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lenovo\Documents\Género\Politica Pública\Seguimiento\Seguimiento 2025\Informe 01\Correcciones planeación\"/>
    </mc:Choice>
  </mc:AlternateContent>
  <xr:revisionPtr revIDLastSave="0" documentId="13_ncr:1_{64B978FD-559D-4286-B377-FCF097D19180}" xr6:coauthVersionLast="36" xr6:coauthVersionMax="47" xr10:uidLastSave="{00000000-0000-0000-0000-000000000000}"/>
  <bookViews>
    <workbookView xWindow="0" yWindow="0" windowWidth="20490" windowHeight="7545" tabRatio="397" xr2:uid="{00000000-000D-0000-FFFF-FFFF00000000}"/>
  </bookViews>
  <sheets>
    <sheet name="GENERAL 2015-2025" sheetId="1" r:id="rId1"/>
    <sheet name="Plan Decenal" sheetId="15" r:id="rId2"/>
    <sheet name="GRAFICA 2" sheetId="7" r:id="rId3"/>
    <sheet name="2015" sheetId="2" r:id="rId4"/>
    <sheet name="2016" sheetId="3" r:id="rId5"/>
    <sheet name="2017" sheetId="4" r:id="rId6"/>
    <sheet name="2018" sheetId="5" r:id="rId7"/>
    <sheet name="2019" sheetId="6" r:id="rId8"/>
    <sheet name="2020" sheetId="8" r:id="rId9"/>
    <sheet name="2021" sheetId="9" r:id="rId10"/>
    <sheet name="2022" sheetId="14" r:id="rId11"/>
    <sheet name="2023" sheetId="16" r:id="rId12"/>
  </sheets>
  <externalReferences>
    <externalReference r:id="rId13"/>
  </externalReferences>
  <definedNames>
    <definedName name="_xlnm._FilterDatabase" localSheetId="8" hidden="1">'2020'!$A$3:$AC$120</definedName>
    <definedName name="_xlnm._FilterDatabase" localSheetId="11" hidden="1">'2023'!$AO$1:$AO$677</definedName>
    <definedName name="_xlnm._FilterDatabase" localSheetId="0" hidden="1">'GENERAL 2015-2025'!$A$3:$EE$115</definedName>
    <definedName name="_xlnm.Print_Area" localSheetId="0">'GENERAL 2015-2025'!$C$1:$EE$115</definedName>
  </definedNames>
  <calcPr calcId="162913"/>
</workbook>
</file>

<file path=xl/calcChain.xml><?xml version="1.0" encoding="utf-8"?>
<calcChain xmlns="http://schemas.openxmlformats.org/spreadsheetml/2006/main">
  <c r="R95" i="1" l="1"/>
  <c r="AE9" i="1" l="1"/>
  <c r="AE75" i="1" l="1"/>
  <c r="BY68" i="1" l="1"/>
  <c r="AS104" i="1" l="1"/>
  <c r="AZ103" i="1" l="1"/>
  <c r="O109" i="16" l="1"/>
  <c r="O59" i="16"/>
  <c r="M59" i="16"/>
  <c r="O58" i="16"/>
  <c r="M58" i="16"/>
  <c r="O55" i="16"/>
  <c r="N55" i="16"/>
  <c r="M55" i="16"/>
  <c r="L55" i="16"/>
  <c r="AL22" i="1" l="1"/>
  <c r="AZ22" i="1"/>
  <c r="P62" i="1" l="1"/>
  <c r="V111" i="14" l="1"/>
  <c r="V108" i="14"/>
  <c r="O108" i="14"/>
  <c r="V107" i="14"/>
  <c r="V105" i="14"/>
  <c r="V103" i="14"/>
  <c r="V80" i="14"/>
  <c r="V76" i="14"/>
  <c r="V74" i="14"/>
  <c r="V71" i="14"/>
  <c r="V70" i="14"/>
  <c r="V63" i="14"/>
  <c r="V62" i="14"/>
  <c r="V59" i="14"/>
  <c r="V58" i="14"/>
  <c r="O58" i="14"/>
  <c r="M58" i="14"/>
  <c r="O57" i="14"/>
  <c r="M57" i="14"/>
  <c r="V55" i="14"/>
  <c r="V54" i="14"/>
  <c r="O54" i="14"/>
  <c r="N54" i="14"/>
  <c r="M54" i="14"/>
  <c r="L54" i="14"/>
  <c r="V52" i="14"/>
  <c r="V51" i="14"/>
  <c r="V50" i="14"/>
  <c r="V49" i="14"/>
  <c r="V48" i="14"/>
  <c r="V43" i="14"/>
  <c r="V34" i="14"/>
  <c r="V31" i="14"/>
  <c r="V24" i="14"/>
  <c r="V23" i="14"/>
  <c r="V18" i="14"/>
  <c r="V15" i="14"/>
  <c r="V14" i="14"/>
  <c r="V13" i="14"/>
  <c r="V12" i="14"/>
  <c r="V11" i="14"/>
  <c r="V10" i="14"/>
  <c r="V9" i="14"/>
  <c r="V8" i="14"/>
  <c r="V7" i="14"/>
  <c r="V4" i="14"/>
  <c r="V3" i="14"/>
  <c r="S6" i="1" l="1"/>
  <c r="BI94" i="1" l="1"/>
  <c r="BT111" i="1" l="1"/>
  <c r="BT109" i="1"/>
  <c r="BT80" i="1"/>
  <c r="BT74" i="1"/>
  <c r="BT58" i="1"/>
  <c r="BT53" i="1"/>
  <c r="BT52" i="1"/>
  <c r="BT25" i="1"/>
  <c r="BT24" i="1"/>
  <c r="BT15" i="1"/>
  <c r="U4" i="9" l="1"/>
  <c r="BM41" i="1"/>
  <c r="BL41" i="1"/>
  <c r="BK41" i="1"/>
  <c r="BM40" i="1"/>
  <c r="BL40" i="1"/>
  <c r="BK40" i="1"/>
  <c r="BL36" i="1"/>
  <c r="BK36" i="1"/>
  <c r="BM32" i="1"/>
  <c r="BL32" i="1"/>
  <c r="BK32" i="1"/>
  <c r="BL30" i="1"/>
  <c r="BK30" i="1"/>
  <c r="BM29" i="1"/>
  <c r="BL29" i="1"/>
  <c r="BK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L69" i="1" l="1"/>
  <c r="S29" i="8" l="1"/>
  <c r="S13" i="8"/>
  <c r="BD8" i="1" l="1"/>
  <c r="BF115" i="1" l="1"/>
  <c r="BE115" i="1"/>
  <c r="BD115" i="1"/>
  <c r="BC115" i="1"/>
  <c r="BB115" i="1"/>
  <c r="BA115" i="1"/>
  <c r="BF114" i="1"/>
  <c r="BE114" i="1"/>
  <c r="BD114" i="1"/>
  <c r="BC114" i="1"/>
  <c r="BB114" i="1"/>
  <c r="BA114" i="1"/>
  <c r="BF113" i="1"/>
  <c r="BE113" i="1"/>
  <c r="BD113" i="1"/>
  <c r="BC113" i="1"/>
  <c r="BB113" i="1"/>
  <c r="BA113" i="1"/>
  <c r="BF112" i="1"/>
  <c r="BE112" i="1"/>
  <c r="BD112" i="1"/>
  <c r="BC112" i="1"/>
  <c r="BB112" i="1"/>
  <c r="BA112" i="1"/>
  <c r="BF111" i="1"/>
  <c r="BE111" i="1"/>
  <c r="BD111" i="1"/>
  <c r="BC111" i="1"/>
  <c r="BB111" i="1"/>
  <c r="BA111" i="1"/>
  <c r="BF110" i="1"/>
  <c r="BE110" i="1"/>
  <c r="BD110" i="1"/>
  <c r="BC110" i="1"/>
  <c r="BB110" i="1"/>
  <c r="BA110" i="1"/>
  <c r="BF109" i="1"/>
  <c r="BE109" i="1"/>
  <c r="BD109" i="1"/>
  <c r="BC109" i="1"/>
  <c r="BB109" i="1"/>
  <c r="BA109" i="1"/>
  <c r="BF108" i="1"/>
  <c r="BE108" i="1"/>
  <c r="BD108" i="1"/>
  <c r="BC108" i="1"/>
  <c r="BB108" i="1"/>
  <c r="BA108" i="1"/>
  <c r="BF107" i="1"/>
  <c r="BE107" i="1"/>
  <c r="BD107" i="1"/>
  <c r="BC107" i="1"/>
  <c r="BB107" i="1"/>
  <c r="BA107" i="1"/>
  <c r="BF106" i="1"/>
  <c r="BE106" i="1"/>
  <c r="BD106" i="1"/>
  <c r="BC106" i="1"/>
  <c r="BB106" i="1"/>
  <c r="BA106" i="1"/>
  <c r="BF105" i="1"/>
  <c r="BE105" i="1"/>
  <c r="BD105" i="1"/>
  <c r="BC105" i="1"/>
  <c r="BB105" i="1"/>
  <c r="BA105" i="1"/>
  <c r="BE104" i="1"/>
  <c r="BD104" i="1"/>
  <c r="BB104" i="1"/>
  <c r="BA104" i="1"/>
  <c r="BD103" i="1"/>
  <c r="BB103" i="1"/>
  <c r="BA103" i="1"/>
  <c r="BF102" i="1"/>
  <c r="BE102" i="1"/>
  <c r="BD102" i="1"/>
  <c r="BC102" i="1"/>
  <c r="BB102" i="1"/>
  <c r="BA102" i="1"/>
  <c r="BE101" i="1"/>
  <c r="BD101" i="1"/>
  <c r="BB101" i="1"/>
  <c r="BA101" i="1"/>
  <c r="BE100" i="1"/>
  <c r="BD100" i="1"/>
  <c r="BB100" i="1"/>
  <c r="BA100" i="1"/>
  <c r="BD99" i="1"/>
  <c r="BB99" i="1"/>
  <c r="BA99" i="1"/>
  <c r="BE98" i="1"/>
  <c r="BD98" i="1"/>
  <c r="BB98" i="1"/>
  <c r="BA98" i="1"/>
  <c r="BE97" i="1"/>
  <c r="BD97" i="1"/>
  <c r="BB97" i="1"/>
  <c r="BA97" i="1"/>
  <c r="BF96" i="1"/>
  <c r="BE96" i="1"/>
  <c r="BD96" i="1"/>
  <c r="BC96" i="1"/>
  <c r="BB96" i="1"/>
  <c r="BA96" i="1"/>
  <c r="BE95" i="1"/>
  <c r="BD95" i="1"/>
  <c r="BB95" i="1"/>
  <c r="BA95" i="1"/>
  <c r="BF94" i="1"/>
  <c r="BD94" i="1"/>
  <c r="BC94" i="1"/>
  <c r="BA94" i="1"/>
  <c r="BF93" i="1"/>
  <c r="BE93" i="1"/>
  <c r="BD93" i="1"/>
  <c r="BC93" i="1"/>
  <c r="BB93" i="1"/>
  <c r="BA93" i="1"/>
  <c r="BF92" i="1"/>
  <c r="BE92" i="1"/>
  <c r="BD92" i="1"/>
  <c r="BC92" i="1"/>
  <c r="BB92" i="1"/>
  <c r="BA92" i="1"/>
  <c r="BE91" i="1"/>
  <c r="BD91" i="1"/>
  <c r="BB91" i="1"/>
  <c r="BA91" i="1"/>
  <c r="BE90" i="1"/>
  <c r="BB90" i="1"/>
  <c r="BA90" i="1"/>
  <c r="BF89" i="1"/>
  <c r="BE89" i="1"/>
  <c r="BD89" i="1"/>
  <c r="BC89" i="1"/>
  <c r="BB89" i="1"/>
  <c r="BA89" i="1"/>
  <c r="BE88" i="1"/>
  <c r="BD88" i="1"/>
  <c r="BB88" i="1"/>
  <c r="BA88" i="1"/>
  <c r="BE87" i="1"/>
  <c r="BD87" i="1"/>
  <c r="BB87" i="1"/>
  <c r="BA87" i="1"/>
  <c r="BE86" i="1"/>
  <c r="BD86" i="1"/>
  <c r="BB86" i="1"/>
  <c r="BA86" i="1"/>
  <c r="BE85" i="1"/>
  <c r="BD85" i="1"/>
  <c r="BB85" i="1"/>
  <c r="BA85" i="1"/>
  <c r="BF84" i="1"/>
  <c r="BE84" i="1"/>
  <c r="BD84" i="1"/>
  <c r="BC84" i="1"/>
  <c r="BB84" i="1"/>
  <c r="BA84" i="1"/>
  <c r="BE83" i="1"/>
  <c r="BD83" i="1"/>
  <c r="BB83" i="1"/>
  <c r="BA83" i="1"/>
  <c r="BE82" i="1"/>
  <c r="BD82" i="1"/>
  <c r="BB82" i="1"/>
  <c r="BA82" i="1"/>
  <c r="BE81" i="1"/>
  <c r="BD81" i="1"/>
  <c r="BB81" i="1"/>
  <c r="BA81" i="1"/>
  <c r="BE80" i="1"/>
  <c r="BD80" i="1"/>
  <c r="BB80" i="1"/>
  <c r="BA80" i="1"/>
  <c r="BE79" i="1"/>
  <c r="BD79" i="1"/>
  <c r="BB79" i="1"/>
  <c r="BA79" i="1"/>
  <c r="BE78" i="1"/>
  <c r="BD78" i="1"/>
  <c r="BB78" i="1"/>
  <c r="BA78" i="1"/>
  <c r="BD77" i="1"/>
  <c r="BB77" i="1"/>
  <c r="BA77" i="1"/>
  <c r="BF76" i="1"/>
  <c r="BE76" i="1"/>
  <c r="BD76" i="1"/>
  <c r="BC76" i="1"/>
  <c r="BB76" i="1"/>
  <c r="BA76" i="1"/>
  <c r="BF75" i="1"/>
  <c r="BE75" i="1"/>
  <c r="BD75" i="1"/>
  <c r="BC75" i="1"/>
  <c r="BB75" i="1"/>
  <c r="BA75" i="1"/>
  <c r="BF74" i="1"/>
  <c r="BE74" i="1"/>
  <c r="BD74" i="1"/>
  <c r="BC74" i="1"/>
  <c r="BB74" i="1"/>
  <c r="BA74" i="1"/>
  <c r="BE73" i="1"/>
  <c r="BD73" i="1"/>
  <c r="BB73" i="1"/>
  <c r="BA73" i="1"/>
  <c r="BE72" i="1"/>
  <c r="BD72" i="1"/>
  <c r="BB72" i="1"/>
  <c r="BA72" i="1"/>
  <c r="BE71" i="1"/>
  <c r="BD71" i="1"/>
  <c r="BB71" i="1"/>
  <c r="BA71" i="1"/>
  <c r="BE70" i="1"/>
  <c r="BD70" i="1"/>
  <c r="BB70" i="1"/>
  <c r="BA70" i="1"/>
  <c r="BD69" i="1"/>
  <c r="BB69" i="1"/>
  <c r="BA69" i="1"/>
  <c r="BE68" i="1"/>
  <c r="BD68" i="1"/>
  <c r="BB68" i="1"/>
  <c r="BA68" i="1"/>
  <c r="BE67" i="1"/>
  <c r="BD67" i="1"/>
  <c r="BB67" i="1"/>
  <c r="BA67" i="1"/>
  <c r="BE66" i="1"/>
  <c r="BD66" i="1"/>
  <c r="BB66" i="1"/>
  <c r="BA66" i="1"/>
  <c r="BE65" i="1"/>
  <c r="BD65" i="1"/>
  <c r="BB65" i="1"/>
  <c r="BA65" i="1"/>
  <c r="BE64" i="1"/>
  <c r="BD64" i="1"/>
  <c r="BB64" i="1"/>
  <c r="BA64" i="1"/>
  <c r="BE63" i="1"/>
  <c r="BD63" i="1"/>
  <c r="BB63" i="1"/>
  <c r="BA63" i="1"/>
  <c r="BF62" i="1"/>
  <c r="BE62" i="1"/>
  <c r="BD62" i="1"/>
  <c r="BC62" i="1"/>
  <c r="BB62" i="1"/>
  <c r="BA62" i="1"/>
  <c r="BF61" i="1"/>
  <c r="BE61" i="1"/>
  <c r="BD61" i="1"/>
  <c r="BC61" i="1"/>
  <c r="BB61" i="1"/>
  <c r="BA61" i="1"/>
  <c r="BF60" i="1"/>
  <c r="BE60" i="1"/>
  <c r="BD60" i="1"/>
  <c r="BC60" i="1"/>
  <c r="BB60" i="1"/>
  <c r="BA60" i="1"/>
  <c r="BF59" i="1"/>
  <c r="BE59" i="1"/>
  <c r="BD59" i="1"/>
  <c r="BC59" i="1"/>
  <c r="BB59" i="1"/>
  <c r="BA59" i="1"/>
  <c r="BF58" i="1"/>
  <c r="BE58" i="1"/>
  <c r="BD58" i="1"/>
  <c r="BC58" i="1"/>
  <c r="BB58" i="1"/>
  <c r="BA58" i="1"/>
  <c r="BE57" i="1"/>
  <c r="BD57" i="1"/>
  <c r="BB57" i="1"/>
  <c r="BA57" i="1"/>
  <c r="BE56" i="1"/>
  <c r="BD56" i="1"/>
  <c r="BB56" i="1"/>
  <c r="BA56" i="1"/>
  <c r="BF55" i="1"/>
  <c r="BE55" i="1"/>
  <c r="BD55" i="1"/>
  <c r="BC55" i="1"/>
  <c r="BB55" i="1"/>
  <c r="BA55" i="1"/>
  <c r="BF54" i="1"/>
  <c r="BE54" i="1"/>
  <c r="BD54" i="1"/>
  <c r="BC54" i="1"/>
  <c r="BB54" i="1"/>
  <c r="BA54" i="1"/>
  <c r="BF53" i="1"/>
  <c r="BE53" i="1"/>
  <c r="BD53" i="1"/>
  <c r="BC53" i="1"/>
  <c r="BB53" i="1"/>
  <c r="BA53" i="1"/>
  <c r="BE52" i="1"/>
  <c r="BD52" i="1"/>
  <c r="BB52" i="1"/>
  <c r="BA52" i="1"/>
  <c r="BE51" i="1"/>
  <c r="BD51" i="1"/>
  <c r="BB51" i="1"/>
  <c r="BA51" i="1"/>
  <c r="BF50" i="1"/>
  <c r="BE50" i="1"/>
  <c r="BD50" i="1"/>
  <c r="BC50" i="1"/>
  <c r="BB50" i="1"/>
  <c r="BA50" i="1"/>
  <c r="BF49" i="1"/>
  <c r="BE49" i="1"/>
  <c r="BD49" i="1"/>
  <c r="BC49" i="1"/>
  <c r="BB49" i="1"/>
  <c r="BA49" i="1"/>
  <c r="BE48" i="1"/>
  <c r="BD48" i="1"/>
  <c r="BB48" i="1"/>
  <c r="BA48" i="1"/>
  <c r="BE47" i="1"/>
  <c r="BD47" i="1"/>
  <c r="BB47" i="1"/>
  <c r="BA47" i="1"/>
  <c r="BF46" i="1"/>
  <c r="BE46" i="1"/>
  <c r="BD46" i="1"/>
  <c r="BC46" i="1"/>
  <c r="BB46" i="1"/>
  <c r="BA46" i="1"/>
  <c r="BE45" i="1"/>
  <c r="BD45" i="1"/>
  <c r="BB45" i="1"/>
  <c r="BA45" i="1"/>
  <c r="BF44" i="1"/>
  <c r="BE44" i="1"/>
  <c r="BD44" i="1"/>
  <c r="BC44" i="1"/>
  <c r="BB44" i="1"/>
  <c r="BA44" i="1"/>
  <c r="BE43" i="1"/>
  <c r="BD43" i="1"/>
  <c r="BB43" i="1"/>
  <c r="BA43" i="1"/>
  <c r="BE42" i="1"/>
  <c r="BD42" i="1"/>
  <c r="BE41" i="1"/>
  <c r="BD41" i="1"/>
  <c r="BB41" i="1"/>
  <c r="BA41" i="1"/>
  <c r="BE40" i="1"/>
  <c r="BD40" i="1"/>
  <c r="BB40" i="1"/>
  <c r="BA40" i="1"/>
  <c r="BE39" i="1"/>
  <c r="BD39" i="1"/>
  <c r="BB39" i="1"/>
  <c r="BA39" i="1"/>
  <c r="BE38" i="1"/>
  <c r="BD38" i="1"/>
  <c r="BB38" i="1"/>
  <c r="BA38" i="1"/>
  <c r="BE37" i="1"/>
  <c r="BD37" i="1"/>
  <c r="BB37" i="1"/>
  <c r="BA37" i="1"/>
  <c r="BE36" i="1"/>
  <c r="BD36" i="1"/>
  <c r="BB36" i="1"/>
  <c r="BA36" i="1"/>
  <c r="BE32" i="1"/>
  <c r="BD32" i="1"/>
  <c r="BB32" i="1"/>
  <c r="BA32" i="1"/>
  <c r="BE31" i="1"/>
  <c r="BD31" i="1"/>
  <c r="BB31" i="1"/>
  <c r="BA31" i="1"/>
  <c r="BE30" i="1"/>
  <c r="BD30" i="1"/>
  <c r="BB30" i="1"/>
  <c r="BA30" i="1"/>
  <c r="BD29" i="1"/>
  <c r="BB29" i="1"/>
  <c r="BA29" i="1"/>
  <c r="BE28" i="1"/>
  <c r="BD28" i="1"/>
  <c r="BB28" i="1"/>
  <c r="BA28" i="1"/>
  <c r="BE27" i="1"/>
  <c r="BD27" i="1"/>
  <c r="BB27" i="1"/>
  <c r="BA27" i="1"/>
  <c r="BE26" i="1"/>
  <c r="BD26" i="1"/>
  <c r="BB26" i="1"/>
  <c r="BA26" i="1"/>
  <c r="BE25" i="1"/>
  <c r="BD25" i="1"/>
  <c r="BB25" i="1"/>
  <c r="BA25" i="1"/>
  <c r="BE24" i="1"/>
  <c r="BD24" i="1"/>
  <c r="BB24" i="1"/>
  <c r="BA24" i="1"/>
  <c r="BE23" i="1"/>
  <c r="BD23" i="1"/>
  <c r="BB23" i="1"/>
  <c r="BA23" i="1"/>
  <c r="BE22" i="1"/>
  <c r="BD22" i="1"/>
  <c r="BB22" i="1"/>
  <c r="BA22" i="1"/>
  <c r="BE21" i="1"/>
  <c r="BD21" i="1"/>
  <c r="BB21" i="1"/>
  <c r="BA21" i="1"/>
  <c r="BF20" i="1"/>
  <c r="BE20" i="1"/>
  <c r="BD20" i="1"/>
  <c r="BC20" i="1"/>
  <c r="BB20" i="1"/>
  <c r="BA20" i="1"/>
  <c r="BF19" i="1"/>
  <c r="BE19" i="1"/>
  <c r="BD19" i="1"/>
  <c r="BC19" i="1"/>
  <c r="BB19" i="1"/>
  <c r="BA19" i="1"/>
  <c r="BE18" i="1"/>
  <c r="BD18" i="1"/>
  <c r="BB18" i="1"/>
  <c r="BA18" i="1"/>
  <c r="BE17" i="1"/>
  <c r="BD17" i="1"/>
  <c r="BB17" i="1"/>
  <c r="BA17" i="1"/>
  <c r="BE16" i="1"/>
  <c r="BD16" i="1"/>
  <c r="BB16" i="1"/>
  <c r="BA16" i="1"/>
  <c r="BD15" i="1"/>
  <c r="BB15" i="1"/>
  <c r="BA15" i="1"/>
  <c r="BE14" i="1"/>
  <c r="BD14" i="1"/>
  <c r="BB14" i="1"/>
  <c r="BA14" i="1"/>
  <c r="BE13" i="1"/>
  <c r="BD13" i="1"/>
  <c r="BB13" i="1"/>
  <c r="BA13" i="1"/>
  <c r="BE12" i="1"/>
  <c r="BD12" i="1"/>
  <c r="BB12" i="1"/>
  <c r="BA12" i="1"/>
  <c r="BE11" i="1"/>
  <c r="BD11" i="1"/>
  <c r="BB11" i="1"/>
  <c r="BA11" i="1"/>
  <c r="BE10" i="1"/>
  <c r="BD10" i="1"/>
  <c r="BB10" i="1"/>
  <c r="BA10" i="1"/>
  <c r="BE9" i="1"/>
  <c r="BD9" i="1"/>
  <c r="BB9" i="1"/>
  <c r="BA9" i="1"/>
  <c r="BE8" i="1"/>
  <c r="BB8" i="1"/>
  <c r="BA8" i="1"/>
  <c r="BE7" i="1"/>
  <c r="BD7" i="1"/>
  <c r="BA7" i="1"/>
  <c r="BE6" i="1"/>
  <c r="BD6" i="1"/>
  <c r="BB6" i="1"/>
  <c r="BA6" i="1"/>
  <c r="BE5" i="1"/>
  <c r="BD5" i="1"/>
  <c r="BB5" i="1"/>
  <c r="BA5" i="1"/>
  <c r="BE4" i="1"/>
  <c r="BD4" i="1"/>
  <c r="BB4" i="1"/>
  <c r="BA4" i="1"/>
  <c r="R6" i="1"/>
  <c r="U6" i="1"/>
  <c r="V6" i="1"/>
  <c r="W6" i="1"/>
  <c r="X6" i="1"/>
  <c r="Y6" i="1"/>
  <c r="Z6" i="1"/>
  <c r="AR19" i="1"/>
  <c r="AR20" i="1"/>
  <c r="AR44" i="1"/>
  <c r="AR46" i="1"/>
  <c r="AR49" i="1"/>
  <c r="AR50" i="1"/>
  <c r="AR53" i="1"/>
  <c r="AR54" i="1"/>
  <c r="AR55" i="1"/>
  <c r="AR58" i="1"/>
  <c r="AR59" i="1"/>
  <c r="AR60" i="1"/>
  <c r="AR61" i="1"/>
  <c r="AR62" i="1"/>
  <c r="AR74" i="1"/>
  <c r="AR75" i="1"/>
  <c r="AR76" i="1"/>
  <c r="AR84" i="1"/>
  <c r="AR89" i="1"/>
  <c r="AR92" i="1"/>
  <c r="AR93" i="1"/>
  <c r="AR94" i="1"/>
  <c r="AR96" i="1"/>
  <c r="AR102" i="1"/>
  <c r="AR105" i="1"/>
  <c r="AR106" i="1"/>
  <c r="AR107" i="1"/>
  <c r="AR108" i="1"/>
  <c r="AR109" i="1"/>
  <c r="AR110" i="1"/>
  <c r="AR111" i="1"/>
  <c r="AR112" i="1"/>
  <c r="AR113" i="1"/>
  <c r="AR114" i="1"/>
  <c r="AR115" i="1"/>
  <c r="AQ37" i="1"/>
  <c r="AQ36" i="1"/>
  <c r="AQ32" i="1"/>
  <c r="AQ4" i="1"/>
  <c r="AP37" i="1"/>
  <c r="AP36" i="1"/>
  <c r="AP32" i="1"/>
  <c r="AP4" i="1"/>
  <c r="AN37" i="1"/>
  <c r="AN36" i="1"/>
  <c r="AN32" i="1"/>
  <c r="AM32" i="1"/>
  <c r="AN4" i="1"/>
  <c r="AM37" i="1"/>
  <c r="AM36" i="1"/>
  <c r="AM9" i="1"/>
  <c r="AM8" i="1"/>
  <c r="AM7" i="1"/>
  <c r="AM6" i="1"/>
  <c r="AM5" i="1"/>
  <c r="AN6" i="1"/>
  <c r="AN5" i="1"/>
  <c r="AS32" i="1"/>
  <c r="BF104" i="1"/>
  <c r="P109" i="8"/>
  <c r="BC104" i="1" s="1"/>
  <c r="BF103" i="1"/>
  <c r="P108" i="8"/>
  <c r="BC103" i="1" s="1"/>
  <c r="BF101" i="1"/>
  <c r="P106" i="8"/>
  <c r="BC101" i="1" s="1"/>
  <c r="BF100" i="1"/>
  <c r="P105" i="8"/>
  <c r="BC100" i="1" s="1"/>
  <c r="P104" i="8"/>
  <c r="BC99" i="1" s="1"/>
  <c r="BF98" i="1"/>
  <c r="P103" i="8"/>
  <c r="BC98" i="1" s="1"/>
  <c r="BF97" i="1"/>
  <c r="P102" i="8"/>
  <c r="BC97" i="1" s="1"/>
  <c r="BF95" i="1"/>
  <c r="P100" i="8"/>
  <c r="BC95" i="1" s="1"/>
  <c r="BE94" i="1"/>
  <c r="O99" i="8"/>
  <c r="BB94" i="1" s="1"/>
  <c r="BF91" i="1"/>
  <c r="P96" i="8"/>
  <c r="BC91" i="1" s="1"/>
  <c r="P95" i="8"/>
  <c r="BC90" i="1" s="1"/>
  <c r="BF88" i="1"/>
  <c r="P93" i="8"/>
  <c r="BC88" i="1" s="1"/>
  <c r="BF87" i="1"/>
  <c r="P92" i="8"/>
  <c r="BC87" i="1" s="1"/>
  <c r="BF86" i="1"/>
  <c r="P91" i="8"/>
  <c r="BC86" i="1" s="1"/>
  <c r="BF85" i="1"/>
  <c r="P90" i="8"/>
  <c r="BC85" i="1" s="1"/>
  <c r="BF83" i="1"/>
  <c r="P88" i="8"/>
  <c r="BC83" i="1" s="1"/>
  <c r="BF82" i="1"/>
  <c r="P87" i="8"/>
  <c r="BC82" i="1" s="1"/>
  <c r="BF81" i="1"/>
  <c r="P86" i="8"/>
  <c r="BC81" i="1" s="1"/>
  <c r="BF80" i="1"/>
  <c r="P85" i="8"/>
  <c r="BC80" i="1" s="1"/>
  <c r="BF79" i="1"/>
  <c r="P84" i="8"/>
  <c r="BC79" i="1" s="1"/>
  <c r="BF78" i="1"/>
  <c r="P83" i="8"/>
  <c r="BC78" i="1" s="1"/>
  <c r="P82" i="8"/>
  <c r="BC77" i="1" s="1"/>
  <c r="BF73" i="1"/>
  <c r="P78" i="8"/>
  <c r="BC73" i="1" s="1"/>
  <c r="BF72" i="1"/>
  <c r="P77" i="8"/>
  <c r="BC72" i="1" s="1"/>
  <c r="BF71" i="1"/>
  <c r="P76" i="8"/>
  <c r="BC71" i="1" s="1"/>
  <c r="BF70" i="1"/>
  <c r="P75" i="8"/>
  <c r="BC70" i="1" s="1"/>
  <c r="R74" i="8"/>
  <c r="BF69" i="1" s="1"/>
  <c r="P74" i="8"/>
  <c r="BC69" i="1" s="1"/>
  <c r="BF68" i="1"/>
  <c r="P73" i="8"/>
  <c r="BC68" i="1" s="1"/>
  <c r="BF67" i="1"/>
  <c r="P72" i="8"/>
  <c r="BC67" i="1" s="1"/>
  <c r="BF66" i="1"/>
  <c r="P71" i="8"/>
  <c r="BC66" i="1" s="1"/>
  <c r="BF65" i="1"/>
  <c r="P70" i="8"/>
  <c r="BC65" i="1" s="1"/>
  <c r="BF64" i="1"/>
  <c r="P69" i="8"/>
  <c r="BC64" i="1" s="1"/>
  <c r="BF63" i="1"/>
  <c r="P68" i="8"/>
  <c r="BC63" i="1" s="1"/>
  <c r="BF57" i="1"/>
  <c r="P62" i="8"/>
  <c r="BC57" i="1" s="1"/>
  <c r="BF56" i="1"/>
  <c r="P61" i="8"/>
  <c r="BC56" i="1" s="1"/>
  <c r="BF52" i="1"/>
  <c r="P57" i="8"/>
  <c r="BC52" i="1" s="1"/>
  <c r="BF51" i="1"/>
  <c r="P56" i="8"/>
  <c r="BC51" i="1" s="1"/>
  <c r="BF48" i="1"/>
  <c r="P53" i="8"/>
  <c r="BC48" i="1" s="1"/>
  <c r="BF47" i="1"/>
  <c r="P52" i="8"/>
  <c r="BC47" i="1" s="1"/>
  <c r="BF45" i="1"/>
  <c r="P50" i="8"/>
  <c r="BC45" i="1" s="1"/>
  <c r="BF43" i="1"/>
  <c r="P48" i="8"/>
  <c r="BC43" i="1" s="1"/>
  <c r="BF42" i="1"/>
  <c r="P47" i="8"/>
  <c r="BC42" i="1" s="1"/>
  <c r="BF41" i="1"/>
  <c r="P46" i="8"/>
  <c r="BC41" i="1" s="1"/>
  <c r="BF40" i="1"/>
  <c r="P45" i="8"/>
  <c r="BC40" i="1" s="1"/>
  <c r="BF39" i="1"/>
  <c r="P44" i="8"/>
  <c r="BC39" i="1" s="1"/>
  <c r="BF38" i="1"/>
  <c r="P43" i="8"/>
  <c r="BC38" i="1" s="1"/>
  <c r="BF37" i="1"/>
  <c r="P42" i="8"/>
  <c r="BC37" i="1" s="1"/>
  <c r="P41" i="8"/>
  <c r="P40" i="8"/>
  <c r="P39" i="8"/>
  <c r="P38" i="8"/>
  <c r="BF36" i="1"/>
  <c r="P36" i="8"/>
  <c r="BC36" i="1" s="1"/>
  <c r="P35" i="8"/>
  <c r="P34" i="8"/>
  <c r="P33" i="8"/>
  <c r="BF32" i="1"/>
  <c r="P32" i="8"/>
  <c r="BC32" i="1" s="1"/>
  <c r="BF31" i="1"/>
  <c r="P31" i="8"/>
  <c r="BC31" i="1" s="1"/>
  <c r="BF30" i="1"/>
  <c r="P30" i="8"/>
  <c r="BC30" i="1" s="1"/>
  <c r="P29" i="8"/>
  <c r="BC29" i="1" s="1"/>
  <c r="BF28" i="1"/>
  <c r="P28" i="8"/>
  <c r="BC28" i="1" s="1"/>
  <c r="BF27" i="1"/>
  <c r="P27" i="8"/>
  <c r="BC27" i="1" s="1"/>
  <c r="BF26" i="1"/>
  <c r="P26" i="8"/>
  <c r="BC26" i="1" s="1"/>
  <c r="BF25" i="1"/>
  <c r="P25" i="8"/>
  <c r="BC25" i="1" s="1"/>
  <c r="BF24" i="1"/>
  <c r="P24" i="8"/>
  <c r="BC24" i="1" s="1"/>
  <c r="BF23" i="1"/>
  <c r="P23" i="8"/>
  <c r="BC23" i="1" s="1"/>
  <c r="BF22" i="1"/>
  <c r="P22" i="8"/>
  <c r="BC22" i="1" s="1"/>
  <c r="BF21" i="1"/>
  <c r="P21" i="8"/>
  <c r="BC21" i="1" s="1"/>
  <c r="BF18" i="1"/>
  <c r="P18" i="8"/>
  <c r="BC18" i="1" s="1"/>
  <c r="BF17" i="1"/>
  <c r="P17" i="8"/>
  <c r="BC17" i="1" s="1"/>
  <c r="BF16" i="1"/>
  <c r="P16" i="8"/>
  <c r="BC16" i="1" s="1"/>
  <c r="P15" i="8"/>
  <c r="BC15" i="1" s="1"/>
  <c r="BF14" i="1"/>
  <c r="P14" i="8"/>
  <c r="BC14" i="1" s="1"/>
  <c r="BF13" i="1"/>
  <c r="P13" i="8"/>
  <c r="BC13" i="1" s="1"/>
  <c r="BF12" i="1"/>
  <c r="P12" i="8"/>
  <c r="BC12" i="1" s="1"/>
  <c r="BF11" i="1"/>
  <c r="P11" i="8"/>
  <c r="BC11" i="1" s="1"/>
  <c r="BF10" i="1"/>
  <c r="P10" i="8"/>
  <c r="BC10" i="1" s="1"/>
  <c r="BF9" i="1"/>
  <c r="P9" i="8"/>
  <c r="BC9" i="1" s="1"/>
  <c r="BF8" i="1"/>
  <c r="P8" i="8"/>
  <c r="BC8" i="1" s="1"/>
  <c r="BF7" i="1"/>
  <c r="O7" i="8"/>
  <c r="BF6" i="1"/>
  <c r="P6" i="8"/>
  <c r="BC6" i="1" s="1"/>
  <c r="BF5" i="1"/>
  <c r="P5" i="8"/>
  <c r="BC5" i="1" s="1"/>
  <c r="BF4" i="1"/>
  <c r="P4" i="8"/>
  <c r="BC4" i="1" s="1"/>
  <c r="R100" i="6"/>
  <c r="R4" i="6"/>
  <c r="S4" i="5"/>
  <c r="AR4" i="1" s="1"/>
  <c r="BF29" i="1" l="1"/>
  <c r="BE29" i="1"/>
  <c r="BF15" i="1"/>
  <c r="BE15" i="1"/>
  <c r="BF99" i="1"/>
  <c r="BE99" i="1"/>
  <c r="P7" i="8"/>
  <c r="BC7" i="1" s="1"/>
  <c r="BB7" i="1"/>
  <c r="BF77" i="1"/>
  <c r="BE77" i="1"/>
  <c r="BE103" i="1"/>
  <c r="BF90" i="1"/>
  <c r="BD90" i="1"/>
  <c r="BE69" i="1"/>
  <c r="R32" i="1"/>
  <c r="S32" i="1"/>
  <c r="U32" i="1"/>
  <c r="V32" i="1"/>
  <c r="X32" i="1"/>
  <c r="Y32" i="1"/>
  <c r="Z32" i="1"/>
  <c r="AB32" i="1"/>
  <c r="AC32" i="1"/>
  <c r="AE32" i="1"/>
  <c r="AF32" i="1"/>
  <c r="AG32" i="1"/>
  <c r="AI32" i="1"/>
  <c r="AJ32" i="1"/>
  <c r="AL32" i="1"/>
  <c r="AT32" i="1"/>
  <c r="AU32" i="1"/>
  <c r="AV32" i="1"/>
  <c r="AW32" i="1"/>
  <c r="AX32" i="1"/>
  <c r="AZ32" i="1"/>
  <c r="R36" i="1"/>
  <c r="S36" i="1"/>
  <c r="U36" i="1"/>
  <c r="V36" i="1"/>
  <c r="X36" i="1"/>
  <c r="Y36" i="1"/>
  <c r="Z36" i="1"/>
  <c r="AB36" i="1"/>
  <c r="AC36" i="1"/>
  <c r="AE36" i="1"/>
  <c r="AF36" i="1"/>
  <c r="AG36" i="1"/>
  <c r="AI36" i="1"/>
  <c r="AJ36" i="1"/>
  <c r="AL36" i="1"/>
  <c r="AS36" i="1"/>
  <c r="AT36" i="1"/>
  <c r="AU36" i="1"/>
  <c r="AV36" i="1"/>
  <c r="AW36" i="1"/>
  <c r="AX36" i="1"/>
  <c r="AZ36" i="1"/>
  <c r="B7" i="7"/>
  <c r="R109" i="6" l="1"/>
  <c r="O100" i="6"/>
  <c r="AU95" i="1" s="1"/>
  <c r="R96" i="6"/>
  <c r="O94" i="6"/>
  <c r="R84" i="6"/>
  <c r="R74" i="6"/>
  <c r="R29" i="6"/>
  <c r="R26" i="6"/>
  <c r="R25" i="6"/>
  <c r="R23" i="6"/>
  <c r="R21" i="6"/>
  <c r="R16" i="6"/>
  <c r="R14" i="6"/>
  <c r="R13" i="6"/>
  <c r="R12" i="6"/>
  <c r="R10" i="6"/>
  <c r="R7" i="6"/>
  <c r="U108" i="5"/>
  <c r="U104" i="5"/>
  <c r="U99" i="5"/>
  <c r="R99" i="5" s="1"/>
  <c r="AQ94" i="1" s="1"/>
  <c r="U82" i="5"/>
  <c r="U74" i="5"/>
  <c r="R74" i="5" s="1"/>
  <c r="U29" i="5"/>
  <c r="R29" i="5" s="1"/>
  <c r="U15" i="5"/>
  <c r="S109" i="5"/>
  <c r="AR104" i="1" s="1"/>
  <c r="P109" i="5"/>
  <c r="AO104" i="1" s="1"/>
  <c r="R108" i="5"/>
  <c r="S108" i="5" s="1"/>
  <c r="AR103" i="1" s="1"/>
  <c r="P108" i="5"/>
  <c r="S106" i="5"/>
  <c r="AR101" i="1" s="1"/>
  <c r="P106" i="5"/>
  <c r="AO101" i="1" s="1"/>
  <c r="S105" i="5"/>
  <c r="AR100" i="1" s="1"/>
  <c r="P105" i="5"/>
  <c r="R104" i="5"/>
  <c r="S104" i="5" s="1"/>
  <c r="AR99" i="1" s="1"/>
  <c r="P104" i="5"/>
  <c r="AO99" i="1" s="1"/>
  <c r="S103" i="5"/>
  <c r="AR98" i="1" s="1"/>
  <c r="P103" i="5"/>
  <c r="S102" i="5"/>
  <c r="AR97" i="1" s="1"/>
  <c r="P102" i="5"/>
  <c r="AO97" i="1" s="1"/>
  <c r="S100" i="5"/>
  <c r="AR95" i="1" s="1"/>
  <c r="P100" i="5"/>
  <c r="O99" i="5"/>
  <c r="S96" i="5"/>
  <c r="AR91" i="1" s="1"/>
  <c r="P96" i="5"/>
  <c r="AO91" i="1" s="1"/>
  <c r="Q95" i="5"/>
  <c r="S95" i="5" s="1"/>
  <c r="AR90" i="1" s="1"/>
  <c r="P95" i="5"/>
  <c r="AO90" i="1" s="1"/>
  <c r="S93" i="5"/>
  <c r="AR88" i="1" s="1"/>
  <c r="P93" i="5"/>
  <c r="AO88" i="1" s="1"/>
  <c r="S92" i="5"/>
  <c r="AR87" i="1" s="1"/>
  <c r="P92" i="5"/>
  <c r="S91" i="5"/>
  <c r="AR86" i="1" s="1"/>
  <c r="P91" i="5"/>
  <c r="AO86" i="1" s="1"/>
  <c r="S90" i="5"/>
  <c r="AR85" i="1" s="1"/>
  <c r="P90" i="5"/>
  <c r="AO85" i="1" s="1"/>
  <c r="S88" i="5"/>
  <c r="AR83" i="1" s="1"/>
  <c r="P88" i="5"/>
  <c r="AO83" i="1" s="1"/>
  <c r="S87" i="5"/>
  <c r="AR82" i="1" s="1"/>
  <c r="P87" i="5"/>
  <c r="AO82" i="1" s="1"/>
  <c r="S86" i="5"/>
  <c r="AR81" i="1" s="1"/>
  <c r="P86" i="5"/>
  <c r="AO81" i="1" s="1"/>
  <c r="S85" i="5"/>
  <c r="AR80" i="1" s="1"/>
  <c r="P85" i="5"/>
  <c r="AO80" i="1" s="1"/>
  <c r="S84" i="5"/>
  <c r="P84" i="5"/>
  <c r="AO79" i="1" s="1"/>
  <c r="S83" i="5"/>
  <c r="AR78" i="1" s="1"/>
  <c r="P83" i="5"/>
  <c r="AO78" i="1" s="1"/>
  <c r="R82" i="5"/>
  <c r="S82" i="5" s="1"/>
  <c r="AR77" i="1" s="1"/>
  <c r="P82" i="5"/>
  <c r="AO77" i="1" s="1"/>
  <c r="S78" i="5"/>
  <c r="AR73" i="1" s="1"/>
  <c r="P78" i="5"/>
  <c r="S77" i="5"/>
  <c r="AR72" i="1" s="1"/>
  <c r="P77" i="5"/>
  <c r="AO72" i="1" s="1"/>
  <c r="S76" i="5"/>
  <c r="AR71" i="1" s="1"/>
  <c r="P76" i="5"/>
  <c r="S75" i="5"/>
  <c r="AR70" i="1" s="1"/>
  <c r="P75" i="5"/>
  <c r="AO70" i="1" s="1"/>
  <c r="P74" i="5"/>
  <c r="S73" i="5"/>
  <c r="AR68" i="1" s="1"/>
  <c r="P73" i="5"/>
  <c r="AO68" i="1" s="1"/>
  <c r="S72" i="5"/>
  <c r="AR67" i="1" s="1"/>
  <c r="P72" i="5"/>
  <c r="AO67" i="1" s="1"/>
  <c r="S71" i="5"/>
  <c r="AR66" i="1" s="1"/>
  <c r="P71" i="5"/>
  <c r="AO66" i="1" s="1"/>
  <c r="S70" i="5"/>
  <c r="AR65" i="1" s="1"/>
  <c r="P70" i="5"/>
  <c r="S69" i="5"/>
  <c r="AR64" i="1" s="1"/>
  <c r="P69" i="5"/>
  <c r="AO64" i="1" s="1"/>
  <c r="S68" i="5"/>
  <c r="AR63" i="1" s="1"/>
  <c r="P68" i="5"/>
  <c r="AO63" i="1" s="1"/>
  <c r="S62" i="5"/>
  <c r="AR57" i="1" s="1"/>
  <c r="P62" i="5"/>
  <c r="AO57" i="1" s="1"/>
  <c r="S61" i="5"/>
  <c r="AR56" i="1" s="1"/>
  <c r="P61" i="5"/>
  <c r="AO56" i="1" s="1"/>
  <c r="S57" i="5"/>
  <c r="AR52" i="1" s="1"/>
  <c r="P57" i="5"/>
  <c r="AO52" i="1" s="1"/>
  <c r="S56" i="5"/>
  <c r="AR51" i="1" s="1"/>
  <c r="P56" i="5"/>
  <c r="AO51" i="1" s="1"/>
  <c r="S53" i="5"/>
  <c r="AR48" i="1" s="1"/>
  <c r="P53" i="5"/>
  <c r="AO48" i="1" s="1"/>
  <c r="S52" i="5"/>
  <c r="AR47" i="1" s="1"/>
  <c r="P52" i="5"/>
  <c r="S50" i="5"/>
  <c r="AR45" i="1" s="1"/>
  <c r="P50" i="5"/>
  <c r="AO45" i="1" s="1"/>
  <c r="S48" i="5"/>
  <c r="AR43" i="1" s="1"/>
  <c r="P48" i="5"/>
  <c r="AO43" i="1" s="1"/>
  <c r="S47" i="5"/>
  <c r="AR42" i="1" s="1"/>
  <c r="P47" i="5"/>
  <c r="AO42" i="1" s="1"/>
  <c r="S46" i="5"/>
  <c r="AR41" i="1" s="1"/>
  <c r="P46" i="5"/>
  <c r="S45" i="5"/>
  <c r="AR40" i="1" s="1"/>
  <c r="P45" i="5"/>
  <c r="AO40" i="1" s="1"/>
  <c r="S44" i="5"/>
  <c r="AR39" i="1" s="1"/>
  <c r="P44" i="5"/>
  <c r="AO39" i="1" s="1"/>
  <c r="S43" i="5"/>
  <c r="AR38" i="1" s="1"/>
  <c r="P43" i="5"/>
  <c r="AO38" i="1" s="1"/>
  <c r="S42" i="5"/>
  <c r="AR37" i="1" s="1"/>
  <c r="P42" i="5"/>
  <c r="AO37" i="1" s="1"/>
  <c r="S41" i="5"/>
  <c r="P41" i="5"/>
  <c r="S40" i="5"/>
  <c r="P40" i="5"/>
  <c r="S39" i="5"/>
  <c r="P39" i="5"/>
  <c r="S38" i="5"/>
  <c r="P38" i="5"/>
  <c r="S36" i="5"/>
  <c r="AR36" i="1" s="1"/>
  <c r="P36" i="5"/>
  <c r="AO36" i="1" s="1"/>
  <c r="S35" i="5"/>
  <c r="P35" i="5"/>
  <c r="S34" i="5"/>
  <c r="P34" i="5"/>
  <c r="S33" i="5"/>
  <c r="P33" i="5"/>
  <c r="S32" i="5"/>
  <c r="AR32" i="1" s="1"/>
  <c r="P32" i="5"/>
  <c r="AO32" i="1" s="1"/>
  <c r="S31" i="5"/>
  <c r="AR31" i="1" s="1"/>
  <c r="P31" i="5"/>
  <c r="AO31" i="1" s="1"/>
  <c r="S30" i="5"/>
  <c r="AR30" i="1" s="1"/>
  <c r="P30" i="5"/>
  <c r="AO30" i="1" s="1"/>
  <c r="P29" i="5"/>
  <c r="AO29" i="1" s="1"/>
  <c r="S28" i="5"/>
  <c r="AR28" i="1" s="1"/>
  <c r="P28" i="5"/>
  <c r="S27" i="5"/>
  <c r="AR27" i="1" s="1"/>
  <c r="P27" i="5"/>
  <c r="AO27" i="1" s="1"/>
  <c r="S26" i="5"/>
  <c r="P26" i="5"/>
  <c r="S25" i="5"/>
  <c r="AR25" i="1" s="1"/>
  <c r="P25" i="5"/>
  <c r="AO25" i="1" s="1"/>
  <c r="S24" i="5"/>
  <c r="AR24" i="1" s="1"/>
  <c r="P24" i="5"/>
  <c r="S23" i="5"/>
  <c r="P23" i="5"/>
  <c r="AO23" i="1" s="1"/>
  <c r="S22" i="5"/>
  <c r="AR22" i="1" s="1"/>
  <c r="P22" i="5"/>
  <c r="S21" i="5"/>
  <c r="AR21" i="1" s="1"/>
  <c r="P21" i="5"/>
  <c r="AO21" i="1" s="1"/>
  <c r="S18" i="5"/>
  <c r="AR18" i="1" s="1"/>
  <c r="P18" i="5"/>
  <c r="S17" i="5"/>
  <c r="AR17" i="1" s="1"/>
  <c r="P17" i="5"/>
  <c r="AO17" i="1" s="1"/>
  <c r="S16" i="5"/>
  <c r="AR16" i="1" s="1"/>
  <c r="P16" i="5"/>
  <c r="R15" i="5"/>
  <c r="S15" i="5" s="1"/>
  <c r="AR15" i="1" s="1"/>
  <c r="P15" i="5"/>
  <c r="AO15" i="1" s="1"/>
  <c r="S14" i="5"/>
  <c r="AR14" i="1" s="1"/>
  <c r="P14" i="5"/>
  <c r="S13" i="5"/>
  <c r="AR13" i="1" s="1"/>
  <c r="P13" i="5"/>
  <c r="AO13" i="1" s="1"/>
  <c r="S12" i="5"/>
  <c r="AR12" i="1" s="1"/>
  <c r="P12" i="5"/>
  <c r="S11" i="5"/>
  <c r="AR11" i="1" s="1"/>
  <c r="P11" i="5"/>
  <c r="AO11" i="1" s="1"/>
  <c r="S10" i="5"/>
  <c r="P10" i="5"/>
  <c r="S9" i="5"/>
  <c r="AR9" i="1" s="1"/>
  <c r="P9" i="5"/>
  <c r="AO9" i="1" s="1"/>
  <c r="S8" i="5"/>
  <c r="AR8" i="1" s="1"/>
  <c r="P8" i="5"/>
  <c r="S7" i="5"/>
  <c r="O7" i="5"/>
  <c r="S6" i="5"/>
  <c r="AR6" i="1" s="1"/>
  <c r="P6" i="5"/>
  <c r="S5" i="5"/>
  <c r="AR5" i="1" s="1"/>
  <c r="P5" i="5"/>
  <c r="AO5" i="1" s="1"/>
  <c r="P4" i="5"/>
  <c r="AO4" i="1" s="1"/>
  <c r="X97" i="1"/>
  <c r="X96" i="1"/>
  <c r="P52" i="4"/>
  <c r="AH47" i="1" s="1"/>
  <c r="P53" i="4"/>
  <c r="AH48" i="1" s="1"/>
  <c r="P54" i="4"/>
  <c r="AH49" i="1" s="1"/>
  <c r="P55" i="4"/>
  <c r="P56" i="4"/>
  <c r="AH51" i="1" s="1"/>
  <c r="P57" i="4"/>
  <c r="P58" i="4"/>
  <c r="AH53" i="1" s="1"/>
  <c r="P59" i="4"/>
  <c r="AH54" i="1" s="1"/>
  <c r="P60" i="4"/>
  <c r="AH55" i="1" s="1"/>
  <c r="P61" i="4"/>
  <c r="AH56" i="1" s="1"/>
  <c r="P62" i="4"/>
  <c r="AH57" i="1" s="1"/>
  <c r="P63" i="4"/>
  <c r="AH58" i="1" s="1"/>
  <c r="P64" i="4"/>
  <c r="AH59" i="1" s="1"/>
  <c r="P65" i="4"/>
  <c r="AH60" i="1" s="1"/>
  <c r="P66" i="4"/>
  <c r="AH61" i="1" s="1"/>
  <c r="P67" i="4"/>
  <c r="AH62" i="1" s="1"/>
  <c r="P68" i="4"/>
  <c r="AH63" i="1" s="1"/>
  <c r="P69" i="4"/>
  <c r="AH64" i="1" s="1"/>
  <c r="P70" i="4"/>
  <c r="AH65" i="1" s="1"/>
  <c r="P71" i="4"/>
  <c r="AH66" i="1" s="1"/>
  <c r="P72" i="4"/>
  <c r="AH67" i="1" s="1"/>
  <c r="P73" i="4"/>
  <c r="AH68" i="1" s="1"/>
  <c r="P74" i="4"/>
  <c r="AH69" i="1" s="1"/>
  <c r="P75" i="4"/>
  <c r="AH70" i="1" s="1"/>
  <c r="P76" i="4"/>
  <c r="AH71" i="1" s="1"/>
  <c r="P77" i="4"/>
  <c r="AH72" i="1" s="1"/>
  <c r="P78" i="4"/>
  <c r="AH73" i="1" s="1"/>
  <c r="P79" i="4"/>
  <c r="AH74" i="1" s="1"/>
  <c r="P80" i="4"/>
  <c r="AH75" i="1" s="1"/>
  <c r="P81" i="4"/>
  <c r="AH76" i="1" s="1"/>
  <c r="P82" i="4"/>
  <c r="AH77" i="1" s="1"/>
  <c r="P83" i="4"/>
  <c r="AH78" i="1" s="1"/>
  <c r="P84" i="4"/>
  <c r="AH79" i="1" s="1"/>
  <c r="P85" i="4"/>
  <c r="AH80" i="1" s="1"/>
  <c r="P86" i="4"/>
  <c r="AH81" i="1" s="1"/>
  <c r="P87" i="4"/>
  <c r="AH82" i="1" s="1"/>
  <c r="P88" i="4"/>
  <c r="AH83" i="1" s="1"/>
  <c r="P89" i="4"/>
  <c r="AH84" i="1" s="1"/>
  <c r="P90" i="4"/>
  <c r="AH85" i="1" s="1"/>
  <c r="P91" i="4"/>
  <c r="AH86" i="1" s="1"/>
  <c r="P92" i="4"/>
  <c r="AH87" i="1" s="1"/>
  <c r="P93" i="4"/>
  <c r="AH88" i="1" s="1"/>
  <c r="P94" i="4"/>
  <c r="AH89" i="1" s="1"/>
  <c r="P95" i="4"/>
  <c r="AH90" i="1" s="1"/>
  <c r="P96" i="4"/>
  <c r="AH91" i="1" s="1"/>
  <c r="P97" i="4"/>
  <c r="AH92" i="1" s="1"/>
  <c r="P98" i="4"/>
  <c r="AH93" i="1" s="1"/>
  <c r="P99" i="4"/>
  <c r="AH94" i="1" s="1"/>
  <c r="P100" i="4"/>
  <c r="AH95" i="1" s="1"/>
  <c r="P101" i="4"/>
  <c r="AH96" i="1" s="1"/>
  <c r="P102" i="4"/>
  <c r="AH97" i="1" s="1"/>
  <c r="P103" i="4"/>
  <c r="AH98" i="1" s="1"/>
  <c r="P104" i="4"/>
  <c r="AH99" i="1" s="1"/>
  <c r="P105" i="4"/>
  <c r="AH100" i="1" s="1"/>
  <c r="P106" i="4"/>
  <c r="AH101" i="1" s="1"/>
  <c r="P107" i="4"/>
  <c r="AH102" i="1" s="1"/>
  <c r="P108" i="4"/>
  <c r="AH103" i="1" s="1"/>
  <c r="P109" i="4"/>
  <c r="AH104" i="1" s="1"/>
  <c r="P110" i="4"/>
  <c r="AH105" i="1" s="1"/>
  <c r="P111" i="4"/>
  <c r="P112" i="4"/>
  <c r="AH107" i="1" s="1"/>
  <c r="P113" i="4"/>
  <c r="P114" i="4"/>
  <c r="AH109" i="1" s="1"/>
  <c r="P115" i="4"/>
  <c r="AH110" i="1" s="1"/>
  <c r="P116" i="4"/>
  <c r="AH111" i="1" s="1"/>
  <c r="P117" i="4"/>
  <c r="AH112" i="1" s="1"/>
  <c r="P118" i="4"/>
  <c r="AH113" i="1" s="1"/>
  <c r="P119" i="4"/>
  <c r="AH114" i="1" s="1"/>
  <c r="P120" i="4"/>
  <c r="AH115" i="1" s="1"/>
  <c r="S42" i="4"/>
  <c r="AK37" i="1" s="1"/>
  <c r="S43" i="4"/>
  <c r="AK38" i="1" s="1"/>
  <c r="S44" i="4"/>
  <c r="AK39" i="1" s="1"/>
  <c r="S45" i="4"/>
  <c r="AK40" i="1" s="1"/>
  <c r="S46" i="4"/>
  <c r="AK41" i="1" s="1"/>
  <c r="S47" i="4"/>
  <c r="AK42" i="1" s="1"/>
  <c r="S48" i="4"/>
  <c r="S50" i="4"/>
  <c r="AK45" i="1" s="1"/>
  <c r="S52" i="4"/>
  <c r="AK47" i="1" s="1"/>
  <c r="S53" i="4"/>
  <c r="S57" i="4"/>
  <c r="S61" i="4"/>
  <c r="AK56" i="1" s="1"/>
  <c r="S62" i="4"/>
  <c r="AK57" i="1" s="1"/>
  <c r="S63" i="4"/>
  <c r="AK58" i="1" s="1"/>
  <c r="S68" i="4"/>
  <c r="AK63" i="1" s="1"/>
  <c r="S69" i="4"/>
  <c r="AK64" i="1" s="1"/>
  <c r="S70" i="4"/>
  <c r="AK65" i="1" s="1"/>
  <c r="S72" i="4"/>
  <c r="AK67" i="1" s="1"/>
  <c r="S73" i="4"/>
  <c r="AK68" i="1" s="1"/>
  <c r="S76" i="4"/>
  <c r="AK71" i="1" s="1"/>
  <c r="S77" i="4"/>
  <c r="AK72" i="1" s="1"/>
  <c r="S78" i="4"/>
  <c r="AK73" i="1" s="1"/>
  <c r="S82" i="4"/>
  <c r="AK77" i="1" s="1"/>
  <c r="S83" i="4"/>
  <c r="AK78" i="1" s="1"/>
  <c r="S84" i="4"/>
  <c r="AK79" i="1" s="1"/>
  <c r="S85" i="4"/>
  <c r="S86" i="4"/>
  <c r="AK81" i="1" s="1"/>
  <c r="S87" i="4"/>
  <c r="AK82" i="1" s="1"/>
  <c r="S88" i="4"/>
  <c r="AK83" i="1" s="1"/>
  <c r="S92" i="4"/>
  <c r="AK87" i="1" s="1"/>
  <c r="S93" i="4"/>
  <c r="AK88" i="1" s="1"/>
  <c r="S95" i="4"/>
  <c r="AK90" i="1" s="1"/>
  <c r="S96" i="4"/>
  <c r="AK91" i="1" s="1"/>
  <c r="S100" i="4"/>
  <c r="AK95" i="1" s="1"/>
  <c r="S103" i="4"/>
  <c r="AK98" i="1" s="1"/>
  <c r="S104" i="4"/>
  <c r="AK99" i="1" s="1"/>
  <c r="S105" i="4"/>
  <c r="AK100" i="1" s="1"/>
  <c r="S106" i="4"/>
  <c r="AK101" i="1" s="1"/>
  <c r="S108" i="4"/>
  <c r="AK103" i="1" s="1"/>
  <c r="S109" i="4"/>
  <c r="AK104" i="1" s="1"/>
  <c r="S36" i="4"/>
  <c r="AK36" i="1" s="1"/>
  <c r="S38" i="4"/>
  <c r="S39" i="4"/>
  <c r="S40" i="4"/>
  <c r="S41" i="4"/>
  <c r="S32" i="4"/>
  <c r="AK32" i="1" s="1"/>
  <c r="S33" i="4"/>
  <c r="S34" i="4"/>
  <c r="S35" i="4"/>
  <c r="S31" i="4"/>
  <c r="AK31" i="1" s="1"/>
  <c r="S30" i="4"/>
  <c r="AK30" i="1" s="1"/>
  <c r="S27" i="4"/>
  <c r="AK27" i="1" s="1"/>
  <c r="S28" i="4"/>
  <c r="AK28" i="1" s="1"/>
  <c r="S26" i="4"/>
  <c r="AK26" i="1" s="1"/>
  <c r="S22" i="4"/>
  <c r="AK22" i="1" s="1"/>
  <c r="S18" i="4"/>
  <c r="AK18" i="1" s="1"/>
  <c r="S17" i="4"/>
  <c r="AK17" i="1" s="1"/>
  <c r="S15" i="4"/>
  <c r="AK15" i="1" s="1"/>
  <c r="S13" i="4"/>
  <c r="AK13" i="1" s="1"/>
  <c r="S11" i="4"/>
  <c r="AK11" i="1" s="1"/>
  <c r="S9" i="4"/>
  <c r="AK9" i="1" s="1"/>
  <c r="S8" i="4"/>
  <c r="S6" i="4"/>
  <c r="AK6" i="1" s="1"/>
  <c r="S5" i="4"/>
  <c r="AK5" i="1" s="1"/>
  <c r="P43" i="4"/>
  <c r="AH38" i="1" s="1"/>
  <c r="P44" i="4"/>
  <c r="AH39" i="1" s="1"/>
  <c r="P45" i="4"/>
  <c r="AH40" i="1" s="1"/>
  <c r="P46" i="4"/>
  <c r="AH41" i="1" s="1"/>
  <c r="P47" i="4"/>
  <c r="AH42" i="1" s="1"/>
  <c r="P48" i="4"/>
  <c r="AH43" i="1" s="1"/>
  <c r="P49" i="4"/>
  <c r="AH44" i="1" s="1"/>
  <c r="P50" i="4"/>
  <c r="AH45" i="1" s="1"/>
  <c r="P51" i="4"/>
  <c r="AH46" i="1" s="1"/>
  <c r="P42" i="4"/>
  <c r="P36" i="4"/>
  <c r="AH36" i="1" s="1"/>
  <c r="P32" i="4"/>
  <c r="AH32" i="1" s="1"/>
  <c r="P5" i="4"/>
  <c r="AH5" i="1" s="1"/>
  <c r="P6" i="4"/>
  <c r="P7" i="4"/>
  <c r="AH7" i="1" s="1"/>
  <c r="P8" i="4"/>
  <c r="AH8" i="1" s="1"/>
  <c r="P9" i="4"/>
  <c r="AH9" i="1" s="1"/>
  <c r="P10" i="4"/>
  <c r="P11" i="4"/>
  <c r="AH11" i="1" s="1"/>
  <c r="P12" i="4"/>
  <c r="AH12" i="1" s="1"/>
  <c r="P13" i="4"/>
  <c r="AH13" i="1" s="1"/>
  <c r="P14" i="4"/>
  <c r="P15" i="4"/>
  <c r="AH15" i="1" s="1"/>
  <c r="P16" i="4"/>
  <c r="AH16" i="1" s="1"/>
  <c r="P17" i="4"/>
  <c r="AH17" i="1" s="1"/>
  <c r="P18" i="4"/>
  <c r="P19" i="4"/>
  <c r="AH19" i="1" s="1"/>
  <c r="P20" i="4"/>
  <c r="AH20" i="1" s="1"/>
  <c r="P21" i="4"/>
  <c r="AH21" i="1" s="1"/>
  <c r="P22" i="4"/>
  <c r="P23" i="4"/>
  <c r="AH23" i="1" s="1"/>
  <c r="P24" i="4"/>
  <c r="AH24" i="1" s="1"/>
  <c r="P25" i="4"/>
  <c r="AH25" i="1" s="1"/>
  <c r="P26" i="4"/>
  <c r="P27" i="4"/>
  <c r="AH27" i="1" s="1"/>
  <c r="P28" i="4"/>
  <c r="AH28" i="1" s="1"/>
  <c r="P29" i="4"/>
  <c r="AH29" i="1" s="1"/>
  <c r="P30" i="4"/>
  <c r="P31" i="4"/>
  <c r="AH31" i="1" s="1"/>
  <c r="P4" i="4"/>
  <c r="AH4" i="1" s="1"/>
  <c r="S5" i="3"/>
  <c r="AD5" i="1" s="1"/>
  <c r="S6" i="3"/>
  <c r="AD6" i="1" s="1"/>
  <c r="S12" i="3"/>
  <c r="AD12" i="1" s="1"/>
  <c r="S13" i="3"/>
  <c r="AD13" i="1" s="1"/>
  <c r="S14" i="3"/>
  <c r="AD14" i="1" s="1"/>
  <c r="S15" i="3"/>
  <c r="AD15" i="1" s="1"/>
  <c r="S22" i="3"/>
  <c r="AD22" i="1" s="1"/>
  <c r="S24" i="3"/>
  <c r="AD24" i="1" s="1"/>
  <c r="S27" i="3"/>
  <c r="AD27" i="1" s="1"/>
  <c r="S28" i="3"/>
  <c r="S4" i="3"/>
  <c r="AD4" i="1" s="1"/>
  <c r="S43" i="3"/>
  <c r="AD38" i="1" s="1"/>
  <c r="S44" i="3"/>
  <c r="AD39" i="1" s="1"/>
  <c r="S45" i="3"/>
  <c r="S47" i="3"/>
  <c r="AD42" i="1" s="1"/>
  <c r="S56" i="3"/>
  <c r="AD51" i="1" s="1"/>
  <c r="S58" i="3"/>
  <c r="AD53" i="1" s="1"/>
  <c r="S60" i="3"/>
  <c r="AD55" i="1" s="1"/>
  <c r="S66" i="3"/>
  <c r="AD61" i="1" s="1"/>
  <c r="S69" i="3"/>
  <c r="AD64" i="1" s="1"/>
  <c r="S72" i="3"/>
  <c r="AD67" i="1" s="1"/>
  <c r="S76" i="3"/>
  <c r="AD71" i="1" s="1"/>
  <c r="S81" i="3"/>
  <c r="AD76" i="1" s="1"/>
  <c r="S88" i="3"/>
  <c r="AD83" i="1" s="1"/>
  <c r="S92" i="3"/>
  <c r="AD87" i="1" s="1"/>
  <c r="S116" i="3"/>
  <c r="AD111" i="1" s="1"/>
  <c r="S36" i="3"/>
  <c r="AD36" i="1" s="1"/>
  <c r="S32" i="3"/>
  <c r="AD32" i="1" s="1"/>
  <c r="P43" i="3"/>
  <c r="P44" i="3"/>
  <c r="AA39" i="1" s="1"/>
  <c r="P45" i="3"/>
  <c r="AA40" i="1" s="1"/>
  <c r="P47" i="3"/>
  <c r="AA42" i="1" s="1"/>
  <c r="P48" i="3"/>
  <c r="AA43" i="1" s="1"/>
  <c r="P49" i="3"/>
  <c r="AA44" i="1" s="1"/>
  <c r="P50" i="3"/>
  <c r="AA45" i="1" s="1"/>
  <c r="P51" i="3"/>
  <c r="AA46" i="1" s="1"/>
  <c r="P52" i="3"/>
  <c r="AA47" i="1" s="1"/>
  <c r="P53" i="3"/>
  <c r="AA48" i="1" s="1"/>
  <c r="P54" i="3"/>
  <c r="AA49" i="1" s="1"/>
  <c r="P55" i="3"/>
  <c r="AA50" i="1" s="1"/>
  <c r="P56" i="3"/>
  <c r="AA51" i="1" s="1"/>
  <c r="P57" i="3"/>
  <c r="AA52" i="1" s="1"/>
  <c r="P58" i="3"/>
  <c r="AA53" i="1" s="1"/>
  <c r="P59" i="3"/>
  <c r="AA54" i="1" s="1"/>
  <c r="P60" i="3"/>
  <c r="AA55" i="1" s="1"/>
  <c r="P61" i="3"/>
  <c r="AA56" i="1" s="1"/>
  <c r="P62" i="3"/>
  <c r="AA57" i="1" s="1"/>
  <c r="P63" i="3"/>
  <c r="AA58" i="1" s="1"/>
  <c r="P64" i="3"/>
  <c r="P65" i="3"/>
  <c r="AA60" i="1" s="1"/>
  <c r="P66" i="3"/>
  <c r="AA61" i="1" s="1"/>
  <c r="P67" i="3"/>
  <c r="AA62" i="1" s="1"/>
  <c r="P68" i="3"/>
  <c r="AA63" i="1" s="1"/>
  <c r="P69" i="3"/>
  <c r="AA64" i="1" s="1"/>
  <c r="P70" i="3"/>
  <c r="AA65" i="1" s="1"/>
  <c r="P71" i="3"/>
  <c r="AA66" i="1" s="1"/>
  <c r="P72" i="3"/>
  <c r="AA67" i="1" s="1"/>
  <c r="P73" i="3"/>
  <c r="AA68" i="1" s="1"/>
  <c r="P75" i="3"/>
  <c r="AA70" i="1" s="1"/>
  <c r="P76" i="3"/>
  <c r="AA71" i="1" s="1"/>
  <c r="P77" i="3"/>
  <c r="AA72" i="1" s="1"/>
  <c r="P79" i="3"/>
  <c r="AA74" i="1" s="1"/>
  <c r="P80" i="3"/>
  <c r="AA75" i="1" s="1"/>
  <c r="P81" i="3"/>
  <c r="AA76" i="1" s="1"/>
  <c r="P82" i="3"/>
  <c r="AA77" i="1" s="1"/>
  <c r="P83" i="3"/>
  <c r="AA78" i="1" s="1"/>
  <c r="P84" i="3"/>
  <c r="AA79" i="1" s="1"/>
  <c r="P85" i="3"/>
  <c r="AA80" i="1" s="1"/>
  <c r="P86" i="3"/>
  <c r="AA81" i="1" s="1"/>
  <c r="P88" i="3"/>
  <c r="AA83" i="1" s="1"/>
  <c r="P89" i="3"/>
  <c r="AA84" i="1" s="1"/>
  <c r="P90" i="3"/>
  <c r="AA85" i="1" s="1"/>
  <c r="P91" i="3"/>
  <c r="AA86" i="1" s="1"/>
  <c r="P92" i="3"/>
  <c r="AA87" i="1" s="1"/>
  <c r="P93" i="3"/>
  <c r="AA88" i="1" s="1"/>
  <c r="P94" i="3"/>
  <c r="AA89" i="1" s="1"/>
  <c r="P95" i="3"/>
  <c r="AA90" i="1" s="1"/>
  <c r="P96" i="3"/>
  <c r="AA91" i="1" s="1"/>
  <c r="P97" i="3"/>
  <c r="P98" i="3"/>
  <c r="AA93" i="1" s="1"/>
  <c r="P99" i="3"/>
  <c r="AA94" i="1" s="1"/>
  <c r="P100" i="3"/>
  <c r="AA95" i="1" s="1"/>
  <c r="P101" i="3"/>
  <c r="P102" i="3"/>
  <c r="AA97" i="1" s="1"/>
  <c r="P103" i="3"/>
  <c r="P104" i="3"/>
  <c r="AA99" i="1" s="1"/>
  <c r="P105" i="3"/>
  <c r="AA100" i="1" s="1"/>
  <c r="P106" i="3"/>
  <c r="AA101" i="1" s="1"/>
  <c r="P107" i="3"/>
  <c r="AA102" i="1" s="1"/>
  <c r="P108" i="3"/>
  <c r="AA103" i="1" s="1"/>
  <c r="P109" i="3"/>
  <c r="AA104" i="1" s="1"/>
  <c r="P110" i="3"/>
  <c r="AA105" i="1" s="1"/>
  <c r="P111" i="3"/>
  <c r="AA106" i="1" s="1"/>
  <c r="P112" i="3"/>
  <c r="AA107" i="1" s="1"/>
  <c r="P113" i="3"/>
  <c r="AA108" i="1" s="1"/>
  <c r="P114" i="3"/>
  <c r="AA109" i="1" s="1"/>
  <c r="P115" i="3"/>
  <c r="AA110" i="1" s="1"/>
  <c r="P116" i="3"/>
  <c r="AA111" i="1" s="1"/>
  <c r="P117" i="3"/>
  <c r="AA112" i="1" s="1"/>
  <c r="P118" i="3"/>
  <c r="AA113" i="1" s="1"/>
  <c r="P119" i="3"/>
  <c r="AA114" i="1" s="1"/>
  <c r="P120" i="3"/>
  <c r="AA115" i="1" s="1"/>
  <c r="P42" i="3"/>
  <c r="AA37" i="1" s="1"/>
  <c r="P36" i="3"/>
  <c r="AA36" i="1" s="1"/>
  <c r="P32" i="3"/>
  <c r="AA32" i="1" s="1"/>
  <c r="P5" i="3"/>
  <c r="AA5" i="1" s="1"/>
  <c r="P6" i="3"/>
  <c r="AA6" i="1" s="1"/>
  <c r="P7" i="3"/>
  <c r="AA7" i="1" s="1"/>
  <c r="P8" i="3"/>
  <c r="P9" i="3"/>
  <c r="AA9" i="1" s="1"/>
  <c r="P10" i="3"/>
  <c r="AA10" i="1" s="1"/>
  <c r="P11" i="3"/>
  <c r="AA11" i="1" s="1"/>
  <c r="P12" i="3"/>
  <c r="AA12" i="1" s="1"/>
  <c r="P13" i="3"/>
  <c r="AA13" i="1" s="1"/>
  <c r="P14" i="3"/>
  <c r="AA14" i="1" s="1"/>
  <c r="P15" i="3"/>
  <c r="AA15" i="1" s="1"/>
  <c r="P16" i="3"/>
  <c r="AA16" i="1" s="1"/>
  <c r="P17" i="3"/>
  <c r="AA17" i="1" s="1"/>
  <c r="P18" i="3"/>
  <c r="AA18" i="1" s="1"/>
  <c r="P19" i="3"/>
  <c r="AA19" i="1" s="1"/>
  <c r="P20" i="3"/>
  <c r="AA20" i="1" s="1"/>
  <c r="P21" i="3"/>
  <c r="AA21" i="1" s="1"/>
  <c r="P22" i="3"/>
  <c r="AA22" i="1" s="1"/>
  <c r="P23" i="3"/>
  <c r="AA23" i="1" s="1"/>
  <c r="P24" i="3"/>
  <c r="AA24" i="1" s="1"/>
  <c r="P25" i="3"/>
  <c r="AA25" i="1" s="1"/>
  <c r="P26" i="3"/>
  <c r="AA26" i="1" s="1"/>
  <c r="P27" i="3"/>
  <c r="AA27" i="1" s="1"/>
  <c r="P28" i="3"/>
  <c r="AA28" i="1" s="1"/>
  <c r="P29" i="3"/>
  <c r="AA29" i="1" s="1"/>
  <c r="P30" i="3"/>
  <c r="AA30" i="1" s="1"/>
  <c r="P31" i="3"/>
  <c r="AA31" i="1" s="1"/>
  <c r="P4" i="3"/>
  <c r="AA4" i="1" s="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4" i="1"/>
  <c r="AZ105" i="1"/>
  <c r="AZ106" i="1"/>
  <c r="AZ107" i="1"/>
  <c r="AZ108" i="1"/>
  <c r="AZ109" i="1"/>
  <c r="AZ110" i="1"/>
  <c r="AZ111" i="1"/>
  <c r="AZ112" i="1"/>
  <c r="AZ113" i="1"/>
  <c r="AZ114" i="1"/>
  <c r="AZ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70" i="1"/>
  <c r="AX71" i="1"/>
  <c r="AX72" i="1"/>
  <c r="AX73" i="1"/>
  <c r="AX74" i="1"/>
  <c r="AX75" i="1"/>
  <c r="AX76" i="1"/>
  <c r="AX77" i="1"/>
  <c r="AX78" i="1"/>
  <c r="AX80" i="1"/>
  <c r="AX81" i="1"/>
  <c r="AX82" i="1"/>
  <c r="AX83" i="1"/>
  <c r="AX84" i="1"/>
  <c r="AX85" i="1"/>
  <c r="AX86" i="1"/>
  <c r="AX87" i="1"/>
  <c r="AX88" i="1"/>
  <c r="AX89" i="1"/>
  <c r="AX90" i="1"/>
  <c r="AX92" i="1"/>
  <c r="AX93" i="1"/>
  <c r="AX94" i="1"/>
  <c r="AX96" i="1"/>
  <c r="AX97" i="1"/>
  <c r="AX98" i="1"/>
  <c r="AX99" i="1"/>
  <c r="AX100" i="1"/>
  <c r="AX101" i="1"/>
  <c r="AX102" i="1"/>
  <c r="AX103"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7" i="1"/>
  <c r="AU78" i="1"/>
  <c r="AU79" i="1"/>
  <c r="AU80" i="1"/>
  <c r="AU81" i="1"/>
  <c r="AU82" i="1"/>
  <c r="AU83" i="1"/>
  <c r="AU84" i="1"/>
  <c r="AU85" i="1"/>
  <c r="AU86" i="1"/>
  <c r="AU87" i="1"/>
  <c r="AU88" i="1"/>
  <c r="AU90" i="1"/>
  <c r="AU91" i="1"/>
  <c r="AU92" i="1"/>
  <c r="AU94" i="1"/>
  <c r="AU96" i="1"/>
  <c r="AU97" i="1"/>
  <c r="AU98" i="1"/>
  <c r="AU99" i="1"/>
  <c r="AU100" i="1"/>
  <c r="AU101" i="1"/>
  <c r="AU102" i="1"/>
  <c r="AU103" i="1"/>
  <c r="AU104" i="1"/>
  <c r="AU105" i="1"/>
  <c r="AU107" i="1"/>
  <c r="AU108" i="1"/>
  <c r="AU109" i="1"/>
  <c r="AU110" i="1"/>
  <c r="AU111" i="1"/>
  <c r="AU112" i="1"/>
  <c r="AU113" i="1"/>
  <c r="AU114"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89" i="1"/>
  <c r="AT90" i="1"/>
  <c r="AT91" i="1"/>
  <c r="AT92" i="1"/>
  <c r="AT94" i="1"/>
  <c r="AT95" i="1"/>
  <c r="AT96" i="1"/>
  <c r="AT97" i="1"/>
  <c r="AT98" i="1"/>
  <c r="AT99" i="1"/>
  <c r="AT100" i="1"/>
  <c r="AT101" i="1"/>
  <c r="AT102" i="1"/>
  <c r="AT103" i="1"/>
  <c r="AT104" i="1"/>
  <c r="AT105" i="1"/>
  <c r="AT107" i="1"/>
  <c r="AT108" i="1"/>
  <c r="AT109" i="1"/>
  <c r="AT110" i="1"/>
  <c r="AT111" i="1"/>
  <c r="AT112" i="1"/>
  <c r="AT113" i="1"/>
  <c r="AT114" i="1"/>
  <c r="AZ37" i="1"/>
  <c r="AX37" i="1"/>
  <c r="AW37" i="1"/>
  <c r="AV37" i="1"/>
  <c r="AU37" i="1"/>
  <c r="AT37" i="1"/>
  <c r="AZ5" i="1"/>
  <c r="AZ6" i="1"/>
  <c r="AZ7" i="1"/>
  <c r="AZ8" i="1"/>
  <c r="AZ9" i="1"/>
  <c r="AZ10" i="1"/>
  <c r="AZ11" i="1"/>
  <c r="AZ12" i="1"/>
  <c r="AZ13" i="1"/>
  <c r="AZ14" i="1"/>
  <c r="AZ15" i="1"/>
  <c r="AZ16" i="1"/>
  <c r="AZ17" i="1"/>
  <c r="AZ18" i="1"/>
  <c r="AZ19" i="1"/>
  <c r="AZ20" i="1"/>
  <c r="AZ21" i="1"/>
  <c r="AZ24" i="1"/>
  <c r="AZ25" i="1"/>
  <c r="AZ26" i="1"/>
  <c r="AZ27" i="1"/>
  <c r="AZ28" i="1"/>
  <c r="AZ29" i="1"/>
  <c r="AZ30" i="1"/>
  <c r="AZ31" i="1"/>
  <c r="AX5" i="1"/>
  <c r="AX6" i="1"/>
  <c r="AX8" i="1"/>
  <c r="AX9" i="1"/>
  <c r="AX11" i="1"/>
  <c r="AX15" i="1"/>
  <c r="AX17" i="1"/>
  <c r="AX18" i="1"/>
  <c r="AX19" i="1"/>
  <c r="AX20" i="1"/>
  <c r="AX22" i="1"/>
  <c r="AX24" i="1"/>
  <c r="AX27" i="1"/>
  <c r="AX28" i="1"/>
  <c r="AX30" i="1"/>
  <c r="AX31" i="1"/>
  <c r="AW5" i="1"/>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Z4" i="1"/>
  <c r="AW4" i="1"/>
  <c r="AV4" i="1"/>
  <c r="AU4" i="1"/>
  <c r="AT4"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5" i="1"/>
  <c r="AS106" i="1"/>
  <c r="AS107" i="1"/>
  <c r="AS108" i="1"/>
  <c r="AS109" i="1"/>
  <c r="AS110" i="1"/>
  <c r="AS111" i="1"/>
  <c r="AS112" i="1"/>
  <c r="AS113" i="1"/>
  <c r="AS114" i="1"/>
  <c r="AS115"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70" i="1"/>
  <c r="AQ71" i="1"/>
  <c r="AQ72" i="1"/>
  <c r="AQ73" i="1"/>
  <c r="AQ74" i="1"/>
  <c r="AQ75" i="1"/>
  <c r="AQ76" i="1"/>
  <c r="AQ78" i="1"/>
  <c r="AQ79" i="1"/>
  <c r="AQ80" i="1"/>
  <c r="AQ81" i="1"/>
  <c r="AQ82" i="1"/>
  <c r="AQ83" i="1"/>
  <c r="AQ84" i="1"/>
  <c r="AQ85" i="1"/>
  <c r="AQ86" i="1"/>
  <c r="AQ87" i="1"/>
  <c r="AQ88" i="1"/>
  <c r="AQ89" i="1"/>
  <c r="AQ90" i="1"/>
  <c r="AQ91" i="1"/>
  <c r="AQ92" i="1"/>
  <c r="AQ93" i="1"/>
  <c r="AQ95" i="1"/>
  <c r="AQ96" i="1"/>
  <c r="AQ97" i="1"/>
  <c r="AQ98" i="1"/>
  <c r="AQ99" i="1"/>
  <c r="AQ100" i="1"/>
  <c r="AQ101" i="1"/>
  <c r="AQ102" i="1"/>
  <c r="AQ104" i="1"/>
  <c r="AQ105" i="1"/>
  <c r="AQ106" i="1"/>
  <c r="AQ107" i="1"/>
  <c r="AQ108" i="1"/>
  <c r="AQ109" i="1"/>
  <c r="AQ110" i="1"/>
  <c r="AQ111" i="1"/>
  <c r="AQ112" i="1"/>
  <c r="AQ113" i="1"/>
  <c r="AQ114" i="1"/>
  <c r="AQ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O41" i="1"/>
  <c r="AO44" i="1"/>
  <c r="AO46" i="1"/>
  <c r="AO47" i="1"/>
  <c r="AO49" i="1"/>
  <c r="AO50" i="1"/>
  <c r="AO53" i="1"/>
  <c r="AO54" i="1"/>
  <c r="AO55" i="1"/>
  <c r="AO58" i="1"/>
  <c r="AO59" i="1"/>
  <c r="AO60" i="1"/>
  <c r="AO61" i="1"/>
  <c r="AO62" i="1"/>
  <c r="AO65" i="1"/>
  <c r="AO69" i="1"/>
  <c r="AO71" i="1"/>
  <c r="AO73" i="1"/>
  <c r="AO74" i="1"/>
  <c r="AO75" i="1"/>
  <c r="AO76" i="1"/>
  <c r="AO84" i="1"/>
  <c r="AO87" i="1"/>
  <c r="AO89" i="1"/>
  <c r="AO92" i="1"/>
  <c r="AO93" i="1"/>
  <c r="AO94" i="1"/>
  <c r="AO95" i="1"/>
  <c r="AO96" i="1"/>
  <c r="AO98" i="1"/>
  <c r="AO100" i="1"/>
  <c r="AO102" i="1"/>
  <c r="AO103" i="1"/>
  <c r="AO105" i="1"/>
  <c r="AO106" i="1"/>
  <c r="AO107" i="1"/>
  <c r="AO108" i="1"/>
  <c r="AO109" i="1"/>
  <c r="AO110" i="1"/>
  <c r="AO111" i="1"/>
  <c r="AO112" i="1"/>
  <c r="AO113" i="1"/>
  <c r="AO114" i="1"/>
  <c r="AO115" i="1"/>
  <c r="AN38" i="1"/>
  <c r="AN39" i="1"/>
  <c r="AN40" i="1"/>
  <c r="AN41"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S37"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Q5" i="1"/>
  <c r="AQ6" i="1"/>
  <c r="AQ7" i="1"/>
  <c r="AQ8" i="1"/>
  <c r="AQ9" i="1"/>
  <c r="AQ10" i="1"/>
  <c r="AQ11" i="1"/>
  <c r="AQ12" i="1"/>
  <c r="AQ13" i="1"/>
  <c r="AQ14" i="1"/>
  <c r="AQ16" i="1"/>
  <c r="AQ17" i="1"/>
  <c r="AQ18" i="1"/>
  <c r="AQ19" i="1"/>
  <c r="AQ20" i="1"/>
  <c r="AQ21" i="1"/>
  <c r="AQ22" i="1"/>
  <c r="AQ23" i="1"/>
  <c r="AQ24" i="1"/>
  <c r="AQ25" i="1"/>
  <c r="AQ26" i="1"/>
  <c r="AQ27" i="1"/>
  <c r="AQ28" i="1"/>
  <c r="AQ30" i="1"/>
  <c r="AQ31"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O6" i="1"/>
  <c r="AO8" i="1"/>
  <c r="AO10" i="1"/>
  <c r="AO12" i="1"/>
  <c r="AO14" i="1"/>
  <c r="AO16" i="1"/>
  <c r="AO18" i="1"/>
  <c r="AO19" i="1"/>
  <c r="AO20" i="1"/>
  <c r="AO22" i="1"/>
  <c r="AO24" i="1"/>
  <c r="AO26" i="1"/>
  <c r="AO28" i="1"/>
  <c r="AN8" i="1"/>
  <c r="AN9" i="1"/>
  <c r="AN10" i="1"/>
  <c r="AN11" i="1"/>
  <c r="AN12" i="1"/>
  <c r="AN13" i="1"/>
  <c r="AN14" i="1"/>
  <c r="AN15" i="1"/>
  <c r="AN16" i="1"/>
  <c r="AN17" i="1"/>
  <c r="AN18" i="1"/>
  <c r="AN19" i="1"/>
  <c r="AN20" i="1"/>
  <c r="AN21" i="1"/>
  <c r="AN22" i="1"/>
  <c r="AN23" i="1"/>
  <c r="AN24" i="1"/>
  <c r="AN25" i="1"/>
  <c r="AN26" i="1"/>
  <c r="AN27" i="1"/>
  <c r="AN28" i="1"/>
  <c r="AN29" i="1"/>
  <c r="AN30" i="1"/>
  <c r="AN31" i="1"/>
  <c r="AM10" i="1"/>
  <c r="AM11" i="1"/>
  <c r="AM12" i="1"/>
  <c r="AM13" i="1"/>
  <c r="AM14" i="1"/>
  <c r="AM15" i="1"/>
  <c r="AM16" i="1"/>
  <c r="AM17" i="1"/>
  <c r="AM18" i="1"/>
  <c r="AM19" i="1"/>
  <c r="AM20" i="1"/>
  <c r="AM21" i="1"/>
  <c r="AM22" i="1"/>
  <c r="AM23" i="1"/>
  <c r="AM24" i="1"/>
  <c r="AM25" i="1"/>
  <c r="AM26" i="1"/>
  <c r="AM27" i="1"/>
  <c r="AM28" i="1"/>
  <c r="AM29" i="1"/>
  <c r="AM30" i="1"/>
  <c r="AM31" i="1"/>
  <c r="AS4" i="1"/>
  <c r="AM4" i="1"/>
  <c r="AL5" i="1"/>
  <c r="AL6" i="1"/>
  <c r="AL7" i="1"/>
  <c r="AL8" i="1"/>
  <c r="AL9" i="1"/>
  <c r="AL10" i="1"/>
  <c r="AL11" i="1"/>
  <c r="AL12" i="1"/>
  <c r="AL13" i="1"/>
  <c r="AL14" i="1"/>
  <c r="AL15" i="1"/>
  <c r="AL16" i="1"/>
  <c r="AL17" i="1"/>
  <c r="AL18" i="1"/>
  <c r="AL19" i="1"/>
  <c r="AL20" i="1"/>
  <c r="AL21" i="1"/>
  <c r="AL23" i="1"/>
  <c r="AL24" i="1"/>
  <c r="AL25" i="1"/>
  <c r="AL26" i="1"/>
  <c r="AL27" i="1"/>
  <c r="AL28" i="1"/>
  <c r="AL29" i="1"/>
  <c r="AL30" i="1"/>
  <c r="AL31" i="1"/>
  <c r="AK7" i="1"/>
  <c r="AK8" i="1"/>
  <c r="AK10" i="1"/>
  <c r="AK12" i="1"/>
  <c r="AK14" i="1"/>
  <c r="AK16" i="1"/>
  <c r="AK19" i="1"/>
  <c r="AK20" i="1"/>
  <c r="AK21" i="1"/>
  <c r="AK23" i="1"/>
  <c r="AK24" i="1"/>
  <c r="AK25" i="1"/>
  <c r="AK29"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K43" i="1"/>
  <c r="AK44" i="1"/>
  <c r="AK46" i="1"/>
  <c r="AK48" i="1"/>
  <c r="AK49" i="1"/>
  <c r="AK50" i="1"/>
  <c r="AK51" i="1"/>
  <c r="AK52" i="1"/>
  <c r="AK53" i="1"/>
  <c r="AK54" i="1"/>
  <c r="AK55" i="1"/>
  <c r="AK59" i="1"/>
  <c r="AK60" i="1"/>
  <c r="AK61" i="1"/>
  <c r="AK62" i="1"/>
  <c r="AK66" i="1"/>
  <c r="AK69" i="1"/>
  <c r="AK70" i="1"/>
  <c r="AK74" i="1"/>
  <c r="AK75" i="1"/>
  <c r="AK76" i="1"/>
  <c r="AK80" i="1"/>
  <c r="AK84" i="1"/>
  <c r="AK85" i="1"/>
  <c r="AK86" i="1"/>
  <c r="AK89" i="1"/>
  <c r="AK92" i="1"/>
  <c r="AK93" i="1"/>
  <c r="AK94" i="1"/>
  <c r="AK96" i="1"/>
  <c r="AK97" i="1"/>
  <c r="AK102" i="1"/>
  <c r="AK105" i="1"/>
  <c r="AK106" i="1"/>
  <c r="AK107" i="1"/>
  <c r="AK108" i="1"/>
  <c r="AK109" i="1"/>
  <c r="AK110" i="1"/>
  <c r="AK111" i="1"/>
  <c r="AK112" i="1"/>
  <c r="AK113" i="1"/>
  <c r="AK114" i="1"/>
  <c r="AK115"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L37" i="1"/>
  <c r="AJ37" i="1"/>
  <c r="AI37"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L4" i="1"/>
  <c r="AK4" i="1"/>
  <c r="AJ4" i="1"/>
  <c r="AI4" i="1"/>
  <c r="AH50" i="1"/>
  <c r="AH52" i="1"/>
  <c r="AH106" i="1"/>
  <c r="AH108" i="1"/>
  <c r="AH37" i="1"/>
  <c r="AH6" i="1"/>
  <c r="AH10" i="1"/>
  <c r="AH14" i="1"/>
  <c r="AH18" i="1"/>
  <c r="AH22" i="1"/>
  <c r="AH26" i="1"/>
  <c r="AH30"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4"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37"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4"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10" i="1"/>
  <c r="AE11" i="1"/>
  <c r="AE12" i="1"/>
  <c r="AE13" i="1"/>
  <c r="AE14" i="1"/>
  <c r="AE15" i="1"/>
  <c r="AE16" i="1"/>
  <c r="AE17" i="1"/>
  <c r="AE18" i="1"/>
  <c r="AE19" i="1"/>
  <c r="AE20" i="1"/>
  <c r="AE21" i="1"/>
  <c r="AE22" i="1"/>
  <c r="AE23" i="1"/>
  <c r="AE24" i="1"/>
  <c r="AE25" i="1"/>
  <c r="AE26" i="1"/>
  <c r="AE27" i="1"/>
  <c r="AE28" i="1"/>
  <c r="AE29" i="1"/>
  <c r="AE30" i="1"/>
  <c r="AE31" i="1"/>
  <c r="AE4" i="1"/>
  <c r="AD40" i="1"/>
  <c r="AD41" i="1"/>
  <c r="AD43" i="1"/>
  <c r="AD44" i="1"/>
  <c r="AD45" i="1"/>
  <c r="AD46" i="1"/>
  <c r="AD47" i="1"/>
  <c r="AD48" i="1"/>
  <c r="AD49" i="1"/>
  <c r="AD50" i="1"/>
  <c r="AD52" i="1"/>
  <c r="AD54" i="1"/>
  <c r="AD56" i="1"/>
  <c r="AD57" i="1"/>
  <c r="AD58" i="1"/>
  <c r="AD59" i="1"/>
  <c r="AD60" i="1"/>
  <c r="AD62" i="1"/>
  <c r="AD63" i="1"/>
  <c r="AD65" i="1"/>
  <c r="AD66" i="1"/>
  <c r="AD68" i="1"/>
  <c r="AD69" i="1"/>
  <c r="AD70" i="1"/>
  <c r="AD72" i="1"/>
  <c r="AD73" i="1"/>
  <c r="AD74" i="1"/>
  <c r="AD75" i="1"/>
  <c r="AD77" i="1"/>
  <c r="AD78" i="1"/>
  <c r="AD79" i="1"/>
  <c r="AD80" i="1"/>
  <c r="AD81" i="1"/>
  <c r="AD82" i="1"/>
  <c r="AD84" i="1"/>
  <c r="AD85" i="1"/>
  <c r="AD86" i="1"/>
  <c r="AD88" i="1"/>
  <c r="AD89" i="1"/>
  <c r="AD90" i="1"/>
  <c r="AD91" i="1"/>
  <c r="AD92" i="1"/>
  <c r="AD93" i="1"/>
  <c r="AD94" i="1"/>
  <c r="AD95" i="1"/>
  <c r="AD96" i="1"/>
  <c r="AD97" i="1"/>
  <c r="AD98" i="1"/>
  <c r="AD99" i="1"/>
  <c r="AD100" i="1"/>
  <c r="AD101" i="1"/>
  <c r="AD102" i="1"/>
  <c r="AD103" i="1"/>
  <c r="AD104" i="1"/>
  <c r="AD105" i="1"/>
  <c r="AD106" i="1"/>
  <c r="AD107" i="1"/>
  <c r="AD108" i="1"/>
  <c r="AD109" i="1"/>
  <c r="AD110" i="1"/>
  <c r="AD112" i="1"/>
  <c r="AD113" i="1"/>
  <c r="AD114" i="1"/>
  <c r="AD115" i="1"/>
  <c r="AD37" i="1"/>
  <c r="AD23" i="1"/>
  <c r="AD25" i="1"/>
  <c r="AD26" i="1"/>
  <c r="AD28" i="1"/>
  <c r="AD29" i="1"/>
  <c r="AD30" i="1"/>
  <c r="AD31" i="1"/>
  <c r="AD7" i="1"/>
  <c r="AD8" i="1"/>
  <c r="AD9" i="1"/>
  <c r="AD10" i="1"/>
  <c r="AD11" i="1"/>
  <c r="AD16" i="1"/>
  <c r="AD17" i="1"/>
  <c r="AD18" i="1"/>
  <c r="AD19" i="1"/>
  <c r="AD20" i="1"/>
  <c r="AD21"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37"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4"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41" i="1"/>
  <c r="AA59" i="1"/>
  <c r="AA69" i="1"/>
  <c r="AA73" i="1"/>
  <c r="AA82" i="1"/>
  <c r="AA92" i="1"/>
  <c r="AA96" i="1"/>
  <c r="AA98" i="1"/>
  <c r="AA8"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37" i="1"/>
  <c r="Z5" i="1"/>
  <c r="Z7" i="1"/>
  <c r="Z8" i="1"/>
  <c r="Z9" i="1"/>
  <c r="Z10" i="1"/>
  <c r="Z11" i="1"/>
  <c r="Z12" i="1"/>
  <c r="Z13" i="1"/>
  <c r="Z14" i="1"/>
  <c r="Z15" i="1"/>
  <c r="Z16" i="1"/>
  <c r="Z17" i="1"/>
  <c r="Z18" i="1"/>
  <c r="Z19" i="1"/>
  <c r="Z20" i="1"/>
  <c r="Z21" i="1"/>
  <c r="Z22" i="1"/>
  <c r="Z23" i="1"/>
  <c r="Z24" i="1"/>
  <c r="Z25" i="1"/>
  <c r="Z26" i="1"/>
  <c r="Z27" i="1"/>
  <c r="Z28" i="1"/>
  <c r="Z29" i="1"/>
  <c r="Z30" i="1"/>
  <c r="Z31" i="1"/>
  <c r="Z4"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T117" i="2"/>
  <c r="W112" i="1" s="1"/>
  <c r="T107" i="2"/>
  <c r="W102" i="1" s="1"/>
  <c r="T106" i="2"/>
  <c r="W101" i="1" s="1"/>
  <c r="Q106" i="2"/>
  <c r="T101" i="1" s="1"/>
  <c r="T105" i="2"/>
  <c r="W100" i="1" s="1"/>
  <c r="T103" i="2"/>
  <c r="W98" i="1" s="1"/>
  <c r="Q103" i="2"/>
  <c r="T98" i="1" s="1"/>
  <c r="T102" i="2"/>
  <c r="W97" i="1" s="1"/>
  <c r="T101" i="2"/>
  <c r="W96" i="1" s="1"/>
  <c r="Q96" i="2"/>
  <c r="T91" i="1" s="1"/>
  <c r="Q92" i="2"/>
  <c r="T87" i="1" s="1"/>
  <c r="T91" i="2"/>
  <c r="W86" i="1" s="1"/>
  <c r="Q91" i="2"/>
  <c r="T86" i="1" s="1"/>
  <c r="T86" i="2"/>
  <c r="W81" i="1" s="1"/>
  <c r="T79" i="2"/>
  <c r="W74" i="1" s="1"/>
  <c r="Q79" i="2"/>
  <c r="T74" i="1" s="1"/>
  <c r="Q74" i="2"/>
  <c r="T69" i="1" s="1"/>
  <c r="Q73" i="2"/>
  <c r="T68" i="1" s="1"/>
  <c r="T72" i="2"/>
  <c r="W67" i="1" s="1"/>
  <c r="Q72" i="2"/>
  <c r="T67" i="1" s="1"/>
  <c r="T71" i="2"/>
  <c r="W66" i="1" s="1"/>
  <c r="T70" i="2"/>
  <c r="W65" i="1" s="1"/>
  <c r="Q70" i="2"/>
  <c r="T65" i="1" s="1"/>
  <c r="Q71" i="2"/>
  <c r="T66" i="1" s="1"/>
  <c r="T69" i="2"/>
  <c r="W64" i="1" s="1"/>
  <c r="Q69" i="2"/>
  <c r="T64" i="1" s="1"/>
  <c r="T67" i="2"/>
  <c r="W62" i="1" s="1"/>
  <c r="T66" i="2"/>
  <c r="W61" i="1" s="1"/>
  <c r="Q66" i="2"/>
  <c r="T61" i="1" s="1"/>
  <c r="Q63" i="2"/>
  <c r="T58" i="1" s="1"/>
  <c r="T62" i="2"/>
  <c r="W57" i="1" s="1"/>
  <c r="Q62" i="2"/>
  <c r="T57" i="1" s="1"/>
  <c r="T60" i="2"/>
  <c r="W55" i="1" s="1"/>
  <c r="Q60" i="2"/>
  <c r="T55" i="1" s="1"/>
  <c r="T59" i="2"/>
  <c r="W54" i="1" s="1"/>
  <c r="Q59" i="2"/>
  <c r="T54" i="1" s="1"/>
  <c r="T58" i="2"/>
  <c r="W53" i="1" s="1"/>
  <c r="Q58" i="2"/>
  <c r="T53" i="1" s="1"/>
  <c r="T57" i="2"/>
  <c r="W52" i="1" s="1"/>
  <c r="Q57" i="2"/>
  <c r="T52" i="1" s="1"/>
  <c r="T56" i="2"/>
  <c r="W51" i="1" s="1"/>
  <c r="T48" i="2"/>
  <c r="W43" i="1" s="1"/>
  <c r="Q48" i="2"/>
  <c r="T43" i="1" s="1"/>
  <c r="T47" i="2"/>
  <c r="W42" i="1" s="1"/>
  <c r="Q47" i="2"/>
  <c r="T42" i="1" s="1"/>
  <c r="Q46" i="2"/>
  <c r="T41" i="1" s="1"/>
  <c r="T45" i="2"/>
  <c r="W40" i="1" s="1"/>
  <c r="T44" i="2"/>
  <c r="W39" i="1" s="1"/>
  <c r="T43" i="2"/>
  <c r="W38" i="1" s="1"/>
  <c r="Q43" i="2"/>
  <c r="T38" i="1" s="1"/>
  <c r="T42" i="2"/>
  <c r="W37" i="1" s="1"/>
  <c r="Q42" i="2"/>
  <c r="T37" i="1" s="1"/>
  <c r="T36" i="2"/>
  <c r="W36" i="1" s="1"/>
  <c r="Q36" i="2"/>
  <c r="T36" i="1" s="1"/>
  <c r="T32" i="2"/>
  <c r="W32" i="1" s="1"/>
  <c r="T31" i="2"/>
  <c r="W31" i="1" s="1"/>
  <c r="Q32" i="2"/>
  <c r="T32" i="1" s="1"/>
  <c r="Q31" i="2"/>
  <c r="T31" i="1" s="1"/>
  <c r="T30" i="2"/>
  <c r="W30" i="1" s="1"/>
  <c r="Q30" i="2"/>
  <c r="T30" i="1" s="1"/>
  <c r="T22" i="2"/>
  <c r="T21" i="2"/>
  <c r="W21" i="1" s="1"/>
  <c r="Q21" i="2"/>
  <c r="T21" i="1" s="1"/>
  <c r="T17" i="2"/>
  <c r="W17" i="1" s="1"/>
  <c r="Q17" i="2"/>
  <c r="T17" i="1" s="1"/>
  <c r="T16" i="2"/>
  <c r="W16" i="1" s="1"/>
  <c r="T15" i="2"/>
  <c r="W15" i="1" s="1"/>
  <c r="Q16" i="2"/>
  <c r="T16" i="1" s="1"/>
  <c r="Q15" i="2"/>
  <c r="T15" i="1" s="1"/>
  <c r="T12" i="2"/>
  <c r="W12" i="1" s="1"/>
  <c r="T13" i="2"/>
  <c r="W13" i="1" s="1"/>
  <c r="T14" i="2"/>
  <c r="W14" i="1" s="1"/>
  <c r="Q14" i="2"/>
  <c r="T14" i="1" s="1"/>
  <c r="Q13" i="2"/>
  <c r="T13" i="1" s="1"/>
  <c r="Q12" i="2"/>
  <c r="T12" i="1" s="1"/>
  <c r="T11" i="2"/>
  <c r="W11" i="1" s="1"/>
  <c r="Q11" i="2"/>
  <c r="T11" i="1" s="1"/>
  <c r="Q10" i="2"/>
  <c r="T10" i="1" s="1"/>
  <c r="T9" i="2"/>
  <c r="W9" i="1" s="1"/>
  <c r="Q9" i="2"/>
  <c r="T9" i="1" s="1"/>
  <c r="Q8" i="2"/>
  <c r="T8" i="1" s="1"/>
  <c r="Q6" i="2"/>
  <c r="T6" i="1" s="1"/>
  <c r="W41" i="1"/>
  <c r="W44" i="1"/>
  <c r="W45" i="1"/>
  <c r="W46" i="1"/>
  <c r="W47" i="1"/>
  <c r="W48" i="1"/>
  <c r="W49" i="1"/>
  <c r="W50" i="1"/>
  <c r="W56" i="1"/>
  <c r="W58" i="1"/>
  <c r="W59" i="1"/>
  <c r="W60" i="1"/>
  <c r="W63" i="1"/>
  <c r="W68" i="1"/>
  <c r="W69" i="1"/>
  <c r="W70" i="1"/>
  <c r="W71" i="1"/>
  <c r="W72" i="1"/>
  <c r="W73" i="1"/>
  <c r="W75" i="1"/>
  <c r="W76" i="1"/>
  <c r="W77" i="1"/>
  <c r="W78" i="1"/>
  <c r="W79" i="1"/>
  <c r="W80" i="1"/>
  <c r="W82" i="1"/>
  <c r="W83" i="1"/>
  <c r="W84" i="1"/>
  <c r="W85" i="1"/>
  <c r="W87" i="1"/>
  <c r="W88" i="1"/>
  <c r="W89" i="1"/>
  <c r="W90" i="1"/>
  <c r="W91" i="1"/>
  <c r="W92" i="1"/>
  <c r="W93" i="1"/>
  <c r="W94" i="1"/>
  <c r="W95" i="1"/>
  <c r="W99" i="1"/>
  <c r="W103" i="1"/>
  <c r="W104" i="1"/>
  <c r="W105" i="1"/>
  <c r="W106" i="1"/>
  <c r="W107" i="1"/>
  <c r="W108" i="1"/>
  <c r="W109" i="1"/>
  <c r="W110" i="1"/>
  <c r="W111" i="1"/>
  <c r="W113" i="1"/>
  <c r="W114" i="1"/>
  <c r="W115" i="1"/>
  <c r="T5" i="2"/>
  <c r="W5" i="1" s="1"/>
  <c r="W7" i="1"/>
  <c r="W8" i="1"/>
  <c r="W10" i="1"/>
  <c r="W18" i="1"/>
  <c r="W19" i="1"/>
  <c r="W20" i="1"/>
  <c r="W22" i="1"/>
  <c r="W23" i="1"/>
  <c r="W24" i="1"/>
  <c r="W25" i="1"/>
  <c r="W26" i="1"/>
  <c r="W27" i="1"/>
  <c r="W28" i="1"/>
  <c r="W29" i="1"/>
  <c r="W4" i="1"/>
  <c r="T39" i="1"/>
  <c r="T40" i="1"/>
  <c r="T44" i="1"/>
  <c r="T45" i="1"/>
  <c r="T46" i="1"/>
  <c r="T47" i="1"/>
  <c r="T48" i="1"/>
  <c r="T49" i="1"/>
  <c r="T50" i="1"/>
  <c r="T51" i="1"/>
  <c r="T56" i="1"/>
  <c r="T59" i="1"/>
  <c r="T60" i="1"/>
  <c r="T62" i="1"/>
  <c r="T63" i="1"/>
  <c r="T70" i="1"/>
  <c r="T71" i="1"/>
  <c r="T72" i="1"/>
  <c r="T73" i="1"/>
  <c r="T75" i="1"/>
  <c r="T76" i="1"/>
  <c r="T77" i="1"/>
  <c r="T78" i="1"/>
  <c r="T79" i="1"/>
  <c r="T80" i="1"/>
  <c r="T81" i="1"/>
  <c r="T82" i="1"/>
  <c r="T83" i="1"/>
  <c r="T84" i="1"/>
  <c r="T85" i="1"/>
  <c r="T88" i="1"/>
  <c r="T89" i="1"/>
  <c r="T90" i="1"/>
  <c r="T92" i="1"/>
  <c r="T93" i="1"/>
  <c r="T94" i="1"/>
  <c r="T95" i="1"/>
  <c r="T96" i="1"/>
  <c r="T97" i="1"/>
  <c r="T99" i="1"/>
  <c r="T100" i="1"/>
  <c r="T102" i="1"/>
  <c r="T103" i="1"/>
  <c r="T104" i="1"/>
  <c r="T105" i="1"/>
  <c r="T106" i="1"/>
  <c r="T107" i="1"/>
  <c r="T108" i="1"/>
  <c r="T109" i="1"/>
  <c r="T110" i="1"/>
  <c r="T111" i="1"/>
  <c r="T112" i="1"/>
  <c r="T113" i="1"/>
  <c r="T114" i="1"/>
  <c r="T115" i="1"/>
  <c r="T5" i="1"/>
  <c r="T7" i="1"/>
  <c r="T18" i="1"/>
  <c r="T19" i="1"/>
  <c r="T20" i="1"/>
  <c r="T22" i="1"/>
  <c r="T23" i="1"/>
  <c r="T24" i="1"/>
  <c r="T25" i="1"/>
  <c r="T26" i="1"/>
  <c r="T27" i="1"/>
  <c r="T28" i="1"/>
  <c r="T29" i="1"/>
  <c r="T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37" i="1"/>
  <c r="V5" i="1"/>
  <c r="V7" i="1"/>
  <c r="V8" i="1"/>
  <c r="V9" i="1"/>
  <c r="V10" i="1"/>
  <c r="V11" i="1"/>
  <c r="V12" i="1"/>
  <c r="V13" i="1"/>
  <c r="V14" i="1"/>
  <c r="V15" i="1"/>
  <c r="V16" i="1"/>
  <c r="V17" i="1"/>
  <c r="V18" i="1"/>
  <c r="V19" i="1"/>
  <c r="V20" i="1"/>
  <c r="V21" i="1"/>
  <c r="V22" i="1"/>
  <c r="V23" i="1"/>
  <c r="V24" i="1"/>
  <c r="V25" i="1"/>
  <c r="V26" i="1"/>
  <c r="V27" i="1"/>
  <c r="V28" i="1"/>
  <c r="V29" i="1"/>
  <c r="V30" i="1"/>
  <c r="V31" i="1"/>
  <c r="V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37" i="1"/>
  <c r="S5" i="1"/>
  <c r="S7" i="1"/>
  <c r="S8" i="1"/>
  <c r="S9" i="1"/>
  <c r="S10" i="1"/>
  <c r="S11" i="1"/>
  <c r="S12" i="1"/>
  <c r="S13" i="1"/>
  <c r="S14" i="1"/>
  <c r="S15" i="1"/>
  <c r="S16" i="1"/>
  <c r="S17" i="1"/>
  <c r="S18" i="1"/>
  <c r="S19" i="1"/>
  <c r="S20" i="1"/>
  <c r="S21" i="1"/>
  <c r="S22" i="1"/>
  <c r="S23" i="1"/>
  <c r="S24" i="1"/>
  <c r="S25" i="1"/>
  <c r="S26" i="1"/>
  <c r="S27" i="1"/>
  <c r="S28" i="1"/>
  <c r="S29" i="1"/>
  <c r="S30" i="1"/>
  <c r="S31" i="1"/>
  <c r="S4"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6" i="1"/>
  <c r="R97" i="1"/>
  <c r="R98" i="1"/>
  <c r="R99" i="1"/>
  <c r="R100" i="1"/>
  <c r="R101" i="1"/>
  <c r="R102" i="1"/>
  <c r="R103" i="1"/>
  <c r="R104" i="1"/>
  <c r="R105" i="1"/>
  <c r="R106" i="1"/>
  <c r="R107" i="1"/>
  <c r="R108" i="1"/>
  <c r="R109" i="1"/>
  <c r="R110" i="1"/>
  <c r="R111" i="1"/>
  <c r="R112" i="1"/>
  <c r="R113" i="1"/>
  <c r="R114" i="1"/>
  <c r="R115" i="1"/>
  <c r="R37" i="1"/>
  <c r="R31" i="1"/>
  <c r="R29" i="1"/>
  <c r="R30" i="1"/>
  <c r="R27" i="1"/>
  <c r="R28" i="1"/>
  <c r="R25" i="1"/>
  <c r="R26" i="1"/>
  <c r="R12" i="1"/>
  <c r="R13" i="1"/>
  <c r="R14" i="1"/>
  <c r="R15" i="1"/>
  <c r="R16" i="1"/>
  <c r="R17" i="1"/>
  <c r="R18" i="1"/>
  <c r="R19" i="1"/>
  <c r="R20" i="1"/>
  <c r="R21" i="1"/>
  <c r="R22" i="1"/>
  <c r="R24" i="1"/>
  <c r="R5" i="1"/>
  <c r="R7" i="1"/>
  <c r="R8" i="1"/>
  <c r="R9" i="1"/>
  <c r="R10" i="1"/>
  <c r="R11" i="1"/>
  <c r="R4" i="1"/>
  <c r="AQ15" i="1" l="1"/>
  <c r="P60" i="1"/>
  <c r="P44" i="1"/>
  <c r="P97" i="1"/>
  <c r="P61" i="1"/>
  <c r="P6" i="1"/>
  <c r="S29" i="5"/>
  <c r="AQ29" i="1"/>
  <c r="P111" i="1"/>
  <c r="P71" i="1"/>
  <c r="P63" i="1"/>
  <c r="AQ103" i="1"/>
  <c r="P19" i="1"/>
  <c r="P98" i="1"/>
  <c r="P74" i="1"/>
  <c r="AQ77" i="1"/>
  <c r="AN7" i="1"/>
  <c r="P7" i="5"/>
  <c r="AO7" i="1" s="1"/>
  <c r="AQ69" i="1"/>
  <c r="S74" i="5"/>
</calcChain>
</file>

<file path=xl/sharedStrings.xml><?xml version="1.0" encoding="utf-8"?>
<sst xmlns="http://schemas.openxmlformats.org/spreadsheetml/2006/main" count="13741" uniqueCount="3446">
  <si>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</si>
  <si>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</si>
  <si>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</si>
  <si>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</si>
  <si>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</si>
  <si>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</si>
  <si>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</si>
  <si>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</si>
  <si>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</si>
  <si>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</si>
  <si>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</si>
  <si>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</si>
  <si>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</si>
  <si>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</si>
  <si>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</si>
  <si>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</si>
  <si>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</si>
  <si>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</si>
  <si>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</si>
  <si>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</si>
  <si>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</si>
  <si>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</si>
  <si>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</si>
  <si>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</si>
  <si>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</si>
  <si>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</si>
  <si>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</si>
  <si>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</si>
  <si>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</si>
  <si>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</si>
  <si>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</si>
  <si>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</si>
  <si>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</si>
  <si>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</si>
  <si>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</si>
  <si>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</si>
  <si>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</si>
  <si>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</si>
  <si>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</si>
  <si>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</si>
  <si>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</si>
  <si>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</si>
  <si>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</si>
  <si>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</si>
  <si>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</si>
  <si>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</si>
  <si>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</si>
  <si>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</si>
  <si>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</si>
  <si>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</si>
  <si>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</si>
  <si>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</si>
  <si>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</si>
  <si>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</si>
  <si>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</si>
  <si>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</si>
  <si>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</si>
  <si>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</si>
  <si>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</si>
  <si>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</si>
  <si>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</si>
  <si>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</si>
  <si>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</si>
  <si>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</si>
  <si>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</si>
  <si>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</si>
  <si>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</si>
  <si>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</si>
  <si>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</si>
  <si>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</si>
  <si>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</si>
  <si>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</si>
  <si>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</si>
  <si>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</si>
  <si>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</si>
  <si>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</si>
  <si>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</si>
  <si>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</si>
  <si>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</si>
  <si>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</si>
  <si>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</si>
  <si>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</si>
  <si>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</si>
  <si>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</si>
  <si>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</si>
  <si>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</si>
  <si>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</si>
  <si>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</si>
  <si>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</si>
  <si>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</si>
  <si>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</si>
  <si>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</si>
  <si>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</si>
  <si>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</si>
  <si>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</si>
  <si>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</si>
  <si>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</si>
  <si>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</si>
  <si>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</si>
  <si>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</si>
  <si>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</si>
  <si>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</si>
  <si>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</si>
  <si>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</si>
  <si>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</si>
  <si>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</si>
  <si>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</si>
  <si>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</si>
  <si>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</si>
  <si>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</si>
  <si>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</si>
  <si>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</si>
  <si>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</si>
  <si>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</si>
  <si>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</si>
  <si>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</si>
  <si>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</si>
  <si>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</si>
  <si>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</si>
  <si>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</si>
  <si>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</si>
  <si>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</si>
  <si>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</si>
  <si>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</si>
  <si>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</si>
  <si>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</si>
  <si>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</si>
  <si>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</si>
  <si>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</si>
  <si>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</si>
  <si>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</si>
  <si>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</si>
  <si>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</si>
  <si>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</si>
  <si>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</si>
  <si>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</si>
  <si>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</si>
  <si>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</si>
  <si>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</si>
  <si>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</si>
  <si>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</si>
  <si>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</si>
  <si>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</si>
  <si>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</si>
  <si>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</si>
  <si>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</si>
  <si>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</si>
  <si>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</si>
  <si>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</si>
  <si>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</si>
  <si>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</si>
  <si>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</si>
  <si>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</si>
  <si>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</si>
  <si>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</si>
  <si>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</si>
  <si>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</si>
  <si>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</si>
  <si>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</si>
  <si>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</si>
  <si>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</si>
  <si>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</si>
  <si>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</si>
  <si>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</si>
  <si>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</si>
  <si>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</si>
  <si>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</si>
  <si>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</si>
  <si>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</si>
  <si>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</si>
  <si>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</si>
  <si>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</si>
  <si>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</si>
  <si>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</si>
  <si>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</si>
  <si>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</si>
  <si>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</si>
  <si>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</si>
  <si>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</si>
  <si>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</si>
  <si>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</si>
  <si>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</si>
  <si>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</si>
  <si>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</si>
  <si>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</si>
  <si>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</si>
  <si>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</si>
  <si>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</si>
  <si>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</si>
  <si>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</si>
  <si>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</si>
  <si>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</si>
  <si>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</si>
  <si>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</si>
  <si>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</si>
  <si>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</si>
  <si>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</si>
  <si>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</si>
  <si>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</si>
  <si>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</si>
  <si>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</si>
  <si>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</si>
  <si>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</si>
  <si>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</si>
  <si>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</si>
  <si>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</si>
  <si>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</si>
  <si>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</si>
  <si>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</si>
  <si>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</si>
  <si>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</si>
  <si>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</si>
  <si>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</si>
  <si>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</si>
  <si>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</si>
  <si>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</si>
  <si>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</si>
  <si>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</si>
  <si>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</si>
  <si>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</si>
  <si>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</si>
  <si>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</si>
  <si>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</si>
  <si>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</si>
  <si>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</si>
  <si>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</si>
  <si>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</si>
  <si>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</si>
  <si>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</si>
  <si>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</si>
  <si>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</si>
  <si>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</si>
  <si>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</si>
  <si>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</si>
  <si>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</si>
  <si>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</si>
  <si>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</si>
  <si>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</si>
  <si>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</si>
  <si>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</si>
  <si>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</si>
  <si>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</si>
  <si>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</si>
  <si>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</si>
  <si>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</si>
  <si>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</si>
  <si>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</si>
  <si>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</si>
  <si>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</si>
  <si>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</si>
  <si>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</si>
  <si>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</si>
  <si>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</si>
  <si>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</si>
  <si>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</si>
  <si>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</si>
  <si>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</si>
  <si>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</si>
  <si>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</si>
  <si>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</si>
  <si>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</si>
  <si>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</si>
  <si>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</si>
  <si>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</si>
  <si>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</si>
  <si>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</si>
  <si>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</si>
  <si>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</si>
  <si>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</si>
  <si>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</si>
  <si>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</si>
  <si>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</si>
  <si>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</si>
  <si>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</si>
  <si>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</si>
  <si>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</si>
  <si>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</si>
  <si>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</si>
  <si>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</si>
  <si>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</si>
  <si>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</si>
  <si>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</si>
  <si>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</si>
  <si>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</si>
  <si>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</si>
  <si>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</si>
  <si>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</si>
  <si>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</si>
  <si>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</si>
  <si>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</si>
  <si>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</si>
  <si>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</si>
  <si>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</si>
  <si>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</si>
  <si>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</si>
  <si>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</si>
  <si>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</si>
  <si>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</si>
  <si>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</si>
  <si>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</si>
  <si>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</si>
  <si>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</si>
  <si>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</si>
  <si>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</si>
  <si>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</si>
  <si>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</si>
  <si>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</si>
  <si>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</si>
  <si>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</si>
  <si>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</si>
  <si>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</si>
  <si>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</si>
  <si>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</si>
  <si>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</si>
  <si>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</si>
  <si>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</si>
  <si>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</si>
  <si>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</si>
  <si>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</si>
  <si>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</si>
  <si>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</si>
  <si>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</si>
  <si>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</si>
  <si>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</si>
  <si>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</si>
  <si>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</si>
  <si>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</si>
  <si>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</si>
  <si>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</si>
  <si>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</si>
  <si>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</si>
  <si>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</si>
  <si>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</si>
  <si>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</si>
  <si>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</si>
  <si>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</si>
  <si>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</si>
  <si>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</si>
  <si>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</si>
  <si>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</si>
  <si>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</si>
  <si>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</si>
  <si>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</si>
  <si>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</si>
  <si>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</si>
  <si>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</si>
  <si>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</si>
  <si>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</si>
  <si>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</si>
  <si>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</si>
  <si>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</si>
  <si>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</si>
  <si>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</si>
  <si>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</si>
  <si>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</si>
  <si>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</si>
  <si>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</si>
  <si>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</si>
  <si>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</si>
  <si>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</si>
  <si>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</si>
  <si>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</si>
  <si>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</si>
  <si>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</si>
  <si>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</si>
  <si>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</si>
  <si>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</si>
  <si>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</si>
  <si>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</si>
  <si>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</si>
  <si>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</si>
  <si>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</si>
  <si>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</si>
  <si>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</si>
  <si>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</si>
  <si>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</si>
  <si>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</si>
  <si>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</si>
  <si>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</si>
  <si>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</si>
  <si>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</si>
  <si>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</si>
  <si>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</si>
  <si>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</si>
  <si>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</si>
  <si>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</si>
  <si>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</si>
  <si>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</si>
  <si>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</si>
  <si>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</si>
  <si>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</si>
  <si>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</si>
  <si>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</si>
  <si>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</si>
  <si>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</si>
  <si>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</si>
  <si>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</si>
  <si>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</si>
  <si>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</si>
  <si>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</si>
  <si>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</si>
  <si>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</si>
  <si>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</si>
  <si>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</si>
  <si>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</si>
  <si>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</si>
  <si>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</si>
  <si>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</si>
  <si>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</si>
  <si>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</si>
  <si>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</si>
  <si>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</si>
  <si>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</si>
  <si>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</si>
  <si>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</si>
  <si>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</si>
  <si>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</si>
  <si>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</si>
  <si>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</si>
  <si>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</si>
  <si>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</si>
  <si>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</si>
  <si>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</si>
  <si>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</si>
  <si>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</si>
  <si>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</si>
  <si>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</si>
  <si>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</si>
  <si>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</si>
  <si>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</si>
  <si>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</si>
  <si>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</si>
  <si>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</si>
  <si>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</si>
  <si>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</si>
  <si>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</si>
  <si>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</si>
  <si>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</si>
  <si>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</si>
  <si>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</si>
  <si>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</si>
  <si>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</si>
  <si>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</si>
  <si>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</si>
  <si>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</si>
  <si>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</si>
  <si>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</si>
  <si>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</si>
  <si>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</si>
  <si>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</si>
  <si>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</si>
  <si>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</si>
  <si>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</si>
  <si>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</si>
  <si>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</si>
  <si>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</si>
  <si>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</si>
  <si>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</si>
  <si>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</si>
  <si>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</si>
  <si>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</si>
  <si>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</si>
  <si>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</si>
  <si>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</si>
  <si>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</si>
  <si>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</si>
  <si>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</si>
  <si>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</si>
  <si>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</si>
  <si>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</si>
  <si>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</si>
  <si>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</si>
  <si>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</si>
  <si>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</si>
  <si>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</si>
  <si>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</si>
  <si>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</si>
  <si>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</si>
  <si>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</si>
  <si>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</si>
  <si>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</si>
  <si>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</si>
  <si>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</si>
  <si>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</si>
  <si>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</si>
  <si>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</si>
  <si>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</si>
  <si>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</si>
  <si>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</si>
  <si>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</si>
  <si>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</si>
  <si>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</si>
  <si>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</si>
  <si>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</si>
  <si>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</si>
  <si>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</si>
  <si>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</si>
  <si>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</si>
  <si>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</si>
  <si>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</si>
  <si>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</si>
  <si>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</si>
  <si>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</si>
  <si>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</si>
  <si>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</si>
  <si>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</si>
  <si>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</si>
  <si>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</si>
  <si>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</si>
  <si>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</si>
  <si>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</si>
  <si>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</si>
  <si>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</si>
  <si>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</si>
  <si>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</si>
  <si>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</si>
  <si>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</si>
  <si>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</si>
  <si>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</si>
  <si>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</si>
  <si>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</si>
  <si>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</si>
  <si>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</si>
  <si>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</si>
  <si>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</si>
  <si>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</si>
  <si>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</si>
  <si>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</si>
  <si>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</si>
  <si>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</si>
  <si>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</si>
  <si>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</si>
  <si>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</si>
  <si>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</si>
  <si>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</si>
  <si>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</si>
  <si>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</si>
  <si>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</si>
  <si>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</si>
  <si>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</si>
  <si>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</si>
  <si>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</si>
  <si>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</si>
  <si>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</si>
  <si>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</si>
  <si>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</si>
  <si>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</si>
  <si>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</si>
  <si>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</si>
  <si>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</si>
  <si>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</si>
  <si>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</si>
  <si>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</si>
  <si>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</si>
  <si>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</si>
  <si>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</si>
  <si>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</si>
  <si>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</si>
  <si>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</si>
  <si>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</si>
  <si>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</si>
  <si>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</si>
  <si>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</si>
  <si>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</si>
  <si>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</si>
  <si>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</si>
  <si>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</si>
  <si>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</si>
  <si>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</si>
  <si>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</si>
  <si>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</si>
  <si>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</si>
  <si>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</si>
  <si>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</si>
  <si>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</si>
  <si>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</si>
  <si>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</si>
  <si>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</si>
  <si>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</si>
  <si>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</si>
  <si>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</si>
  <si>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</si>
  <si>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</si>
  <si>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</si>
  <si>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</si>
  <si>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</si>
  <si>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</si>
  <si>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</si>
  <si>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</si>
  <si>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</si>
  <si>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</si>
  <si>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</si>
  <si>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</si>
  <si>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</si>
  <si>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</si>
  <si>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</si>
  <si>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</si>
  <si>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</si>
  <si>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</si>
  <si>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</si>
  <si>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</si>
  <si>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</si>
  <si>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</si>
  <si>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</si>
  <si>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</si>
  <si>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</si>
  <si>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</si>
  <si>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</si>
  <si>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</si>
  <si>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</si>
  <si>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</si>
  <si>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</si>
  <si>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</si>
  <si>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</si>
  <si>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</si>
  <si>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</si>
  <si>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</si>
  <si>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</si>
  <si>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</si>
  <si>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</si>
  <si>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</si>
  <si>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</si>
  <si>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</si>
  <si>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</si>
  <si>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</si>
  <si>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</si>
  <si>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</si>
  <si>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</si>
  <si>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</si>
  <si>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</si>
  <si>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</si>
  <si>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</si>
  <si>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</si>
  <si>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</si>
  <si>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</si>
  <si>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</si>
  <si>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</si>
  <si>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</si>
  <si>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</si>
  <si>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</si>
  <si>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</si>
  <si>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</si>
  <si>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</si>
  <si>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</si>
  <si>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</si>
  <si>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</si>
  <si>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</si>
  <si>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</si>
  <si>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</si>
  <si>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</si>
  <si>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</si>
  <si>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</si>
  <si>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</si>
  <si>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</si>
  <si>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</si>
  <si>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</si>
  <si>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</si>
  <si>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</si>
  <si>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</si>
  <si>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</si>
  <si>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</si>
  <si>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</si>
  <si>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</si>
  <si>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</si>
  <si>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</si>
  <si>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</si>
  <si>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</si>
  <si>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</si>
  <si>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</si>
  <si>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</si>
  <si>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</si>
  <si>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</si>
  <si>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</si>
  <si>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</si>
  <si>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</si>
  <si>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</si>
  <si>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</si>
  <si>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</si>
  <si>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</si>
  <si>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</si>
  <si>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</si>
  <si>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</si>
  <si>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</si>
  <si>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</si>
  <si>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</si>
  <si>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</si>
  <si>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</si>
  <si>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</si>
  <si>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</si>
  <si>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</si>
  <si>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</si>
  <si>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</si>
  <si>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</si>
  <si>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</si>
  <si>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</si>
  <si>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</si>
  <si>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</si>
  <si>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</si>
  <si>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</si>
  <si>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</si>
  <si>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</si>
  <si>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</si>
  <si>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</si>
  <si>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</si>
  <si>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</si>
  <si>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</si>
  <si>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</si>
  <si>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</si>
  <si>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</si>
  <si>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</si>
  <si>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</si>
  <si>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</si>
  <si>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</si>
  <si>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</si>
  <si>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</si>
  <si>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</si>
  <si>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</si>
  <si>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</si>
  <si>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</si>
  <si>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</si>
  <si>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</si>
  <si>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</si>
  <si>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</si>
  <si>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</si>
  <si>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</si>
  <si>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</si>
  <si>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</si>
  <si>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</si>
  <si>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</si>
  <si>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</si>
  <si>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</si>
  <si>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</si>
  <si>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</si>
  <si>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</si>
  <si>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</si>
  <si>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</si>
  <si>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</si>
  <si>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</si>
  <si>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</si>
  <si>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</si>
  <si>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</si>
  <si>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</si>
  <si>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</si>
  <si>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</si>
  <si>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</si>
  <si>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</si>
  <si>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</si>
  <si>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</si>
  <si>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</si>
  <si>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</si>
  <si>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</si>
  <si>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</si>
  <si>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</si>
  <si>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</si>
  <si>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</si>
  <si>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</si>
  <si>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</si>
  <si>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</si>
  <si>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</si>
  <si>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</si>
  <si>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</si>
  <si>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</si>
  <si>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</si>
  <si>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</si>
  <si>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</si>
  <si>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</si>
  <si>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</si>
  <si>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</si>
  <si>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</si>
  <si>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</si>
  <si>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</si>
  <si>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</si>
  <si>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</si>
  <si>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</si>
  <si>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</si>
  <si>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</si>
  <si>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</si>
  <si>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</si>
  <si>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</si>
  <si>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</si>
  <si>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</si>
  <si>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</si>
  <si>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</si>
  <si>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</si>
  <si>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</si>
  <si>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</si>
  <si>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</si>
  <si>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</si>
  <si>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</si>
  <si>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</si>
  <si>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</si>
  <si>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</si>
  <si>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</si>
  <si>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</si>
  <si>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</si>
  <si>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</si>
  <si>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</si>
  <si>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</si>
  <si>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</si>
  <si>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</si>
  <si>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</si>
  <si>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</si>
  <si>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</si>
  <si>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</si>
  <si>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</si>
  <si>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</si>
  <si>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</si>
  <si>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</si>
  <si>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</si>
  <si>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</si>
  <si>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</si>
  <si>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</si>
  <si>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</si>
  <si>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</si>
  <si>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</si>
  <si>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</si>
  <si>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</si>
  <si>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</si>
  <si>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</si>
  <si>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</si>
  <si>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</si>
  <si>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</si>
  <si>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</si>
  <si>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</si>
  <si>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</si>
  <si>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</si>
  <si>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</si>
  <si>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</si>
  <si>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</si>
  <si>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</si>
  <si>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</si>
  <si>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</si>
  <si>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</si>
  <si>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</si>
  <si>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</si>
  <si>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</si>
  <si>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</si>
  <si>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</si>
  <si>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</si>
  <si>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</si>
  <si>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</si>
  <si>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</si>
  <si>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</si>
  <si>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</si>
  <si>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</si>
  <si>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</si>
  <si>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</si>
  <si>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</si>
  <si>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</si>
  <si>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</si>
  <si>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</si>
  <si>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</si>
  <si>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</si>
  <si>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</si>
  <si>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</si>
  <si>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</si>
  <si>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</si>
  <si>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</si>
  <si>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</si>
  <si>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</si>
  <si>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</si>
  <si>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</si>
  <si>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</si>
  <si>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</si>
  <si>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</si>
  <si>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</si>
  <si>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</si>
  <si>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</si>
  <si>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</si>
  <si>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</si>
  <si>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</si>
  <si>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</si>
  <si>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</si>
  <si>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</si>
  <si>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</si>
  <si>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</si>
  <si>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</si>
  <si>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</si>
  <si>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</si>
  <si>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</si>
  <si>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</si>
  <si>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</si>
  <si>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</si>
  <si>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</si>
  <si>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</si>
  <si>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</si>
  <si>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</si>
  <si>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</si>
  <si>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</si>
  <si>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</si>
  <si>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</si>
  <si>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</si>
  <si>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</si>
  <si>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</si>
  <si>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</si>
  <si>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</si>
  <si>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</si>
  <si>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</si>
  <si>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</si>
  <si>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</si>
  <si>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</si>
  <si>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</si>
  <si>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</si>
  <si>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</si>
  <si>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</si>
  <si>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</si>
  <si>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</si>
  <si>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</si>
  <si>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</si>
  <si>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</si>
  <si>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</si>
  <si>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</si>
  <si>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</si>
  <si>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</si>
  <si>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</si>
  <si>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</si>
  <si>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</si>
  <si>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</si>
  <si>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</si>
  <si>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</si>
  <si>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</si>
  <si>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</si>
  <si>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</si>
  <si>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</si>
  <si>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</si>
  <si>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</si>
  <si>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</si>
  <si>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</si>
  <si>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</si>
  <si>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</si>
  <si>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</si>
  <si>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</si>
  <si>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</si>
  <si>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</si>
  <si>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</si>
  <si>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</si>
  <si>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</si>
  <si>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</si>
  <si>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</si>
  <si>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</si>
  <si>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</si>
  <si>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</si>
  <si>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</si>
  <si>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</si>
  <si>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</si>
  <si>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</si>
  <si>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</si>
  <si>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</si>
  <si>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</si>
  <si>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</si>
  <si>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</si>
  <si>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</si>
  <si>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</si>
  <si>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</si>
  <si>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</si>
  <si>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</si>
  <si>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</si>
  <si>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</si>
  <si>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</si>
  <si>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</si>
  <si>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</si>
  <si>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</si>
  <si>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</si>
  <si>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</si>
  <si>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</si>
  <si>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</si>
  <si>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</si>
  <si>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</si>
  <si>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</si>
  <si>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</si>
  <si>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</si>
  <si>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</si>
  <si>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</si>
  <si>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</si>
  <si>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</si>
  <si>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</si>
  <si>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</si>
  <si>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</si>
  <si>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</si>
  <si>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</si>
  <si>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</si>
  <si>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</si>
  <si>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</si>
  <si>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</si>
  <si>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</si>
  <si>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</si>
  <si>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</si>
  <si>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</si>
  <si>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</si>
  <si>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</si>
  <si>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</si>
  <si>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</si>
  <si>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</si>
  <si>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</si>
  <si>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</si>
  <si>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</si>
  <si>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</si>
  <si>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</si>
  <si>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</si>
  <si>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</si>
  <si>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</si>
  <si>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</si>
  <si>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</si>
  <si>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</si>
  <si>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</si>
  <si>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</si>
  <si>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</si>
  <si>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</si>
  <si>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</si>
  <si>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</si>
  <si>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</si>
  <si>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</si>
  <si>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</si>
  <si>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</si>
  <si>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</si>
  <si>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</si>
  <si>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</si>
  <si>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</si>
  <si>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</si>
  <si>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</si>
  <si>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</si>
  <si>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</si>
  <si>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</si>
  <si>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</si>
  <si>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</si>
  <si>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</si>
  <si>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</si>
  <si>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</si>
  <si>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</si>
  <si>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</si>
  <si>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</si>
  <si>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</si>
  <si>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</si>
  <si>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</si>
  <si>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</si>
  <si>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</si>
  <si>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</si>
  <si>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</si>
  <si>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</si>
  <si>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</si>
  <si>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</si>
  <si>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</si>
  <si>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</si>
  <si>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</si>
  <si>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</si>
  <si>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</si>
  <si>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</si>
  <si>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</si>
  <si>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</si>
  <si>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</si>
  <si>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</si>
  <si>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</si>
  <si>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</si>
  <si>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</si>
  <si>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</si>
  <si>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</si>
  <si>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</si>
  <si>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</si>
  <si>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</si>
  <si>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</si>
  <si>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</si>
  <si>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</si>
  <si>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</si>
  <si>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</si>
  <si>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</si>
  <si>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</si>
  <si>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</si>
  <si>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</si>
  <si>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</si>
  <si>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</si>
  <si>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</si>
  <si>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</si>
  <si>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</si>
  <si>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</si>
  <si>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</si>
  <si>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</si>
  <si>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</si>
  <si>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</si>
  <si>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</si>
  <si>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</si>
  <si>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</si>
  <si>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</si>
  <si>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</si>
  <si>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</si>
  <si>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</si>
  <si>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</si>
  <si>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</si>
  <si>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</si>
  <si>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</si>
  <si>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</si>
  <si>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</si>
  <si>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</si>
  <si>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</si>
  <si>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</si>
  <si>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</si>
  <si>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</si>
  <si>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</si>
  <si>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</si>
  <si>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</si>
  <si>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</si>
  <si>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</si>
  <si>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</si>
  <si>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</si>
  <si>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</si>
  <si>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</si>
  <si>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</si>
  <si>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</si>
  <si>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</si>
  <si>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</si>
  <si>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</si>
  <si>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</si>
  <si>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</si>
  <si>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</si>
  <si>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</si>
  <si>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</si>
  <si>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</si>
  <si>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</si>
  <si>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</si>
  <si>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</si>
  <si>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</si>
  <si>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</si>
  <si>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</si>
  <si>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</si>
  <si>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</si>
  <si>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</si>
  <si>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</si>
  <si>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</si>
  <si>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</si>
  <si>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</si>
  <si>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</si>
  <si>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</si>
  <si>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</si>
  <si>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</si>
  <si>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</si>
  <si>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</si>
  <si>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</si>
  <si>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</si>
  <si>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</si>
  <si>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</si>
  <si>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</si>
  <si>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</si>
  <si>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</si>
  <si>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</si>
  <si>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</si>
  <si>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</si>
  <si>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</si>
  <si>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</si>
  <si>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</si>
  <si>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</si>
  <si>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</si>
  <si>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</si>
  <si>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</si>
  <si>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</si>
  <si>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</si>
  <si>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</si>
  <si>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</si>
  <si>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</si>
  <si>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</si>
  <si>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</si>
  <si>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</si>
  <si>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</si>
  <si>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</si>
  <si>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</si>
  <si>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</si>
  <si>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</si>
  <si>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</si>
  <si>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</si>
  <si>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</si>
  <si>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</si>
  <si>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</si>
  <si>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</si>
  <si>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</si>
  <si>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</si>
  <si>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</si>
  <si>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</si>
  <si>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</si>
  <si>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</si>
  <si>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</si>
  <si>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</si>
  <si>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</si>
  <si>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</si>
  <si>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</si>
  <si>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</si>
  <si>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</si>
  <si>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</si>
  <si>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</si>
  <si>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</si>
  <si>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</si>
  <si>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</si>
  <si>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</si>
  <si>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</si>
  <si>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</si>
  <si>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</si>
  <si>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</si>
  <si>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</si>
  <si>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</si>
  <si>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</si>
  <si>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</si>
  <si>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</si>
  <si>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</si>
  <si>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</si>
  <si>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</si>
  <si>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</si>
  <si>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</si>
  <si>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</si>
  <si>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</si>
  <si>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</si>
  <si>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</si>
  <si>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</si>
  <si>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</si>
  <si>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</si>
  <si>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</si>
  <si>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</si>
  <si>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</si>
  <si>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</si>
  <si>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</si>
  <si>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</si>
  <si>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</si>
  <si>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</si>
  <si>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</si>
  <si>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</si>
  <si>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</si>
  <si>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</si>
  <si>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</si>
  <si>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</si>
  <si>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</si>
  <si>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</si>
  <si>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</si>
  <si>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</si>
  <si>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</si>
  <si>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</si>
  <si>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</si>
  <si>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</si>
  <si>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</si>
  <si>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</si>
  <si>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</si>
  <si>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</si>
  <si>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</si>
  <si>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</si>
  <si>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</si>
  <si>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</si>
  <si>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</si>
  <si>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</si>
  <si>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</si>
  <si>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</si>
  <si>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</si>
  <si>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</si>
  <si>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</si>
  <si>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</si>
  <si>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</si>
  <si>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</si>
  <si>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</si>
  <si>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</si>
  <si>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</si>
  <si>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</si>
  <si>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</si>
  <si>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</si>
  <si>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</si>
  <si>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</si>
  <si>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</si>
  <si>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</si>
  <si>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</si>
  <si>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</si>
  <si>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</si>
  <si>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</si>
  <si>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</si>
  <si>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</si>
  <si>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</si>
  <si>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</si>
  <si>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</si>
  <si>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</si>
  <si>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</si>
  <si>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</si>
  <si>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</si>
  <si>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</si>
  <si>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</si>
  <si>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</si>
  <si>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</si>
  <si>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</si>
  <si>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</si>
  <si>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</si>
  <si>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</si>
  <si>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</si>
  <si>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</si>
  <si>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</si>
  <si>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</si>
  <si>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</si>
  <si>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</si>
  <si>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</si>
  <si>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</si>
  <si>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</si>
  <si>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</si>
  <si>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</si>
  <si>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</si>
  <si>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</si>
  <si>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</si>
  <si>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</si>
  <si>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</si>
  <si>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</si>
  <si>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</si>
  <si>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</si>
  <si>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</si>
  <si>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</si>
  <si>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</si>
  <si>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</si>
  <si>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</si>
  <si>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</si>
  <si>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</si>
  <si>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</si>
  <si>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</si>
  <si>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</si>
  <si>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</si>
  <si>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</si>
  <si>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</si>
  <si>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</si>
  <si>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</si>
  <si>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</si>
  <si>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</si>
  <si>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</si>
  <si>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</si>
  <si>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</si>
  <si>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</si>
  <si>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</si>
  <si>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</si>
  <si>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</si>
  <si>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</si>
  <si>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</si>
  <si>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</si>
  <si>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</si>
  <si>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</si>
  <si>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</si>
  <si>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</si>
  <si>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</si>
  <si>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</si>
  <si>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</si>
  <si>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</si>
  <si>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</si>
  <si>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</si>
  <si>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</si>
  <si>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</si>
  <si>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</si>
  <si>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</si>
  <si>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</si>
  <si>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</si>
  <si>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</si>
  <si>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</si>
  <si>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</si>
  <si>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</si>
  <si>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</si>
  <si>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</si>
  <si>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</si>
  <si>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</si>
  <si>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</si>
  <si>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</si>
  <si>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</si>
  <si>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</si>
  <si>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</si>
  <si>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</si>
  <si>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</si>
  <si>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</si>
  <si>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</si>
  <si>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</si>
  <si>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</si>
  <si>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</si>
  <si>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</si>
  <si>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</si>
  <si>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</si>
  <si>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</si>
  <si>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</si>
  <si>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</si>
  <si>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</si>
  <si>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</si>
  <si>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</si>
  <si>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</si>
  <si>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</si>
  <si>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</si>
  <si>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</si>
  <si>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</si>
  <si>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</si>
  <si>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</si>
  <si>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</si>
  <si>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</si>
  <si>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</si>
  <si>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</si>
  <si>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</si>
  <si>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</si>
  <si>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</si>
  <si>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</si>
  <si>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</si>
  <si>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</si>
  <si>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</si>
  <si>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</si>
  <si>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</si>
  <si>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</si>
  <si>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</si>
  <si>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</si>
  <si>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</si>
  <si>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</si>
  <si>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</si>
  <si>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</si>
  <si>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</si>
  <si>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</si>
  <si>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</si>
  <si>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</si>
  <si>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</si>
  <si>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</si>
  <si>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</si>
  <si>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</si>
  <si>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</si>
  <si>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</si>
  <si>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</si>
  <si>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</si>
  <si>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</si>
  <si>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</si>
  <si>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</si>
  <si>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</si>
  <si>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</si>
  <si>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</si>
  <si>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</si>
  <si>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</si>
  <si>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</si>
  <si>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</si>
  <si>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</si>
  <si>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</si>
  <si>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</si>
  <si>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</si>
  <si>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</si>
  <si>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</si>
  <si>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</si>
  <si>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</si>
  <si>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</si>
  <si>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</si>
  <si>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</si>
  <si>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</si>
  <si>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</si>
  <si>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</si>
  <si>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</si>
  <si>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</si>
  <si>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</si>
  <si>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</si>
  <si>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</si>
  <si>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</si>
  <si>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</si>
  <si>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</si>
  <si>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</si>
  <si>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</si>
  <si>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</si>
  <si>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</si>
  <si>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</si>
  <si>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</si>
  <si>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</si>
  <si>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</si>
  <si>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</si>
  <si>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</si>
  <si>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</si>
  <si>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</si>
  <si>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</si>
  <si>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</si>
  <si>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</si>
  <si>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</si>
  <si>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</si>
  <si>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</si>
  <si>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</si>
  <si>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</si>
  <si>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</si>
  <si>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</si>
  <si>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</si>
  <si>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</si>
  <si>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</si>
  <si>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</si>
  <si>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</si>
  <si>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</si>
  <si>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</si>
  <si>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</si>
  <si>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</si>
  <si>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</si>
  <si>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</si>
  <si>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</si>
  <si>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</si>
  <si>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</si>
  <si>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</si>
  <si>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</si>
  <si>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</si>
  <si>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</si>
  <si>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</si>
  <si>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</si>
  <si>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</si>
  <si>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</si>
  <si>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</si>
  <si>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</si>
  <si>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</si>
  <si>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</si>
  <si>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</si>
  <si>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</si>
  <si>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</si>
  <si>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</si>
  <si>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</si>
  <si>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</si>
  <si>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</si>
  <si>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</si>
  <si>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</si>
  <si>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</si>
  <si>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</si>
  <si>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</si>
  <si>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</si>
  <si>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</si>
  <si>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</si>
  <si>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</si>
  <si>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</si>
  <si>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</si>
  <si>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</si>
  <si>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</si>
  <si>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</si>
  <si>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</si>
  <si>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</si>
  <si>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</si>
  <si>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</si>
  <si>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</si>
  <si>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</si>
  <si>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</si>
  <si>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</si>
  <si>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</si>
  <si>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</si>
  <si>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</si>
  <si>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</si>
  <si>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</si>
  <si>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</si>
  <si>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</si>
  <si>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</si>
  <si>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</si>
  <si>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</si>
  <si>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</si>
  <si>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</si>
  <si>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</si>
  <si>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</si>
  <si>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</si>
  <si>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</si>
  <si>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</si>
  <si>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</si>
  <si>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</si>
  <si>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</si>
  <si>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</si>
  <si>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</si>
  <si>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</si>
  <si>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</si>
  <si>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</si>
  <si>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</si>
  <si>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</si>
  <si>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</si>
  <si>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</si>
  <si>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</si>
  <si>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</si>
  <si>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</si>
  <si>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</si>
  <si>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</si>
  <si>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</si>
  <si>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</si>
  <si>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</si>
  <si>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</si>
  <si>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</si>
  <si>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</si>
  <si>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</si>
  <si>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</si>
  <si>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</si>
  <si>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</si>
  <si>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</si>
  <si>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</si>
  <si>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</si>
  <si>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</si>
  <si>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</si>
  <si>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</si>
  <si>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</si>
  <si>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</si>
  <si>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</si>
  <si>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</si>
  <si>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</si>
  <si>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</si>
  <si>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</si>
  <si>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</si>
  <si>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</si>
  <si>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</si>
  <si>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</si>
  <si>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</si>
  <si>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</si>
  <si>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</si>
  <si>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</si>
  <si>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</si>
  <si>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</si>
  <si>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</si>
  <si>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</si>
  <si>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</si>
  <si>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</si>
  <si>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</si>
  <si>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</si>
  <si>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</si>
  <si>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</si>
  <si>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</si>
  <si>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</si>
  <si>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</si>
  <si>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</si>
  <si>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</si>
  <si>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</si>
  <si>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</si>
  <si>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</si>
  <si>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</si>
  <si>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</si>
  <si>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</si>
  <si>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</si>
  <si>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</si>
  <si>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</si>
  <si>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</si>
  <si>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</si>
  <si>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</si>
  <si>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</si>
  <si>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</si>
  <si>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</si>
  <si>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</si>
  <si>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</si>
  <si>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</si>
  <si>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</si>
  <si>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</si>
  <si>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</si>
  <si>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</si>
  <si>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</si>
  <si>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</si>
  <si>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</si>
  <si>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</si>
  <si>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</si>
  <si>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</si>
  <si>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</si>
  <si>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</si>
  <si>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</si>
  <si>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</si>
  <si>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</si>
  <si>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</si>
  <si>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</si>
  <si>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</si>
  <si>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</si>
  <si>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</si>
  <si>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</si>
  <si>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</si>
  <si>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</si>
  <si>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</si>
  <si>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</si>
  <si>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</si>
  <si>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</si>
  <si>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</si>
  <si>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</si>
  <si>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</si>
  <si>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</si>
  <si>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</si>
  <si>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</si>
  <si>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</si>
  <si>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</si>
  <si>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</si>
  <si>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</si>
  <si>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</si>
  <si>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</si>
  <si>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</si>
  <si>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</si>
  <si>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</si>
  <si>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</si>
  <si>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</si>
  <si>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</si>
  <si>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</si>
  <si>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</si>
  <si>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</si>
  <si>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</si>
  <si>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</si>
  <si>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</si>
  <si>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</si>
  <si>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</si>
  <si>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</si>
  <si>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</si>
  <si>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</si>
  <si>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</si>
  <si>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</si>
  <si>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</si>
  <si>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</si>
  <si>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</si>
  <si>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</si>
  <si>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</si>
  <si>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</si>
  <si>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</si>
  <si>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</si>
  <si>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</si>
  <si>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</si>
  <si>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</si>
  <si>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</si>
  <si>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</si>
  <si>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</si>
  <si>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</si>
  <si>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</si>
  <si>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</si>
  <si>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</si>
  <si>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</si>
  <si>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</si>
  <si>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</si>
  <si>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</si>
  <si>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</si>
  <si>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</si>
  <si>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</si>
  <si>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</si>
  <si>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</si>
  <si>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</si>
  <si>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</si>
  <si>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</si>
  <si>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</si>
  <si>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</si>
  <si>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</si>
  <si>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</si>
  <si>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</si>
  <si>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</si>
  <si>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</si>
  <si>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</si>
  <si>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</si>
  <si>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</si>
  <si>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</si>
  <si>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</si>
  <si>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</si>
  <si>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</si>
  <si>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</si>
  <si>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</si>
  <si>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</si>
  <si>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</si>
  <si>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</si>
  <si>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</si>
  <si>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</si>
  <si>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</si>
  <si>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</si>
  <si>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</si>
  <si>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</si>
  <si>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</si>
  <si>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</si>
  <si>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</si>
  <si>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</si>
  <si>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</si>
  <si>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</si>
  <si>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</si>
  <si>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</si>
  <si>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</si>
  <si>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</si>
  <si>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</si>
  <si>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</si>
  <si>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</si>
  <si>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</si>
  <si>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</si>
  <si>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</si>
  <si>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</si>
  <si>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</si>
  <si>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</si>
  <si>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</si>
  <si>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</si>
  <si>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</si>
  <si>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</si>
  <si>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</si>
  <si>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</si>
  <si>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</si>
  <si>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</si>
  <si>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</si>
  <si>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</si>
  <si>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</si>
  <si>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</si>
  <si>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</si>
  <si>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</si>
  <si>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</si>
  <si>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</si>
  <si>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</si>
  <si>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</si>
  <si>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</si>
  <si>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</si>
  <si>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</si>
  <si>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</si>
  <si>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</si>
  <si>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</si>
  <si>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</si>
  <si>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</si>
  <si>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</si>
  <si>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</si>
  <si>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</si>
  <si>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</si>
  <si>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</si>
  <si>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</si>
  <si>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</si>
  <si>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</si>
  <si>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</si>
  <si>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</si>
  <si>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</si>
  <si>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</si>
  <si>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</si>
  <si>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</si>
  <si>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</si>
  <si>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</si>
  <si>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</si>
  <si>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</si>
  <si>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</si>
  <si>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</si>
  <si>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</si>
  <si>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</si>
  <si>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</si>
  <si>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</si>
  <si>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</si>
  <si>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</si>
  <si>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</si>
  <si>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</si>
  <si>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</si>
  <si>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</si>
  <si>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</si>
  <si>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</si>
  <si>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</si>
  <si>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</si>
  <si>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</si>
  <si>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</si>
  <si>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</si>
  <si>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</si>
  <si>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</si>
  <si>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</si>
  <si>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</si>
  <si>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</si>
  <si>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</si>
  <si>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</si>
  <si>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</si>
  <si>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</si>
  <si>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</si>
  <si>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</si>
  <si>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</si>
  <si>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</si>
  <si>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</si>
  <si>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</si>
  <si>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</si>
  <si>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</si>
  <si>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</si>
  <si>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</si>
  <si>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</si>
  <si>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</si>
  <si>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</si>
  <si>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</si>
  <si>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</si>
  <si>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</si>
  <si>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</si>
  <si>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</si>
  <si>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</si>
  <si>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</si>
  <si>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</si>
  <si>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</si>
  <si>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</si>
  <si>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</si>
  <si>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</si>
  <si>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</si>
  <si>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</si>
  <si>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</si>
  <si>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</si>
  <si>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</si>
  <si>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</si>
  <si>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</si>
  <si>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</si>
  <si>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</si>
  <si>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</si>
  <si>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</si>
  <si>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</si>
  <si>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</si>
  <si>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</si>
  <si>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</si>
  <si>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</si>
  <si>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</si>
  <si>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</si>
  <si>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</si>
  <si>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</si>
  <si>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</si>
  <si>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</si>
  <si>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</si>
  <si>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</si>
  <si>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</si>
  <si>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</si>
  <si>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</si>
  <si>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</si>
  <si>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</si>
  <si>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</si>
  <si>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</si>
  <si>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</si>
  <si>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</si>
  <si>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</si>
  <si>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</si>
  <si>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</si>
  <si>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</si>
  <si>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</si>
  <si>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</si>
  <si>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</si>
  <si>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</si>
  <si>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</si>
  <si>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</si>
  <si>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</si>
  <si>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</si>
  <si>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</si>
  <si>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</si>
  <si>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</si>
  <si>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</si>
  <si>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</si>
  <si>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</si>
  <si>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</si>
  <si>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</si>
  <si>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</si>
  <si>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</si>
  <si>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</si>
  <si>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</si>
  <si>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</si>
  <si>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</si>
  <si>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</si>
  <si>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</si>
  <si>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</si>
  <si>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</si>
  <si>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</si>
  <si>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</si>
  <si>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</si>
  <si>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</si>
  <si>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</si>
  <si>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</si>
  <si>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</si>
  <si>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</si>
  <si>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</si>
  <si>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</si>
  <si>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</si>
  <si>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</si>
  <si>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</si>
  <si>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</si>
  <si>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</si>
  <si>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</si>
  <si>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</si>
  <si>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</si>
  <si>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</si>
  <si>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</si>
  <si>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</si>
  <si>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</si>
  <si>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</si>
  <si>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</si>
  <si>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</si>
  <si>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</si>
  <si>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</si>
  <si>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</si>
  <si>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</si>
  <si>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</si>
  <si>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</si>
  <si>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</si>
  <si>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</si>
  <si>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</si>
  <si>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</si>
  <si>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</si>
  <si>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</si>
  <si>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</si>
  <si>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</si>
  <si>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</si>
  <si>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</si>
  <si>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</si>
  <si>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</si>
  <si>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</si>
  <si>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</si>
  <si>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</si>
  <si>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</si>
  <si>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</si>
  <si>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</si>
  <si>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</si>
  <si>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</si>
  <si>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</si>
  <si>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</si>
  <si>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</si>
  <si>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</si>
  <si>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</si>
  <si>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</si>
  <si>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</si>
  <si>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</si>
  <si>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</si>
  <si>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</si>
  <si>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</si>
  <si>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</si>
  <si>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</si>
  <si>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</si>
  <si>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</si>
  <si>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</si>
  <si>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</si>
  <si>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</si>
  <si>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</si>
  <si>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</si>
  <si>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</si>
  <si>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</si>
  <si>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</si>
  <si>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</si>
  <si>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</si>
  <si>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</si>
  <si>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</si>
  <si>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</si>
  <si>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</si>
  <si>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</si>
  <si>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</si>
  <si>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</si>
  <si>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</si>
  <si>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</si>
  <si>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</si>
  <si>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</si>
  <si>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</si>
  <si>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</si>
  <si>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</si>
  <si>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</si>
  <si>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</si>
  <si>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</si>
  <si>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</si>
  <si>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</si>
  <si>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</si>
  <si>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</si>
  <si>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</si>
  <si>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</si>
  <si>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</si>
  <si>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</si>
  <si>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</si>
  <si>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</si>
  <si>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</si>
  <si>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</si>
  <si>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</si>
  <si>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</si>
  <si>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</si>
  <si>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</si>
  <si>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</si>
  <si>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</si>
  <si>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</si>
  <si>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</si>
  <si>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</si>
  <si>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</si>
  <si>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</si>
  <si>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</si>
  <si>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</si>
  <si>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</si>
  <si>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</si>
  <si>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</si>
  <si>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</si>
  <si>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</si>
  <si>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</si>
  <si>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</si>
  <si>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</si>
  <si>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</si>
  <si>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</si>
  <si>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</si>
  <si>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</si>
  <si>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</si>
  <si>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</si>
  <si>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</si>
  <si>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</si>
  <si>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</si>
  <si>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</si>
  <si>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</si>
  <si>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</si>
  <si>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</si>
  <si>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</si>
  <si>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</si>
  <si>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</si>
  <si>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</si>
  <si>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</si>
  <si>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</si>
  <si>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</si>
  <si>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</si>
  <si>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</si>
  <si>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</si>
  <si>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</si>
  <si>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</si>
  <si>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</si>
  <si>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</si>
  <si>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</si>
  <si>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</si>
  <si>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</si>
  <si>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</si>
  <si>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</si>
  <si>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</si>
  <si>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</si>
  <si>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</si>
  <si>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</si>
  <si>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</si>
  <si>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</si>
  <si>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</si>
  <si>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</si>
  <si>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</si>
  <si>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</si>
  <si>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</si>
  <si>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</si>
  <si>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</si>
  <si>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</si>
  <si>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</si>
  <si>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</si>
  <si>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</si>
  <si>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</si>
  <si>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</si>
  <si>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</si>
  <si>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</si>
  <si>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</si>
  <si>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</si>
  <si>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</si>
  <si>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</si>
  <si>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</si>
  <si>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</si>
  <si>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</si>
  <si>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</si>
  <si>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</si>
  <si>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</si>
  <si>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</si>
  <si>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</si>
  <si>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</si>
  <si>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</si>
  <si>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</si>
  <si>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</si>
  <si>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</si>
  <si>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</si>
  <si>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</si>
  <si>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</si>
  <si>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</si>
  <si>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</si>
  <si>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</si>
  <si>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</si>
  <si>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</si>
  <si>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</si>
  <si>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</si>
  <si>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</si>
  <si>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</si>
  <si>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</si>
  <si>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</si>
  <si>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</si>
  <si>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</si>
  <si>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</si>
  <si>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</si>
  <si>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</si>
  <si>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</si>
  <si>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</si>
  <si>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</si>
  <si>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</si>
  <si>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</si>
  <si>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</si>
  <si>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</si>
  <si>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</si>
  <si>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</si>
  <si>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</si>
  <si>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</si>
  <si>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</si>
  <si>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</si>
  <si>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</si>
  <si>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</si>
  <si>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</si>
  <si>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</si>
  <si>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</si>
  <si>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</si>
  <si>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</si>
  <si>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</si>
  <si>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</si>
  <si>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</si>
  <si>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</si>
  <si>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</si>
  <si>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</si>
  <si>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</si>
  <si>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</si>
  <si>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</si>
  <si>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</si>
  <si>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</si>
  <si>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</si>
  <si>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</si>
  <si>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</si>
  <si>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</si>
  <si>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</si>
  <si>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</si>
  <si>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</si>
  <si>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</si>
  <si>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</si>
  <si>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</si>
  <si>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</si>
  <si>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</si>
  <si>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</si>
  <si>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</si>
  <si>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</si>
  <si>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</si>
  <si>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</si>
  <si>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</si>
  <si>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</si>
  <si>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</si>
  <si>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</si>
  <si>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</si>
  <si>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</si>
  <si>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</si>
  <si>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</si>
  <si>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</si>
  <si>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</si>
  <si>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</si>
  <si>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</si>
  <si>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</si>
  <si>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</si>
  <si>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</si>
  <si>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</si>
  <si>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</si>
  <si>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</si>
  <si>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</si>
  <si>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</si>
  <si>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</si>
  <si>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</si>
  <si>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</si>
  <si>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</si>
  <si>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</si>
  <si>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</si>
  <si>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</si>
  <si>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</si>
  <si>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</si>
  <si>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</si>
  <si>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</si>
  <si>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</si>
  <si>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</si>
  <si>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</si>
  <si>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</si>
  <si>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</si>
  <si>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</si>
  <si>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</si>
  <si>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</si>
  <si>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</si>
  <si>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</si>
  <si>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</si>
  <si>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</si>
  <si>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</si>
  <si>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</si>
  <si>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</si>
  <si>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</si>
  <si>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</si>
  <si>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</si>
  <si>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</si>
  <si>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</si>
  <si>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</si>
  <si>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</si>
  <si>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</si>
  <si>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</si>
  <si>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</si>
  <si>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</si>
  <si>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</si>
  <si>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</si>
  <si>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</si>
  <si>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</si>
  <si>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</si>
  <si>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</si>
  <si>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</si>
  <si>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</si>
  <si>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</si>
  <si>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</si>
  <si>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</si>
  <si>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</si>
  <si>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</si>
  <si>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</si>
  <si>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</si>
  <si>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</si>
  <si>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</si>
  <si>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</si>
  <si>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</si>
  <si>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</si>
  <si>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</si>
  <si>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</si>
  <si>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</si>
  <si>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</si>
  <si>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</si>
  <si>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</si>
  <si>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</si>
  <si>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</si>
  <si>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</si>
  <si>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</si>
  <si>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</si>
  <si>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</si>
  <si>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</si>
  <si>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</si>
  <si>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</si>
  <si>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</si>
  <si>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</si>
  <si>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</si>
  <si>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</si>
  <si>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</si>
  <si>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</si>
  <si>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</si>
  <si>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</si>
  <si>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</si>
  <si>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</si>
  <si>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</si>
  <si>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</si>
  <si>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</si>
  <si>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</si>
  <si>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</si>
  <si>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</si>
  <si>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</si>
  <si>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</si>
  <si>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</si>
  <si>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</si>
  <si>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</si>
  <si>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</si>
  <si>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</si>
  <si>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</si>
  <si>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</si>
  <si>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</si>
  <si>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</si>
  <si>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</si>
  <si>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</si>
  <si>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</si>
  <si>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</si>
  <si>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</si>
  <si>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</si>
  <si>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</si>
  <si>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</si>
  <si>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</si>
  <si>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</si>
  <si>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</si>
  <si>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</si>
  <si>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</si>
  <si>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</si>
  <si>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</si>
  <si>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</si>
  <si>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</si>
  <si>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</si>
  <si>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</si>
  <si>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</si>
  <si>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</si>
  <si>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</si>
  <si>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</si>
  <si>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</si>
  <si>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</si>
  <si>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</si>
  <si>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</si>
  <si>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</si>
  <si>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</si>
  <si>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</si>
  <si>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</si>
  <si>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</si>
  <si>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</si>
  <si>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</si>
  <si>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</si>
  <si>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</si>
  <si>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</si>
  <si>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</si>
  <si>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</si>
  <si>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</si>
  <si>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</si>
  <si>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</si>
  <si>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</si>
  <si>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</si>
  <si>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</si>
  <si>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</si>
  <si>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</si>
  <si>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</si>
  <si>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</si>
  <si>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</si>
  <si>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</si>
  <si>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</si>
  <si>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</si>
  <si>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</si>
  <si>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</si>
  <si>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</si>
  <si>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</si>
  <si>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</si>
  <si>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</si>
  <si>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</si>
  <si>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</si>
  <si>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</si>
  <si>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</si>
  <si>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</si>
  <si>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</si>
  <si>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</si>
  <si>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</si>
  <si>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</si>
  <si>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</si>
  <si>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</si>
  <si>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</si>
  <si>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</si>
  <si>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</si>
  <si>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</si>
  <si>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</si>
  <si>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</si>
  <si>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</si>
  <si>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</si>
  <si>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</si>
  <si>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</si>
  <si>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</si>
  <si>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</si>
  <si>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</si>
  <si>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</si>
  <si>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</si>
  <si>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</si>
  <si>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</si>
  <si>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</si>
  <si>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</si>
  <si>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</si>
  <si>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</si>
  <si>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</si>
  <si>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</si>
  <si>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</si>
  <si>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</si>
  <si>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</si>
  <si>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</si>
  <si>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</si>
  <si>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</si>
  <si>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</si>
  <si>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</si>
  <si>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</si>
  <si>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</si>
  <si>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</si>
  <si>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</si>
  <si>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</si>
  <si>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</si>
  <si>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</si>
  <si>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</si>
  <si>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</si>
  <si>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</si>
  <si>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</si>
  <si>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</si>
  <si>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</si>
  <si>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</si>
  <si>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</si>
  <si>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</si>
  <si>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</si>
  <si>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</si>
  <si>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</si>
  <si>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</si>
  <si>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</si>
  <si>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</si>
  <si>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</si>
  <si>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</si>
  <si>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</si>
  <si>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</si>
  <si>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</si>
  <si>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</si>
  <si>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</si>
  <si>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</si>
  <si>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</si>
  <si>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</si>
  <si>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</si>
  <si>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</si>
  <si>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</si>
  <si>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</si>
  <si>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</si>
  <si>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</si>
  <si>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</si>
  <si>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</si>
  <si>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</si>
  <si>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</si>
  <si>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</si>
  <si>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</si>
  <si>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</si>
  <si>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</si>
  <si>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</si>
  <si>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</si>
  <si>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</si>
  <si>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</si>
  <si>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</si>
  <si>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</si>
  <si>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</si>
  <si>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</si>
  <si>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</si>
  <si>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</si>
  <si>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</si>
  <si>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</si>
  <si>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</si>
  <si>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</si>
  <si>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</si>
  <si>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</si>
  <si>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</si>
  <si>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</si>
  <si>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</si>
  <si>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LOGROS ALCANZADOS 2022</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</si>
  <si>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</si>
  <si>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</si>
  <si>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</si>
  <si>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</si>
  <si>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</si>
  <si>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</si>
  <si>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</si>
  <si>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</si>
  <si>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Internos
Telecafé:  Programa de televisión: Sentidos del Eje (3 capítulos)</t>
  </si>
  <si>
    <t>Telecafé</t>
  </si>
  <si>
    <t>1
3</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</si>
  <si>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</si>
  <si>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</si>
  <si>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</si>
  <si>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</si>
  <si>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</si>
  <si>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</si>
  <si>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</si>
  <si>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</si>
  <si>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</si>
  <si>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</si>
  <si>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</si>
  <si>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</si>
  <si>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</si>
  <si>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</si>
  <si>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</si>
  <si>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</si>
  <si>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</si>
  <si>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</si>
  <si>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</si>
  <si>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</si>
  <si>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</si>
  <si>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</si>
  <si>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</si>
  <si>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</si>
  <si>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</si>
  <si>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</si>
  <si>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</si>
  <si>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</si>
  <si>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</si>
  <si>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</si>
  <si>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</si>
  <si>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</si>
  <si>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</si>
  <si>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</si>
  <si>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</si>
  <si>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</si>
  <si>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</si>
  <si>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</si>
  <si>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</si>
  <si>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</si>
  <si>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</si>
  <si>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</si>
  <si>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</si>
  <si>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</si>
  <si>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</si>
  <si>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</si>
  <si>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</si>
  <si>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</si>
  <si>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</si>
  <si>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</si>
  <si>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</si>
  <si>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</si>
  <si>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</si>
  <si>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</si>
  <si>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</si>
  <si>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</si>
  <si>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</si>
  <si>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</si>
  <si>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</si>
  <si>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</si>
  <si>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</si>
  <si>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</si>
  <si>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</si>
  <si>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</si>
  <si>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</si>
  <si>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</si>
  <si>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</si>
  <si>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</si>
  <si>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</si>
  <si>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</si>
  <si>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</si>
  <si>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</si>
  <si>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</si>
  <si>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</si>
  <si>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</si>
  <si>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</si>
  <si>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</si>
  <si>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</si>
  <si>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</si>
  <si>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</si>
  <si>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</si>
  <si>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</si>
  <si>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</si>
  <si>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</si>
  <si>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</si>
  <si>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</si>
  <si>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</si>
  <si>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</si>
  <si>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</si>
  <si>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</si>
  <si>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</si>
  <si>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</si>
  <si>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</si>
  <si>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</si>
  <si>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</si>
  <si>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</si>
  <si>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</si>
  <si>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</si>
  <si>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</si>
  <si>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</si>
  <si>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</si>
  <si>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</si>
  <si>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</si>
  <si>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</si>
  <si>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</si>
  <si>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</si>
  <si>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</si>
  <si>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</si>
  <si>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</si>
  <si>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</si>
  <si>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</si>
  <si>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</si>
  <si>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</si>
  <si>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</si>
  <si>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</si>
  <si>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</si>
  <si>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</si>
  <si>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</si>
  <si>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 xml:space="preserve">
7.200.000</t>
  </si>
  <si>
    <t xml:space="preserve">
3014610101</t>
  </si>
  <si>
    <t xml:space="preserve">
2715943111</t>
  </si>
  <si>
    <t xml:space="preserve">
3.800.000</t>
  </si>
  <si>
    <t xml:space="preserve">
19,535,000</t>
  </si>
  <si>
    <t xml:space="preserve">
8,933,000</t>
  </si>
  <si>
    <t xml:space="preserve">$ 16. 667.360
</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</si>
  <si>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</si>
  <si>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</si>
  <si>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</si>
  <si>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</si>
  <si>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</si>
  <si>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</si>
  <si>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</si>
  <si>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</si>
  <si>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</si>
  <si>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</si>
  <si>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</si>
  <si>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</si>
  <si>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</si>
  <si>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</si>
  <si>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</si>
  <si>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</si>
  <si>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</si>
  <si>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</si>
  <si>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</si>
  <si>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</si>
  <si>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</si>
  <si>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</si>
  <si>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</si>
  <si>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</si>
  <si>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</si>
  <si>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</si>
  <si>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</si>
  <si>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</si>
  <si>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</si>
  <si>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</si>
  <si>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</si>
  <si>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</si>
  <si>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</si>
  <si>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</si>
  <si>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</si>
  <si>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</si>
  <si>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</si>
  <si>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</si>
  <si>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</si>
  <si>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</si>
  <si>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</si>
  <si>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</si>
  <si>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</si>
  <si>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</si>
  <si>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</si>
  <si>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</si>
  <si>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</si>
  <si>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</si>
  <si>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</si>
  <si>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</si>
  <si>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</si>
  <si>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</si>
  <si>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</si>
  <si>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</si>
  <si>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</si>
  <si>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</si>
  <si>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</si>
  <si>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</si>
  <si>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</si>
  <si>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</si>
  <si>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287340887,37
23945642
23945642
125000000</t>
  </si>
  <si>
    <t>90320000
23945642
196405887
17959231
125000000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</si>
  <si>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cumplir con la meta de apoyo financiero para la participación en ferias nacionales e internacionales, se realizó aporte a las siguientes ferias, mediante la subscripción de los siguientes convenios:
1.  No. 006 de 2022, Expo EJE CAFÉ 
2. No. 006 de 2022, IWCA, Mujeres cafeteras 
En donde la base de esta convocatoria fueron las mujeres que pertenecen a las tiendas de cafe mujer del departamento con un total de 124 mujeres.</t>
  </si>
  <si>
    <t>Secretaría de Planeación
Secretaría de Agricultura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</si>
  <si>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</si>
  <si>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 Planeación</t>
  </si>
  <si>
    <r>
      <t xml:space="preserve">Internos
Secretaría de Turismo
El 5,12 y 19 de marzo de 2022, Se realizó vitrina comercial en el Centro Comercial Unicentro donde participaron 18 emprendedores. De los cuales tres fueron mujeres 
</t>
    </r>
    <r>
      <rPr>
        <sz val="11"/>
        <color rgb="FFFF0000"/>
        <rFont val="Calibri"/>
        <family val="2"/>
        <scheme val="minor"/>
      </rPr>
      <t>El 16 y 17 de marzo de 2022, Se realizó muestra empresarial en el Centro de Convenciones con la participación de 10 emprendedores y artesanos del departamento, donde participó una empresaria</t>
    </r>
    <r>
      <rPr>
        <sz val="11"/>
        <color theme="1"/>
        <rFont val="Calibri"/>
        <family val="2"/>
        <scheme val="minor"/>
      </rPr>
      <t xml:space="preserve">
</t>
    </r>
  </si>
  <si>
    <t xml:space="preserve">Internos
La Secretaría de Familia a través de la Jefatura de la Mujer y la Equidad socializó la oferta institucional a la empresa picaflor (Armenia) buscando la inclusión de la mujer </t>
  </si>
  <si>
    <t>23945642
228942166</t>
  </si>
  <si>
    <t>5986410
228942166</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</si>
  <si>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</si>
  <si>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123000000
163000000
2885000
261340887
3000000</t>
  </si>
  <si>
    <t>123000000
163000000
721250
261340887
721250</t>
  </si>
  <si>
    <t>261340887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</si>
  <si>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</si>
  <si>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Secretaría de Planeación
Secretaría de Agricultura
Secretaría de Familia</t>
  </si>
  <si>
    <t xml:space="preserve">27558000
</t>
  </si>
  <si>
    <t>16018000
27558000</t>
  </si>
  <si>
    <r>
      <t xml:space="preserve">Internos
</t>
    </r>
    <r>
      <rPr>
        <sz val="11"/>
        <color rgb="FFFF0000"/>
        <rFont val="Calibri"/>
        <family val="2"/>
        <scheme val="minor"/>
      </rPr>
      <t xml:space="preserve">Secretaría de Agricultura
En primer trimestre del año 2022, se logró realizar un acompañamiento a (2) nuevos emprendimientos </t>
    </r>
    <r>
      <rPr>
        <sz val="11"/>
        <color theme="1"/>
        <rFont val="Calibri"/>
        <family val="2"/>
        <scheme val="minor"/>
      </rPr>
      <t xml:space="preserve">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</si>
  <si>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se logró realizar  acompañamiento a (6) seis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</si>
  <si>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Para el apoyo a productores con activos productivos y de comercialización, dentro del convenio de tasa subsidiada con el Banco Agrario, se logró certificar la aprobación de tasa ante el banco de 166 solicitudes de crédito de los municipios del Departamento del Quindío.</t>
  </si>
  <si>
    <t>20000000
50000000</t>
  </si>
  <si>
    <t>11100000
50000000</t>
  </si>
  <si>
    <r>
      <t xml:space="preserve">Internos
</t>
    </r>
    <r>
      <rPr>
        <sz val="11"/>
        <color rgb="FFFF0000"/>
        <rFont val="Calibri"/>
        <family val="2"/>
        <scheme val="minor"/>
      </rPr>
      <t>Secretaría de Agricultura
Se apoyo en la estructuracion y acompañamiento de 7 perfiles de proyectos de alianzas productivas con enfoque de mujer rural promovidos por el MADR y apoyados por la Secr</t>
    </r>
    <r>
      <rPr>
        <sz val="11"/>
        <color theme="1"/>
        <rFont val="Calibri"/>
        <family val="2"/>
        <scheme val="minor"/>
      </rPr>
      <t>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</si>
  <si>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Secretaría de Agricultura: 'Fortalecimiento de la Cadena de Valor del Café Producido por Pequeños Productores hacia Mercados Diferenciados a Través del Mejoramiento de los Sistemas de Poscosecha, desarrallado en la municipio de genova para 154 mujeres cafeteras d ela asociacion Aroma de campo</t>
  </si>
  <si>
    <t>Externos:
Ministerio del Trabajo:  Tomando en cuenta la integración en los planes de trabajo liderados por el MINTRABAJO dentro de los que encontramos la Subcomisión Departamental de Concertación de Política Salarial y Laboral (SDCPSL), el Subcomité de Gestión y Desempeño del Sector Trabajo (SGDST) y el CIETI en asocio con el Grupo de Asistencia Técnica Territorial y en la que se evidencia la integración institucional, fueron realizadas las siguientes actividades en el IV TRIMESTRE del 2022:
1. 26102022: Se llevo a cabo charla de EQUIDAD DE GENERO (RUTAS DE ATENCION MUJERES VICTIMA DE VIOLENCIA), se conto con la asistencia de 30 personas.
Personería de Calarcá: refiere que no es competencia</t>
  </si>
  <si>
    <t>Ministerio del Trabajo
Personería de Calarcá</t>
  </si>
  <si>
    <t>Externos:
Ministerio del Trabajo: Actualmente no se cuenta con una estrategia de seguimiento tal y como lo dispone política pública. Sin embargo, este ente Ministerial juega un papel importante en material laboral, toda vez que tiene a su cargo el proceso de asesoría y acompañamiento a la población para el cumplimiento de normas laborales y seguridad social, de esta manera se hace necesario exaltar lo siguiente:
1. Según la información recopilada desde el Área de Atención al Ciudadano y Tramite (GACYT) para el IV TRIMESTRE del año 2022, se atendieron 130 consultas a mujeres. Los principales motivos consultas fueron: Prestaciones sociales, Otros motivos de consulta e indemnización por despido. en una menor proporción se registraron consultas por maltrato patronal, reubicación laboral, no pago de salarios, entre otros. 
2. De acuerdo a la información aportada desde el grupo de Inspección, Vigilancia y Control, se han realizado las siguientes actuaciones durante IV trimestre del 2022:
a. 78 audiencias de conciliación presentada por mujeres. 
b. No fueron reportadas investigaciones administrativas laborales en la cual las querellas hubiesen sido presentadas por mujeres.
C. 4 presuntas situaciones de acoso laboral radicadas por mujeres.</t>
  </si>
  <si>
    <t>Externos:
Ministerio del Trabajo: refiere que dicha acción no aplica</t>
  </si>
  <si>
    <t>Internos
Secretaría de Educación: La Secretaría de Educación Departamental del Quindío, tiene la competencia de dirigir, organizar y planificar el servicio educativo en los niveles de preescolar, básica y media; por lo tanto la educación superior no es comptencia.</t>
  </si>
  <si>
    <t>Internos
Secretaría de Educación: 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</si>
  <si>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885000
22999000</t>
  </si>
  <si>
    <t>1000000
11400000
560000</t>
  </si>
  <si>
    <t xml:space="preserve">Internos:
Secretaría del Interior: Realizó un taller de liderazgo político para mujeres, se han realizado talleres de participación ciudadana y control social, 1 taller a grupo de ediles de la comuna 3 y 2 talleres a instancias de participación del área de salud. </t>
  </si>
  <si>
    <t>Secretaría del interior</t>
  </si>
  <si>
    <t>Internos:
Secretaría del Interior: Para este peridoo no se realizarón actividades relacionadas</t>
  </si>
  <si>
    <t xml:space="preserve">Internos:
Secretaría del Interior: Se llevaron a cabo doce (12) sesiones de la Comisión para la Coordinación y Seguimiento de los procesos electorales en el marco de las elecciones de Congreso y Presidenciales en primera y segunda vuelta.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t>
  </si>
  <si>
    <t>Secretaría del Interior
Secretaría de Planeación</t>
  </si>
  <si>
    <t>412000
360000
360000</t>
  </si>
  <si>
    <t>Internos:
Secretaría del Interior: Para este peridoo no se realizarón actividades relacionadas
La Secretaría de Familia a través de la jefatura de la mujer y equidad y en articulación con el Ministerio de agricultura acompañaron en aplicación de la herramienta de autodiagnóstico asociativo a mujeres rurales con las Mujeres Cafeteras de los Municipios de Montenegro, Armenia, Filandia, Córdoba  Génova, la  Tebaida, Calarcá, Quimbaya  y Buenavista . 
Se realizó además, seguimiento al plan de trabajo de la Asociación mi tierra Café del Municipio de Filandia y Asociación de Mujeres Cafeteras María Antonio del Municipio de Montenegro.
Se realizó acompañamiento a un grupo de mujeres para consolidar la asociación en el Municipio de Circasia y Quimbaya.
Se realizó sensibilización en relaciones humanas y comunicación asertiva para el fortalecimiento de asociatividad en el corregimiento de barcelona (Mucabat) y Filandia (Mi tierra Café).</t>
  </si>
  <si>
    <t>Secretaría del Interior
Jefatura de la Mujer y la Equidad (Secretaría de Familia)</t>
  </si>
  <si>
    <t>Internos:
Secretaría del Interior: Para este peridoo no se realizarón actividades relacionadas
La Secretaría de Familia a través de la jefatura de la mujer y equidad Dentro del Consejo Departamental de Mujeres se incluye la participación de Mujeres Rurales, para la participación de este sector</t>
  </si>
  <si>
    <t>Secretaría del Interior
Secretaría de Familia  (Jefatura de la Mujer y la Equidad)</t>
  </si>
  <si>
    <t>$ 2.800.000
1400000</t>
  </si>
  <si>
    <t>$ 2.800.000
$2.000.000
1400000
360000</t>
  </si>
  <si>
    <t>1400000
360000</t>
  </si>
  <si>
    <t xml:space="preserve">Internos:
Secretaría del Interior: Se implementaron las siguientes medidas con relación a los Derechos Humanos y Derecho Internacional Humanitario a la comunidad en general.
1. Jornada de sensibilización prevención y socialización del reclutamiento forzado.
2. Jornada de sensibilización sobre la trata de personas en el departamento del Quindío.
Lo anterior, dirigido a 6 instituciones educativas en el departamento, IE Santa Teresita Pijao - IE IMET - IE Simón Henao - Universidad del Quindío - IE Marco Fidel Suarez - IE La Popa   y 7 comunidades vulnerables de la ciudad del Barrio Villa Centenario, Alfonso López, Guaduales de la Villa, La Patria, Belencito, La Playita, Calle Larga. 
3. Mesa de reacción rápida para activación de rutas de protección a líderes sociales y defensores de derechos humanos amenazados.  
4. Conformación la mesa de casos de desaparición forzada del departamento del Quindío.   
5. Acciones y estrategias en cumplimiento a las recomendaciones de la alerta temprana 041 de la defensoría del pueblo.
6.socializacion y talleres en derechos humanos con la fuerza pública del departamento del Quindío.
7. Recolección de insumos para la formulación de la mesa de reacción urgente frente a temas de reclutamiento
8. Intervención a organizaciones responsables de garantía y restablecimiento de derechos de NNA del Sistema de Responsabilidad Penal para Adolescentes.
9. Campañas en habilidades para la vida y salud mental
10.  Conmemoración DÍa Internacional de los Derechos Humanos
a Secretaría de Familia a través de la Jefatura de la Mujer y la Equidad, realizó articulación con la Universidad San Buenaventura en para la realización de conversatorio sobre Marketing Estratégico para el posicionamiento Político de la Mujer
</t>
  </si>
  <si>
    <t>La Secretaría de Familia a través de la Jefatura de la Mujer y la Equidad Se Implementó la campañade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 en los Municipios de Córdoba y Armenia</t>
  </si>
  <si>
    <t>La Secretaría de Familia a través de la Jefatura de la Mujer y la Equidad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</si>
  <si>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8655000
11540000</t>
  </si>
  <si>
    <t xml:space="preserve">Internos:
Secretaría de Cultura: a Secretaria de cultura realizo activiaddes con la poblacion de mujeres desde diferentes enfoques uno de ellos es con la formacion  artistica  en areas de musica, teatro, danza y artes plasticas de diferentes edades , y logramos impactar en el  cuarto  trimestre un total de 19211 mujeres , para un total de esta población atendida en toda la vigencia  de  26428 </t>
  </si>
  <si>
    <t>739936459
50000000
10000000
951960000</t>
  </si>
  <si>
    <t>739936459
11400000
10000000
951960000
8655000</t>
  </si>
  <si>
    <t>951960000
8655000</t>
  </si>
  <si>
    <t>Internos
Indeportes: Durante el último trimestre del 2022, se realizaron diferentes actividades que promovían espacios recreativos, deportivos y de actividad física en mujeres de diferentes edades, como Programa Hábitos y Estilos de Vida  Saludable, recreacion, escuelas de formación deportiva, deporte asociado y juegos departamentales. Se beneficiaron 8.286 mujeres de todo el curso de vida.
Secretaría de Cultura: En los telleres de lectoescritura y oralidad participaron 1913 mujeres en los diferentes municipios del departamento para una totalidadad de 27955 mujeres en la vigencia 2022.  
La Secretaría de Familia a través de la Jefatura de la Mujer y la Equidad en articulación con Indeportes, se realiza semanalmente actividad física y entranamiento funcional con las Mujeres de la Casa de la Mujer empoderada</t>
  </si>
  <si>
    <t>Indeportes
Secretaría de Cultura
Secretaría de Familia (Jefatura de la Mujer y la Equidad)</t>
  </si>
  <si>
    <t xml:space="preserve">Internos
Secretaría de Cultura: El proyecto se ejecuto con un presupuesto de 10 millones y de los cuales participaron mujeres con campañas de sensibilización y formación, en cual las mujeres hacen parte importante en la estas dinámicas tradicionales. En el municipio de Buenavista Quindio 
</t>
  </si>
  <si>
    <t xml:space="preserve">Internos
Secretaría de Cultura: En el programa de estimulos resultaron ganadoras las las siguientes mujeres : 
Catalina Guevara Carvajal con la beca de creacion en patrimonio.
Stefania Diaz Molina con la beca de creacion en artes visuales.
Daniela Castro Bautista beca de formacion para expresiones culturales tradicionales </t>
  </si>
  <si>
    <t>Externos:
Personería de Calarcá: No se cuenta en la Personería Municipal con campañas de promoción de derechos humanos de las mujeres, en medios de comunicación.
Internos:
Secretaría del Interior: Para este peridoo no se realizarón actividades relacionadas</t>
  </si>
  <si>
    <t>Personería de Calarcá
Secretaría del Interior</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</si>
  <si>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  
La Secretaría de Familia a través de la Jefatura de la Mujer, realizó actualización de indicadores sociodemográficos del obserrvatorio de Mujer </t>
  </si>
  <si>
    <t>Secretaría de Planeación
Secretaría de Familia (Jefatura de la Mujer y la Equidad)</t>
  </si>
  <si>
    <t>Internos:
Secretaría de Cultura:   En el programa de concertacion resulto ganadora las corporacion festival de cortometrajes de mujeres directoras y/ o productoras  donde  participaron 78 mujeres de los municipios de Quimbaya, Genova, Barcelona, Filandia, Pueblo Tapao.</t>
  </si>
  <si>
    <t>722000
360000
300000</t>
  </si>
  <si>
    <t>Personería de Calarcá
Secretaría de Familia (Jefatura de la Mujer y la Equidad)</t>
  </si>
  <si>
    <t>321000
360000
367000
900000</t>
  </si>
  <si>
    <t>Internos: 
La Secretaria de Familia a través de la Jefatura de la Mujer, en articulación con Secretaría de Salud Departamental, Defensoría del Pueblo, Procuraduría y Comisarias se realizó mesas de trabajo donde se evidenciaron aspectos relacionados con conflictos que afectan el bienestar de las Mujeres en el Departamento</t>
  </si>
  <si>
    <t>1500000
2885000</t>
  </si>
  <si>
    <t>Externos:
Personería de Calarcá: No se tiena campaña de sensibilizacion y divulgacion,  se realiza el respectivo asesoramiento y atención a victimas del conflicto armado mediante declaraciones a victimas y demas inherentes a la protección y prevencion de los derechos de las mujeres que acuden a la Personeria Municipal.
Internos:
Secretaría del Interior:  Jornada de sensibilización sobre la trata de personas en el departamento del Quindío.</t>
  </si>
  <si>
    <t>$ 3.000.000
700000</t>
  </si>
  <si>
    <t>$ 3.000.000
$ 1.500.000
700000</t>
  </si>
  <si>
    <t>Externos:
Personería de Calarcá: Se realiza el respectivo acompañamiento al comité de paz - en caso de ser solicitado o requerido
Internos:
Secretaría del Interior:  Conmemoración DÍa Internacional de los Derechos Humanos</t>
  </si>
  <si>
    <t>Externos:
Personería de Calarcá: Se realizara la articulación en caso de que sea solicitiada o requerida por la agencia o por dicha población. 
Internos:
Secretaría del Interior: No es clara la Meta anual Secretaria del interior refiere que no es competencia</t>
  </si>
  <si>
    <t>Externos:
Personería de Calarcá: En el momento pertinente se realizaran las recomendaciones de acuerdo al comité de paz municipal de calarca. 
Internos:
Secretaría del Interior: refiere que se cumplió en el primer  trimestre</t>
  </si>
  <si>
    <t>Externos:
Personería de Calarcá: refiere que no es su competencia
Internos:
Secretaría del Interior: Para este peridoo no se realizarón actividades relacionadas</t>
  </si>
  <si>
    <t>Externos:
Personería de Calarcá: No se tiena campaña de sensibilización y divulgación.
Internos:
Secretaría del Interior: Para este peridoo no se realizarón actividades relacionadas</t>
  </si>
  <si>
    <t>267000
300000</t>
  </si>
  <si>
    <t xml:space="preserve">Internos:
Secretaría de Familia: Se inició con la construcción del plan estratégico para la prevención del acoso sexual y laboral en el marco del lugar de trabajo, en virtud del tema de género.
La Secretaría de Familia a través de la Jefatura de la Mujer y la Equidad realizó el plan estratégico </t>
  </si>
  <si>
    <t>Externos:
Personería de Calarcá: refiere que no es su competencia</t>
  </si>
  <si>
    <t>Externos:
Personería de Calarcá: No se cuenta con Asesorias de implementación del Decreto 4798 de 2011 en los proyectos pedagógicos.</t>
  </si>
  <si>
    <t>360000
582000</t>
  </si>
  <si>
    <t>Externos:
Personería de Calarcá: refiere que no es su competencia
La Secretaría de Familia a través de la Jefatura de la Mujer y la Equidad en las emisoras Estéreo del Municipio de Tebaida y Estéreo de Montenegro</t>
  </si>
  <si>
    <t xml:space="preserve">Internos:
Secretaría del Interior: Para este peridoo no se realizarón actividades relacionadas
La Secretaría de Familia a través de la Jefatura de la Mujer realizó oficio a la Fiscalía con el fin de evidenciar los seguimientos a  la participación en los cursos básicos para Fiscales e Investigadores donde este incluido el tema de enfoque diferencial y género, e identificando los seguimientos realizados al respecto. </t>
  </si>
  <si>
    <t>Secretaría del Interior
Secretaría de Familia (Jefatura de la Mujer y la Equidad)</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</si>
  <si>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t>
  </si>
  <si>
    <t>Externos:
Personería de Calarcá: No se cuenta con atenciones especializadas en relación a situacones de abusos sexual - no se han presentado en la Personería Municipal.</t>
  </si>
  <si>
    <t>Internos:
Secretaría del Interior: Para este peridoo no se realizarón actividades relacionadas
La Secretaría de Familia a través de la Jefatura de la Mujer realizó Acompañar el fortalecimiento de la Línea estratégica de violencia basada en género del Programa de Casas de Justicia en los Municipios de Génova, Pijao (Asociación Salud y alegría, Centro Día, transeúntes del peaje Circasia, Fundación Fesanco), Circasia , Armenia (Asociación arte y corazón, asociación Comunal de Mujeres, Urbanización la Linda, Fundación Familia y Futuro) Montenegro y adolescentes del Municipio de Córdoba
Además se realizó de manera particular  se realizó socialización de rutas en los siguientes barrios del Municipio de Armenia (zona perimetral del CAM, Barrio Alfonso López, Barrio Montevideo Central, Barrio Villa Liliana, Barrio 7 de Agosto, Barrio los Quindos, Las Palmas, La Fachada, Popular, La Mariela, Salvador Allende, San José, Guayaquil, Los Quindos).
Finalmente se socializó las rutas de atención en Córdoba, la Tebaida, Quimbaya, Filandia</t>
  </si>
  <si>
    <t>$20,364,000
CC 74180.000
C G $20,364,000
CQ 20000000
CA 410000
90000000
5600000</t>
  </si>
  <si>
    <t>C. G. $4,695,000
C.M. 7.200.000
CC 21627.000
CG $4,695,000
CQ 10000000
CA 410000
82000000
5600000</t>
  </si>
  <si>
    <t>82000000
5600000</t>
  </si>
  <si>
    <t xml:space="preserve">361000
1010000
367000
300000
</t>
  </si>
  <si>
    <t>Internos
La Secretaría de Familia a través de la Jefatura dela Mujer y la Equidad realizó promoción de la campaña de Reflexión, reconocimiento y autocrítica frente a los imaginarios sexistas, patriarcales y androcentricos con funcionarios de los CDC Versalles e Institución Educativa los Robles</t>
  </si>
  <si>
    <t>Internos
En la Secretaría de Familia se realiza en las 7 PP</t>
  </si>
  <si>
    <t>Internos:
Secretaría del Interior: Para este peridoo no se realizarón actividades relacionadas.</t>
  </si>
  <si>
    <t>6485000
2885000</t>
  </si>
  <si>
    <t>771000
2885000
222000</t>
  </si>
  <si>
    <t>2885000
222000</t>
  </si>
  <si>
    <t>Internos:
Secretaría del Interior: Socializacion y talleres en derechos humanos con la fuerza pública del departamento del Quindío
La Secretaría de Familia a través de la Jefatura de la Mujer y la Equidad Se realizó fortalecimiento del tema de equidad de género en la octava brigada del Ejercito</t>
  </si>
  <si>
    <t>Internos
Secretaría del Interior: Para este peridoo no se realizarón actividades relacionadas.</t>
  </si>
  <si>
    <t>A.T. 800.000
A.S. 2.000.000
AC 83200
AS 585000
AM 833.000
300000</t>
  </si>
  <si>
    <t>833000
300000</t>
  </si>
  <si>
    <t>Externos
Alcaldía de Salento: Acciones conjuntas entre secretario de servicios sociales, el enlace mujer del municipio, comisaria de familia y personería el comité para dar seguimiento a la implementación de la politica de genero
Alcaldía de Montenegro: No se han avanzado en acciones durante este período
Personería de calarcá: Actualmente se encuetra implementando la politica de genero en el municipio de calarcá, no se han realizado seguimientos a la misma.
Personería de Salento: Se realizo en compañía del secretario de servicios sociales, el enlace mujer del municipio, comisaria de familia y personería el comité para dar seguimiento a la implementación de la politica de genero.</t>
  </si>
  <si>
    <t>Alcaldía de Salento
Alcaldía  de Montenegro
Personería de Calarcá
Personería  de Salento</t>
  </si>
  <si>
    <t>Externos:
Alcaldía de Salento: Se realizo una pieza publicitaria con difusión por redes sociales , con el fin de que las mujeres salentinas participen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 en este trimestre se dío cumplimiento a lo estipulado y en el año se realizaron las 6 mesas de participación del CTM.
Personería de Salento: Se realizo una pieza publicitaria con difusión por redes sociales , con el fin de que las mujeres salentinas participen activamente en el seguimiento a la politica publica de equidad de genero</t>
  </si>
  <si>
    <t>Alcaldía de Salento
Alcaldía de Montenegro
Personería de Salento</t>
  </si>
  <si>
    <t>Internos
Secretaría de Educación: as estretegias desarrolladas en la SEDQ, para el acceso y la permanencia de estudiantes son: 
* Programa de alimentación escolar PAE,  beneficiando a 13.552 niñas matrículadas en las 54 Instituciones Educativas Oficiales del Departamento.</t>
  </si>
  <si>
    <t xml:space="preserve"> La Dirección de Desarrollo Humano y Familia adscrita a la Secretaría de familia refiere que  el presupuesto es global para toda la estrategia. </t>
  </si>
  <si>
    <t>5570000
10000000</t>
  </si>
  <si>
    <t>5570000
8885000</t>
  </si>
  <si>
    <t>Internos
Secretaría de  Educación :  10  escuelas de padres apoyadas y fortalecidas así:
Para el trimestre II del año 2022, se brinda acompañamiento para el desarrollo de los talleres de escuela de padres en 10 escuelas, partiendo siempre de la lectura de sus contextos, a fin de determinar de manera más acertada las temáticas a desarrollar y lograr que sea pertinentes a las necesidades de sus comunidades.
En ejecución del contrato de servicios profesionales N° 1202, se ha llevado a cabo capacitaciones, para la socialización de la Ley 2025 de 2020, por la cual se dan lineamientos para el desarrollo de la escuela de padres:
• Córdoba: I.E. José María Córdoba
• Pijao: Instituto Pijao
• Quimbaya: Simón Bolívar y María Inmaculada de Quimbaya
• Buenavista: Instituto Buenavista
• Calarcá: Instituto Robledo, Baudilio Montoya, San Bernardo 
Talleres con estudiantes en educación para la Sexualidad:
• Calarcá: I.E. Robledo, Instituto Calarcá
• Pijao: Instituto Pijao
• La Tebaida: Instituto Tebaida
• Quimbaya: Simón Bolívar.</t>
  </si>
  <si>
    <t>El envío de la información fue extemporánea.</t>
  </si>
  <si>
    <t>Externos
Alcaldía de Montenegro Durante este período no  se adelantaron  acciones
Personería de Salento: El día 23 de noviembre de 2022 y el día 28 de octubre de 2022 la administración municipal adelanta campaña para la visibilización y sensibilización de las muejeres del municipio para que participen del consejo consultivo de mujeres.
Alcaldía de Tebaida: El día 22 de Septiembre, se realizó la Tercera sesión del consejo consultivo de mujer y género del municipio de La Tebaida. En donde se habló sobre la evaluación de la política pública 2013 - 2029</t>
  </si>
  <si>
    <t>Alcaldía de Montenegro
Personería de Salento
Alcaldía de Tebaida</t>
  </si>
  <si>
    <t>La Alcaldía de Tebaida realizó el reporte extemporáneo</t>
  </si>
  <si>
    <t>Externos
Alcaldía de Salento: El municipio incentivo la participación de 5 mujeres lideres salentinas, en el diplomado de  derechos humanos de la defensoria del pueblo en alianza con la universidad von humbolt ( Graduadas)
Alcaldía de Montenegro Durante este período no  se adelantaron  acciones
Personería de Armenia: Desde la Personeria de Armenia, se desarrollo convenio con la Universidad La Gran Colombia, Secretaria de Educación, Contraloria Municipal y Empresas publicas de Armenia el Diplomado Construyendo Ciudadania y Paz, dirigido a Personeros, Contralores y representantes estudiantiles, en uno de los modulos se incluyo el tema de equidad de genero. Este proceso se inicio en el mes de abril del 2022 y culmino el 25 de noviembre del mismo año.
Personería de Calarcá: Se cumplen las funciones de la personeria frente a asesoramiento sobre los derechos que le asisten a dicha población.
Personería de Salento: El municipio incentivo la participación de 5 mujeres lideres salentinas, en el diplomado de  derechos humanos de la defensoria del pueblo en alianza con la universidad von humbolt
Alcaldía de Tebaida: El 28 de julio se le presto la logística y el acompañamiento a la mesa de victimas que realizo junto con la JEP – justicia especial para la paz un encuentro municipal de personas víctimas  en donde se reportó lo que en el país se ha hecho a la fecha  por que las victimas cuente su proceso.
Internos
Secretaría del Interior: Para este peridoo no se realizarón actividades relacionadas</t>
  </si>
  <si>
    <t>Alcaldía de Salento
Alcaldía de Montenegro
Personería de Armenia
Personería de Calarcá
Personería de Salento
Alcaldía de Tebaida
Secretaría del Interior</t>
  </si>
  <si>
    <t>Externos:
Alcaldía de Salento no adelantó acciones durante este período
Alcaldía de Montenegro: campaña el día Naranaja, en donde se conmemoró la eliminación de la violencia en contra de la mujeres, esta camapaña de promoción y prevención fue respaldada por comisaria de familia y secretaria de salud, dirigida a toda la población en general, se realizo el 25 de noviembre del 2022
Personería de Salento: Se realizo la campaña nuevas masculinidades para evitar la violencia contra la mujer en la institucion educativa Boquia con docentes en calidad de servidores publicos y estudiantes 
Alcaldía de Tebaida: El 26 de septiembre, se realizó capacitación a 5 funcionarios del sector de cultura y de deporte con la intención de informarles sobre enfoque diferencial y lenguaje inclusivo.</t>
  </si>
  <si>
    <t xml:space="preserve">Alcaldía de Salento
Alcaldía de Montenegro
Alcaldía  de Salento
Alcaldía de Tebaida
</t>
  </si>
  <si>
    <t xml:space="preserve">Externos
Alcaldía de Salento: En la Vereda Boquía realizó campaña de sensibilización a las mujeres sobre los siguientes temas: emprendimiento, valores, formas de asociatividad , identidad de genero, protección y autocuidado. 
Alcaldía de Montenegro: Se ha desarrollado campañas de prevención y socialización de rutas de atencion tanto en la parte administrativa como en las instituciones que la conforman, atención a usuarias en general, que requieren de asesorias respecto a este tema.
Personería de Calarcá: refiere que No se cuenta con campañas.
Personería de Salento: En el sector de la vereda boquia se desarrollo durante los meses de agosto y diciembre diferentes encuentro con muejeres, dentro de los temas a destacar se encuentra capacitación en emprendimiento, valores, formas de asociatividad , identidad de genero, protección y autocuidado 
Alcaldía de Tebaida: 1. El 19 de julio, se realizó una publicación en la página de Facebook de la comisaria de familia alusiva  a la campaña de prevención a la violencia, dirigida  a la comunidad en general. 
2. El 26 de julio, se realizó una publicación en la página de Facebook de la comisaria de familia alusiva  a la campaña CONCEPTOS BASICOS SOBRE LA SEXUALIDAD HUMANA dirigida a la comunidad en general. 
3  El 29 de julio, se realizó una publicación en la página de Facebook de la comisaria de familia alusiva  a la campaña JUNTAS, LIBRES Y PODEROSAS – conceptos sobre violencia, dirigido a la población en general.  
4. El 08 de agosto, se realizó publicación en la página de Facebook de la comisaria de familia alusiva  a la campaña sobre prevención de violencia sexual BASTA DE VIOLENCIA, dirigida a población en general. 
5. El 09 de agosto, se realizó publicación en la página de Facebook de la comisaria de familia alusiva a la PREVENCION DE LA VIOLENCIA CONTRA LA MUJER, dirigida a población en general.
Internos:  
La  Secretaría de Familia a través de la Jefatura de la Mujer y la Equidad Se realizó socialización de las rutas de atención a mujeres víctimas de las distintas formas de violencia con los funcionarios de la Gobernación del Quindío en el marco del 25 de Noviembre día de la No Violencia contra la Mujer en articulación con la Jefatura de la Mujer y la Equidad de la Secretaría de Familia, Secretaría de Salud y Secretaría Administrativa. </t>
  </si>
  <si>
    <t>Alcaldía de Salento
Alcaldía de Montenegro
Personería de Calarcá
Personería de Salento
Alcaldía  de Tebaida
Secretaría de Familia (Jefatura de la Mujer y la Equidad)</t>
  </si>
  <si>
    <t>Internos:
Secretaría de Educación: Al trimestre I del año 2022, se tiene una matrícula total de 6.289 mujeres matrículadas en los diferentes gardos que componen la básica secunda. Para los niveles técnicos, tecnologícos y de educación superior, la secretaría de educación no cuenta con dicha información. 
Secretaría de Familia: para este trimestre no se realizaron acciones</t>
  </si>
  <si>
    <t>Internos
Secretaría de Salud: El aseguramiento es de prestación de servicios, tienen el derecho de afiiliar a los nacionales y extranjeros a la afiliación del SGSSS 
El Acceso en el Departamento es del 98% 
28000 venezolanos 
8 a 10 % son irregulares, prestación de servicios debe garantizar el acceso</t>
  </si>
  <si>
    <t xml:space="preserve">Internos
Secretaría de Salud: EL Aseguramiento no garantiza el acceso atención efectiva, oportuna y eficaz al derecho a la Salud </t>
  </si>
  <si>
    <t>Internos:
Secretaría de Salud: Ley 1438 de 2011 se inicia el proceso de APS, el Departamento cuenta con 7 Municipios priorizados en APS y las respectivas rutas</t>
  </si>
  <si>
    <t xml:space="preserve">Internos
Secretaría de Salud: SISPI y población afro, se inicia un proceso para articulación el programa de maternidad con respecto a las parteras (Se hace claridad que dicha articulación corresponde a prestación de servicios) No se encuentra estructurado en un plan </t>
  </si>
  <si>
    <t xml:space="preserve">Internos
La Dirección de Desarrollo Humano y Familia adscrita a la Secretaría de familia, Se ejecutaron las campañas de gestión , prevencion del riesgo en temas de salud sexual y reproductiva a través de la estrategia Tú y yo Unidos por la Vida en los 12 municipios  adscritos al departamento del Quindío, Armenia, Buenavista, Calarcá, Circasia, Córdoba, Filandia, Génova,  La Tebaida, Montenegro, Pijao, Quimbaya y Salento con el desarrollo de los talleres, foros y socializacion de rutas establecidos en la estrategia en los sectores  priorizados por las alcaldías municipales. Actividades que han impactado a la población Joven, Adolescente, Adulta y Adulta Mayor. adicionalmente, se adelató trabajo articulado con diferentes Instituciones Educativas adscritas a los citados municipios, con la finalidad de impactar y materializar las campañas a la comunidad estudiantil.
Secretaría de Salud: Se realizan acciones de SSR en los 11 Municipios </t>
  </si>
  <si>
    <t xml:space="preserve"> Dirección de Desarrollo Humano y Familia adscrita a la Secretaría de familia
Secretaría de Salud</t>
  </si>
  <si>
    <t>Internos
Dirección de Desarrollo Humano y Familia adscrita a la Secretaría de familia  en articulación con el ICBF realizó acciones en el marco de la  Semana Andina de prevención de embarazo adolescente
Secretaría de Salud: Existe una estrategia diseñada coordinada desde ICBF</t>
  </si>
  <si>
    <t>Internos: 
Secretaría de Salud: Desde las acciones de promoción se garantiza el biológico en la poblacion femenina la vacunación contra VPH</t>
  </si>
  <si>
    <t xml:space="preserve">Internos:
Secretaría de Salud: Seguimiento a las IPS (Asistencias técnicas), se realiza vigilancia con personas que Viven con VIH y Heptatitis, además de la  promoción en el entorno educativa para la prevención de ITS en los 11 Municipios </t>
  </si>
  <si>
    <t xml:space="preserve">Internos:
Secretaría de Salud: A través del Comité Intersectorial Departamental de Prevención de Violencia contra la Mujer se realiza seguimiento a dar cumplimiento a la normativa vigente. </t>
  </si>
  <si>
    <t>Internos
Secretaría de Salud: SIVIGILA</t>
  </si>
  <si>
    <t>300000
2885000</t>
  </si>
  <si>
    <t>Externos
Personería de Calarcá: refiere que no se puede garantizar
Internos
La Secretaria de Familia a través de la Jefatura de la Mujer,  realizó una capacitación en la Vereda Naranjal del Municipio de Circasia para el fortalecimiento de las mujeres frente a las violencias ejercitas contra ellas
Secretaría del Interior: Jornada de sensibilización prevención y socialización del reclutamiento forzado y trata de personas
Secretaría de Salud Se realiza capacitación en entornos educativos y comunitarios de la ley 1257/09 donde se le garantiza a las mujeres del territorio ambientes libres de todo tipo de violencia, lo cual se hace culturización sobre este derecho y sepan activar la ruta en caso que se perpetue cualquier tipo de violencia</t>
  </si>
  <si>
    <t>Personería de Calarcá
Secretaría de Familia (Jefatura de la Mujer y la Equidad)
Secretaría del Interior
Secretaría de Salud</t>
  </si>
  <si>
    <t xml:space="preserve">Externos
Personería de Calarcá: refiere que no se conoce y por lo tanto no se ejecuta
Internos
Secretaría del Interior Para este peridoo no se realizarón actividades relacionadas
Secretaría de Salud: Dentro del PIC y PII, se cuenta con campaña se hacen charlas educatios en la familia, comunidad y educación; así también en cuñas radiales y perifoneo para prevenir la violencia </t>
  </si>
  <si>
    <t>Personería de Calarcá
Secretaría del Interior
Secretaría de Salud</t>
  </si>
  <si>
    <t xml:space="preserve">Externos:
Personería de Calarcá: En el momento pertinente se realizaran las recomendaciones de acuerdo al comité de paz municipal de calarca. 
Internos:
Secretaría del Interior: Se brindó servicio de asistencia técnica para la implementación de los métodos de resolución de conflicto en 24  instituciones educativas. </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</si>
  <si>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la difusión de la campaña a través de una socialización  de  la normativa con funcionarios  del Municipio de Montenegro
Secretaría de Salud: Salud laboral no desarrolla acciones directas, sino desde los comité y capacitaciones</t>
  </si>
  <si>
    <t>Ministerio del Trabajo
Secretaría del Interior
Secretaría de Familia (Jefatura de la Mujer y la Equidad)
Secretaría de Salud</t>
  </si>
  <si>
    <t>Externos:
Ministerio del Trabajo: Para el IV trimestre no fueron programadas actividades de sensibilización de esta índole.
Internos:
Secretaría del Interior: Para este peridoo no se realizarón actividades relacionadas
La Secretaría de Familia a través de la Jefatura de la Mujer y la Equidad realizó el plan estratégico para la prevención del acoso sexual y laboral en el marco del lugar de trabajo, en virtud del tema de género.
Secretaría de Salud: Salud laboral no desarrolla acciones directas, sino desde los comité y capacitaciones</t>
  </si>
  <si>
    <t>Externos
Personería de Calarcá: En caso de requerirse se presta la asistencia frente a capacitación de docentes y demas funcionarios del sector educativo.
Internos
Secretaría del Interior: Se brindó servicio de asistencia técnica para la implementación de los métodos de resolución de conflicto a  once (11) Instituciones. IE San Bernardo, IE Luis Granada Mejia-Barragán, Instituto Quimabaya, IE O laya Herrera , IE Liceo Andino, IE Antonio Nariño, IE José María Córdoba, IE Vereda la india, IE San José, IE de Boquia, Ciudadela educativa José María Córdoba
Secretaría de Salud: Se realizan desde poblaciones vulnerables (Población no Binaria y Diversidad sexual)
Campaña que no te toque</t>
  </si>
  <si>
    <t>Externos:
Personería de Calarcá: Se realiza la respectiva atención y activación de ruta con las autoridades competentes de conformidad con los lineamientos de la 1257 de 2008
Internos:
Secretaría del Interior: Para este peridoo no se realizarón actividades relacionadas
La Secretaría de Familia a través de la Jefatura de la Mujer socializó los diferentes tipos de violencia y rutas de atención en los Municipios de Quimbaya (barrio villa del Prado, Vereda el Jazmín),  Calarcá (corregimiento barcelona Institución Educativa San Bernardo) y Armenia (Urbanización la Linda)
Secretaría de Salud: Se cuenta con protocolo de atención resolución departamental para la atención a mujeres víctimas, a través del Departamental</t>
  </si>
  <si>
    <t>Personería de Calarcá
Secretaría del Interior
Secretaría de Familia (Jefatura de la Mujer y la Equidad)
Secretaría de Salud</t>
  </si>
  <si>
    <t>Internos:
Secretaría del Interior: Para este peridoo no se realizarón actividades relacionadas
Secretaría de Salud: A través del comité instersectorial Departamental de violencia</t>
  </si>
  <si>
    <t>secretaría del Interior
Secretaría de Salud</t>
  </si>
  <si>
    <t>Internos
Secretaría del Interior: La secretaría del Interior no tiene competencia frente a la acción mencionada
Secretaría de Salud: A través del comité instersectorial Departamental de violencia se garantiza el seguimiento</t>
  </si>
  <si>
    <t>Secretaría del Interior
Secretaría de Salud</t>
  </si>
  <si>
    <t>Secretaría de Familia - Jefatura de la Mujer y la Equidad 
Secretaría de Salud</t>
  </si>
  <si>
    <t xml:space="preserve">Externos
Comisaría de Buenavista: Se realizó campaña en articulación con la personería municipal conmemorando el 25N , 25 de noviembre día internacional de la eliminación de violencia contra la mujer donde los días 24 y 26 de noviembre se socializó con la comunidad que es la SORORIDAD y cómo podemos empezar a fomentarla, se busca empoderar a la mujer buenavisteña para que no teman denunciar y retirarse de entornos violentos. 
Comisaría de Córdoba: Se realizó activación de la ruta de atención a 5 casos reportados, de igual manera, se garantizó interevenciòn psicosocial a cada una de las victimas, se enviaron las respectivas denuncias penales con respecto a las solicitudes presentadas.  Durante el cuarto trimestre se realizaron 2 campañas de socializacion de la ruta de atenciòn de violencia contra la mujer, como estrategia de prevenciòn. 
Comisaría de Montenegro:se realizó asesorías,  las respectivas medidas de protección, notificaciones,  y denuncias penales a que hubieran lugar 
Comisaría de Quimbaya: valoraciones psicológicas en los casos de abuso sexual y cualquier tipo violencia. * valoraciones psicológicas a NNA y sus familias, que presenten cosos de inobservancia, amenaza o vulneración de derechos, reportados a través de denuncias anónimas de la comunidad, instituciones o ICBF, policía de infancia y adolescencia, entre otros * valoraciones psicológicas iniciales, verificación de derechos y seguimiento a los NNA que se encuentre en proceso administrativo de restablecimiento de derechos * charlas  de prevención de todo tipo de violencia, donde se evidencia a través de los canales de comunicación de la comisaria de familia de manera virtual y/o presencial. *valoraciones psicológicas y trámites necesarios a los casos de NNA remitidos por las instituciones educativas del municipio * valoraciones psicológicas de los NNA y/o acudientes, proyectando y elaborando el respectivo informe pericial que soporte la toma de decisión sobre la medida jurídica que adoptara la autoridad administrativa para el restablecimiento de derechos. * visitas psicosociales donde se presente reportes de presunta amenaza o vulneración de derechos * conmemoración del día del embarazo en adolescentes y del día de la o violencia contra la mujer
Internos:
Secretaría del Interior:Mesa de reacción rápida para activación de rutas de protección a líderes sociales y defensores de derechos humanos amenazados.  
Conformación la mesa de casos de desaparición forzada del departamento del Quindío.   
Acciones y estrategias en cumplimiento a las recomendaciones de la alerta temprana 041 de la defensoría del pueblo.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Se realiza desde el programa de maternidad segura y desde el comité intersectorial y Departamental de Violencia Sexual </t>
  </si>
  <si>
    <t>Comisaría de Buenavista
Comisaría de Córdoba
Comisaría de Montenegro
Comisaría de Quimbaya
Secretaría del Interior
Secretaría de Familia (Jefatura de la Mujer y la Equidad)
Secretaría de Salud</t>
  </si>
  <si>
    <t>Comisaría de Buenavista
Comisaría de Córdoba
Comisaría Quimbaya
Personería de Calarcá
Secretaría del Interior
Secretaría de Salud</t>
  </si>
  <si>
    <t>SENA: Tiene implementado un programa de formación Titulado y  un programa de formación complementario.</t>
  </si>
  <si>
    <t>Numero</t>
  </si>
  <si>
    <t xml:space="preserve">Secretaría de Salud: SISPI y población afro, se inicia un proceso para articulación el programa de maternidad con respecto a las parteras (Se hace claridad que dicha articulación corresponde a prestación de servicios) No se encuentra estructurado en un plan </t>
  </si>
  <si>
    <t>Realizar acciones de promoción y prevención en salud sexual y reproductiva y Derechos sexuales y reproductivos con enfoque de género.</t>
  </si>
  <si>
    <t>Secretaría de Salud: Desde las acciones de promoción se garantiza el biológico en la poblacion femenina la vacunación contra VPH</t>
  </si>
  <si>
    <t xml:space="preserve">La Secretaría de Familia a través de la Jefatura de la Mujer y la Equidad Se Implementó la campañade sensibilización para el reconocimiento y la valoracion del trabajo femenino en el ámbito familiar. </t>
  </si>
  <si>
    <t xml:space="preserve">Alcaldía de Tebaida:  realizó la primera sesión del consejo consultivo de mujer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</si>
  <si>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(Total asistencias técnicas 24)
Secretaría del Interior:  Conmemoración DÍa Internacional de los Derechos Humanos
</t>
  </si>
  <si>
    <t xml:space="preserve">
La Secretaría de Familia a través de la Jefatura de la Mujer y la Equidad realizó el plan estratégico para la prevención del acoso sexual y laboral en el marco del lugar de trabajo, en virtud del tema de género.
</t>
  </si>
  <si>
    <t>S.D. 3
P.G 1</t>
  </si>
  <si>
    <r>
      <t xml:space="preserve">Internos
</t>
    </r>
    <r>
      <rPr>
        <sz val="11"/>
        <rFont val="Calibri"/>
        <family val="2"/>
        <scheme val="minor"/>
      </rPr>
      <t>Secretaría de Familia: a través de la Jefatura de la Mujer y la equidad cuenta con los lineamientos de las medidas de atención  de acuerdo a los estipulado en la ley 1237/08 y decreto 1630719</t>
    </r>
    <r>
      <rPr>
        <sz val="11"/>
        <color theme="1"/>
        <rFont val="Calibri"/>
        <family val="2"/>
        <scheme val="minor"/>
      </rPr>
      <t xml:space="preserve">
Secretaría de Salud: Las eps deben garantizar a las mujeres víctimas</t>
    </r>
  </si>
  <si>
    <t>Externos:
Comisaría de Buenavista: este comité no se encuentra creado en el municipio. 
Comisaría de Córdoba: En el Municipio no se cuenta con la conformación  del comité para el abordaje de los casos de violencia contra la mujer de acuerdo a la ley 1297. 
Comisaría de Quimbaya: Refiere que es competencia de la Secretaría de Servicios Sociales
Personería de Calarcá: No existe comité de seguimiento a la laey 1257 de 2008
Internos:
Secretaría del Interior: Para este peridoo no se realizarón actividades relacionadas.
Secretaría de Salud: Desde el Comité Intersectorial Departamental de Violencia Sexual el cual se reúne de manera trimestral y al interior con sus cuatro subcomité que se reúnen bimestralmente.</t>
  </si>
  <si>
    <t>10'%</t>
  </si>
  <si>
    <t xml:space="preserve">Secretaría de Familia: Se realizó fortalecimiento del tema de equidad de género al interior de las Fuerzas Militares (2 intervenciones Octava Brigada)
Secretaría del Interior: Socializacion y talleres en derechos humanos con la fuerza pública del departamento del Quindío
</t>
  </si>
  <si>
    <t>Secretaría de Familia Jefatura de la Mujer y la Equidad : Desde el Comité Intersectorial Departamental de Violencia Sexual el cual se reúne de manera trimestral y al interior con sus cuatro subcomité que se reúnen bimestralmente. (de acuerdo a los casos se realizan las asesorías y análisis respectivos).</t>
  </si>
  <si>
    <t>Se realizó una rueda de negocio ejecutada por la Secretaría de Turismo Expo Café (Mujeres Cafeteras), llevada a cabo entre el 18 y 22 de agosto de 2022</t>
  </si>
  <si>
    <t>Se realizaron 2 Seminarios de profundización y actualización en temas de desarrollo empresarial  ( ventas y mejorar los mecanismos de mercadeo)</t>
  </si>
  <si>
    <t xml:space="preserve">Se realizaron 2 Encuentro Departamental de Emprendimiento con el objetivo de mostrar experiencias exitosas y que permitan evidenciar sostenibilidad en los proyectos:  5,12  y 19 Marzo de2022 en el Centro Comercial  Unicentro y Centro de Convenciones). </t>
  </si>
  <si>
    <t>Se realizaron 2 socializaciones de Oferta Institucional para las micro, pequeñas y medianas empresas en eventos de mujeres 
Nota: Se presentan inconsistencias en la unidad de medida entre el indicador y la meta,  por lo tanto se programa conforme al 2021.</t>
  </si>
  <si>
    <t>Las TIC realizó el  100% del Programa de formación para mujeres empresarias " Mujeres Tic"</t>
  </si>
  <si>
    <t>Se realizaron 74 Nuevos proyectos productivos de iniciativa femenina y desde el enfoque diferencial de las mujeres rurales, campesinas y cafeteras en el departamento
Nota: Se presentan inconsistencias en la unidad de medida entre el indicador y la meta,  por lo tanto se programa conforme al 2021.</t>
  </si>
  <si>
    <t xml:space="preserve"> Se realiaron 22 acciones de apoyo y acompañamiento técnico de capacitacion y gestión de recursos a los programas y proyectos existentes de fomento de la producción agrícola y cafetera con mujeres rurales. Lo anterior a cargo de la Secretaría  de Familia, Agricultura y SENA:
Nota: Se presentan inconsistencias en la unidad de medida entre el indicador y la meta,  por lo tanto se programa conforme al 2021.</t>
  </si>
  <si>
    <t>Se realizó la Incorporación de 2 propuestas  productivas de las mujeres rurales a los programas y proyectos de la Conservación, Reconocimento y Protección del Paisaje Cultural Cafetero como patrimonio natural y cultural de la Humanidad tanto en las Cabeceras Municipales como en las zonas rurales del departamento. (IVA telefonía Móvil y  Buenavista Étnico (Convenio Interadministrativo No. 026 de 2022 entre el Departamento del Quindío y el Municipio de Biuenavista) 
Nota: Se presentan inconsistencias en la unidad de medida entre el indicador y la meta,  por lo tanto se programa conforme al 2021.</t>
  </si>
  <si>
    <t>Se promovieron 6 organizaciones de mujeres rurales, campesinas y cafeteras a nivel departamental, los instrumentos de apoyo al emprendimiento y su vinculación a las Redes Regionales y nacionales de emprendimiento.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6.Emprendimiento tierra de fuego 
Nota: Se presentan inconsistencias en la unidad de medida entre el indicador y la meta,  por lo tanto se programa conforme al 2021.</t>
  </si>
  <si>
    <t>Durante esta vigencia no se adelantaron acciones en cumplimiento del indicador.</t>
  </si>
  <si>
    <t xml:space="preserve">Secretaría de Agricultura: 
Se apoyó el acceso de las mujeres rurales,campesinas y cafeteras a convocatorias publicas para la estructuración del proyecto productivo y sus estudios de factibilidad y sostenibilidad. a 7 perfiles de proyectos de alianzas productivas. Además, se beneficiaron 63 unidades productivas. en las asociaciones: ASOCIACION LA MARIELA Y ASOVIP en el municipio de PIJAO,.
</t>
  </si>
  <si>
    <t xml:space="preserve">Secretaría de Turismo
Se realizó 11 talleres de implementación de un plan de capacidades para el trabajo para las mujeres, especialmente las que se encuentran en condición de riesgo y vulnerabilidad (oferta institucional a través de la Secretaría de Turismo, industria y comercio; con el apoyo de Colpensiones, SENA y Comfenalco )
</t>
  </si>
  <si>
    <t xml:space="preserve">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
</t>
  </si>
  <si>
    <t xml:space="preserve">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</si>
  <si>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 xml:space="preserve">La Secretaría de Educación, tiene 2  estrategias de acceso y permanencia al sistema educativo de mujeres adolescentes en embarazo y madres cabeza de familia.; las cuales son:  Programa de alimentación escolar PAE y   Transporte Escolar, </t>
  </si>
  <si>
    <t xml:space="preserve">
La Secretaría de Educación Departamental realizó 2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
*  Estrategia 1 - Fondo de Apoyo para el Ingreso a la Educación Superior: 
* Estrategia 2 - Articulación con el SENA y la Educación Media: </t>
  </si>
  <si>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</si>
  <si>
    <t xml:space="preserve">La Secretaría de Salud cuenta con una cobertura del 98% de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El aseguramiento es de prestación de servicios pot lo tanto, tienen el derecho de afiiliar a los nacionales y extranjeros a la afiliación del SGSSS 
</t>
  </si>
  <si>
    <t xml:space="preserve">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
EL Aseguramiento no garantiza el acceso atención efectivo, oportuno y eficaz al derecho a la Salud </t>
  </si>
  <si>
    <t>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</si>
  <si>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Se realizaron 20  acciones de promoción y prevención en salud sexual y reproductiva y Derechos sexuales y reproductivos con enfoque de género.
Desde la Secretaría de Salud, se realizaron 20 acciones entre formación en derechos sexuales y reproductivos, seguimiento  a las EAPBe IPS que atienden pacientes con VIH/SIDA Hepatitis B/C,  mesas de trabajo con la red departamental de VIH SIDA alerta temprana, comité departamental de Sexualidad, Salud Sexual y Reproductiva,  capacitación con prestadores de diferentes IPs del departamento del Quindío respecto certificación en pruebas rapidas de VIH Sifilis Hepatitis B C. auditorias  entre IPS y  EAPB de seguimiento de la calidad de atención de pacientes con VIH Hepatitis B C. 
Finalmente, La Dirección de Desarrollo Humano y Familia adscrita a la Secretaría de familia, Se ejecutaron las campañas de gestión , prevencion del riesgo en temas de salud sexual y reproductiva a través de la estrategia Tú y yo Unidos por la Vida 
Nota: Se presentan inconsistencias en la unidad de medida entre el indicador y la meta,  por lo tanto se programa conforme al 2021.</t>
  </si>
  <si>
    <t>El Departamento cuenta con una estrategia conjunta interinstitucional e intersectorial para prevenir el embarazo adolescente liderada por ICBF.</t>
  </si>
  <si>
    <t xml:space="preserve">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</si>
  <si>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Desde la Secretaría de Salud se realizaron 18 acciones para el fortalecimiento de la vigilancia en salud pública de las Infecciones de Transmisión Sexual (ITS) con enfoque diferencial y de género.
Es decir,  16 acciones de seguimiento  a las EAPBe IPS que atienden pacientes con VIH/SIDA Hepatitis B/C, se han realizado 2 mesas de trabajo con la red departamental de VIH SIDA alerta temprana.</t>
  </si>
  <si>
    <t xml:space="preserve">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</si>
  <si>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</si>
  <si>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La Secretaría de Salud cuenta con un  Sistema de información unificado, que amplia las características de análisis estructural de la salud en el Departamento.  SIVIGILA</t>
  </si>
  <si>
    <t>La Secretaría del Interior a través de un programa de apoyo tecnico y financiero a  los planes de acción de los consejos municipales y departamental de mujeres; llevó  a cabo doce (12) sesiones de la Comisión para la Coordinación y Seguimiento de los procesos electorales en el marco de las elecciones de Congreso y Presidenciales en primera y segunda vuelta.</t>
  </si>
  <si>
    <t>Secretaría  de Familia: a través de la Jefatura de la Mujer y Equidad de la Secretaría de Familia realizó fortalecimiento a 22 procesos organizativos de mujeres de los 12 Municipios bajo la perspectiva de género y enfoque diferencial.</t>
  </si>
  <si>
    <t xml:space="preserve">
Desde la Secretaría de Familia a través de la jefatura de la mujer y equidad se mplementó ja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
a través del Consejo Departamental de mujeres bajo la Ordenanza 015 del 29 de Julio de 2014, donde se incorpora los diferentes enfoques diferenciales de las mujeres quindianas;</t>
  </si>
  <si>
    <t xml:space="preserve">Desde la Secretaría del Interior se creó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
Se desarrollaron capacitaciones en Ley de Victimas, las cuales incluyen enfoque diferencial mujer, con el fin de empoderar a los lideres y lideresas en la Garantia de los Derechos de la Población ( Circasia, Salento, Filandia, Pijao, Cordoba, Buenavista, Quimbaya). Posterior se realizó otra jornada para capacitar en la ley de víctimas.
</t>
  </si>
  <si>
    <t xml:space="preserve">La Secretaría de Educación realizó 54  acciones formativas a madres y padres de familia en pautas de crianza en equidad y para la igualdad de los géneros, que transforme los valores y estereotipos de los roles masculino y femenino en la familia, desde la dirección de cobertura educativa en conjunto con la dirección de calidad educativa. Lo anterior, en las  Instituciones Educativas Oficiales del Departamento,
</t>
  </si>
  <si>
    <t>Telecafé creó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
Los tres progamas de televisión se llamaron (Tierra de encanto, Hablameal oído y Sentidos del Eje) , además  deuna serie  (De donde vengo yo).</t>
  </si>
  <si>
    <t>Se desarrollon 7  acciones de fomento para la Conciliación de la vida familiar y laboral en el marco del Programa Nacional de Equidad Laboral con Enfoque Diferencial de Género.</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</si>
  <si>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para un total de 13.
</t>
  </si>
  <si>
    <t xml:space="preserve">
La Secretaría de Cultura desarrolla una estrategia mediatica sobre el rol de las mujeres quindianas y sus aportes al desarrollo de la historia, la ciencia, las artes, la cultura y el deporte desde un enfoque de género.
La orientación de la estrategia es con la formación  artística  en áreas de música, teatro, danza y artes plásticas de diferentes edades </t>
  </si>
  <si>
    <t>Indeportes realizó promoción de  espacios recreativos y deportivos donde se tranforma el estereotipo de género y se potencialice el liderazgo deportivo de las mujeres. 
Programa Hábitos y Estilos de Vida  Saludable en los 12 Municipios
 Formación y preparación de deportistas. "Tú y yo campeones"
Programa de mujer activa y mujer valiente 
Secretaría de Cultura:  procesos de promocion  de lectura y escritura, han participado 26.042 mujeres.</t>
  </si>
  <si>
    <t xml:space="preserve">Secretaría de Cultura incorporó 4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</si>
  <si>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La Secretaría de Cultura incorporó 2 programas con aportes culturales y tradicionales de las mujeres rurales dentro del plan de promoción turísticas.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Programa  de concertación y estímulos 2022.  mediante la Resolución 4809 del 05 de julio de 2022</t>
  </si>
  <si>
    <t xml:space="preserve">2 campañas para incentivar la promoción de los derechos humanos de las mujeres, la prevención de violencias y la transformación de valores de discriminación hacia la mujer a través de medios de comunicación escrita, radial y televisiva del departamento. 
Personería de Calarcá: Se realizan las piezas publicitarias referente a la prevención y protección de la población
Personería de Génova: Charla radial a traves de la emisora comunitaria Manantial Estero 93.1 fm, sobre Prevención en la violencia de la Mujer y sensibilizacion de las rutas de atención integral 
</t>
  </si>
  <si>
    <t>Desde la Secretaría de Familia a través de la Jefatura de la Mujer se creó y se encuentra en funcionamiento del Observatorio de Género del Quindío.</t>
  </si>
  <si>
    <t>Desde la Secretaría de Cultura se estimuló una  investigación, publicación y divulgación del conocimiento ancestral, cultural y científico relacionado con asuntos de género y de las mujeres en el departamento.
Programa  de concertación y estímulos 2022.   según la Resolución 4810 del 05 de julio de 2022 "POR MEDIO DE LA CUALSE ADJUDICAN LOS ESTÍMULOS Y SE ORDENA EL PAGO A LOS GANADORES DE LA CONVOCATORIA DEL PROGRAMA DEPARTAMENTAL DE ESTÍMULOS A LA CREACIÓN, INVESTIGACIÓNY PRODUCCIÓN ARTÍSTICA DEL DEPARTAMENTO DEL QUINDÍO 2022"  (promueve y estimula la  investigacion)</t>
  </si>
  <si>
    <t>Se realizaron 5 acciones de fortalecimiento a  la participación de mujeres en la movilización social de mujeres frente a las violencias ejercidas contra ellas desde el enfoque diferencial y de derechos humanos.
Personería de Génova: lideró la marcha denominada "Nos queremos vivas", para protestar contra todo tipo de violencia contra la mujer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(2 ocasiones), Génova y buenavista</t>
  </si>
  <si>
    <t xml:space="preserve">70% del 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
Secretaría de Familia - Jefatura de la Mujer y la Equidad: campaña de reflexión y  transformacion de valores machistas y sexistas en los hombres como agenciadores de la convivencia pacífica entre hombres y mujeres en los ambitos públicos y privados.
Secretaría de Salud: Dentro del PIC y PII, se cuenta con campaña se hacen charlas educativas en la familia, comunidad y escuelas;  así también en cuñas radiales y perifoneo para prevenir la violencia .
</t>
  </si>
  <si>
    <t xml:space="preserve"> Desde la Jefatura de la Mujer y la Equidad de la Secretaría de Familia, se 
identificaron el 100% de los tipos de conflictos  que afectan la convivencia y el bienestar general de las mujeres. en articulación con Secretaría de Salud Departamental</t>
  </si>
  <si>
    <t xml:space="preserve">Se visibilizo la violencia sexual y el desplazamiento forzado como principales hechos victimizantes y los efectos en la vida y cuerpo de las mujeres en el marco del conflicto,  desde la Secretaría del Interior a través de  1 campaña </t>
  </si>
  <si>
    <t xml:space="preserve">Se Documentaron y divulgaron 8  experiencias e iniciativas de construcción de paz, participación y resistencia pacífica de mujeres en el departamento del Quindío. Lo anterior, desde el  Municipio de Salento a través de los siguientes Diplomados: 
3 mujeres lideres salentinas, en el diplomado de historia y derechos humanos de la mujer con la ESAP
5 mujeres lideres salentinas, en el diplomado de  derechos humanos de la defensoria del pueblo en alianza con la universidad von humbolt
</t>
  </si>
  <si>
    <t xml:space="preserve">La Secretaría de Educación acompañó la construcción del 100% de las Catedras de Paz de las instituciones educativas del departamento incorporarando el enfoque diferencial y de género.
</t>
  </si>
  <si>
    <t>14 acciones para 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Secretaría del Interior
Se desarrollo Consejo de Seguridad, enmarcado en la garantia de los derechos de las mujeres (vida) y el aporte de recompensas desde el Gobierno Departamental con el fin de esclarecer hechos de violencia en contra de la mujer 
Secretaría del Interior: 12 asistencias tecnicas 
Nota: Se presentan inconsistencias en la unidad de medida entre el indicador y la meta,  por lo tanto se programa conforme al 2021.</t>
  </si>
  <si>
    <t>La Secretaría del Interior, Incorporó los criterios de análisis de género en los planes de seguridad y conviviencia ciudadana del departamento.
Nota: Se presentan inconsistencias en la unidad de medida entre el indicador y la meta,  por lo tanto se programa conforme al 2021.</t>
  </si>
  <si>
    <t xml:space="preserve">La Secretaría del Interior realizó la inclusión del enfoque de Derechos humanos y de  Género en la Política Pública de Seguridad y Convivencia Ciudadana del Departamento. Loanterior en los  12 Municipios y en el  Departamento 
</t>
  </si>
  <si>
    <t>Se Diseñó una campaña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
 La Campaña se llama "Que no te toque"
Nota: Se presentan inconsistencias en la unidad de medida entre el indicador y la meta,  por lo tanto se programa conforme al 2021.</t>
  </si>
  <si>
    <t>Una campaña de  sensibilización que da a conocer la normatividad que sanciona los delitos de acoso laboral y sexual, así como las herramientas para hacer efectiva dichas sanciones. 
Secretaría de Familia (Jefatura de la Mujer y la Equidad): se realizaron acciones de  sensibilización que dieron a conocer la normatividad que sanciona los delitos de acoso laboral y sexual, así como las herramientas para hacer efectiva dichas sanciones en el municipio de Filandia, Ejercito Nacional y Montenegro
Nota: Se presentan inconsistencias en la unidad de medida entre el indicador y la meta,  por lo tanto se programa conforme al 2021.</t>
  </si>
  <si>
    <t>Un programa implementado de formación  a todos los funcionarios/as públicos del sector Educativo en prevención y detección de la discriminación y la violencia contra las mujeres y derechos de las mujeres y prácticas no discriminatorias.
Secretaría del Interior:  brindó servicio de asistencia técnica para la implementación de los métodos de resolución de conflicto a  once (11) Instituciones como uno de los programas de la Secretaría.
Nota: Se presentan inconsistencias en la unidad de medida entre el indicador y la meta,  por lo tanto se programa conforme al 2021.</t>
  </si>
  <si>
    <t xml:space="preserve">
3  estrategias implementadas de sensibilización y formación  en derechos sexuales y reproductivos y prevención de las violencias de género, y construccion de nuevas feminidades y  masculinidades.
Secretaría de Salud
Estrategia 1 : talleres pedagogicos en 2  instituciones educativas del municipio de Calarca y Circasia. 
Estrategia 2: Se realizaron 16 acciones de seguimiento  a las EAPBe IPS que atienden pacientes con VIH/SIDA Hepatitis B/C, 
Estrategia 3:  2 mesas de trabajo con la red departamental de VIH SIDA alerta temprana.
Personería de Génova: A traves de la emisora comunitaria Manantial Estero 93.1, se llevó a cabo la segunda charla radial sobre Métodos Anticonceptivos 
Nota: Se presentan inconsistencias en la unidad de medida entre el indicador y la meta,  por lo tanto se programa conforme al 2021.</t>
  </si>
  <si>
    <t>80 % de 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
Nota: Se presentan inconsistencias en la unidad de medida entre el indicador y la meta,  por lo tanto se programa conforme al 2021.</t>
  </si>
  <si>
    <t>Se realizó acompañó 5 capacitaciones especializadas a las Unidades de Justicia y Paz, CAV, CAIVAS Y CAVIF en: población vulnerable y derechos humanos
Secretaría de Familia  La Jefatura de la Mujer y Equidad de la Secretaría de Familia realizó asesorías para el fortalecimiento a las unidades de protección CAIVAS y CAVIF en el Municipio de Calarcá; además 3 asesorías realizadas (Armenia, Calarcá, Circasia), sobre capacitaciones de las Unidades de Justicia y Paz
Nota: Se presentan inconsistencias en la unidad de medida entre el indicador y la meta,  por lo tanto se programa conforme al 2021.</t>
  </si>
  <si>
    <t>Secretaría de Familia  La Jefatura de la Mujer y Equidad Acompaño el 90% del fortalecimiento de la Línea estratégica de violencia basada en género del Programa de Casas de Justicia.</t>
  </si>
  <si>
    <t>Desde la personería de Calarcá se implementan los lineamientos para la atención adecuada de mujeres víctimas de diversas formas de violencias basadas en género, con especial énfasis en las diversas modalidades de violencia sexual que ocurren en el marco del conflicto armado.</t>
  </si>
  <si>
    <t>Desde el comité instersectorial Departamental para la prevención de la violencia se realizó el seguimiento a la aplicación de protocolos de atención a víctimas de violencia de género con pertinencia cultural. (Comité creado mediante decreto 213 de 2022)</t>
  </si>
  <si>
    <t>Se realizó por medio  del comité instersectorial Departamental para la prevención de la  violencia  Y desde la oficina de epidemiología el seguimiento a los casos reportados ; se vigiló el restablecimiento de los derechos de las niñas y adolescentes víctimas de violencia sexual a través de la modalidad de Intervención de Apoyo, con el fin de integrar a las familias en el proceso de atención especiliazada.</t>
  </si>
  <si>
    <t>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</si>
  <si>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Se desarrollaron 43 estrategias de coordinación interinstitucional de articulación de rutas intersectoriales de atención para garantizar  a las mujeres, niñas y adolescentes, víctimas de violencia y la restitución de sus derechos tomando en cuenta sus particularidades.
Loanterior,  con  los siguientes actores: Secretaría de Familia, Comisarías (Calarcá ,  Salento,  Filandia, Tebaida,  Génova, Montenegro, Quimbaya,  Armenia),  y Secretaría de  Salud</t>
  </si>
  <si>
    <t>Se fortaleció el  Comité de Seguimiento a la Implementación de la Ley 1257 de 2008 con el fin de realizar el monitoreo a la implementación de la misma y el cumplimiento a los decretos reglamentarios.
Lo anterior, desde el Comité Intersectorial Departamental para la prevención de Violencia  creado mediante decreto 213 de 2022,  el cual se reúne de manera trimestral y al interior con sus cuatro subcomité que se reúnen bimestralmente.</t>
  </si>
  <si>
    <t>Secretaría de Familia: Se realizo  campaña de reconocimiento y autocrítica frente a los imaginarios sexistas, patriarcales y androcéntricos en los servidores y funcionarios públicos del  Municipio de Filandia y Montenegro 
 La campaña se ha iniciado a través de procesos de sensibilización de la temática en Ejército
Nota: Se presentan inconsistencias en la unidad de medida entre el indicador y la meta,  por lo tanto se programa conforme al 2021.</t>
  </si>
  <si>
    <t>Desde la Secretaría de Familia se Incorpora  el enfoque de género en las distintas políticas publicas, planes, programas y proyectos de las entidades públicas del departamento. 
 En la Secretaría de Familia se realiza en las 7 PP.</t>
  </si>
  <si>
    <t xml:space="preserve">Se promocionó, sensibilizó y socializo  a los funcionarios en la prevención y detección de violencias contra las mujeres, derechos de las mujeres y prácticas no discriminatorias, lo anterior a través de 8 acciones. 
</t>
  </si>
  <si>
    <t>14 acciones de sensibilización y socialización de rutas de atención a mujeres víctimas de violencia con los  funcionarios  públicos del departamento.a través de los siguientes actores: 
Secretaría de Familia
Personería de Calarcá, Salento y Tebiada
Alcaldía de Calarcá, Buenavista, Génova, Pijao, Tebaida,  Salento y  Montenegro</t>
  </si>
  <si>
    <t>Se acompañó  el comité de seguimiento a la implemetacion de la ley 1257 de 2008 y sus decretos reglamentarios, a través del  Comité Intersectorial Departamental prevención de violencia creado mediante decreto 213 de 2022,  el cual se reúne de manera trimestral y al interior con sus cuatro subcomité que se reúnen bimestralmente. (de acuerdo a los casos se realizan las asesorías y análisis respectivos).</t>
  </si>
  <si>
    <t xml:space="preserve">Se Consolido el comité técnico interinstitucional  para la implementación, monitoreo y evaluación de la Política Pública de Equidad de Género para las mujeres., con 6 actores: 
Secretaría de Familia: La Jefatura de la Mujer y la Equidad a través de la Secretaría de Familia da cumplimiento a través del Consejo Departamental de Mujeres Decreto 015/2014
Personería  de Tebaida: la Personeria Municipal esta presta a  asisitir a los comites que requieran de nuestra colaboración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Personería de Salento: Se realizo en compañía del secretario de servicios sociales, el enlace mujer del municipio, comisaria de familia y personería el comité para dar seguimiento a la implementación de la politica de genero.
Nota: Se presentan inconsistencias en la unidad de medida entre el indicador y la meta,  por lo tanto se programa conforme al 2021.
</t>
  </si>
  <si>
    <t xml:space="preserve">
Se inncentivó la participación activa de las organizaciones de mujeres  en el monitoreo y evaluación de la Política Pública de Equidad de Género para las mujeres.
Lo anterior a través de 6 actores:
Secretaría de Familia: La Jefatura de la Mujer y la Equidad a través de la Secretaría de Familia da cumplimiento a través del Consejo Departamental de Mujeres Decreto 015/2014
Alcaldía de Buenavista: Convocatoria para la reactivación del Consejo Territorial de Mujeres del Municipio de Buenavista.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Alcaldía de Filandia se ha promovido la participacion de las mujeres al Consejo Comunitario de Mujeres  como unica instancia de veeduria de la politica publica de equidad de genero,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Nota: Se presentan inconsistencias en la unidad de medida entre el indicador y la meta,  por lo tanto se programa conforme al 2021.</t>
  </si>
  <si>
    <t xml:space="preserve">Se realizó Capacitación a las mujeres en asuntos de política y administración pública para activar e incentivar su participación en los partidos políticos.
La Secretaría del Interior a través de la estructuración del plan de formación política y ciudadana para mujeres.
La secretaría de Familia  diplomado a mujeres en temas de liderazgo político de la mujer.
</t>
  </si>
  <si>
    <t>Durante esta vigencia no se adelantaron acciones en cumplimiento del indicador.
Nota . Una Herramientas diseñadas y ejecutadas</t>
  </si>
  <si>
    <t xml:space="preserve">22 programas y proyectos productivos de iniciativa femenina con enfoque diferencial
</t>
  </si>
  <si>
    <t xml:space="preserve">De acuerdo al plan decenal de la Política Pública de Mujer la meta no tiene programación durante esta vigencia. </t>
  </si>
  <si>
    <t>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</si>
  <si>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METAS 2023</t>
  </si>
  <si>
    <t>RECURSOS 2023</t>
  </si>
  <si>
    <t>LOGROS ALCANZADOS 2023
PRIMER TRIMESTRE</t>
  </si>
  <si>
    <t>OBSERVACIONES</t>
  </si>
  <si>
    <t>LOGROS ALCANZADOS 2023
SEGUNDO TRIMESTRE</t>
  </si>
  <si>
    <t>LOGROS ALCANZADOS 2023
TERCER TRIMESTRE</t>
  </si>
  <si>
    <t>LOGROS ALCANZADOS 2023
CUARTO TRIMESTRE</t>
  </si>
  <si>
    <t>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t>
  </si>
  <si>
    <t>Nota: No hay relación entre la meta y el indicador</t>
  </si>
  <si>
    <t>Internos
Secretaría de Turismo: En el marco de la Feria de Colores realizada el 04/03/2023, liderada por la señora Patricia Taborda, directora de la asociación de mujeres, se apoyó gestionando los elementos como carpas, sillas y mesas para el evento. Se asistió a la Feria y se socializó entre los participantes el portafolio de servicios de la Secretaría de Turismo, industria y comercio de la Gobernación.Impactandoa cerca de 34 emprendedoras.</t>
  </si>
  <si>
    <t>Internos
Secretarìa  de Turismo: dos capacitaciones en fortalecimiento empresarial, en procesos de Buenas Prácticas de Manipulación de Alimentos, en el corredor Gastronómico en el municipio de Montenegro impactando a 27 mujeres</t>
  </si>
  <si>
    <t>Externos
Universidad la Gran Colombia: Dentro del proceso de inducción de estudiantes nuevos, se llevó a cabo la socialización del Protocolo para la Prevención y Atención del Acoso y Violencia de Género
Internos
Secretaría de Educación: La Secretaría de Educación no tiene ingerencia en aspectos educativos en la Educación Universitaria para poder implementar proyectos</t>
  </si>
  <si>
    <t>Universidad la Gran Colombia
Secretaría de Educación</t>
  </si>
  <si>
    <t>Externos:
Universidad la Gran Colombia: Para el periodo académico 2023-1 se logró evidenciar el acceso y permanencia de 32 mujeres en las siguientes condiciones:
Desplazadas: 20
Comunidades indígenas: 2
Comunidades negras: 9
ICBF: 1</t>
  </si>
  <si>
    <t xml:space="preserve">Universidad la Gran Colombia </t>
  </si>
  <si>
    <t>La Secretaría de Educación está adelantando trámites para celebrar convenio con la Universidad del Quindío con el fin de articular la educación media con la educación superior con 8 IE del Departamento</t>
  </si>
  <si>
    <t>El 100% de las instituciones educativas tienen en cuenta lo establecido en el decreto 4798 de 2011 garantoizando los Derechos Humanos de las niñas, adolescentes y las mujeres en el ámbito educativo</t>
  </si>
  <si>
    <t>Enfoque diferencial y de género incluido e  implementado 100%</t>
  </si>
  <si>
    <t>100% Incorporaciòn del enfoque diferencial y de género en las acciones de vigilancia de las ITS</t>
  </si>
  <si>
    <t xml:space="preserve">Externos
Policìa Nacional: cuenta con un programa de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t>
  </si>
  <si>
    <t>Policìa Nacional
Secretaría  del Interior</t>
  </si>
  <si>
    <t>Internos
Secretaría del Interior: No es competencia de la Secretaría</t>
  </si>
  <si>
    <t>Externos
Alcaldía de Montenegro: Dado que en el plan de desarrollo no se tiene estipulada la adopción  de la politica pública, por lo tanto no se han adelantado acciones referente a este punto.</t>
  </si>
  <si>
    <t>Internos
Secretaría de Cultura: Implementación de talleres de tejidos en los municipios de Armenia  y Calarcá contando con una asistencia de 609 mujeres.
875 mujeres son capacitadas en la plataforma soy cultura.
4565 mujeres son capacitadas en las  áreas de formación informal en las áreas  de música, teatro, danza, artes plásticas y lectura oralidad y escritura. en los municipios de Quimbaya, Montenegro, Circasia, Barcelona ,Salento, Filandia 
Se realizara la publicación en la página wed de la secretaria de cultura del libro SABORES Y SABERES, que trata de una mirada a la cocina tradicional  del puerto Alejandría del municipio de Quimbaya.</t>
  </si>
  <si>
    <t>Secretaría  de Cultura</t>
  </si>
  <si>
    <t>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t>
  </si>
  <si>
    <t>Internos
Secretaría de Cultura: Se abre la convocatorias de concertación y estímulos departamental, en las ONG y artistas independientes, proponen proyectos para ejecutar con desde las diferentes áreas culturales que coayuden a la conservación del paisaje cultural cafetero.</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</si>
  <si>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t>
  </si>
  <si>
    <t>Secretaría de Cultura
Secretaría de Educación</t>
  </si>
  <si>
    <t>Externos
Polìcìa Nacional: ha identificado los tipos de conflicto que  afectan la convivencia de acuerdo a las atenciones realizadas</t>
  </si>
  <si>
    <t>Policìa Nacional</t>
  </si>
  <si>
    <t>Internos
Secretaría del Interior: Refiere que no es competencia</t>
  </si>
  <si>
    <t>Internos
Secretaría del Interior: Se desarrollo Consejo de Seguridad, enmarcado en la garantia de los derechos de las mujeres (vida) y el aporte de recompensas desde el Gobierno Departamental con el fin de esclarecer hechos de violencia en contra de la mujer, debido a dos casos de feminicidio en el Departamento.</t>
  </si>
  <si>
    <t xml:space="preserve">Internos
Secretaría del Interior:Se brindó servicio de asistencia técnica para la implementación de los métodos de resolución de conflicto en  11 instituciones educativas. </t>
  </si>
  <si>
    <t>Externos
Policìa Nacional: Realizó  Incorporación de criterios de análisis de género en los planes de seguridad y convivencia ciudadana a los 12 Municipios</t>
  </si>
  <si>
    <t>Policía Nacional</t>
  </si>
  <si>
    <t>Internos
Secretaría del Interior: No tiene competencia</t>
  </si>
  <si>
    <t xml:space="preserve">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t>
  </si>
  <si>
    <t>Comisarìa de Buenavista
Comisarìa de Tebaida
Secretaría del Interior</t>
  </si>
  <si>
    <t>Externos
Comisarìa de Familia de Buenavista: el Comitè no se encuentra conformado en el Municipio
Policía Nacional: 290 medidas de protección</t>
  </si>
  <si>
    <t>Comisarìa de Buenavista
Policía Nacional</t>
  </si>
  <si>
    <t>273000
192307</t>
  </si>
  <si>
    <t xml:space="preserve">Externos
Alcaldía de Salento: se realizo con funcionarios de la administración municipal de Salento la campaña de equidad de genero y nueva masculinidades
Alcaldía de Montenegro: se realiza campaña "ni con el petalo de una rosa"  con los funcionario de la alcaldia municipal
Alcaldía de la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t>
  </si>
  <si>
    <t>Alcaldía de Salento
Alcaldía de Montenegro
Alcaldía de la Tebaida</t>
  </si>
  <si>
    <t>Externos
Alcaldía de Salento: se realizo una actividad en compañía de la policia nacional y su grupo de linea purpuira para la prevención de violencia intrafamiliar y contra la mujer
Alcaldía de Montenegro: campaña pedagógicas a nivel municipal, desde las instituciones educativas, en pro de sensibilizar sobre la importancia de denunciar y así prevenir todo tipo de violencia en contra de las mujeres.
Alcaldía de la Tebaida: El día 08 de marzo,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Nacional, grupo de jóvenes Civicos, Comisaria de Familia y  Dirección Administrativa de Salud 
Policía Nacional: Realizó campaña de socialización y sensibilización de las rutas de atención de acuerdo  a la estrategia Patrulla púrpura</t>
  </si>
  <si>
    <t>Alcaldía de Salento
Alcaldía de Montenegro
Alcaldía de la Tebaida  
Policía Nacional</t>
  </si>
  <si>
    <t>Externos:
Alcaldía de Montenegro:  no se tiene política publica, por lo tanto no se cuenta con un comité tecnico interinstitucional para implementación, monitorio y evaluacion de la politica pública de equidad de género para las mujeres</t>
  </si>
  <si>
    <t>Externos:
Alcaldía de Montenegro: al no contar una politica publica no se realizan actividades de monitoreo y evaluación</t>
  </si>
  <si>
    <t>META 2023</t>
  </si>
  <si>
    <t>LOGROS ALCANZADOS 2023</t>
  </si>
  <si>
    <t>Internos
Secretaría de Educación: El 100% de los NN y Jovenes se les garantiza el derecho a la educación con equidad de género en el marco de la inclusión educativa</t>
  </si>
  <si>
    <t>La Secretaría de Familia incorpora el enfoque de género en las 7 políticas públicas que se encuentra implementando.</t>
  </si>
  <si>
    <t>Internos
Secretaría de Educación: El 100% de las instituciones educativas tienen en cuenta lo establecido en el decreto 4798 de 2011 garantoizando los Derechos Humanos de las niñas, adolescentes y las mujeres en el ámbito educativo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</si>
  <si>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 xml:space="preserve">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</si>
  <si>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</si>
  <si>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 xml:space="preserve">Durante este trimestre no se avanzaron en acciones </t>
  </si>
  <si>
    <t>Durante este trimestre no se avanzaron en acciones</t>
  </si>
  <si>
    <t>Durante este  trimestre no se avanzaron  en acciones</t>
  </si>
  <si>
    <t>Nota. Para esta vigencia no hay meta programada de acuerdo al plan decenal de la PPM</t>
  </si>
  <si>
    <t>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</si>
  <si>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</si>
  <si>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Durante este trimestre no se avanzaron en acciones.</t>
  </si>
  <si>
    <t>4.5</t>
  </si>
  <si>
    <t>9.3%</t>
  </si>
  <si>
    <t>mantenimiento</t>
  </si>
  <si>
    <t>Ajuste</t>
  </si>
  <si>
    <t>En la Vigencia 2023 no se encuentra meta programada de acuerdo al plan decenal de la PPM</t>
  </si>
  <si>
    <t xml:space="preserve">Se avanzó en la Campaña de sensibilización y formación a periodistas y comunicadores sociales en prevención de violencias contra la mujer, promoción de sus derechos bajo el enfoque diferencial y género  en las emisoras la FM y 2 periodistas independientes. </t>
  </si>
  <si>
    <t>Se realizó fortalecimiento del tema de equidad de género al interior de la Fuerza Pública (Octava brigada)
Nota: La meta será medida en número absoluto de acuerdo al indicador</t>
  </si>
  <si>
    <t>P+U96+N2:X4+U96+N2:X4+U96+N2:X4</t>
  </si>
  <si>
    <t xml:space="preserve">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</si>
  <si>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Uniquindío</t>
  </si>
  <si>
    <t xml:space="preserve">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t>
  </si>
  <si>
    <t>ICBF
Secretaría de Salud</t>
  </si>
  <si>
    <t xml:space="preserve">Internos
Secretaría de Salud: se realiza supervisión y seguimiento a la ruta de violencia sexual y violencia género a todas las entidades públicas y privadas del Quindío </t>
  </si>
  <si>
    <t>Secretaría  de Salud</t>
  </si>
  <si>
    <t xml:space="preserve">Internos
Secretaría  del Interior: No es Competencia </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</si>
  <si>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</si>
  <si>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 xml:space="preserve">Internos
Secretaría de Cultura: Implemantación de talleres de tejidos en los municipios de Armenia  y Calarca en los barrios el Paraiso en la casa de la mujer empoderada, barrio chambranas  asomujer, barrio popular   con asistencia de 57     mujeres.
2145  mujeres son capacitadas en las  areas de formacion informal en las areas  de musica, teatro, danza, artes plasticas y lectura oralidad y escritura. en los municipios de Quimbaya, Montenegro, Circasia, Barcelona ,Salento, Filandia.
En el marco del programa de concertación esta población sera beneficiada en la ejecución de los proyectos como la corporación para ser mejor que trabajara con  mujeres privadas de la libertad. </t>
  </si>
  <si>
    <t>Externos
ICBF: Se hace necesario que la meta sea reformulada en cuanto al responsable líder que pueda generar el proceso de convocatoria institucional que permita el desarrollo de la actividad.</t>
  </si>
  <si>
    <t>Externos:
Personería Salento:  diplomado dirigido por la ESAP con inicio a partir del 24 de abril cuyo objetivo es "derechos humanos de la mujer en el contexto del siglo XI"</t>
  </si>
  <si>
    <t>Personería Salento</t>
  </si>
  <si>
    <t>Externos
ICBF: Se hace necesario que la meta sea reformulada en cuanto al responsable líder que pueda generar el proceso de convocatoria institucional que permita el desarrollo de la actividad.
Internos
Secretaría  del Interior: No es Competencia</t>
  </si>
  <si>
    <t>ICBF
Secretaría del  Interior</t>
  </si>
  <si>
    <t xml:space="preserve">Internos
Secretaría del Interior:Se brindó servicio de asistencia técnica para la implementación de los métodos de resolución de conflicto en  4 instituciones educativas. </t>
  </si>
  <si>
    <t xml:space="preserve">Internos
Secretaría del Interior:Seguimiento al plan integral de seguridad y convivencia ciudadana (PISCC) en los municipios de Armenia, Circasia y Salento garantizando la inclusión de la garantia de los derechos de las mujeres </t>
  </si>
  <si>
    <t>Externos
ICBF: Se realiza Verificacion de Derechos al 100% de los casos, una vez las autoridades administrativas tengan conocimiento de las situaciones de riesgo o vulneracion de derechos de NNA a fin de adoptar las medidas de restablecimiento de derechos como  amonestación, ubicación en familia de origen o extensa, en hogar de paso o sustituto llegando incluso hasta la adopción</t>
  </si>
  <si>
    <t xml:space="preserve">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</si>
  <si>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Comisaría Armenia
ICBF</t>
  </si>
  <si>
    <t xml:space="preserve">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</si>
  <si>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Comisaría Armenia
Comisaría Filandia
ICBF</t>
  </si>
  <si>
    <t>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</si>
  <si>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Externos
Alcaldía Montenegro: se realizan dos campañas con funcionarios públicos  "ni con el petalo de una rosa"  y ""consecuencias de la violencia de género"
Alcaldía Quimbaya:  El dia 15 de mayo del 2023 se socializo la ley 1257 del 2008, la cual se dictan normas de sensibilización, prevención y sanción de formas de violencia y discriminación contra las mujeres, se reforman los Códigos Penal, de Procedimiento Penal, la Ley 294 de 1996 y se dictan otras disposiciones con el fin de que la población de Quimbaya la conozca, a la cual asistieron  12 personas.
Alcaldía Tebaida:  El 07 de junio se capacitó a 100 docentes y entre ellos orientadores en el teatro municipal evento que desarrollo el sindicato de maestros y acompaño la administración municipal. En ley 1257 del 2008</t>
  </si>
  <si>
    <t>Alcaldía de Montenegro
Alcaldía Quimbaya
Alcaldía Tebaida</t>
  </si>
  <si>
    <t xml:space="preserve">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
</t>
  </si>
  <si>
    <t>Alcaldía Montenegro
Alcaldía  Quimbaya
Alcaldía Tebaida
ICBF</t>
  </si>
  <si>
    <t>Alcaldía Montenegro
Alcaldía Tebaida
ICBF</t>
  </si>
  <si>
    <t>Externos:
Alcaldía de Montenegro: Al no contar una politica publica no se realizan actividades de monitoreo y evaluación
Alcaldía Tebaida: El Municipio cuenta con un Consejo Consultivo de Mujer y Género, el cual se capacita y realiza seguimiento a la  Politica Pública, actualmente la Política Publica de La Tebaida´, se encuentra en etapa de evaluacion.</t>
  </si>
  <si>
    <t>Alcaldía Montenegro
Alcaldía Tebaida</t>
  </si>
  <si>
    <t>Internos
Secretaría de Turismo: Para este trimesttes la secetaría no   adelantado actividades que le deríeran cumplimiento al indicador</t>
  </si>
  <si>
    <t xml:space="preserve">Internos
Secretaría de Turismo:Se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</si>
  <si>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Secretraría de Turismo: Asistencia ténica a cinco (5) planes de  negocio, dirigidos a emprendedoras del departamento, donde se enfatizó en la estructuración de la Misión, visión, análisis de mercado y estudio económico de su microempresa.
El día 17 de abril de 2023 se realizó el taller “Como hacer los estados financieros de mi negocio” el cual se lllevo a cabo de manera virtual, y donde participaron 15 mujeres
El día 11 de mayo de 2023 se realizó el taller “Herramienta de google para promocionar mi emprendimiento”el cual se lllevo a cabo de manera virtual, y donde participaron 38 mujeres.
El día 1 de junio de 2023 se realizó el taller “Formalización Empresarial” ”el cual se lllevo a cabo de manera virtual, y donde participaron 5 mujeres</t>
  </si>
  <si>
    <t xml:space="preserve">Internos: 
Secretaría de Turismo: Se gestiono por parte del departamento la participación de emprendimientos, en los siguientes eventos. 
El día 5 de mayo de 2.023 se realizó en el Centro de Convenciones, acompañamiento a los 10 artesanos que fueron beneficiados por un cupo en la 9na Exposición de Artesanal de Armenia de 2.023.
El día 12 de mayo de 2.023 se realizó en el Centro de Convenciones, el acompañamiento  a emprendedores del departamento, en el evento del día de las Madres
Participación en la Vitrina Comercial el Tambo Filandia,  donde los artesanos y emprendedores pueden exponer por una semana sus productos y comercializarlos sin costo alguno. Se beneficiaron 40 mujeres. 
</t>
  </si>
  <si>
    <t>Internos
Secretaría de Turismo: Para este trimestre la secetaría no   adelantado actividades que le deríeran cumplimiento al indicador</t>
  </si>
  <si>
    <t xml:space="preserve">Internos
Secretaría de Turismo: La Secretaria de Turismo, Industria y Comercio informa que este indicador no es competencia de nuestras dependencias, Una vez analizado  el indicador se confirma que no es competencia de la secretaria. </t>
  </si>
  <si>
    <t xml:space="preserve">Internos
Secretaría deTurismo: La Secretaria de Turismo, Industria y Comercio informa que este indicador no es competencia de nuestras dependencias, Una vez analizado  el indicador se confirma que no es competencia de la secretaria.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</si>
  <si>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</si>
  <si>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t>
  </si>
  <si>
    <t>ICBF
Secretaría de Turismo</t>
  </si>
  <si>
    <t>Internos
Turismo: Para este trimesttes la secetaría no   adelantado actividades que le deríeran cumplimiento al indicador</t>
  </si>
  <si>
    <t>Internos
Turismo: Para este trimestre la secetaría no   adelantado actividades que le deríeran cumplimiento al indicador</t>
  </si>
  <si>
    <t>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t>
  </si>
  <si>
    <t>ICBF
Uniquindío
Secretaría de Educación</t>
  </si>
  <si>
    <t>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t>
  </si>
  <si>
    <t>Uniquindío
Secretaría de Educación</t>
  </si>
  <si>
    <t>Para esta vigencia no hay meta proyectada, pero dío cumplimiento a 2 convenios firmados</t>
  </si>
  <si>
    <t>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</si>
  <si>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ICBF
Secretaría de Salud
Secretaría de Educación</t>
  </si>
  <si>
    <t>Externos
ICBF: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Con Bienestar.
Internos
Secretaría de Educación: Durante la asistencia tecnica a las escuelas de padres en las 54 Instituciones Eductivas del departamento durante el periodo de presentación de este informe se han dado orientaciones para la difusion de  ley 1257 de 2008 para  eliminación de violencias contra la mujer, dirigidos a madres, padres, cuidadores y familia en roles de genero.</t>
  </si>
  <si>
    <t>ICBF
Secretaría de Educación</t>
  </si>
  <si>
    <t>Internos
Secretaría de Educación: No se han realizado investigaciones en asuntos de género</t>
  </si>
  <si>
    <t>Internos
Secretaría de Educación: A través de los  orientadores escolares de las IE se viene trabajando los temas de violencia de género, derechos y resolución de conflictos</t>
  </si>
  <si>
    <t>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t>
  </si>
  <si>
    <t>Secretaría de Turismo
Secretaría de Agricultura</t>
  </si>
  <si>
    <t xml:space="preserve">Internos
Turismo: Para este trimestre la secetaría no   adelantado actividades que le deríeran cumplimiento al indicador
Secretaría de Agricultura: Proyecto para la red departamental de mujeres caficultoras (Presentado al embajador de Israel en Colombia, la gerente de proyectos y la jefe de misión adjunta) </t>
  </si>
  <si>
    <t xml:space="preserve">Segundo Trimestre
Externos
Uniquindío: A través de la resolución  de rectoria 10701 del  24/01/2023 " POR MEDIO DEL CUAL SE ESTABLECE Y ADOPTA EL PROTOCOLO PARA LA PREVENCIÓN, DETECCIÓN Y ATENCION DE VIOLENCIAS O CUALQUIER TIPO DE DISCRIMINACION BASADA EN GÉNERO EN LA UNIVERSIDAD DEL QUINDIO" en el cual se adoptan los lineamientos del Ministerio de Educación Nacional con el fin de prevenir las violencias en las universidades, asi mismo una ruta de atención </t>
  </si>
  <si>
    <t xml:space="preserve">Segundo Trimestre
Internos
Secretaría de Educación: Oferta educativa para  toda la comunidad, atención a adolescentes embarazadas en prevención de la deserción escolar, salud sexual y reproductiva, prevención de segundo embarazo, acompañamiento en rol materno y paterno , vinculación afectiva y  crianza positiva. a cargo de los docentes orientadores en 51de 54  Instituciones educativas.
</t>
  </si>
  <si>
    <t>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</si>
  <si>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Uniquindío: INFORMACION ESTADISTICA VIGENCIA 2023-1 MUJERES UQ Resguardo o etnia mujeres: 617   Discapacidad mujeres: 364
Internos:
Secretaría de Educación: Durante este trimestre lider de area realizo acciones de apoyo para garantizar el acceso de acuerdo a la proyeccion de las I.E mas cercanas a la residencia,  con  la oferta de matricula del departamento para atender la necesidad de las  mujeres rurales,  indígenas, lbti, afrodescendientes y en condiciones de discapacidad  a la educación secundaria.</t>
  </si>
  <si>
    <t>Segundo Trimestre
Externos:
Uniquindío: La Universidad del Quindío por medio de la vicerrectoría de extensión y desarrollo social tiene el convenio interadministrativo No.02/2023 Masculinidades 
Internos
Secretaría de Educación: Se celebró convenio con la Universidad del Quindío con el fin de articular la educación media con la educación superior con 12 IE del Departamento
Nota: para este perído no hay meta programada de acuerdo al plan decenal de la Política Pública.</t>
  </si>
  <si>
    <t>83.33%</t>
  </si>
  <si>
    <t>Internos
Secretaría del Interior:   realizó capacitaciones en particpacion ciudadana con enfoque de genero en el municipio de Quimbaya</t>
  </si>
  <si>
    <t>Externos:
Uniquindío: La universidad del Quindío esta en proceso de suscripción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t>
  </si>
  <si>
    <t>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</si>
  <si>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Internos
Secretaría de Turismo: No hace parte de la misionalidad de la Secretaría
Nota: La Estrategia Unidos operó hasta el año 2018</t>
  </si>
  <si>
    <t xml:space="preserve">Internos
La Jefatura de la Mujer y la Equidad realizó fortalecimiento a procesos organizativos en: 11 organizaciones del Departamento del Quindío </t>
  </si>
  <si>
    <t>En el Departamento se cuenta con la ruta establecida, la cual incluye los lineamientos para la atención adecuada de mujeres víctimas de diversas formas de violencias basadas en género</t>
  </si>
  <si>
    <t xml:space="preserve">Se realizó por medio  del comité instersectorial Departamental para la prevención de la  violencia  Y desde la oficina de epidemiología el seguimiento a los casos reportados
</t>
  </si>
  <si>
    <t>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</si>
  <si>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Jefatura de la Mujer y la Equidad realiza incorporación a los indicadores de género  en los sistemas de información al Igual que la Secretaría de Planeación con el Observatorio Departamental </t>
  </si>
  <si>
    <t xml:space="preserve">Durante este trimestre no se avanzaron en acciones ya que durante el período reportado no se convocó al Comité Intersectorial Departamental de Violencia. </t>
  </si>
  <si>
    <t>La Secretaría de Salud cuenta con una cobertura del 98% de  acceso en calidad y oportunidad a los servicios de salud para las mujeres,  priorizando estrategias de vinculación al SGSSS (RÉGIMEN CONTRIBUTIVO Y SUBSIDIADO)</t>
  </si>
  <si>
    <t>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</si>
  <si>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 xml:space="preserve">Primer Trimestre
Externos
Comisarìa de Familia Buenavista: se realizó  socializacion de las rutas de atencion por parte de un  profesional de la secretaria de familia en eL  comité de primera infancia, infancia y adolescencia.      En el mes de Marzo  se realizo un taller con poblacion adolescente  en prevención de  violencia de género
Comisarìa de Tebaida: 6 estrategias implementadas
Internos
Secretaría del Interior: Mesa de reacción rápida para activación de rutas de protección a líderes sociales y defensores de derechos humanos amenazados.  
Conformación la mesa de casos de desaparición forzada del departamento del Quindío.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Segundo Trimestre
Externos
Comisaría Armenia: 1 estrategia subcomité de Infancia y Adolescencia que se llevó a cabo en La Gobernación del Quindío
ICBF: Se tiene dentro del Comité la estrategia de reporte de información coordinada con SIVIGILA y CAIVAS como herramienta en tiempo real de casos reportados, su intervención y activación de rutas de atención. 
</t>
  </si>
  <si>
    <t xml:space="preserve">META
% AVANCE </t>
  </si>
  <si>
    <t>Externos
Alcaldía Montenegro: no se tiene política pública, por lo tanto no se cuenta con un comité técnico interinstitucional para implementación, monitorio y evaluación de la política pública de equidad de género para las mujeres</t>
  </si>
  <si>
    <t>Externos
Comisaría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Comisaría de Tebiada:  Participó en el Comité Intersectorial Municipal para la Prevencion de la Violencia por Razones de Sexo y Genero, la Atencion, la Proteccion y Acceso a Justicia de Niñas, Niños, Adolescentes y Mujeres Victimas de Violencia se realizo el 19 de Julio del 2023</t>
  </si>
  <si>
    <t>Comisaría de Filandia
Comisaría de Tebaida</t>
  </si>
  <si>
    <t>Externos
Ministerio del Trabajo: el día 27 de julio de 2023, la SDCPSL del Quindío, propuso llevar a cabo través de un trabajo articulado con la gobernación del Quindío y con la participación de los demás integrantes de la SDCPSL del Quindío del ministerio del trabajo, un conversatorio sobre inclusión laboral y social, enfocada a la sensibilización en la no discriminación tanto a las mujeres o equidad de género, como también de diversos grupos llámese comunidad étnica, población con discapacidad, población LGBTI Q+.  lo anterior con el fin de promover el trabajo decente y digno sin ningún tipo de discriminación en nuestro departamento del Quindío. el cual se llevó a cabo en el auditorio del salón bolívar de la gobernación.</t>
  </si>
  <si>
    <t>Profamilia</t>
  </si>
  <si>
    <t>Internos
Indeportes: 12 eventos recreativos y deportivos realizados donde se promovieron los espacios, se transformó el esteriotipo de género y se potencializó el liderazgo deportivo de las mujeres en el Quindío</t>
  </si>
  <si>
    <t xml:space="preserve">Internos
Secretaría de Cultura: El programa de estímulos departamental se abrió para los artistas y gestores culturales el cual no presento ningún ganador en ninguna de estas áreas </t>
  </si>
  <si>
    <t>Internos
Secretaría de Educación: Durante este trimestre se continua con la oferta educativa para  toda la comunidad, atención a adolescentes embarazadas en prevención de la deserción escolar, salud sexual y reproductiva, prevención de segundo embarazo, acompañamiento en rol materno y paterno , vinculación afectiva y  crianza positiva.</t>
  </si>
  <si>
    <t>Internos:
Secretaría de Educación: Durante este trimestre el líder de área continuó realizando  acciones de apoyo para garantizar el acceso de acuerdo a la proyeccion de las I.E mas cercanas a la residencia,  con  la oferta de matrícula del departamento para atender la necesidad de las  mujeres rurales,  indígenas, lbti, afrodescendientes y en condiciones de discapacidad  a la educación secundaria.</t>
  </si>
  <si>
    <t>Internos
Secretaría de Educación: Durante el periodo comprendido de este informe se han realizado acciones formativas de crianza positiva y la importancia de la familia en la educacion dirigida en  escuelas de padres.</t>
  </si>
  <si>
    <t>Internos
Secretaría de Agricultura: Nuevo programa de iniciativa femenina: 1. Mujeres reales</t>
  </si>
  <si>
    <t>Internos
Secretaría de Turismo: Para este trimeste la secetaría no   adelantado actividades que le deríeran cumplimiento al indicador</t>
  </si>
  <si>
    <t xml:space="preserve">Internos
Secretaría de Agricultura: se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Buenavista 
 Asociación mujeres cafeteras de Barcelona, MUCABAT 
 Asociación Asochapogen
</t>
  </si>
  <si>
    <t>Internos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</si>
  <si>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Internos
Secretaría de Turismo: La Secretaria de Turismo, Industria y Comercio informa que este indicador no es competencia de nuestras dependencias, Una vez analizado  el indicador se confirma que no es competencia de la secretaria</t>
  </si>
  <si>
    <t xml:space="preserve">Internos
Secretaría de Agricultura: Implementación del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t>
  </si>
  <si>
    <t>Secretaría de Agricultura
Secretaría de Turismo</t>
  </si>
  <si>
    <t>Internos
Secretaría del Interior: Desde la Secretaría del Interior se realizó taller en la ciudadela de la cruz roja del municipio de Quimbaya sobre mecanismos de participación ciudadana y control social.</t>
  </si>
  <si>
    <t>Internos:
Secretaría del Interior:  Se tramitaron 170 solicitudes relacionadas con taller lúdico rutas de prevención delito Reclutamiento Forzado y Violencia Sexual, en los municipios de Calarcá,  Armenia, Montenegro y Quimbaya.</t>
  </si>
  <si>
    <t>Internos
Secretaría del Interior: Se brindó servicio de asistencia técnica para la implementación de los métodos de resolución de conflictos en 4 instituciones educativas.</t>
  </si>
  <si>
    <t>Internos
Secretaría del Interior: se realizó seguimiento al Plan Integral de Seguridad y Convivencia Ciudadana (PISCC) en los municipios de Filandia, Córdoba, Montenegro y Quimbaya</t>
  </si>
  <si>
    <t>Externos
Comisaría 1° de Armenia: Durante la vigenciase partició en el subcomité de Infancia y Adolescencia que se llevó a cabo en La Gobernación del Quindío (Agosto y Septiembre)
Comisaría de Quimbaya: Se realizaron 100 acciones (atenciones psicologicas, - activacion del protocolo purpura, - charlas talleres y capacitaciones de prevencion de la violencia en todas las instituciones educativas, M4, imágenes publiscitarias de prevencion de la violencia, lineas de atencion)
Comisaría de Tebaida: se ejecutaron  5 campañas de prevencion de violencia contra la mujer  en las siguientes fechas: 11 DE JULIO 2023 Publicacion de poster en la pagina Institucional sobre "COMUNICACION ASERTIVA", dirigido a la poblacion en general. 17 DE JULIO DEL 2023 Publicacion de poster en la pagina Institucional "CORTEMOS CON LA VIOLENCIA DE GENERO", dirigida a la poblacion en general. 03 DE AGOSTO DEL 2023 Publicacion de campaña en la pagina institucional de poster "ROMPE EL SILENCIO, DILE NO A LA VIOLENCIA DE GENERO", dirigida a la poblacion en general.  09 DE AGOSTO DEL 2023 Publicacion de campaña en la pagina institucional"DERECHOS DE LAS VICTIMAS DE VIOLENCIA", dirigida a la poblacion en general.  09 DE SEPTIEMBRE DEL 2023 Presentacion de oferta institucional de servicios en el sector Nueva Tebaida, presentacion de ruta de atencion en casos de violencia, dirigida a la poblacion en general.      
Internos
Secretaría del Interior: Mesa de reacción rápida para activación de rutas de protección a líderes sociales y defensores de derechos humanos amenazados. Conformación de la mesa de casos de desaparición forzada del departamento del Quindío, enfocado a toda la población en general.</t>
  </si>
  <si>
    <t>Comisaría 1° de Armenia
Comisaria de Quimbaya
Comisaría de Tebaida
Secretaría del Interior</t>
  </si>
  <si>
    <t>Internos
Secretaría TIC: se realizo  el proceso de contratación de  29 personas entre (profesionales, tecnologos y/o tecnicos).  Los cuales pertenecen al programa de modelo integrador TIC. El cual ha permitido a capacitar a un total de 6317 personas en tecnologías de la información y las comunicaciones en el departamento del Quindio. En  cumplimiento con el presente indicador las personas capacitadas y certificadas  fueron  un total 839 personas distribuidas asi:
- 551 personas en el programa de mujeres TIC.
-288 personas capacitas para la participacion en la cuarta feria empresarial de mujeres TIC 2023</t>
  </si>
  <si>
    <t>Secretaría TIC</t>
  </si>
  <si>
    <t>$719,375,336</t>
  </si>
  <si>
    <t>La meta programada para la vigencia 2023, son 7000 personas en toda la poblacion generacional del departamento del Quindio
6317, porcentaje de cumplimiento del 90.24%</t>
  </si>
  <si>
    <t>Sena</t>
  </si>
  <si>
    <t>La secretaría de familia a través de la jefatura de la mujer y equidad apoyo y acompaño técnicamente a los programas existentes de fomento de las mujeres cafeteras rurales en los municipios de Buenavista, Circasia, Montenegro, Salento, Filandia, Calarcá, Barcelona, Quimbaya, Génova y Córdoba.
Secretaría de Agricultura: Cofinanciación de proyectos productivos, se suscribieron   8 convenios de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</si>
  <si>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 realizaron 3 estrategias de seguimiento a la incorporación de las mujeres en el ámbito laboral en condiciones de igualdad de oportunidades y de salarios apoyado en el Programa de Equidad Laboral con Enfoque Diferencial de Género del Ministerio del Trabajo. 
Las estrategias son: Politica Salarial y Laboral (SDCPSL)  el Subcomite de Gestion y Desempeño del Sector Trabajo (SGDST) en asocio con el Grupo de Asistencia Tecnica Territorial.</t>
  </si>
  <si>
    <t xml:space="preserve">Internos
Indeportes: 7eventos recreativos y deportivos realizados donde se promovieron los espacios, se transformó el esteriotió de género y se portencializaó el liderazgo deportivo de las mujeres en el Quindío, en el primer trimestre de 2023, realizados en Filandia, La Tebaida, Montenegro, Calarcá, Buenavista, Quimbaya y Circasia
Jefatura de la Mujer: La Secretaría de Familia a través de la Jefatura de la Mujer y la Equidad en articulación con Indeportes, se realiza semanalmente actividad física y entranamiento funcional con las Mujeres de la Casa de la Mujer empoderada
En el tercer trimestre Indeportes realizó 12 eventos recreativos y deportivos realizados donde se promovieron los espacios, se transformó el esteriotipo de género y se potencializó el liderazgo deportivo de las mujeres en el Quindío
Nota: No hay relación entre el indicador y la meta. </t>
  </si>
  <si>
    <t>Internos
Secretaría de Cultura: Se realizó la publicación del documento de investigación SABORES Y SABERES, en cual será publicado en la página web de la secretaria de Cultura. En que se resaltan los saberes culinarios de nuestro departamento 
Secretaría de Educación: No se han realizado investigaciones en asuntos de género
Secretaría de Cultura en el tercer trimestre que refiere que el programa de estímulos departamental se abrió para los artistas y gestores culturales el cual no presento ningún ganador en ninguna de estas áreas 
Nota: para esta vigencia no se encuentra meta programada</t>
  </si>
  <si>
    <t>Externos
ICBF: Se hace necesario que la meta sea reformulada en cuanto al responsable líder que pueda generar el proceso de convocatoria institucional que permita el desarrollo de la actividad.
Internos:
Secretaría del Interior:  Se tramitaron 170 solicitudes relacionadas con taller lúdico rutas de prevención delito Reclutamiento Forzado y Violencia Sexual, en los municipios de Calarcá,  Armenia, Montenegro y Quimbaya.</t>
  </si>
  <si>
    <t xml:space="preserve">Internos
Secretaría del Interior:Se brindó servicio de asistencia técnica para la implementación de los métodos de resolución de conflicto en  19 instituciones educativas. </t>
  </si>
  <si>
    <t>Primer Trimestre
Externos
Policìa Nacional: Realizó  Incorporación de criterios de análisis de género en los planes de seguridad y convivencia ciudadana a los 12 Municipios
Segundo Trimestre
Internos
Secretaría del Interior:Seguimiento al plan integral de seguridad y convivencia ciudadana (PISCC) en los municipios de Armenia, Circasia y Salento garantizando la inclusión de la garantia de los derechos de las mujeres 
Secretaría del Interior en el tercer trimestre realizó seguimiento al Plan Integral de Seguridad y Convivencia Ciudadana (PISCC) en los municipios de Filandia, Córdoba, Montenegro y Quimbaya</t>
  </si>
  <si>
    <t xml:space="preserve">Internos
Secretaría de Educación: A través de los  orientadores escolares de las IE se viene trabajando en un programa de formación sobre los temas de violencia de género, derechos y resolución de conflictos
</t>
  </si>
  <si>
    <t xml:space="preserve">3 estrategias de sensibilización de rutas integrales de violencia de género
Profamilia: Taller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</si>
  <si>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Agricultura: se brindó asesoría y asistencia en diversos temas técnicos, comerciales y organizacionales orientados a fortalecer la base social, la generación de productos
Asociación de cafés especiales TUMBAGO
 Asociación paisaje mujer y café “PIJAO”
 Asociación de mujeres cafeteras de Buenavista 
 Asociación mujeres cafeteras de Barcelona, MUCABAT 
 Asociación Asochapogen
La Jefatura de la Mujer y la Equidad a través de la Casa de la Mujer Empoderada desarrolla un programa de capacitación continuada en articulación con el SENA para la autonomía económica de las mujeres
</t>
  </si>
  <si>
    <t>Secretaría de Agricultura
Jefatura de la Mujer y la Equidad (Secretaría de Familia)</t>
  </si>
  <si>
    <t xml:space="preserve">La Jefatura de la Mujer y la Equidad realizó la socialización de la oferta institucional </t>
  </si>
  <si>
    <t>Jefatura de la Mujer y la Equidad (Secretaría de Familia)</t>
  </si>
  <si>
    <t>La Jefatura de la Mujer y la Equidad cuenta con un plan de Capacitación que se desarrolla en la Casa de las Mujeres Empoderadas</t>
  </si>
  <si>
    <t xml:space="preserve">Jefatura de la Mujer y la Equidad </t>
  </si>
  <si>
    <t>La Jefatura de la Mujer y la Equidad realizó campaña de sensibilización que da a conocer la normatividad que sanciona los delitos de acoso laboral y sexual en los Municipios de: Montenegro, Génova, Pijao, Armenia (ICBF)</t>
  </si>
  <si>
    <t>Jefatura de la Mujer y la Equidad</t>
  </si>
  <si>
    <t>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t>
  </si>
  <si>
    <t>La Jefatura de la Mujer y la Equidad realizó campaña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 Los Municipios fueron: Armenia, Filandia, Circasia, Calarcá, Córdoba, Génova, Montenegro, salento, Tebaida, Quimbaya, Pijao y Buenavista.</t>
  </si>
  <si>
    <t>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</si>
  <si>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t>
  </si>
  <si>
    <t xml:space="preserve">La Jefatura de la Mujer y la Equidad realizó fortalecimiento de la Línea estratégica de violencia basada en género del Programa de Casas de Justicia, a través de las siguientes temáticas: Espacios libres de violencia a madres FAMI del Municipio de Montenegro, Alcaldía de Génova, Consejo Comunitario de Filandia. </t>
  </si>
  <si>
    <t xml:space="preserve">La Jefatura de la Mujer y la Equidad realizó acciones de promoción y prevención de la violencia basada en género a funcionarios de la fuerza pública: Batallón Cacique Calarcá, Estación de Polícía del Municipio de Génova, </t>
  </si>
  <si>
    <t xml:space="preserve">Externos
Profamilia: Taller de sensibilizacion en derechos, Atencion Humanizada y sensibilizacion IVE- Foro Regional de Interrupcion Voluntaria del Embarazo- Proyecto "LA LUCHA SIGUE " Embarazo no deseado - Estrategia Metodos de Planificacion Familiar dirigida a las Universidades- 
</t>
  </si>
  <si>
    <t>La Jefatura de la Mujer y la Equidad realizó campaña Tu y Yo prevenimos la violencia de género y desarrollamos prácticas no discriminatorias en: Ejército Nacional de Armenia, Mujeres de la Administración Municipal de Filandia, Hospital de Montenegro.</t>
  </si>
  <si>
    <t>Internos
Secretaría del Interior: Se han realizado 4 talleres lúdicos en prevención del delito trata de personas y reclutamiento forzado, resolución de conflictos y habilidades para la vida, en la carcel de mujeres villa cristina
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t>
  </si>
  <si>
    <t xml:space="preserve">Secretaría del Interior
Jefatura de la Mujer y la Equidad </t>
  </si>
  <si>
    <t>Internos
La Jefatura de la Mujer y la Equidad realizó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privadosLa Jefatura de la Mujer y la Equidad. Los espacios abordados fueron: Institución Educativa Santa María Goretti de Montenegro, Génova, Policía Cívica Juvenil de Armenia, Circasia, Calarcá, Córdoba, Salento</t>
  </si>
  <si>
    <t xml:space="preserve">La Jefatura de la Mujer y la Equidad realizó campaña Tu y Yo le decimos no a la mochila de la Violencia en: Casa de la Cultura en Montenegro, Institución Educativa San Bernardo del Corregimiento de Barcelona, Institución Educativa Robledo Calarcá, Institución Educativa Marco Fidel Suárez corregimiento de Pueblo Tapado, Institución Educativa Libre de Circasia, Institución Educativa Mercadotécnia del Municipio de Quimbaya,  Colegio San José Circasia. Enfoque diferencial de las mujeres, el enfoque de Derechos Humanos de las Mujeres y de Género.
Externos
ICBF: Se hace necesario que la meta sea reformulada en cuanto al responsable líder que pueda generar el proceso de convocatoria institucional que permita el desarrollo de la actividad.
Internos
Secretaría De Turismo: La Secretaria de Turismo, Industria y Comercio informa que este indicador no es competencia de nuestras dependencias, Una vez analizado  el indicador se confirma que no es competencia de la secretaria.
Secretaría del Interior: Se han realizado 4 talleres lúdicos en prevención del delito trata de personas y reclutamiento forzado, resolución de conflictos y habilidades para la vida, en la carcel de mujeres villa cristina. </t>
  </si>
  <si>
    <t>Primer trimestre
Internos
Secretaría de Turismo: Un proyecto productivo, con un componente de entrega de once (11) Datafonos a mujeres emprendedoras del departamento, para promover el comercio electrónico y diversificar las formas de ventas de servicios y productos y así evitar la pérdida de oportunidades de ventas.
Segundo Trimestre
Internos
Secretaría de Turismo: Participación en la Vitrina Comercial el Tambo Filandia,  donde los artesanos y emprendedores pueden exponer por una semana sus productos y comercializarlos sin costo alguno. Se beneficiaron 40 mujeres. 
Secretaría de Agricultura: Nuevo programa de iniciativa femenina: 1. Mujeres reales
Nota: No hay relación entre la meta y el indicador,  por  lo tanto se continuara midiendo  en términos de número absoluto tal  como se ha realizado durante este cuatranio.</t>
  </si>
  <si>
    <t xml:space="preserve">
El Departamento cuenta con una estrategia conjunta interinstitucional e intersectorial para prevenir el embarazo adolescente liderada por ICBF.
Segundo Trimestre
Externos
ICBF: Una (1) Estrategia de Atención Integral implementada en el desarrollo de las modalidades de atención de la Dirección de Infancia, Adolescencia y Juventud 
Internos
Secretaría  de Salud: Por medio de la estrategia proyecto de vida con base a planificación familiar se reducirá en promedio 12.5 %  de los embarazos de la población entre 10 y 19 años 
Secretaría de Educación: Se realiza un trabajo articulado entre la Secretaría de Educación y la Secretaría de Salud para orientar talleres de educación sexual y reproductiva</t>
  </si>
  <si>
    <t xml:space="preserve">Externos
Policìa Nacional: cuenta con un programa de participación ciudadana para la seguridad preventiva y la convivencia pacífica 
Internos
Secretaría del Interior: Se brindó capacitación en planes de acción y planes de desarrollo  comunitario a los Municipios de montenegro, Calaracá y corregimiento de Barcelona, Tebaida.  
Desde la Secretaría del Interior se realizó taller en la ciudadela de la cruz roja del municipio de Quimbaya sobre mecanismos de participación ciudadana y control social.
</t>
  </si>
  <si>
    <t xml:space="preserve">
Dentro del Consejo Departamental de Mujeres se incluye la participación de Mujeres Rurales, y población LGBT para la participación de este sector.
</t>
  </si>
  <si>
    <t>La Jefatura de la Mujer y la Equidad ascrita a la Secretaría de Mujer desarrolla acciones para  la Conciliación de la vida familiar y laboral en el marco del Programa Nacional de Equidad Laboral con Enfoque Diferencial de Género en el Municipio de Armenia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</si>
  <si>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 xml:space="preserve">Internos
Se fortaleció el  Comité de Seguimiento a la Implementación de la Ley 1257 de 2008 con el fin de realizar el monitoreo a la implementación de la misma y el cumplimiento a los decretos reglamentarios.
Externos
Comisaría Armenia:se partició en el Comité De la Mujer que se llevó a cabo en el puesto de salud del barrio la Patria
Comisaría Filandia: el municipio de Filandia cuenta con el mecanismo articulador para el abordaje integral de las violencias por razones de sexo, y genero, por medio del decreto número 038, por medio del cual se realizan planes de acción encamindos a la prevencion de las violencias y establecimiento de rutas de atencion. 
ICBF: Se encuentra dinamizado y en operación el Comité Departamental Consultivo Intersectorial e Interinstitucional para el Abordaje Integral de las Violencias de Género y Violencias Sexuales en niños, Niñas y Adolescentes. 
</t>
  </si>
  <si>
    <t>Internos
La Jefatura de la Mujer y la Equidad realizó campaña de reflexión, reconocimiento y autocrítica frente a los imaginarios sexistas patriarcales y androcéntricos a servidores públicos.Se impactó al 80% de los Funcionarios de las instituciones intervenidas en los Municipios: Tabaida, Córdoba, Armenia, Quimbaya y Pijao.
Externos
Uniquindío: La universidad del Quindío a través del programa ni + ni - prevención, detección y atención de violencias basadas en genero y cualquier tipo de discriminación en la Universidad del Quindío - tiene en su plan de acción actividades pedagogicas y campañas de reflexión en torno a las VBG</t>
  </si>
  <si>
    <t>Internos
La Jefatura de la Mujer y la Equidad realizó Socialización y sensibilización las rutas de atención a mujeres victimas de las distintas violencias con los funcionarios  públicos del departamento. Los espacios impactados fueron: Institución educativa Sagrado corazon de Jesús de Filandia, Barrio Santa Rita Armenia, Barrio Ciudad Dorada (Armenia), Barrio Gran Bretaña (Armenia), Instituto Calarcá, Barrio las Veraneras (Armenia),  Gobernación del Quindío, Institución Educativa Policarpa Salavarrieta, Barrio Portal de Pinares (Armenia), Barrio la Patria (Armenia), Barrio Nuestra Señora de la Paz (Armenia), Barrio Alfonso López (Armenia)
Externos
Alcaldía Montenegro: Se han realizado dos campañas educativas a los funcionarios públicos de la alcaldía municipal de Montenegro, en este sentido se realiza entrega de folletos informativos a funcionarios en donde se explica la importancia de denunciar, rutas de atención, la importantica de detención temprana de violencia en contra de las mujeres y la no discriminación del género femenino.
Alcaldía de Quimbaya: capacitaciones en los colegios: institucion educativa policarpa salavarrieta, institucion educativa instituto Quimbaya, intituto educativo simon Bolivar, intitucion educativa de mercardotecnia maria imaculada, intitucion el laurel  
Alcaldía Tebaida: 01. El 24 de mayo se llevó a cabo taller sobre ley 1257 del 2008 y ruta de salud sexual a 5 mujeres que se presentaron. 
02. El 09 de junio se llevó a cabo en la caseta de la población victima ubicada en el barrio los profesores capacitación sobre violencia de mujer y género, tipos de violencia, ruta de acuerdo a la ley 1257 del 2008.
03. El 10 de junio se llevó a cabo en teatro municipal una parte de la brigada de inspección móvil en donde se oferto taller a 150 jóvenes del sabatino del instituto Tebaida en donde se oferto información en violencia de género, ruta de la ley 1257 del 2008 y trabajo infantil. 
ICBF: a través de sus diferentes programas socializa las rutas de atención existentes para las mujeres víctimas, proceso que se adelanta con los diferentes funcionarios adscritos tanto al ICBF como a los operadores de los programas del ICBF</t>
  </si>
  <si>
    <t>Internos
Secretaría de Familia: La Jefatura de la Mujer y la Equidad a través de la Secretaría de Familia da cumplimiento a través del Consejo Departamental de Mujeres Decreto  015/2014
Externos
Alcaldía Montenegro: no se tiene política pública, por lo tanto no se cuenta con un comité técnico interinstitucional para implementación, monitorio y evaluación de la política pública de equidad de género para las mujeres
Alcaldía Tebaida: El Municipio cuenta con un Consejo Consultivo de Mujer y Género,el cual se capacita y realiza seguimiento a la  Política Pública municipal 
ICBF: Se hace necesario que la meta sea reformulada en cuanto al responsable líder que pueda generar el proceso de convocatoria institucional que permita el desarrollo de la actividad.</t>
  </si>
  <si>
    <t xml:space="preserve"> La Jefatura de la Mujer y la Equidad realizó campaña Tu y Yo prevenimos la violencia de género y desarrollamos prácticas no discriminatorias en (3): Ejército Nacional de Armenia, Mujeres de la Administración Municipal de Filandia, Hospital de Montenegro.
Nota: La meta se ha venido midiento en términos absolutos </t>
  </si>
  <si>
    <t xml:space="preserve">Internos
Secretaría de Agricultura: Proyecto para la red departamental de mujeres caficultoras (Presentado al embajador de Israel en Colombia, la gerente de proyectos y la jefe de misión adjunta).
Secretaría de Turismo El día 29 de julio de 2023 hubo participación en la feria de servicios institucionales en el barrio la gran bretaña donde se dieron charlas de cada uno de los servicios de la secretaria y asi como la revision del estado de sus emprendimientos. La población beneficiada son mujeres beneficiadas directa e indirectamente. </t>
  </si>
  <si>
    <t xml:space="preserve">La Estrategia articulación e incorporación entre las organizaciones de mujeres del departamento y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</si>
  <si>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apoyar tecnico y financiero a  los planes de acción de los consejos municipales y departamental de mujeres, se dio cumplimiento en el año 2016, por lo tanto se realizará en el último Consejo Departamental de Mujeres consultiva para que dicho indicador no se continúe realizando el seguimiento trimestral. </t>
  </si>
  <si>
    <t xml:space="preserve">El Programa de Formación en derechos humanos de las mujeres, se dio cumplimiento en el año 2016, por lo tanto se realizará en el último Consejo Departamental de Mujeres consultiva para que dicho indicador no se continúe realizando el seguimiento trimestral. </t>
  </si>
  <si>
    <t>Internos
Secretaría de Turismo: La Secretaria de Turismo, Industria y Comercio informa que 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no es competencia.</t>
  </si>
  <si>
    <t xml:space="preserve">Si bien la meta al 2025 tiene un avance de cumplimiento al 90%, ICBF refiere que no puede dar cumplimiento al indicador
</t>
  </si>
  <si>
    <t xml:space="preserve">Mujeres articuladas a los procesos que brinda la ACR, se dio cumplimiento en el 2016 a través de la Jefatura de la Mujer y la Equidad, por lo tanto se realizará en el último Consejo Departamental de Mujeres consultiva para que dicho indicador no se continúe realizando el seguimiento trimestral. </t>
  </si>
  <si>
    <t xml:space="preserve">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 se ha venido cumpliendo a través de los años en articulación con los diferentes municipios, por lo tanto se realizará en el último Consejo Departamental de Mujeres consultiva para que dicho indicador no se continúe realizando el seguimiento trimestral. </t>
  </si>
  <si>
    <t xml:space="preserve">SENA: Tiene implementado un programa de formación Titulado y  un programa de formación complementario.
La Jefatura de la Mujer y la Equidad a través de la Casa de la Mujer Empoderada desarrolla un programa de capacitación continuada en articulación con el SENA para la autonomía económica de las mujeres
Secretaría de Agricultura: se brindó asesoría y asistencia en diversos temas técnicos, comerciales y organizacionales orientados a fortalecer la base social, la generación de productos (5 Asociaciones).
Nota: El reporte financiero corresponde alas acciones desarrolladas por  la Secretaría de Agricultura.
</t>
  </si>
  <si>
    <t>Primer trimestre
Se realizaron 3 acciones  de promoción y prevención en salud sexual y reproductiva y Derechos sexuales y reproductivo en los Municipios de Armenia, Montenegro y Quimbaya. 
Segundo Trimestre
Externos
ICBF: El ICBF realiza un proceso de mitigación y prevención a través de sus diferentes programas, para la vigencia 2023 se ha dispuesto:
Generación Explora
Generación Explora Rural
De Tú a Tú Infancia, Adolescencia y Juventud 
Generaciones Sacúdete - Adolescentes y Jóvenes BID
Generaciones Sacúdete - Étnicos
Generaciones Étnicas Con  Bienestar 
Se tienes una proyección de atención de 3897 de los cuales por activación de los programas desde el nivel nacional a la fecha se han atendido 192 adolescentes y jóvenes en todo el departamento del Quindío, dentro de lo cual se desarrollaron actividades de acompañamiento psicosocial y familiar que permiten mitigar y prevenir el consumo de sustancias psicoactivas.
Internos
Secretaría de Salud: Se realizan múltiples talleres de formación para instituciones educativas del departamento del Quindío enfocadas en derechos humanos, derechos colectivos, derechos sexuales y reproductivos es decir formar ciudadanos residentes colectivos. 
Profamilia: 4 Talleres de sensibilizacion en derechos, Atencion Humanizada y sensibilizacion IVE- Foro Regional de Interrupcion Voluntaria del Embarazo- Proyecto "LA LUCHA SIGUE " Embarazo no deseado - Estrategia Metodos de Planificacion Familiar dirigida a las Universidades
Nota: No existe coherencia entre el indicador y la meta, por lo tanto se continuará realizando la medición en términos de número absoluto</t>
  </si>
  <si>
    <t>Externos
Personería Calarcá: Refiere que no es competencia</t>
  </si>
  <si>
    <t>Externos
Personería de Calarcá: Refiere que durante el trimestre no se avanzaron en campañas para Incentivar la promoción de los derechos humanos de las mujeres, la prevención de violencias y la transformación de valores de discriminación hacia la mujer</t>
  </si>
  <si>
    <t xml:space="preserve">Externos
Personería de Calarcá: Durante este trimestre desde  la Personería Municipal, no se realizó acompañamiento en eventos de la movilizacion social de mujeres. </t>
  </si>
  <si>
    <t>Externos:
Personería de Calarcá: No se tiena campaña de sensibilizacion y divulgacion</t>
  </si>
  <si>
    <t xml:space="preserve">Externos:
Personería de Calarcá: El Municipio cuenta con un espacio de  Participación de las mujeres en escenarios de construcción de paz, a traves del Comité de Paz. </t>
  </si>
  <si>
    <t>Externos
Personería de Armenia: 2 diplomados  Derechos Humanos y Ambiente: dirigido a Personeros, Contralores y representantes estudiantiles  (convenio con la Universidad Gran Colombia, Secretaria Educación Municipal, Contraloria Municipal y con apoyo del Cidea y CRQ y Agencia del Ministerio Público), en uno de los modulo se trabajo con los jovenes la prevención a todo tipo de violencias de genero y contra la mujer. el otro Diplomado con población diferencial convenio con la Universidad Alexander Von Humboldt, donde también se trabajo el tema de prevención violencias de genero y contra la mujer.
Personería de Calarcá: Refiere que no es competencia</t>
  </si>
  <si>
    <t>Personería de Armenia
Personería de Calarcá</t>
  </si>
  <si>
    <t>Externos:
Personería de Calarcá: No se desarrollan acciones de acompañamiento, dado que la ACR ya no opera.</t>
  </si>
  <si>
    <t>Externos: 
Personería de Calarcá: Quedan inmersas en el Comité de paz del Municipio, las recomendaciones del Consejo de Seguridad de la ONU</t>
  </si>
  <si>
    <t>Externos:
Personería Calarcá: Refiere que no es competencia</t>
  </si>
  <si>
    <t>Externos:
Personería de Calarcá: Durante este trimestre no se realizaron. Sin embargo, en caso de requerirse se presta la asistencia frente a capacitación de docentes y demas funcionarios del sector educativo.</t>
  </si>
  <si>
    <t>Externos:
Personería de Calarcá: Refiere que no es competencia de la Personería</t>
  </si>
  <si>
    <t>Externos: 
Comisaría de Córdoba: A la fecha la Administración Municipal cuenta con el Decreto Nº 043 del 24 de mayo de 2021 "POR MEDIO DEL CUAL SE CREA EL COMITÉ MUNICIPAL DE SALUD SEXUAL, DERECHOS SEXUALES Y REPRODUCTIVOS" y en donde se abordarian temas concernientes a la Implementación de la Ley 1257 de 2008, , para la presente vigencia dicho comité se encuentra inactivo, sin embargo, pero se esta dando cumplimiento a accciones encaminadas  en la salud Sexual, Derechos Sexuales y Reproductivos. 
Comisaría de Filandia: Actualmente el municipio de filandia cuenta con el comité de mecanismo articulador para la violencia por razones de genero y sexo, dentro del cual se realizo un plan de accion de prevención y promocion dirigida a mujeres, NNA vicitimas de violencia y el cual ha sesionado en lo corrido del 2023, 4 veces. 
Personería de Calarcá: El Municipo no cuenta con Comité de Violencia</t>
  </si>
  <si>
    <t>Comisaría de Córdoba
Comisaría de Filandia
Personería de Calarcá</t>
  </si>
  <si>
    <t xml:space="preserve">Externos
Alcaldía de Salento: El 27 de octubre y 27 de noviembre los contratistas de la administración municipal vinculados al Enlace Mujer participan de una conferencia brindada por la OEA sobre derechos de las mujeres, igualdad y educación
Personería de Armenia: se implemento la Cartilla Virtual de Mecanismos Alternativos de Resolución de Conflictos, el cual se socializó a todos los establecimientos escolares. con el fin de aportar a la sana convivencia y mitigación de todo tipo de violencias escolares. convenio con la universidad alexander von humboldt.
Personería de Calarcá: Refiere que no es competencia </t>
  </si>
  <si>
    <t>Alcaldía de Salento
Personería de Armenia
Personería de Calarcá</t>
  </si>
  <si>
    <t>Externos
Personería de Armenia: Asiste a los Comités convocados por la Alcaldía de Armenia, para el monitoreo y evaluación de la Política Pública de Equidad de género para las mujeres.
Personería de Calarcá: Actualmente se encuetra implementando la politica de genero en el municipio de calarcá, no se han realizado seguimientos a la misma.</t>
  </si>
  <si>
    <t>Externos: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</si>
  <si>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Migración Colombia</t>
  </si>
  <si>
    <t>Internos:
Secretaría de Agricultura: Para cumplir con la meta de apoyo financiero para la participación de ferias se suscribieron 8 convenios, uno para mujeres rurales</t>
  </si>
  <si>
    <t>Internos:
Secretaría de Agricultura:'Para la cofinanciación de proyectos productivos, pagaron y estan en ejecucion  8 alianzas productivas.
ALIANZA 1 ASOEMGE, CONVENIO 019
ALIANZA 2: PORCIGENVA, CONVENIO 016
ALIANZA 3: MANOS UNIDAS, CONVENIO 017
ALIANZA 4: AROMA DE CAMPO, CONVENIO 021
ALIANZA 5 QUIMBAYA, CONVENIO 020
ALIANZA 6: ACCAM, CONVENIO 018
ALIANZA 7 ASOPICIR, CONVENIO 022
ALIANZA 8. ASOTRARUGEN, CONVENIO 027.</t>
  </si>
  <si>
    <t>Secretaría de Agricultura: para este trimestre no se avanzaron en acciones</t>
  </si>
  <si>
    <t xml:space="preserve">Internos:
Secretaría de Agricultura: Se realizó caracterización, asesoría empresarial y comercial a los siguientes emprendimientos en edad temprana 
1. VACA PURPURA- DE LÁCTEOS
2. Tostato fresh de productos de panadería
3. Café la cordillera, luz Aída Loaiza Café
4. Guadua, propietario Felipe fajardo
5. Salsas MAICHI 
6. Tostón PILAO
</t>
  </si>
  <si>
    <t>Internos:
Secretaría de Agricultura: Se suscribió 1 convenio (013), de apoyo de productores con activos productivos y de comercialización con el banco agrario de colombia</t>
  </si>
  <si>
    <t xml:space="preserve">Internos:
Secretaría de Agricultura: Proyecto para la red departamental de mujeres caficultoras (Presentado al embajador de Israel en Colombia, la gerente de proyectos y la jefe de misión adjunta) </t>
  </si>
  <si>
    <t xml:space="preserve">Internos:
Secretaría de Cultura: 469 mujeres fueron benefciarias del programa de formacion informal en las diferentes areas como musica , artes plasticas, teatro  , danza y tejidos. 
y en procesos de pormocion de lectura y escritura  733 mujeres en los municipios del dapartamento para un total de 1202 mujeres inpactadas </t>
  </si>
  <si>
    <t>Internos:
Secretaría de Cultura: con la fundacion guaicamarintia con su proyecto la ruta  del bareheque se benficaron indirectamente 6000 mujeres y la fundacion cultivarte  con su proyecto beneficiaron a 1340 , para tener un total de mujeres 10313 mujeres benficiadas en le la ejecucion de los 40 proyectos ganadores.</t>
  </si>
  <si>
    <t>Internos:
Secretaría de Educación: La secretaría de educación departamental implementó y ejecutó 3 estrategias de acceso y permanencia para todos los niños, niñas, adolescentes y jóvenes al sistema educativo:
* Matriculaton
* Programa de Alimentación Escolar
* Transporte Escolar</t>
  </si>
  <si>
    <t>Internos:
Secretaría de Educación:  se presenta un porcentaje del 88,21% de mujeres que ingresarón a la educación seundaria (matrícula Vs Proyecciones de Población DANE "Femenino").</t>
  </si>
  <si>
    <t>Internos:
Secretaría de Educación:  Articulación del Sector Educativo entre la Universidad del Quindío y la Secretaría de Educación Departamental del Quindío: Aunar esfuerzos académicos y administrativos para la articulación del nivel de la educación media con la educación superior y aplicar estrategias de orientación vocacional, para promover la continuidad de los estudiantes en el sistema educativo - Se beneficiaron estudiantes de las IE: General Santander de Calarcá, Instituto Tecnológico, Instituto Quimbaya, Instituto Tebaida ( En los programas Ingeniería de Sistemas y Computación , y Tecnología en electrónica) Santa María Goretti, Policarpa Salavarrieta, Jhon F Kennedy Programa de lenguas Modernas), Naranjal, Instituto Buenavista, Baudilio Montoya, Luis Granada Mejía, Rio Verde bajo (Programa de ingeniería de alimentos).</t>
  </si>
  <si>
    <t xml:space="preserve">Internos:
Secretaría TIC: se realizo  el proceso de contratación de  32 personas entre (profesionales, tecnologos y/o tecnicos).  Los cuales pertenecen al programa de modelo integrador TIC. El cual ha permitido a capacitar a un total de 7288 personas en tecnologías de la información y las comunicaciones en el departamento del Quindio. En  cumplimiento con el presente indicador las personas capacitadas y certificadas  fueron  un total 839 personas distribuidas asi:
-1. Creativos Digitales en Animación 2D y Videojuegos en SCRATCH nivel 1 - Robótica Educativa: 1509 niños capacitados.
2. Emprendedores Digitales: 598 Personas capacitadas.
3. Mujeres TIC - Startup, , Feria TIC:  888 Personas capacitadas.
4. Población Digital - Grupo Narp (Negros, Afrodescendientes, Raizales y Palenqueros): 396 Personas capacitadas.
5. Programa 50 Plus: 282 Personas capacitadas.
6. Brigadas Digitales - 3615 Personas Capacitadas
</t>
  </si>
  <si>
    <t>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t>
  </si>
  <si>
    <t xml:space="preserve">Internos
Secretaría de Turismo: Para este trimestre la secetaría no   adelantado actividades que le deríeran cumplimiento al indicador
Externos:
MiNT: El Ministerio del Trabajo promovió 2 estrategias de acompañamiento en empresas privadas y públicas, que cierren las brechas de género en cuanto al acceso al pleno empleo y condiciones de igualdad salarial.
1. Segun la informacion recopilada desde el Area de Atencion al Ciudadano y Tramite (GACYT)  se atendieron 143 consultas a mujeres. 
2. De acuerdo a la informacion aportada desde el grupo de Inspeccion, Vigilancia y Control, se han realizado 77 audiencias de conciliacion presentada por mujeres y  6 investigaciones administrativas laborales en la cual las querellas fueron presentadas por mujeres.  Finalmente,  4  presuntas situaciones de acoso laboral radicadas por mujeres. </t>
  </si>
  <si>
    <t>Internos
Secretaría de Turismo: refiere que  el Plan de acompañamiento integral a las remesas laborales y generación de estímulos con enfoque de género y diferencial no hace parte de la misionalidad de la secretaría. 
Migración Colombia: Seguimiento a la Ley  de Retorno (Ley 1565 de 2012) y Política Integral Migratoria (Ley 2136 de 2021). Entrega de incentivos económicos a cinco (5) mujeres emprendedoras con tipo de retorno productivo. Se realiza acompañamiento, asesoría y seguimiento a sus emprendimientos para la ejecución de los recursos.</t>
  </si>
  <si>
    <t>Internos:
Secretaría de Salud: La Secretaría de Salud cuenta con una cobertura del 98% de  acceso en calidad y oportunidad a los servicios de salud para las mujeres,  priorizando estrategias de vinculación al SGSSS (RÉGIMEN CONTRIBUTIVO Y SUBSIDIADO)</t>
  </si>
  <si>
    <t>Internos:
Secretaría de Salud: La Secretaría de Salud cuenta con una cobertura del 98%  de atención en la población femenina de vulnerailidad como niñas, madres gestantes , adultas mayores, mujeres  con capacidades diferentes, mujeres indígenas, afro-descendientes,lbti, prostitutas y en condicion de habitación de calle, con calidad y oportunidad.</t>
  </si>
  <si>
    <t>Internos:
Secretaría de Salud: La Secretaría de Salud Departamental realizó la 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Secretaría de Salud refiere que la Ley 1438 de 2011 se reglamenta la implementación de APS, y el Departamento cuenta con 7 Municipios priorizados en APS y las respectivas rutas.</t>
  </si>
  <si>
    <t xml:space="preserve">Profamilia
</t>
  </si>
  <si>
    <t xml:space="preserve">Externos
Profamilia: 4 Talleres de sensibilizacion en derechos, Atencion Humanizada y sensibilizacion IVE- Foro Regional de Interrupcion Voluntaria del Embarazo- Proyecto "LA LUCHA SIGUE " Embarazo no deseado - Estrategia Metodos de Planificacion Familiar dirigida a las Universidades
</t>
  </si>
  <si>
    <t xml:space="preserve">Internos:
Secretaría de Salud: La Secretaría de Salud Incorpora el enfoque diferencial y de género en el diseño e implementación de la vigilancia en salud pública de salud mental.
 Desde el programa de salud mental y salud sexual y reproductiva  se ha realizado asistencias técnicas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</si>
  <si>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 xml:space="preserve">Internos:
Secretaría de Familia: Se Implementan las medidas de seguimiento al cumplimineto del decreto 2734 de 2012 Por el cual se reglamentan las medidas de atención a las mujeres víctimas de violencia a través del Decreto 213 de 2022, a través del comité Intersectorial Departamental para la prevención de la violencia por razón de sexo y género, la atención, la protección y acceso a justicia a niñas, niños, adolescentes y mujeres víctimas de estas violencias. </t>
  </si>
  <si>
    <t xml:space="preserve">Internos:
Secretaría de Familia: Se Implementan las medidas de seguimiento al cumplimiento del decreto reglamentario 4796 de 2011 (Ley 1257 de 2008) a través del Decreto 213 de 2022, a través del comité Intersectorial Departamental para la prevención de la violencia por razón de sexo y género, la atención, la protección y acceso a justicia a niñas, niños, adolescentes y mujeres víctimas de estas violencias. </t>
  </si>
  <si>
    <t>Internos:
Secretaría de Salud: La Secretaría de Salud cuenta con un  Sistema de información unificado, que amplia las características de análisis estructural de la salud en el Departamento.  SIVIGILA</t>
  </si>
  <si>
    <t xml:space="preserve">Internos:
Jafatura de la Mujer y la Equidad: Dentro del Consejo Departamental de Mujeres se incluye la participación de Mujeres Rurales, y población LGBT para la participación de este sector.
</t>
  </si>
  <si>
    <t xml:space="preserve">Internos:
Secretaría de Familia crea el sub-comites de seguimiento a la divulgación, implementación, monitoreo y evaluación de la política publica de Equidad de Género para las mujeres incorporados en los consejos municipales y departamental de mujeres; a traves de la ordenanza 015 de 2014 Consejo Departamental de Mujeres y los 12 Municipios </t>
  </si>
  <si>
    <t>Internos
La Secretaría de Familia a través de la Jefatura de la Mujer ha avanzado en el diseño de la página web del observatorio de género, se encuentra en  la página web</t>
  </si>
  <si>
    <t xml:space="preserve">Internos: 
La Secretaría de Familia a través de la Jefatura de la Mujer ha avanzado en el diseño de la página web del observatorio de género, se encuentra en  la página web
</t>
  </si>
  <si>
    <t>Internos:
La Gobernación del Quindío en articulación con   la Secretaría Administrativa y La Secretaría de Familia a través de la Jefatura de la Mujer y la Equidad Implementa el plan estratégico 
Nota: Las asesorías dependen de las necesidades de funcionarios y contratistas. La meta se mide en función de la implementación del plan</t>
  </si>
  <si>
    <t xml:space="preserve">Internos:
Secretaría de Familia: Se avanzó en la Campaña de sensibilización y formación a periodistas y comunicadores sociales en prevención de violencias contra la mujer, promoción de sus derechos bajo el enfoque diferencial y género  en las emisoras la FM y 2 periodistas independientes. </t>
  </si>
  <si>
    <t>Internos
Secretaría de Familia: En el Departamento se cuenta con la ruta establecida, la cual incluye los lineamientos para la atención adecuada de mujeres víctimas de diversas formas de violencias basadas en género</t>
  </si>
  <si>
    <t>Internos:
Secretaría de Familia: Desde el comité instersectorial Departamental para la prevención de la violencia se realizó el seguimiento a la aplicación de protocolos de atención a víctimas de violencia de género con pertinencia cultural. (Comité creado mediante decreto 213 de 2022)</t>
  </si>
  <si>
    <t xml:space="preserve">Internos:
Secretaría de Familia: Se realizó por medio  del comité instersectorial Departamental para la prevención de la  violencia  Y desde la oficina de epidemiología el seguimiento a los casos reportados
</t>
  </si>
  <si>
    <t>Internos:
Se Implementaron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
Lo anterior desde el comité instersectorial Departamental para la prevención de la violencia  creado mediante decreto 213 de 2022</t>
  </si>
  <si>
    <t>Internos: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</si>
  <si>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Internos:
La Jefatura de la Mujer y la Equidad realiza incorporación a los indicadores de género  en los sistemas de información al Igual que la Secretaría de Planeación con el Observatorio Departamental </t>
  </si>
  <si>
    <t>Internos:
La Secretaría de Familia incorpora el enfoque de género en las 7 políticas públicas que se encuentra implementando.</t>
  </si>
  <si>
    <t>Internos: 
Secretaría de Salud: Se orienta de manera permanente acompañamiento en la mitigación de las brechas de acceso en salud mental en pro de aumentar la cobertura en los programas de atencion primaria en salud y de la misma forma se capacita al personal de salud encargado en las instituciones. 
Generación de capacidad de asistencia técnica a instituciones educativas, instituciones de salud y demás que lo requieren frente a temas de atención en salud mental.
Se realizan actividades de garantía de los derechos en salud en relación y apuntando a las acciones de la politica publica MUJER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</si>
  <si>
    <t xml:space="preserve">Internos:
Secretaría de Salud: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un oficio solicitando el seguimiento a la activación de la ruta por salud mental a los Planes Locales de Salud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</si>
  <si>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 xml:space="preserve">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
</t>
  </si>
  <si>
    <t>Externos:
Personería de Calarcá: Refiere que no es competencia de la Personería
Internos: 
Secretaría de Salud: Por parte del programa Convivencia Social y Salud Mental se realiza gestión del riesgo en  eventos de interés en salud mental  específicamente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Ahora bien, para ambos eventos se prioriza menores de edad, gestantes, reincidentes, población afro, indígenas y LGBTIQ+, realizando activación de ruta de los casos que nos remiten diferentes instituciones del departamento como universidades, colegios, Sub secretarias de salud, etc. Allí se realiza articulación inmediata con las entidades prestadoras de salud mental las cuales son El Prado y Hospital Mental de Filandia, para lograr una atención oportuna.</t>
  </si>
  <si>
    <t>Personería de Calarcá
Secretaría de Salud</t>
  </si>
  <si>
    <t xml:space="preserve">Internos:
Secretaría de Agricultura: Se les brindó asesoría y asistencia en diversos temas técnicos, comerciales y organizacionales orientados a fortalecer la base social, la generación de productos, el cumplimiento
Asociación de cafés especiales TUMBAGO
 Asociación paisaje mujer y café “PIJAO”
 Asociación de mujeres cafeteras de Buena Vista 
 Asociación mujeres cafeteras de Barcelona, MUCABAT 
 Asociación Asochapogen
Secretaría de Turismo: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*Pagoda By Tuk Tuk 
*Anonima Cocina
*LA COMPOSTERA DEL EJE
*Elizabeth Gourmet Cocina Italiana
*BOLSOS FRANCO
*Sammy Estetica y Belleza 
*AC ARTICUEROS
*Elemento Tierra
*PRODUCTOS LA PERLA
*RECICLAPLUS
*Simon´s Spa
*CHA – TÉ
*LA COCINA DE FLORIS 
</t>
  </si>
  <si>
    <t>Internos:
Secretaría de Turismo: Se gestiono por parte del departamento la participación de emprendimientos, en los siguientes eventos. 
Vitrina comercial del evento “Expo Bike” realizado por el Gran Fondo Quindiano donde llegaron 1.000 ciclistas de todo Colombia quienes participaran en dicha carrera, el día 5 de agosto de 2.023 en el Centro de Convenciones, en dicho evento participaron 20 mujeres emprendedores del departamento.
 El día 22 de septiembre de 2023 se hizo acompañamiento a “Feria Internacional del Libro” realizada en el Centro de Convenciones por la empresa FILAQ, donde participaron 5 mujeres emprendedoras quienes tuvieron ventas por valor de $ 2.166.000</t>
  </si>
  <si>
    <t xml:space="preserve">Internos:
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</si>
  <si>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 xml:space="preserve">Internos:
Secretaría de Turismo: Por medio de la estrategia de fortalecimiento de habilidades dirigido a las mujeres que hacen parte de los recintos gastronomicos de los municipios salento, montengro y la tebaida, se capacitaron en: Elaboración de empaques para Souvenir, taller de manejo de herramientas e higiene postural, Manipulacion de Alimentos y tallerr de manejo de extintores y primeros auxilios, con un impacto de 58 mujeres. </t>
  </si>
  <si>
    <t xml:space="preserve">Internos:
Secretaría de Turismo: A través del convenio de asociación 007 de 2023 entre el Departamento del Quindío y  la Universidad de la Gran Colombia y en el marco del observatorio regional de mercado de trabajo ORMET QUINDÍO, se formulo y socializo a través de un foro en el mes de octubre el Boletin #4 con relación a brechas salariales en el sector turismol.
Boletín No 4: Brechas salariales en el
sector turismo
Tema: Ingresos, género y turismo.
Subtemas: Descomposición de la
brecha salarial por género, brechas de
participación en el sector turismo,
diferenciales en el capital humano e
implicaciones de política.
Fuente: Microdatos de la Gran
Encuesta Integrada de Hogares GEIH
(Dane, 2022).
Unidad de análisis: Departamento.
</t>
  </si>
  <si>
    <t>Internos:
Secretaría de Turismo: Programa de Equidad Laboral con Enfoque Diferencial y de Género para las Mujeres, corresponde a un programa diseñado por el Nivel central del Ministerio de Trabajo mediante el DECRETO 4463 DE 2011. De acuerdo al contenido del decreto el proceso de sensibilización y socialización del programa  "se desarrollarán en coordinación y de manera articulada entre el Ministerio del Trabajo, el Servicio Nacional de Aprendizaje – SENA, y otras entidades con competencias que cuenten con la infraestructura y el desarrollo pedagógico requeridos para tal fin" considerando lo anterior, la Secretaria no cuenta con la competencia para llevar a cabo el programa, ni cuenta con el desarrollo pedagógico para tal fin. Sin que esto signifique que los temas de enfoque diferencial de género en el ámbito laboral no sean abordados desde esta secretaria, temas que serán reportados previas planeaciones internas.</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</si>
  <si>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</si>
  <si>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Externos:
Personería de Calarcá: No se tiene campaña de sensibilización y divulgación.
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t>
  </si>
  <si>
    <t>Personería de Calarcá
Secretaría de Turismo</t>
  </si>
  <si>
    <t>Externos
Personería de Calarcá: No se ejecuta Campaña "Hombres quindianos por una vida libre de miedos y violencias contra las mujeres" elaborada y ejecutada
Internos:
Secretaría de Interior: Para culminar el año 2023, Se tramitaron 170 solicitudes relacionadas con taller lúdico rutas de prevención delito Reclutamiento Forzado y Violencia Sexual, en los municipios de Calarcá,  Armenia, Montenegro y Quimbaya.</t>
  </si>
  <si>
    <t>Personería de Calarcá
Secretaría de Interior</t>
  </si>
  <si>
    <t>Externos:
Personería Calarcá: Refiere que no es competencia
Internos:
Secretaría de Interior: Se realizó seguimiento al Plan Integral de Seguridad y Convivencia Ciudadana (PISCC) en los municipios de Filandia, Córdoba, Montenegro, Quimbaya, (seguridad ciudadana)</t>
  </si>
  <si>
    <t>Internos:
Secretaría de Interior: Mesa de reacción rápida para activación de rutas de protección a líderes sociales y defensores de derechos humanos amenazados. 
Conformación de la mesa de casos de desaparición forzada del departamento del Quindío, enfocado a toda la población en general.</t>
  </si>
  <si>
    <t>Internos:
Secretaría de Turismo:  gestionó por parte del Departamento la participación de emprendimientos, en los siguientes eventos
Vitrina permantente el Tambo Filandia con la participación de  27 mujeres emprendedoras por el periodo del 11 de noviembre al 13 de noviembre de 2023 con ventas por valor  $ 10.124.000 durante este período</t>
  </si>
  <si>
    <t>Vitrina permantente el Tambo Filandia con la participación de  27 mujeres emprendedoras por el periodo del 11 de noviembre al 13 de noviembre de 2023 con ventas por valor  $ 10.124.000 durante este período</t>
  </si>
  <si>
    <t>Secretaría de Turismo:  gestionó  la participación de emprendimientos en Vitrina permantente el Tambo Filandia con la participación de  27 mujeres emprendedoras por el periodo del 11 de noviembre al 13 de noviembre de 2023 con ventas por valor  $ 10.124.000 durante este período</t>
  </si>
  <si>
    <t xml:space="preserve">Secretaría de Turismo: Por parte de la Secretaria se socializo la oferta institucional a los siguientes eventos:
El día 27 de julio de 2023 se realiza oferta de servicios institucionales de la secretaria de Turismo, Industria y Comercio, donde se da a conocer el tema de los datafonos, en la feria de servicios del departamento del Quindío impactando a 7 mujeres emprededoras del barrio gran bretaña.
El día 6 de agosto de 2023 se realiza oferta de servicios institucionales de la secretaria de Turismo, Industria y Comercio, donde se da a conocer el tema de los datafonos, en el festival gastronomico, artesanal y cultural impactando a 5 mujeres emprededoras en la vereda la virginia en Calarca Quindío.
El día 6 de septiembre de 2023 se realiza oferta de servicios institucionales de la secretaria de Turismo, Industria y Comercio, en las instalaciones de la gobernación del Quindío impactando a 8 mujeres. 
El día 23 de septiembre de 2023 se realiza oferta de servicios institucionales de la secretaria de Turismo, Industria y Comercio, en el parque de la vida de armenia impactando a 19 mujeres emprendedoras productoras de alimentos y artesanas. </t>
  </si>
  <si>
    <t>Internos
Secretaría de Turismo: Realización de taller diagnóstico con el grupo de mujeres habitantes de Puerto Alejandria, en el municipio de Quimbaya. este taller consistió en diagnosticar el estado de la población de mujeres, su actividad economica actual y su propuesta de oferta turistica que presentan. se define hacer una Ruta GAstronomica con el fin de dinamizar el puerto y aumentar tanto la oferta turistica al visitante, como los ingresos economicos del grupo de mujeres en la zona.</t>
  </si>
  <si>
    <t xml:space="preserve">Secretaría de Interior: Mesa de reacción rápida para activación de rutas de protección a líderes sociales y defensores de derechos humanos amenazados. </t>
  </si>
  <si>
    <t>Conformación de la mesa de casos de desaparición forzada del departamento del Quindío, enfocado a toda la población en general.</t>
  </si>
  <si>
    <t>META 2024</t>
  </si>
  <si>
    <t>RECURSOS 2024</t>
  </si>
  <si>
    <t>LOGROS ALCANZADOS 2024</t>
  </si>
  <si>
    <r>
      <t xml:space="preserve"> 
Internos:
Desde la Direccion de comunicaciones, a través del </t>
    </r>
    <r>
      <rPr>
        <b/>
        <sz val="10"/>
        <color theme="1"/>
        <rFont val="Calibri"/>
        <family val="2"/>
        <scheme val="minor"/>
      </rPr>
      <t>plan de medios</t>
    </r>
    <r>
      <rPr>
        <sz val="10"/>
        <color theme="1"/>
        <rFont val="Calibri"/>
        <family val="2"/>
        <scheme val="minor"/>
      </rPr>
      <t xml:space="preserve"> que se inicio en Marzo del 2024 , se visibiliza el rol de las mujeres Quindianas y sus aportes en la sociedad 
Secretaría de Cultura: Profesionalización de 58 Mujeres con la Universidad de Antioquia en áreas de Música, Teatro , artes plásticas y Danzas (recursos del SGR). Además, se desarrolló una  muestra y sensibilización con Vulvarte sobre Mutilación Genital Femenina y realidades de la comunidad Embera en el Quindío en la sala Antonio Valencia en alianza con la secretaria de Familia. </t>
    </r>
  </si>
  <si>
    <t xml:space="preserve">Internos
Cultura: La secretaria de cultura se encuentra en proceso activar la plataforma Arte Clik que funciona como una plataforma virtual y  es una iniciativa de markeing para promocionar los productos artísticos y culturales que ofrecen las mujeres en nuestro territorio. </t>
  </si>
  <si>
    <t xml:space="preserve">Internos:
Secretaría de Cultura: la secretaria de cultura apertura la convocatoria  de estímulos con la  resolución 1832/ 21 de marzo de 2024, que desarrolla líneas de investigación cultural.  </t>
  </si>
  <si>
    <t>Internos
Secretaría del Interior: se ha relizados la activación de las rutas de ateción en cuestión de riesgo inminente a los firmantes del paz de la ARN, así mismo, se ha promovido la participación de la poblaión dentro del consejo departamental de paz, reconciliación y convivencia</t>
  </si>
  <si>
    <t>Internos
Desde la secretaria de Interior en su dirección de Derecho Humanos se promovió y se estableció la participación de la mujer en el consejo departamental de paz, reconcilición y convivencia</t>
  </si>
  <si>
    <t xml:space="preserve">Internos:
La Secretaría del Interior no tiene acciones debido a que no tiene competencia en esta meta. </t>
  </si>
  <si>
    <t>Internos
Secretaría del Interior: La atención a la población victima se hace una atención bajo el protocolo Nacional, por lo tanto no se lleva a cabo bajo una perspectiva de genero
Secretaría de Familia:  Se realizó por medio  del comité instersectorial Departamental para la prevención de la  violencia  Y desde la oficina de epidemiología el seguimiento a los casos reportados</t>
  </si>
  <si>
    <t>Internos
Secretaría de Turismo: El indicador no es competencia de la Secretaría de Turismo, Industria y Comercio.</t>
  </si>
  <si>
    <t xml:space="preserve">Internos
Cultura: En este momento se dio  apertura a las convocatorias de concertación resolución 1831/ 21 de marzo y estímulos resolución 1832/ 21 de marzo de 2024,  la que incorpora líneas para la ejecución de proyectos con mujeres campesinas y / rurales para el  reconocimiento y protección del paisaje cultural cafetero 
La Secretaria de Turismo, Industria y Comercio informa que este indicador no es competencia de nuestras dependencias, Una vez analizado  el indicador se confirma que no es competencia de la secretaria. </t>
  </si>
  <si>
    <t>33.33%</t>
  </si>
  <si>
    <t>63.6%</t>
  </si>
  <si>
    <t>16.66%</t>
  </si>
  <si>
    <t>Externos:
Alcaldía y Personería de Salento: En el mes de marzo se realizo la semana de la mujer "celebrando nuestra grandeza" en el marco de la conmemoracion del dia internacional de la mujer, el cronograma fortalecio la participacion de las mujeres salentinas en eventos de emprendimiento a mujeres rurales, caminatas, espacios para mujeres poetas y escritoras garantizando su partcipacion y construccion de paz</t>
  </si>
  <si>
    <t>Externos: 
Alcaldía de Calarcá: la acción concreta se relaciona con la  actividad de Socialización de las Rutas de atención a mujeres victimas de las distintas violencias con los funcionarios públicos del municipio  realizadas en el mes de marzo. (3 espacios)
Alcaldía y Personería de Salento: Se realizo sensibilizacion y socializacion a los funcionarios de la alcaldia municipal en temas de nuevas masculinidades relacionando la masculinidad toxica como comportamientos que promueven la violencia contra la mujer, se brindaron pautas para adquirir y habituar masculinidades sanas con el objetivo de fortalecer la igualdad de genero.</t>
  </si>
  <si>
    <t>Internos:
Secretaría de Educación: En el primer trimestre del 2024 con el convenio de articulación Sena se reportan  788 mujeres   matriculadas en la media técnica      para un 53 % del total, de estudiantes matriculados, así mismo se otorgó el estímulo económico por parte del departamento a los mejores icfes de   las 54 instituciones educativas para  el ingreso a la educación superior en donde tenemos 7 mujeres que ingresaron a la educación superior para un    42 % del total de beneficiados 
Uniquindío: INFORMACION ESTADISTICA VIGENCIA 2023-1 MUJERES UQ
Resguardo o etnia mujeres: 167
N.A.R.P. Mujeres: 472 
Discapacidad mujeres: 381</t>
  </si>
  <si>
    <t>Externos:
Uniquindío: La universidad del Quindío aún no realiza el diagnostico de detección de prácticas e imaginarios patriarcales, androcéntricas y sexistas en los funcionarios públicos, en el diseño y aplicabilidad de los procesos, procedimientos de las instancias e instituciones del Estado a nivel departamental y municipal.</t>
  </si>
  <si>
    <t>Externos:
Gran Colombia: Socialización del protocolo para la prevención y atención del acoso y violencia de género. Sensibilización sobre la violencia de género. Sensibilización de la violencia sexual y ruta de atención. Cultura del reporte. (10 campañas realizadas)</t>
  </si>
  <si>
    <t>Internos:
Secretaría de Familia: La Jefatura de la Mujer y la Equidad a través de la Casa de la Mujer Empoderada desarrolla un programa de capacitación continuada en articulación con el SENA para la autonomía económica de las mujeres</t>
  </si>
  <si>
    <t>66.6%</t>
  </si>
  <si>
    <t>Internos:
Secretaría de Familia: En el marco de la conmemoración del 8 de Marzo Día Internacional de la Mujer, se realizó feria de Mujeres emprendedoras donde se socializó la oferta Institucional</t>
  </si>
  <si>
    <t>Durante este trimestre la Jefatura de Mujer y equidad no  avanzó en acciones</t>
  </si>
  <si>
    <t>Internos:
Secretaría de Familia: La Jefatura de la Mujer y la Equidad cuenta con un plan de Capacitación que se desarrolla en la Casa de las Mujeres Empoderadas</t>
  </si>
  <si>
    <t>Internos
Secretaría de Turismo: Informa que este indicador no es competencia de nuestras dependencias, Una vez analizado  el indicador se confirma que no es competencia de la secretaria. 
Nota: La Estrategia Unidos operó hasta el año 2018</t>
  </si>
  <si>
    <t>Internos
Secretaría de Turismo: Informa que este indicador no es competencia de nuestras dependencias, Una vez analizado  el indicador se confirma que no es competencia de la secretaria. 
Durante este trimestre la Jefatura de Mujer y equidad no  avanzó en acciones</t>
  </si>
  <si>
    <t>Internos:
Secretaría de Familia: Desde el comité instersectorial Departamental para la prevención de la violencia conformado por los actores responsables de activar la ruta de prevención de violencia se realiza seguimiento al cumplimiento del decreto reglamentario 4798 de 2011 (Comité creado mediante decreto 213 de 2022)</t>
  </si>
  <si>
    <t>Internos:
Secretaría de Familia: La Jefatura de la Mujer y la Equidad adscrita a la Secretaría de Familia se realizó mesa de trabajo  con profesionales de la Secretaría del Interior, para establecer estrategias tendientes a implementar una camapaña de mujeres como candidatas a distintas corporaciones públicas de elección popular.</t>
  </si>
  <si>
    <t>Internos:
Secretaría de Familia: No se avanzaron en acciones ya que la campaña de visibilización y sensibilización de la Política Pública se realizó al inicio de esta.</t>
  </si>
  <si>
    <t xml:space="preserve">Internos
Secretaría de Familia: Da cumplimiento a través de la ordenanza 015 de 2014, donde en su artículo 7 literal 4 establece las funciones de vigilancia y control de la Política Pública de Mujer. Además, en su artículo 9 establece su conformación con representación de mujeres de los diferentes municipios. </t>
  </si>
  <si>
    <t>Externos:
Alcaldía de Salento: En el periodo informado se realizaron mesas de trabajo con la red de mujeres del municipio con el objetivo de avanzar en temas competetentes a la politica publica de equidad de genero para la mujer con el objetivo de avanzar e implementar politica publica para la mujer del municipio
Internos:
Secretaría de Familia: La Jefatura de la Mujer y la Equidad a través de la Secretaría de Familia da cumplimiento a través del Consejo Departamental de Mujeres Decreto  015/2014</t>
  </si>
  <si>
    <t>Internos
Secretaría de Familia: La acción se da cumplimiento a través del Decreto 386/19 en su artículo 7</t>
  </si>
  <si>
    <t>Internos:
La Secretaría del Interior no tiene acciones debido a que no tiene competencia en esta meta. 
Durante este trimestre la Jefatura de Mujer y equidad no  avanzó en acciones</t>
  </si>
  <si>
    <t>Internos
Secretaría de Familia: Desde el comité instersectorial Departamental para la prevención de la violencia los actores que desarrollan acciones de investigación y atención de casos de violencia sexua, violencia intrafamiliar, homicidios, otros; cuentan con lineamientos instaurados(Comité creado mediante decreto 213 de 2022)</t>
  </si>
  <si>
    <t>Durante este trimestre la Jefatura de Mujer y Equidad no avanzó en acciones</t>
  </si>
  <si>
    <t>Internos:
Secretaría de Familia:  a través de la Jefatura de la Mujer y Equidad se garantizan medidas de atención a las mujeres víctimas de violencia</t>
  </si>
  <si>
    <t>Internos:
Secretaría de Familia: Al Interior del comité instersectorial Departamental para la prevención de la  violencia  se cuenta con un subcomité de sistemas de información  que pretende fortalecer los mecanismos de coordinación intersectorial entre los distintos sistemas de información</t>
  </si>
  <si>
    <t xml:space="preserve">La Secretaría de Familia incorpora el enfoque de género en las 7 políticas públicas que se encuentra implementando..
Así mismo,  los diferentes programas y estrategias que se han venido implementando desde la Jefatura de Familia, cuentan con enfoque diferencial y de interseccionalidad. </t>
  </si>
  <si>
    <t xml:space="preserve">Externos: 
Alcaldía de Calarcá: la acción concreta se relaciona con la  actividad de Socialización de las Rutas de atención a mujeres victimas de las distintas violencias con los funcionarios públicos del municipio  realizadas en el mes de marzo. (3 espacios)
Internos:
Secretaría de Familia: La Jefatura de la Mujer y la Equidad realizó Socialización y sensibilización las rutas de atención a mujeres victimas de las distintas violencias </t>
  </si>
  <si>
    <t>Durante esta vigencia no se avanzaron en acciones</t>
  </si>
  <si>
    <t>Internos
Durante este trimestre la Jefatura de Mujer y equidad no  avanzó en acciones
Secretaría de Familia: Se adoptó la estrategia de la Vicepresidencia para el fortalecimiento de los mecanismos de participación</t>
  </si>
  <si>
    <t xml:space="preserve">Internos:
Secretaría de Familia: el indicador se dio cumplimiento en el año 2022 a través del análisis de datos reportados al SIVIGILA  conjuntamente con la oficina de Epidemiología del Departamento. </t>
  </si>
  <si>
    <t>Internos
Secretaría de Educación: Se realizaron mesas de trabajo para socializar las rutas de atención de convivencia escolar (Ley 1620 de 2013), con el objetivo de promover la vinculación de padres , madres, cuidadores y familia en el proceso educativo de NNA, factor fundamental para la garantía de ingreso y permanencia en el sistema educativo, así como del buen  desempeño académico y culminación de ciclos educativos completos. Se realizó mesa de trabajo con la procuradoria, defensoria, ICBF, policia de infancia y adolecencia, Secretaria de salud con el fin de definir la metodologia para la socializacion de las rutas de atencion de convivencia escolar en las IE. Para dar cumplimiento a este indicador estas mesas de trabajo se realizaron sin el uso de presupuestos programado, siendo el presupuesto programado para el primer trimestre de esta politica trasladado para dar cumplimiento a la meta  2201006 del plan de desarrollo.</t>
  </si>
  <si>
    <t xml:space="preserve">Internos: 
Indeportes: En el primer trimestre del 2024 se realizaron dos (2) eventos en los municipios de armenia y Calarcá. el 22 de marzo dónde participaron aproximadamente 900 personas en el municipio de armenia.
El 15 de marzo se realizó el evento en el municipio de Calarcá en dónde participaron aproximadamente 600 personas.
En el segundo trimestre se realizó el día mundial de la actividad física con tres eventos en dos municipios Quimbaya y Calarcá en dónde participo personas de todos los municipios del Departamento.
</t>
  </si>
  <si>
    <t xml:space="preserve">Internos
Secretaría del Interior: no tiene acciones debido a que no tenemos competencia en esta meta.
La Jefatura de Mujer y Equidad adscrita a la Secretaría de Familia, inició la actualización de la situación actual de los Consejos Municipales de Mujeres y brindar apoyo técnico </t>
  </si>
  <si>
    <t xml:space="preserve">Internos
Secretaría del Interior: Se creo el contenido de capacitación para la población entorno a la normativa, conceptos y  rutas de atención </t>
  </si>
  <si>
    <t>Internos
Secretaría del Interior:Desde la secretaria de Interior en su dirección de Derecho Humanos se promovió y se estableció la participación de la mujer en el consejo departamental de paz, reconcilición y convivencia. Además, se realizó la primera reunión de dicho consejo, en el cual, la representación de las mujeres en este consejo fue delegada por el consejo en el comité de paz</t>
  </si>
  <si>
    <t>Internos
Desde la Secretaria de Interior, se inició el recorrrido en el colegio Rufino Centro del municipio de Armenia para realizar asistencia técnica para la incorporación del enfoque de genero en la catedra de paz de este colegio. Ademas, se envió oficio a Secretaria de educación para solicitar información de qué colegios cuentan con catedra de paz en el departamento para continuar recorrido</t>
  </si>
  <si>
    <t xml:space="preserve">Internos:
desde la secretaria de interior y su Dirección Desarrollo comunitario, seguridad, convivencia y parcipacion ciudadana se elaboró el PISCC, donde hubo representación de la población en las mesas de trabajo </t>
  </si>
  <si>
    <t>Internos:
La Secretaría administrativa cuenta con el protocolo de prevención de acoso laboral y sexual que ha sido socializado a través de campañas de sensibilización 
Interior: Se realizaron 5 capacitaciones a funcionarios de la gobernación del Quindío entorno a enfoque de genero y rutas de atención para la atención de violecias basadas en genero y discriminación</t>
  </si>
  <si>
    <t>Internos
Secretaría del Interior: 1. Desde la dirección de protección de derechos y atención a la población, se llevo a cabo un taller psicosocial, DDHH, memoria historica, cultura de paz y no violencia para mesa de victimas en el cual se impacto a 20 mujeres 2. taller psicosocial, oferta de servicios y temas de la secretaría del interior en La Tebaida, impactando a 17 mujeres del municipio 3. asesoría a victimas del municipio de montenegro impactó a 8 mujeres.</t>
  </si>
  <si>
    <t>Internos
La Secretaría del Interior Desde el plan de acción de DH y DIH departamental se contempla la atención y acompañamiento a mujeres victimas de violencia basada en género y otros tipos de violencia dentro del marco del conflicto armado</t>
  </si>
  <si>
    <t>Externos
Uniquindío: La universidad del Quindío esta en proceso de suscrpción de carta de entendimiento con la unidad de victimas, con el fin Promover acciones de
cooperación que favorezcan a las víctimas del conflicto armado incluidas en el RUV.
(Registro Único de víctimas) en desarrollo de la misionalidad de cada una de las
partes que suscriben este documento, específicamente en los campos de la
investigación, intercambio de información, oferta, generación de conocimiento,
intervención social, ciencias y cultura.
La Jefarua de Mujer y Equidad adscrita a la Secretaría de Familia, indagó en la Universidad del Quindío sobre proyectos investigativos encontrando un libro denominado Debates Contemporáneos: Resistencia al Patriarcado, paz y economía de la vida; donde se consolidan 6 proyectos investigativos. Además, de otro proyecto individual llamado Análisis de la obra “Sudarios” de Diettes acerca de la Reconstrucción Simbólica de Memoria como un Hecho Social.</t>
  </si>
  <si>
    <t xml:space="preserve">Internos:
Secretaría de Familia: La Jefatura de la Mujer y la Equidad realiza incorporación a los indicadores de género  en los sistemas de información al Igual que la Secretaría de Planeación con el Observatorio Departamental. Además, con la activación del Mecanismo Articulador de prevención de violencias, en el cual participan las diferentes instancias municipales y departamentales se realiza el seguimiento a los indicadores de género en los diferentes sistemas de información . </t>
  </si>
  <si>
    <t>Internos
La secretaría de interior en conjunto con la secretaria de familia realizó el foro de mujeres electas, donde se pretende realizar  la red de mujeres al poder electas en cargos de elección popular con el fin de incluir las diferentes perspectivas e ideologías que conjuntamente beneficien a las mujeres del Departamento</t>
  </si>
  <si>
    <t xml:space="preserve">Internos:
La secretaría de interior en conjunto con la secretaria de familia realizó el foro de mujeres electas, donde se estableció  la red de mujeres al poder en articulación con las mujeres electas en cargos de elección popular, organizaciones sociales y feministas, Lo anterior, con el fin de establecer estrategias encaminadas en beneficio de las Mujeres del Departamento. </t>
  </si>
  <si>
    <t>Internos:
Desde la Secretaría del Interior, se garantiza el enfoque de derechos en la Política Pública de Seguridad y Convivencia Ciudadana del Departamento</t>
  </si>
  <si>
    <t xml:space="preserve">La Jefatura de Mujer y equidad realizó el acompañamiento a la oficina administrativa en la elaboración de un plan estratégico para la prevención del acoso sexual y laboral en el marco del lugar de trabajo, en virtud del tema de género. Talleres </t>
  </si>
  <si>
    <t xml:space="preserve">Internos:
Secretaría de Turismo: Se identificaron dos emprendimientos denominados Comercializadora el triunfo cuya propietaria es Janeth Mejia Chica, ubicado en Armenia Quindio y   Pet Land de Kelly Piñeros en Circasia Q; donde se presta asistencia Técnica con el fin de favorecer su crecimiento económico a través de las herramientas digitales  como photoroom y marketplace (2 Programas)
</t>
  </si>
  <si>
    <t>Internos:
Secretaría de Agricultura: En la actualidad la Empresa Proyecta esta adelantando la ejecución de un Proyecto para el sector cafetero que tiene como finalidad  asistencia técnica, entrega de maquinaria e insumos a producotres del departamento del Quindío, desde la dirección de emprendimiento se le entregó a PROYECTA un listado de 163 mujeres cafeteras para fortalecer estos proyectos.</t>
  </si>
  <si>
    <t>Internos
Secretaría de Turismo: La Secretaria de Turismo, Industria y Comercio informa que este indicador no es competencia de nuestras dependencias, Una vez analizado  el indicador se confirma que no es competencia de la secretaria. 
Secretaría de Agricultura: En la actualidad se esta identificando el calendario de apertura de convocatorias de proyectos para promover el desarrollo rural e inclusión productiva campesina del departamento del Quindío.para la  Atención a las mujeres víctimas dentro del programa Implementación.</t>
  </si>
  <si>
    <t>18.50%</t>
  </si>
  <si>
    <t>Internos:
Secretaría del Interior: Desde la secretaría se han realizado 28 capacitaciones en torno a la protección de la sana convivencia en familia y social, estas se han llevado desarrollado en los munucipios de Montenegro, Armenia, Calarcá, La Tebaida, Quimbaya, Filandia y Circasia.</t>
  </si>
  <si>
    <t>Internos
Secretaría de Salud: Se realizaron asistencias técnicas de promoción de afiliación al SGSSS en las alcaldias y hospitales del Departamento, donde se hizo énfasis en la importancia de la afiliacion de la poblacion femenina del Quindio.  Se realizaron acciones de resolución de problemas de aseguramiento de esta población como los presentados en diversas PQRD que involucran a la población femenina y permiten su vinculación al SGSSS, así como los problemas de acceso a los servicios de las usuarias que solicitan asistencia de manera presencial en la Secretaria de Salud Departamental</t>
  </si>
  <si>
    <t>Internos
Secretaría de Salud: Se realiza gestión del riesgo en  eventos de interés en salud mental  especificamente en el  evento 875 violencia de género e intrafamiliar realizando seguimiento y acompañamiento a la activación de ruta de estos mismos con el fin de eliminar las barreras de acceso a los servicios de atención en salud mental,  en este orden de ideas  se hace acompañamiento a la activación de ruta de los casos que son identificados y están presentando barreras de acceso en la atención en salud mental, la seguridad e integridad de las víctimas de los diferentes tipos de violencia a través de la notificación de los casos a los Planes Locales de Salud y Subsecretarias de Salud  del territorio, en donde se realiza seguimiento a las acciones que han adelantado cada uno de los actores  en Salud Mental para garantizar la oportuna atención y acceso al servicio.
Del mismo modo, se realiza seguimiento a la gestión de riesgo de los casos notificados por intento de suicidio, evento 356 teniendo en cuenta   la base de datos SIVIGILA, una vez reportados allí, se realiza la clasificación de los casos por municipio y EPS, posteriormente se realiza un oficio solicitando el seguimiento a la activación de la ruta por salud mental a los Planes Locales de Salud quienes en su reporte confirman a fecha de activación y si se ha podido tener respuesta de los casos, en caso de que no se haya logrado tener con éxito una respuesta el Programa interviene solicitando la activación de dicha ruta según la normatividad establecida para mitigar la brecha que se presente en los servicios de salud.
Ahora bien, para ambos eventos se prioriza menores de edad, gestantes, reincidentes, población afro, indígenas y LGBTIQ+, realizando activación de ruta de los casos que son remitidos por diferentes instituciones del departamento como universidades, colegios, Sub secretarias de salud, etc. Allí se realiza articulación inmediata con las entidades prestadoras de salud mental las cuales son El Prado y Hospital Mental de Filandia, para lograr una atención oportuna e inmediata.</t>
  </si>
  <si>
    <t>Internos
Secretaría de Salud: Desde el programa de maternidad segura existe una red entre EPS, IPS y secretaria de salud con el fin de garantizar todas las atenciones durante la gestación, parto y puerperio, con el fin de prevenir riesgos con el binomio madre e hijo.</t>
  </si>
  <si>
    <t xml:space="preserve">Desde la Secretaría de Familia a través de la Dirección de Desarrollo Humano y Familia se realizan acciones de promoción y prevención en salud sexual y reproductiva y Derechos sexuales y Reproductivos; a través de la estrategia Tu y Yo Unidos por la vida
Secretaria de Salud: Desde el programa de convivencia social y salud mental y en articulación con el programa de salud sexual y reproductiva se trabaja con el mecanismo articulador para el abordaje de las violencias basadas en género y sexo con el fin de lograr eliminar las brechas de acceso y construir campañas en pro de la mitigación de este tipo de violencias. </t>
  </si>
  <si>
    <t>Internos
Secretaría de agricultura:  realizó apoyo y asistencia técnica al emprendimiento femenino Tostato Fresh para la participación del  Encuentro Departamental de emprendimiento y  empresarismo femenino Mujeres TICS 
Secretaría TICs: Programación del evento que lleva por nombre Feria Mujeres TIC, para el corte de fechas de este informe solo dejará la programación como tal, ya que en la siguiente evaluación se dejarán escritos los resultados de dicho encuentro departamental.</t>
  </si>
  <si>
    <t>Internos
La secretaria de turismo, industria y comercio lleva a cabo un levantamiento de información, con el fin de apoyar la puesta en valor de los recursos naturales y culturales en la práctica del turismo comunitario, enfocado a poblaciones urbanas y rurales de los diferentes municipios del departamento, que puedan contar una historia y generar enseñanza de tradiciones que aún se mantienen; tanto a turistas como visitantes.</t>
  </si>
  <si>
    <t>Internos: 
Secretaría de Agricultura: 
Se realizó apoyo al emprendimiento de la Red de Mujeres (104 aprox) con el apoyo en la planeación desarrollo y logística para la participación  de la feria Expo café 2024 evento que se realizó con la participación la Red, mujeres emprendedoras vinculadas a la secretaría de agricultura y a la dirección de emprendimiento rural. La red de mujeres cafeteras participaron a través del stand de La gobernación del Quindío a través de la región administrativa y de Planificación RAP-Eje Cafetero, una vitrina nacional e Internacional con un Stan como participación del departamento, donde  tuvieron la oportunidad de hacer sus respectivas muestra comerciales , negocios, generar contactos con posibles clientes potenciales y proveedores de insumos o materias primas, entidades e instituciones que pueden fortalecer sus procesos tanto productivos como comerciales y en generar visibilizarse para el público local y extranjero.
Turismo: Se están fortaleciendo cinceunta y cuatro (54) unidades de emprendimiento de mujeres, dentro de la ruta metodológica del CINNE (CENTRO DE INNOVACIÒN EMPRESARIAL) donde se iniciarán las etapas de asistencia técnica en habilidades blandas y planificación estratégica; con el fin de ir escalando las fortalezas que deben adquirir dichos emprendimientos.</t>
  </si>
  <si>
    <t xml:space="preserve">Internos: 
Secretaría de Agricultura: En la actualidad se está realizando acciones para la creación y actualización del banco de proyectos de la Secretaría de Agricultura para apoyar el acceso de las mujeres rurales, campesinas y cafeteras a convocatorias públicas para la estructuración del proyecto productivo y sus estudios de factibilidad y sostenibilidad.
</t>
  </si>
  <si>
    <t>Internos
Secretaría de Turismo: Para el tercer trimestre 2024, se apoyo en la rueda de negocios efectuada en el municipio de Filandia Quindío, con el propósito de socializar la oferta institucional de la Secretaría de Turismo, Industria y Comercio, donde asistieron 13 mujeres. 
*Acta 853</t>
  </si>
  <si>
    <t xml:space="preserve">Internos
La Jefatura de Mujer y Equidad adscrita a la Secretaría de Familia,realizó la actualización de la situación actual de los Consejos Municipales de Mujeres, de los cuales siete se encuentran activos (Salento, Armenia, Montenegro, Circasia, Calarcá, Génova y Filandia), los demás se les ha brindado asistencia técnica para su reactivación. </t>
  </si>
  <si>
    <t>Internos
Secretaría del Interior: no tiene acciones debido a que no tenemos competencia en esta meta.
La Jefatura de Mujer y Equidad adscrita a la Secretaría de Familia, brindó asistencia técnica a los Municipios del Departamento que cuentan con acto administrativo de los Consejos de Mujeres pero que actualmente se encuentran inactivos (Quimbaya, Córdoba, Pijao, Tebaida y Buenavista)</t>
  </si>
  <si>
    <t>Internos
Desde la Jefatura de Mujer y Equidad adscrita a la Secretaría de Familia, se realizó mesa de trabajo con enlace del área de Equidad laboral con enfoque de género  del Ministerio de Trabajo con el fín de avanzar significativamente en indicador, evidenciando que desde el Ministerio se realiza socialización del Decreto 2733/2012 para que los empleadores puedan implementar el beneficio estipulado en el artículo 2.</t>
  </si>
  <si>
    <t>Internos: La Jefatura de Mujer y Equidad adscrita a la Secretaría de Familia, en el marco de la conmemoración del 25 de Noviembre Día Internacional de la eliminación de la Violencia contra la Mujer se socializa a enlaces, organizaciones de Mujeres y Concejales del Departamento la Campaña Hasta que lleguemos a Cero que se enfoca en prevenir la violencia contra las Mujeres</t>
  </si>
  <si>
    <t>Internos:
Secretaría de Familia: Desde la Jefatura de la Mujer y Equidad se encuentra en funcionamiento el observatorio de género, el cual está en proceso de actualización permanente</t>
  </si>
  <si>
    <t>Internos
Secretaría de Turismo: Desde la Gobernación del Quindío, a través de las diferentes secretarias, principalmente la de Turismo, Industria y Comercio se abordaron temas de sensibilización para la prevención de la violencia contra las mujeres realizado en la ciudad de Armenia.
Interior: Se realizaron 7 capacitaciones a funcionarios de la gobernación del Quindío entorno a enfoque de genero y rutas de atención para la atención de violecias basadas en genero y discriminación 
La Jefatura de Mujer y Equidad adscrita a la Secretaría de Familia, en el marco de la conmemoración del 25 de Noviembre Día Internacional de la eliminación de la Violencia contra la Mujer se socializa a enlaces, organizaciones de Mujeres y Concejales del Departamento la Campaña Hasta que lleguemos a Cero que se enfoca en prevenir la violencia contra las Mujeres</t>
  </si>
  <si>
    <t>Internos
La Jefatura de Mujer y Equidad adscrita a la Secretaría de Familia en conjunto con la Secretaría del Interior y la Oficina Administrativa realizaron el plan de capacitación permanente.
Interior: Se realizaron 9 capacitaciones a funcionarios de la gobernación del Quindío entorno a enfoque de genero y rutas de atención para la atención de violecias basadas en genero y discriminación</t>
  </si>
  <si>
    <t>Externos:
Uniquindío: La Universidad del Quindío por medio de la vicerrectoría de extensión y desarrollo social tiene el convenio interadministrativo No.02/2023 Masculinidades en articulación con el programa de Enfermería. 
Administrativa: Actualmente se cuenta con 7 convenios interadministrativos con Universidades públicas y privadas para el desarrollo de prácticas formativas acordes a las necesidades que requieran los estudiantes para el desarrollo de sus habilidades y potencializar sus conocimientos adquiridos de acuerdo a su programa de formación.</t>
  </si>
  <si>
    <t xml:space="preserve">Internos
Desde la secretaria de educación departamental, se atiende a la población mujeres adolescentes en embarazo matriculadas en la categoría de apoyo académico especial, brindándoles la oferta domiciliaria, la cual se atienden en casa cuando es un embarazo de alto riesgo, desde las instituciones educativas se les brinda un currículo académico diferente de acuerdo a sus necesidades por el estado de gestación.  </t>
  </si>
  <si>
    <t>Internos
Secretaría de Educación:  17 encuentros con madres padres cuidadores y familia en temas orientados a fortalecer el vínculo con la I.E, prevenir, detectar y atender factores de riesgo contra NNAJ en las siguientes:
Municipio de Calarcá; Antonio Nariño, San José, General Santander, Instituto Tecnológico, Baudilio Montoya, Jesús María Morales y Jesús María Morales sede La Rochela (7)
Municipio de Circasia; Hojas Anchas. (1)
Municipio de Filandia; Liceo Andino y Sagrado Corazón de Jesús (2). Municipio de La Tebaida; Antonio Nariño, Instituto Tebaida y  Pedacito de Cielo. (3)
Municipio de Quimbaya; Ramón Mesa, María Inmaculada y Mercadotecnia, (3)  Municipio de Salento; Liceo Quindío, (1)
En este trimestre se realizó apoyo a las IE en el proyecto de escuela de padres orientado al fortalecimiento del vínculo entre madres, padres, cuidadores y familia en el proceso educativo de los NNAJ, estas intervenciones se desarrollaron desde el equipo de profesionales de SALUD MENTAL EN LA ESCUELA  de la Secretaría de Educación Departamental. 31.76%</t>
  </si>
  <si>
    <t>Internos
Interior: Se realizaron 5 capacitaciones a funcionarios de la gobernación del Quindío entorno a enfoque de genero y rutas de atención para la atención de violecias basadas en genero y discriminación
Secretaría de Educación: Programa de formación en bienestar y el empoderamiento de la mujer maestra (20 departamento certificadas por el MEN) y se realizó un taller con este grupo con el fin de multiplicar con las demás mujeres de las 54 Instituciones Educativas.</t>
  </si>
  <si>
    <t>Internos
Secretaría de Salud: Desde la direccion de PVC se realiza seguimiento a los prestadores de servicios de salud y a los palnes locales de salud con el fin que se garantice la adherencia a los diferentes programas de salud publica a todas las personas y con enfoque diferencial</t>
  </si>
  <si>
    <t>Internos:
Secretaría de Salud: 
Se realizo asistencia tecnica a los 12 municipios del Departamento en activacion de ruras de atencion para el consumo de sustancias psicoactivas, logrando asi que los mucicipios puedan ser eficientes y eficaces en la atencion particularizada de la poblacion femenina frente a la prevencion dle consumo. 
A través del despliegue del Plan de Intervenciones Colectivas del departamento del Quindío, se ejecutaron en los 11 municipios, jurisdicción del departamento las tecnologías de: información en salud, a través de la cual se promovió los hábitos de vida saludable, el autocuidado, prevención y detección temprana de patologías tanto transmisibles como no transmisibles ante la población en general; Educación en salud donde se profundizó con grupos poblacionales especificos las temáticas priorizadas a través del Análisis de la Situación en Salud del departamento del Quindío; Jornadas de salud, todas estas intervenciones y otras realizadas, en especial la última mencionada influyeron positivamente en el incremento de las coberturas en las atenciones debido a su componente de canalización a los diferentes servicios en salud.</t>
  </si>
  <si>
    <t>Internos: 
Secretaría de Salud: Se realizo en los municipios  acciones de promocion y prevencion por medio del Plan de Intervenciones Colectivas contratado con Red Hospitalaria con enfoque diferencial.</t>
  </si>
  <si>
    <t xml:space="preserve">Internos:
Secretaría de Familia: Desde la Secretaría de Familia a través de la Dirección de Desarrollo Humano y Familia se realizan acciones de promoción y prevención en salud sexual y reproductiva y Derechos sexuales y Reproductivos; a través de la estrategia Tu y Yo Unidos por la vida, a 6 municipios del Departamento
Secretaría de Salud: Asistencias tecnicas en los 11 municipios acerca de servicios amigables de salud para adilescentes y jovenes en los las ESES y los planes territoriales de salud*Se realiza asistencias tecnicas y seguimiento a la implementación de la Ruta de Promoción y Mantenimiento de la Salud (Resolución 3280 de 2018), enfocado en salud sexual y reproductiva y el mantenimiento de la salud desde los sujetos: individuo, familia, comunidad y población en los diferentes entornos en los que se desarrolla la vida. </t>
  </si>
  <si>
    <t xml:space="preserve">Internos:
Secretaría de Familia: Desde la Secretaría de Familia a través de la Dirección de Desarrollo Humano y Familia se realizan acciones de promoción y prevención en salud sexual y reproductiva y Derechos sexuales y Reproductivos; a través de la estrategia Tu y Yo Unidos por la Vida.
Secretaría de Salud: Celebracion de semana Andina " Prevencion de embarazos en adolescentes " en las siguientes instituciones educativas : Colegio General Santander Montenegro, Teresita Montes, sede juan pablo, Colegio Normal Superior, campañas educativas para padres y estudiantes en los siguientes instituiciones educativas: Tenologico Calarca, Institución Educativa Jesus liceo andino, Institución Educativa Rural la Mariela (Pijao ), Institución Educativa Colegio Santa Teresa, Institución Educativa Jesus Institucion educativa Gabriela mistral tebaida, En articulacion con ips, policia, secretarias de educacion,. cultura, familia y salud 
</t>
  </si>
  <si>
    <t>Internos
Secretaría de Salud: Al 31 de diciembre de 2024 se vacunaron 3,741 mujeres con la vacuna VPH, 1897 estan en el rango de edad de 9años.</t>
  </si>
  <si>
    <t>50.70%</t>
  </si>
  <si>
    <t>Internos
Secretaría de Salud: Asistencia técnica para la vigilancia en salud pública de las ITS en las UPGD de los 11 municipios</t>
  </si>
  <si>
    <t>Internos
Secretaría de Salud: El documento AISS-Analisis de Situacion de Salud recopila todos los indicadores de mortalidad anlisis de causas nucleos de inequidad y aspectos que determinan el contexto de salud enfermedad en el departamento. Asi mismo el Sistema de Vigilancia Epidemiologica contiene analisis de 107 eventos que esatn desagregados por genero y otras caracyristicas sociodemograficas.</t>
  </si>
  <si>
    <t xml:space="preserve">Internos:
La secretaría de interior en conjunto con la secretaria de familia realizó el foro de mujeres electas, donde se estableció un inicio de la red de mujeres al poder en articulación con las mujeres electas en cargos de elección popular, organizaciones sociales y feministas, donde también se habló de la situación de las mujeres en la politica y la ley de cuotas 
</t>
  </si>
  <si>
    <t>Internos
Secretaría del Interior: no tiene acciones debido a que no tenemos competencia en esta meta.
Secretaría de Salud: esde el Plan de intervenciones Colectivas contaratdo con la Red Hospitalaria del Departamento se realiza socializacion de Derechos y deberes</t>
  </si>
  <si>
    <t>Internos
Secretaría de Salud: se realiza campaña " YO ME UNO, PAREMOS YA LA VIOLENCIA " en los 16 dias de activismo por un territorio libre de violencias en los que se incluyo lo siguiente: conmemoracion del dia contra las violencias el 25 de Noviembre edificio de la gobernacion, difusion por redes sociales de mensajes alusivos, creacion de video, asistencias técnicas en algunos municipios del protocolo de atencion para victimas de violencia sexual segun resolucion 459 del 2012, foro voces de resilencia.</t>
  </si>
  <si>
    <t>Internos
Secretaría de Salud: Desde el programa de Salud Sexual y Reproductiva en la mesa de mecanismo articulador se realiza seguimiento a los diferentes casos de hechos que victimizan  a las mujeres del Departamento.</t>
  </si>
  <si>
    <t>29,600,000</t>
  </si>
  <si>
    <t>Internos:
La Secretaría del Interior no tiene acciones debido a que no tiene competencia en esta meta.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
Secretaría de Salud:  Desde la la Direccion de PVC se realiza trabajo articulado con los planes locales de salud, EAPB, Red Prestadora de Servicios, con el fin de fortalecer las diferentes Estrategias como IAMI-Instituciones Amigas de la Mujer y de la Infacia, AIEPI- Atencion Integral Enfermedades Prevalentes de la Infancia
Externos:
Comisaría de Buenavista: La comisaria de familia a realizado 2 campañas en el primer trimestre del año 2024, una Camapaña en prevencion de violencia de género, en la  institución educativa rio verde y la  Socialización de rutas de atención a docentes del instituto Buenavista.
Comisaría de Filandia:Se ha realizado un (1)  taller de prevención de violencia contra la mujer y la socialización de la activación de rutas en casos de violencia de género. 
Comisaría de Calarcá: Se brinda la asistencia profesional personalizada (Psicologia, Trabajo Social, Gerontologica, Juridica a la mujer vicitma de Violencia en el contexto familiar, otorgandoles medidas preventivas; remisión  a Psicologia por la EPS.
Comisaría de Tebaida: Durante el mes de marzo-2024 se realizó Comité de Infancia y Adolescencia, con la tematica de articulacion de rutas;  asi mismo se han realizado 6 procesos de Restablecimiento de Derechos (PARD), en un rango de edad de 3 y 13 años de edad.</t>
  </si>
  <si>
    <t>Internos:
La Secretaría del Interior no tiene acciones debido a que no tiene competencia en esta meta.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ya que la Jefatura de la Mujer y Equidad a través de la Secretaría de Familia hace parte de la Secretaría técnica del Comité. 
Secretaría de Salud: secretaria de familia tiene bajo su responsabilidad las medidas de atencion establecidad en ley 1257 de 2008. Desde la Direccion de PVC por mdio del Sistema de Informacion SIVIGILA se toman las decisiones para la prevencion, control de enfermedades y factores de riesgo en salud con el finde hacer intervenciones y optimizar los recursos disponiblesy lograr la efectiva de las acciones en esta materia propendiendo por la proteccion de la salud individual y colectiva de las mujeres.
Externos: 
Comisría de Filandia: Actualmente se cuenta con el comité de mecanismo articulador para la atención integral a las violencias por razones de sexo y genero en mujeres y NNA del municipio de Filandia, donde se construyo un plan de acción para la vigencia del año 2024.</t>
  </si>
  <si>
    <t>Internos
Telecafé: En el mes de Noviembre se creó noticiero Voces de Igualdad: 2 capítulos de arte y cultura y uno de gestión Territorial
La meta fue cumplida en el período 2022</t>
  </si>
  <si>
    <t>Internos
Secretaría TIC:se han capacitado 1.929 personas, dentro de los programas de educación informal del "Modelo integrador" de la Secretaria Tic del Departamento del Quindío, el cual esta conformado por los siguientes grupos generacionales: 
1. Mujeres Tic: 829 Personas Capacitadas.
2. Emprendedores Digitales: 2.232 Personas Capacitadas.
3. Creativos Digitales: 650 Personas Capacitadas.
4. 50 Plus: 360 Personas Capacitadas.
5. Población Digital: 554 Personas Capacitadas.</t>
  </si>
  <si>
    <t>Internos:
Secretaría de Agricultura:  Fortalecimiento a la red de mujeres cafeteras rurales y asociaciones de mujeres rurales  en los (12) municipios del departamento.
Apoyo y acompañamiento técnico, de capacitación y gestión de recursos a los programas y proyectos existentes de fomento de la producción agrícola y cafetera con mujeres rurales,                          
 socializados con  cofinanciación de los proyectos
por parte del ADR vigencia 2023-2024 con sus diferentes esquemas, cuya estructura en presupuesto es del 30% por parte de ADR, 20% productores y 50% instituciones del estado o por créditos individuales o asociativos, de los perfiles se aprobaron 3 para el sector de café correspondientes a los municipios de Buenavista, Calarcá, Pijao.                                                                                                                                                             
Se realizó apoyo y acompañamiento técnico al seguimiento de formulación y cargue de proyectos de la secretaría de agricultura, donde se establece los perfiles de los tres proyectos que actualmente se están trabajando con la metodología MGA.
1. Fortalecimiento de la cadena productiva cafés especiales con mujeres  en el municipio de Calarcá.
2. Fortalecimiento del sector cafetero para mejorar la tasa con cafés diferenciados con mujeres en el departamento del Quindío.
3. Categorización de los suelos y pisos cafeteros del departamento.           
Secretaría de Familia: La secretaría de familia a través de la jefatura de la mujer y equidad apoyo y acompaño técnicamente a los programas existentes de fomento de las mujeres cafeteras: Tebaida, Quimbaya, Montenegro, Armenia, Calarcá,  Red Departamental de Mujeres Cafeteras
Secretaría de Turismo:  Se fortalecieron once (11) unidades de emprendimiento de mujeres rurales, dentro de la ruta metodológica del CINNE (CENTRO DE INNOVACIÒN EMPRESARIAL) donde se llevaron a cabo las etapas de asistencia técnica en habilidades blandas y planificación estratégica; con el fin de ir escalando las fortalezas que deben adquirir dichos emprendimientos.  
Estos emprendimientos se encuentran en los municipios de: Armenia, Calarcá, La Tebaida y Quimbaya, enfocados en el aprovechamiento de recursos naturales de manera responsable.</t>
  </si>
  <si>
    <t xml:space="preserve">Internos
Secretaría de Agricultura:Apoyo a las mujeres rurales, campesinas y cafeteras con acceso  a recursos para poryectos productivos por medio de Instrumentos crediticios, como es el   beneficio de crédito accediendo a una LÍNEA ESPECIAL DE CRÉDITO con el Banco Agrario pensada en el fortalecimiento del EMPRENDIMIENTO RURAL. Créditos hasta por 18 millones de pesos con una tasa de compensación del 4%, para inversión en producción, transformación o comercialización
Secretaría de Turismo: De acuerdo con el seguimiento a las metas del PDD "Por y para la gente 2024-2027", la secretaria de turismo,indsutria y comercio con corte a 31 de diciembre de 2024, no le dìo avance la meta  3602018 Servicios de apoyo financiero para la creación de empresas, dicha meta serà reprogramada para la vigencia 2025 </t>
  </si>
  <si>
    <t>Externos
Fiscalía: la UNIDAD DE CAIVAS (ubicada en la sede del CAF) encargada de conocer todos los delitos sexuales ocurridos en el departamento del Quindío, es la encargada de recepcionar las denuncias a las víctimas, las cuales son recibidas exclusivamente por el Asistente del despacho de turno, quien orienta al usuario y procede a impulsar todos los actos urgentes e inmediatos según corresponda, los cuales son ejecutados por un servidor de Policía Judicial en turno ya sea CTI o SIJIN.
Aunado a lo anterior, en la sede del CAF, se cuenta con un equipo interdisciplinario de atención a las víctimas, tales como Instituto Colombiano de Bienestar Familiar (integrado por trabajadores sociales, defensor de familia y Psicóloga),  Medicina Legal, Comisaría de Familia y el grupo de investigadores forenses.
Respecto a la UNIDAD CAVIF, igualmente ubicada en la sede del CAF, para la recepción de denuncias, los usuarios son atendidos por los servidores de la sala de atención al usuario, una vez son asesorados y orientados, proceden a crear noticia criminal y elaborar el FIR; posteriormente emiten remisión a medicina legal, medida de prevención y demás actos urgentes requeridos.  Es importante destacar que esta unidad cuenta con una fiscal Itinerante, quien se encarga de asumir el conocimiento de las investigaciones por violencia intrafamiliar en los demás municipios del Quindío.
En cuanto al delito de inasistencia alimentaria, se tiene cobertura de conocimiento en los despachos fiscales de los municipios de Calarcá (asume los municipios de Córdoba, Buenavista, Pijao y Génova), Circasia (asume Filandia y Salento), La Tebaida, Montenegro y Quimbaya; en lo concerniente al municipio de Armenia, los despachos que conocen del delito igualmente están distribuidos para su conocimiento exclusivo en la zona sur, centro y norte, de acuerdo al lugar de los hechos.
Nota: Lo anterior en el marco del Manual de atención a víctimas:</t>
  </si>
  <si>
    <t xml:space="preserve">Externos: 
Fiscalía: Respecto al centro de atención integral a Víctimas de violencia sexual, CAIVAS, el CAF cuenta con todo el equipo interdisciplinario integrado por el Instituto Colombiano de Bienestar Familiar (conformado por trabajadores sociales, defensor de familia y Psicóloga), Medicina Legal, Comisaría de Familia y el grupo de investigadores forenses.
En cuanto al Proceso Administrativo de Restablecimiento de Derechos, se aclara que la Fiscalía no tiene competencia para realizar las actuaciones administrativas o judiciales que se deban desarrollar para la restauración de los derechos de las niñas, los niños y los adolescentes que han sido vulnerados o amenazados, por cuanto la función de la Fiscalía General de la Nación se encuentra en el Artículo 250 de la Constitución Política de Colombia, el cual expresa lo siguiente:
 “La Fiscalía General de la Nación está obligada a adelantar el ejercicio de la acción penal y realizar la investigación de los hechos que revistan las características de un delito que lleguen a su conocimiento por medio de denuncia, petición especial, querella o de oficio, siempre y cuando medien suficientes motivos y circunstancias fácticas que indiquen la posible existencia del mismo. No podrá, en consecuencia, suspender, interrumpir, ni renunciar a la persecución penal, salvo en los casos que establezca la ley para la aplicación del principio de oportunidad regulado dentro del marco de la política criminal del Estado, el cual estará sometido al control de legalidad por parte del juez que ejerza las funciones de control de garantías. Se exceptúan los delitos cometidos por miembros de la fuerza pública en servicio activo y en relación con el mismo servicio…”
Esta actuación administrativa es competencia expresa de las siguientes entidades, tal como lo establece la Ley 1098 del 2006:
ARTÍCULO 99. INICIACIÓN DE LA ACTUACIÓN ADMINISTRATIVA. &lt;Artículo modificado por el artículo 3 de la Ley 1878 de 2018. El nuevo texto es el siguiente:&gt; El niño, la niña o adolescente, su representante legal, la persona que lo tenga bajo su cuidado o custodia, o cualquier persona, podrá solicitar ante el Defensor o Comisario de Familia, o en su defecto el Inspector de Policía la protección de los derechos de aquel cuando se encuentren vulnerados o amenazados.
Cuando del estado de verificación el Defensor o el Comisario de Familia o, en su defecto, el Inspector de Policía tengan conocimiento de la vulneración o amenaza de alguno de los derechos que este Código reconoce a los niños, las niñas y los adolescentes, dará apertura al Proceso Administrativo de Restablecimiento de Derechos, mediante auto contra el cual no procede recurso alguno.
</t>
  </si>
  <si>
    <t>ACCIONES QUE DIERON CUMPLIMIENTO</t>
  </si>
  <si>
    <t xml:space="preserve">Internos:
Secretaría de Turismo: 
Entre el primero y tres de febrero, se envió la invitación y el link de inscripción con plazo al 07 de febrero de 2022, para participar del taller de ventas para emprendedores y artesanos del departamento del Quindío, donde participaron siete (7) empresarias
El 18 de abril de 2022, se Brindó apoyo a veinte tres (23) emprendedoras de los diferentes municipios en asistencia técnica de talleres dirigidos a mejorar los mecanismos de mercadeo.
</t>
  </si>
  <si>
    <t xml:space="preserve">En el 2017 La universidad del Quindío en el programa de Artes Visuales, realizó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En el 2018 La Secretaría de Turismo del Departamento, y el Departamento para la prosperidad social hicieron asistencia técnica al consejo departamental de mujeres en cuanto al acceso a programas de cofinanciación y fondos de garantías
En el 2019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En el 2022 se realizaron dos acciones Secretaría de Turismo: 
Entre el primero y tres de febrero, se envió la invitación y el link de inscripción con plazo al 07 de febrero de 2022, para participar del taller de ventas para emprendedores y artesanos del departamento del Quindío, donde participaron siete (7) empresarias
El 18 de abril de 2022, se Brindó apoyo a veinte tres (23) emprendedoras de los diferentes municipios en asistencia técnica de talleres dirigidos a mejorar los mecanismos de mercadeo.
En el 2023 se realizaron dos acciones Secretarìa  de Turismo: dos capacitaciones en fortalecimiento empresarial, en procesos de Buenas Prácticas de Manipulación de Alimentos, en el corredor Gastronómico en el municipio de Montenegro impactando a 27 mujeres
</t>
  </si>
  <si>
    <t xml:space="preserve">En el Departamento del Quindío a través de instituciones como cámara de comercio, Parquesoft, Secretaría de Turismo Industria y Comercio se realizaron dos encuentros de emprendimiento, como son el Star Up Weekend y  el Bootcamp, donde participaron entre otros actores mujeres emprendedoras.
</t>
  </si>
  <si>
    <t xml:space="preserve">En el 2016 se realizaron dos actividades  a través de instituciones como cámara de comercio, Parquesoft, Secretaría de Turismo Industria y Comercio se realizaron dos encuentros de emprendimiento, como son el Star Up Weekend y  el Bootcamp, donde participaron entre otros actores mujeres emprendedoras.
En el 2017 actividad  "Show room" se han apoyado 62 microempresarios y emprendedores del departamento Quindío, en la actividad  "visita a proyectos de emprendimiento" se han visitado 19 proyectos de emprendimiento con miras a que estos participen de las distintas iniciativas y programas liderados por la secretaria de turismo, indsustria y comercio
</t>
  </si>
  <si>
    <t>Las acciones implementadas para el fortalecimiento económico de las mujeres en el Quindío evidencian una intervención integral, progresiva y articulada. A través de proyectos productivos, formación técnica, estrategias turísticas y apoyo al emprendimiento, se logró un impacto significativo en la autonomía y desarrollo de las mujeres rurales, afrodescendientes y víctimas del conflicto.
La participación activa de instituciones como la Gobernación del Quindío, Secretarías de Agricultura, Turismo, Planeación, Familia, Interior, CRQ, SENA, Unidad Nacional de Víctimas, Fundación Smurfit Kappa, y organizaciones locales permitió alcanzar logros como:
El fortalecimiento de más de 20 asociaciones y grupos productivos de mujeres.
La creación y acompañamiento técnico de más de 30 emprendimientos liderados por mujeres.
La promoción de productos en ferias regionales y nacionales.
La inclusión de mujeres en cadenas productivas sostenibles y con enfoque de turismo responsable.
Estas acciones reflejan un esfuerzo interinstitucional coherente, con enfoque diferencial y sostenibilidad, que ha potenciado el rol de la mujer como agente de cambio económico y social en el territorio.</t>
  </si>
  <si>
    <t xml:space="preserve">se evidenció una articulación interinstitucional significativa para el fortalecimiento de los sectores productivos y de emprendimiento en el departamento del Quindío, especialmente con enfoque de inclusión social y equidad de género. Se apoyaron cinco sectores productivos en ruedas de negocios y se ejecutaron acciones relevantes desde las Secretarías de Turismo, Industria y Comercio; Familia; Agricultura; Planeación e Interior, junto con aliados como ACOPI.
Entre los principales resultados se destacan:
• La implementación de dos programas de emprendimiento dirigidos a comunidades con enfoque diferencial (víctimas del conflicto, población LGTBI, indígenas y personas con discapacidad) en siete municipios.
• La selección de 14 emprendimientos (12 individuales y 2 asociativos) para intervención directa por la Secretaría de Turismo, Industria y Comercio (STIC).
• El desarrollo del primer Show Room 2018, con la participación de 29 emprendedores, y la promoción de unidades productivas en ferias y muestras comerciales.
• La beneficiación de 13 unidades de emprendimiento con asistencia técnica y promoción institucional, impactando a 59 mujeres y 30 hombres.
• La realización de ruedas de negocios en el departamento, gestionadas por la Secretaría de la Familia y la Secretaría de Turismo (ej. Filandia, 2024).
• El acompañamiento en la formulación de proyectos productivos en sectores como mora, cunicultura, confecciones y cúrcuma, en fase de diagnóstico.
Estas acciones reafirman el compromiso del Gobierno Departamental con el desarrollo económico local con equidad, apoyando iniciativas sostenibles y potenciando la participación activa de mujeres y poblaciones vulnerables en espacios comerciales y de formación.
</t>
  </si>
  <si>
    <t xml:space="preserve">Las instituciones involucradas en la socialización de oferta institucional fueron 
1. Secretaría de Comercio, Industria y Turismo: A cargo de la formulación de proyectos, acompañamiento técnico a microempresas, y la socialización de la oferta institucional en diferentes eventos como la Feria de Servicios y el Festival Gastronómico, Artesanal y Cultural.
2. ASOHOFRUCOL: Asociación con la que se presentó el proyecto CITRIEJE.
3. FONTUR: Institución a la que se presentó el proyecto Festival Camino del Quindío-OVOP.
4. Gobernación del Quindío: Apoyó varios proyectos, como el Festival Camino del Quindío-OVOP y la Cárcel de Mujeres Villa Claudia de Armenia.
5. Ministerio de Agricultura (Minagricultura): A través del cual se presentó el proyecto de Agricultura Familiar, apoyando a la Asociación de Víctimas de Filandia (ASOVIF).
6. Fundación CALARTE: Participó en la Convocatoria de Concertación Departamental.
7. Bancoldex: Se presentó el proyecto Sabores Únicos de Circasia en una convocatoria suscrita por la Gobernación del Quindío.
8. Departamento para la Prosperidad Social (DPS): En relación con el Programa Capitalización Microempresarial, que involucró a 4 asociaciones en la fase de ejecución.
9. Secretaría de Agricultura: Realizó capacitación a 173 jóvenes y mujeres rurales en temas de fortalecimiento organizacional, educación financiera, matrices de costos de producción y precios de productos.
10. Red FEMEE (Red de Intercambio Empresarial de Mujeres): Apoyó a mujeres emprendedoras en la socialización de la oferta institucional, así como en la participación en eventos como la Feria Rosa.
11. Secretaría de Familia: A través de la Jefatura de la Mujer y la Equidad, realizó la socialización de la oferta institucional en eventos de mujeres 
</t>
  </si>
  <si>
    <t xml:space="preserve">El programa ejecutado por el SENA y apoyado por la Secretaría TIC del Departamento del Quindío ha tenido un impacto significativo en el fortalecimiento de las habilidades tecnológicas y empresariales de las mujeres en la región. A través de la formación en tecnologías de la información y la comunicación (TIC), se ha capacitado a un número importante de mujeres, sumando un total de 2,059 mujeres en formación complementaria, 35 mujeres en formación técnica, y 6 mujeres en formación tecnológica. Además, el SENA ha logrado capacitar a más de 5,127 mujeres en el uso de herramientas TIC, lo cual contribuye al desarrollo competitivo de las emprendedoras.
El Modelo Integrador TIC, liderado por un equipo de profesionales, ha permitido que mujeres emprendedoras se capaciten en habilidades tecnológicas fundamentales para su desarrollo empresarial, con más de 1,929 personas capacitadas, de las cuales un número destacado son mujeres. La implementación de este modelo no solo ha favorecido la inclusión digital, sino también la sensibilización, asesoría y apoyo continuo al ecosistema emprendedor en el departamento.
Además, iniciativas como la Vitrina Permanente El Tambo Filandia, que involucró a 27 mujeres emprendedoras, reflejan el éxito de la estrategia en generar oportunidades comerciales para las mujeres, con ventas que superaron los 10 millones de pesos en un corto periodo.
En resumen, este programa ha jugado un rol clave en empoderar a las mujeres del Quindío, proporcionándoles las herramientas necesarias para enfrentar los retos del mundo digital y empresarial, y fortaleciendo su capacidad de competir en mercados más amplios
</t>
  </si>
  <si>
    <t xml:space="preserve">Durante el periodo reportado, las secretarías del departamento del Quindío llevaron a cabo diversas estrategias para fortalecer las capacidades de mujeres rurales, campesinas y cafeteras, en ámbitos productivos, organizativos y ambientales:
Fortalecimiento a asociaciones cafeteras: Se brindó apoyo técnico a la Asociación Café Mujer en Córdoba y a la Asociación Aroma de Campo en Génova (154 mujeres beneficiadas), en manejo agronómico, procesos de beneficio del café, empacado y comercialización, con enfoque hacia mercados diferenciados.
Capacitación y formación para el trabajo: La Secretaría de Agricultura, junto con la Secretaría de Familia, ha adelantado un programa de formación dirigido a 139 mujeres rurales y personas en condición de vulnerabilidad, en temas como asociatividad, emprendimiento y educación financiera. También se convocó y apoyó a organizaciones de mujeres para formular proyectos productivos.
Acompañamiento técnico y formulación de alianzas productivas: Se apoyó a 25 mujeres pertenecientes a 120 unidades productivas en la estructuración de 3 perfiles de alianzas productivas en municipios como Circasia, Quimbaya, Filandia y Salento, en renglones como plátano, hortalizas, apicultura, ganadería, pasifloras, aguacate y aromáticas.
Liderazgo ambiental: Se estructuró la segunda fase del programa de liderazgo ambiental, ahora llamado "Escuela de Líderes Climáticos y Comunitarios", en alianza con Efigas. Aunque en el primer trimestre de 2020 no se realizaron capacitaciones de mujeres como líderes ambientales, el proyecto inició en febrero y se proyecta impacto a partir del segundo trimestre.
Ferias y servicios institucionales: La Secretaría de Turismo participó en ferias de servicios como la de julio de 2023 en el barrio La Gran Bretaña, donde ofreció charlas sobre servicios institucionales y revisó el estado de emprendimientos femeninos, beneficiando de forma directa e indirecta a mujeres emprendedoras.
Gestión de proyectos y cooperación internacional: Se presentó un proyecto para la Red Departamental de Mujeres Cafeteras ante la embajada de Israel, y se está trabajando en la actualización del banco de proyectos de la Secretaría de Agricultura para facilitar el acceso de mujeres rurales a convocatorias públicas y estudios de factibilidad.
Estas acciones integrales reflejan un enfoque sostenido en el empoderamiento económico, organizativo y ambiental de las mujeres rurales del Quindío, con énfasis en el fortalecimiento de sus capacidades, acceso a recursos y mercados diferenciados.
</t>
  </si>
  <si>
    <t>Durante el periodo evaluado, se desarrollaron diversas actividades por parte de la Secretaría de Agricultura enfocadas en el fortalecimiento de la agricultura familiar, el apoyo a mujeres rurales —incluyendo algunas en condición de víctimas— y el impulso a iniciativas productivas:
Seguimiento a huertas familiares: Se realizaron 35 visitas técnicas en predios ubicados en los municipios de Calarcá, Pijao, Génova y Circasia, evidenciando que las mujeres beneficiarias continúan utilizando sus huertas caseras para el autoconsumo, con intercambio de excedentes a nivel vecinal, sin procesos de comercialización formal.
Agricultura familiar campesina: Se resaltó la implementación del programa desde 2016 con 361 huertas establecidas, de las cuales 225 han tenido una segunda siembra. Esta estrategia ha sido clave para la seguridad alimentaria en zonas rurales.
Apoyo a mujeres víctimas: Aunque no se brindó cofinanciamiento directo en este periodo, 3 organizaciones de mujeres víctimas han recibido acompañamiento técnico, compra de insumos y apoyo para registros sanitarios (INVIMA), lo que fortalece su capacidad de comercialización.
Apalancamiento a iniciativas rurales: Se respaldaron 20 emprendimientos rurales mediante asesoría, formación en costos de producción, acompañamiento en ruedas de negocio y ferias, destacando asociaciones como Asohercaq, Mujeres Cafeteras de Pijao y la Fundación Hecho en Filandia. También se facilitó la participación de productores en eventos nacionales como Agroexpo Corferias 2019, promoviendo su visibilidad y conexiones comerciales.
Acceso a financiamiento: En el marco del convenio de tasa subsidiada con el Banco Agrario, se logró la certificación de 166 solicitudes de crédito en diferentes municipios, buscando facilitar el acceso a recursos para activos productivos y comercialización.</t>
  </si>
  <si>
    <t>Durante el periodo reportado, distintas entidades han desarrollado y reportado acciones orientadas a la formación y el fortalecimiento de capacidades de las mujeres, con énfasis en poblaciones en condición de vulnerabilidad y riesgo:
SENA (liderazgo del programa):
2.059 mujeres participaron en formación complementaria en TICs.
35 mujeres en formación técnica.
6 mujeres en formación tecnológica.
Secretaría de Familia – Área de Equidad de Género y Mujer:
Implementación del proyecto “Formación, fortalecimiento y asistencia técnica para la generación de ingresos” enfocado en mujeres en condición de riesgo.
Desarrollo de un plan de capacitación en la Casa de las Mujeres Empoderadas, como estrategia permanente de formación.
Secretaría de Agricultura:
Formación de 362 mujeres y personas vulnerables en temas clave para el desarrollo rural, incluyendo:
Valores asociativos, trabajo en equipo, papel de la mujer en el desarrollo del campo.
Comercialización, marcas, alianzas productivas, liderazgo y emprendimiento.
Manejo de residuos sólidos y aprovechamiento.
Desarrollo emocional y asociatividad.
Actividades se realizaron en municipios como Armenia, Córdoba, Montenegro, Circasia y Calarcá.
Otros esfuerzos institucionales:
Fundación FEMEE participó en un taller del programa de gobierno de Armenia y el sistema BEPS, donde se socializaron los Beneficios Económicos Periódicos del sistema pensional, con asistencia de 7 mujeres.</t>
  </si>
  <si>
    <t xml:space="preserve">Durante el periodo reportado, diversas entidades han promovido estrategias para fomentar la equidad de género en el ámbito laboral, con enfoque en mujeres en condición de vulnerabilidad. A continuación, se sintetizan los principales resultados:
• Ministerio del Trabajo:
o Promovió dos estrategias de acompañamiento en empresas públicas y privadas para el cierre de brechas de género relacionadas con el acceso al empleo y la igualdad salarial.
o Realizó eventos de divulgación de beneficios tributarios e incentivos para empresarios que contraten mujeres víctimas de violencia:
 13/08/2021: “Incentivos pa’ todos”.
 16/09/2021: Encuentro Empresarial Comfenalco Quindío.
 22/09/2021: Presentación de cartilla de beneficios tributarios.
o Atención ciudadana y vigilancia laboral (IV trimestre 2022):
 143 consultas atendidas a mujeres (mayoría sobre prestaciones sociales e indemnizaciones).
 77 audiencias de conciliación por mujeres.
 6 investigaciones laborales con querellas de mujeres.
 4 casos reportados de presunto acoso laboral.
• Secretaría de Familia – Área de Equidad de Género y Mujer:
o En desarrollo del proyecto "Formación, fortalecimiento y asistencia técnica para la generación de ingresos de mujeres", se encuentra en proceso el diseño de un plan estratégico de seguimiento laboral para mujeres del departamento.
• Dirección de Industria y Comercio – Gobernación del Quindío:
o Acompaña actualmente 24 unidades de emprendimiento, de las cuales 14 están lideradas por jóvenes y mujeres, brindando apoyo en:
 Modelos de negocio.
 Mercadeo y costos.
 Herramientas digitales.
 Planeación estratégica.
 Participación en ferias y eventos.
</t>
  </si>
  <si>
    <t xml:space="preserve">Resultados de la Estrategia UNIDOS (hasta 2018):
• La estrategia UNIDOS ha tenido un impacto significativo al focalizar 7,420 hogares en el departamento, de los cuales:
o 4,542 hogares fueron atendidos con acompañamiento familiar y comunitario.
o 798 hogares pertenecen al sector rural.
o 3,387 hogares pertenecen al sector urbano.
o 357 hogares fueron parte de los programas de vivienda gratuita.
o 1,122 hogares son víctimas del conflicto armado.
Agricultura Familiar y Alianzas Productivas:
• 4.32 hectáreas han sido sembradas con productos de la canasta básica familiar a través de parcelas de agricultura familiar implementadas en todos los municipios del departamento.
• En el marco del proyecto Alianzas Productivas, se está en la fase de compra de material vegetal para continuar con la siembra de productos de la canasta básica familiar.
Capacitación en el sector agropecuario:
• La Secretaría de Agricultura capacitó a 600 personas, incluidas mujeres y población vulnerable, en temas como:
o Fortalecimiento personal, asociatividad, formación de equipos de trabajo, expansión del liderazgo, oportunidades laborales, y finanzas personales.
o Las capacitaciones se distribuyeron en varios municipios: Armenia (200), Calarca (53), Circasia (27), Córdoba (45), Filandia (54), La Tebaida (212), Montenegro (9).
</t>
  </si>
  <si>
    <t xml:space="preserve">Plan de Acompañamiento al Ciudadano Migrante:
• Se ha avanzado en la incorporación del enfoque de género y diferencial en el plan de acompañamiento integral para ciudadanos migrantes, con un 28,65% de participación femenina, acercándose al mínimo de ley de cuotas aplicable a la mayoría de planes, programas y proyectos.
• Se implementó un programa departamental para la atención y acompañamiento a la población migrante, así como para aquellos en proceso de repatriación.
Revisión y Ajuste del Plan de Acompañamiento:
• Se realizó una revisión y ajuste al plan de acompañamiento al ciudadano migrante, tanto para quienes salen como para quienes retornan al departamento. El objetivo es resolver las principales problemáticas de los migrantes y garantizar sus derechos.
• También se ajustó la ordenanza 039, en relación con este proceso.
• Se mantiene vigente el proceso de repatriación de Quindianos fallecidos en el exterior, realizado bajo demanda y con requisitos para familias de escasos recursos.
Atención Prioritaria a Migrantes:
• Se ha dado atención prioritaria a los ciudadanos venezolanos que han llegado al departamento debido a la crisis en Venezuela.
• Los ciudadanos migrantes retornados desde diferentes partes del mundo también han recibido atención, con énfasis en personas de escasos recursos.
Capacitación de Mujeres y Población Vulnerable:
• La Secretaría de Agricultura capacitó a 362 personas (mujeres y población vulnerable) en diversos temas relacionados con el desarrollo agropecuario, como:
o Valores asociativos y trabajo en equipo.
o El papel de la mujer en el desarrollo del campo.
o Marcas, comercialización y alianzas productivas.
o Inteligencia emocional, comercialización, formación para el trabajo y expansión del liderazgo.
</t>
  </si>
  <si>
    <t xml:space="preserve">Talleres de Oferta Institucional:
• Se llevó a cabo un taller de oferta institucional en el municipio de Armenia, en el que participaron siete mujeres. El taller estuvo enfocado en los Beneficios Económicos Periódicos (BEPS), especialmente para aquellas personas que tienen la posibilidad de aportar al sistema pensional.
• Para el segundo trimestre de 2021, se realizaron 9 talleres de oferta institucional en los municipios de Armenia, Montenegro, Génova, Calarcá, Buenavista y Quimbaya. En estos talleres, participaron alrededor de 90 mujeres y diversas entidades, como la Fundación FEMEE, ASORQUIN, y ATEEQ, abordando nuevamente el tema de los BEPS.
• En el cuarto trimestre de 2021, se completaron los ciclos de capacitación de talleres institucionales con la participación de 89 mujeres, que se realizaron en diferentes municipios del departamento.
Mesa de Trabajo y Socialización del Decreto 2733/2012:
• Desde la Jefatura de Mujer y Equidad adscrita a la Secretaría de Familia, se realizó una mesa de trabajo con el enlace del área de Equidad Laboral con Enfoque de Género del Ministerio del Trabajo.
• Se evidenció que desde el Ministerio se realiza la socialización del Decreto 2733/2012, que establece un beneficio para los empleadores, permitiendo que puedan implementar las medidas estipuladas en el artículo 2 de dicho decreto.
</t>
  </si>
  <si>
    <t xml:space="preserve">1. Atención a Niños, Niñas y Adolescentes en Instituciones Educativas:
• Durante el IV trimestre de 2017, se atendió a un promedio de 38,243 estudiantes en las instituciones educativas del Departamento. Los resultados por trimestre fueron los siguientes:
o Trimestre I: 39,219 estudiantes
o Trimestre II: 39,648 estudiantes
o Trimestre III: 39,040 estudiantes
o Trimestre IV: 38,243 estudiantes
• El Ministerio de Educación Nacional entregará el consolidado de matrícula de la vigencia 2017 en el primer trimestre de 2018.
2. Atención a la Población Adulta:
• Durante el primer semestre de 2018, se atendieron 3,707 personas de la población adulta, distribuidas en los 11 municipios del Departamento, a través de jornadas nocturnas o sabatinas.
3. Comité de Convivencia Escolar y Acompañamiento:
• La Secretaría de Familia, en conjunto con la Universidad del Quindío, validó un instrumento para la actualización de manuales de convivencia en cumplimiento de la Ley 1620.
• Se están implementando estrategias educativas no paramétricas para promover la igualdad y el respeto por la diferencia.
• Procesos formativos se están llevando a cabo en los 12 municipios del Departamento, enfocados en adolescentes, a través del acompañamiento a personeros escolares y orientadores.
• Las estrategias incluyen el seguimiento a la implementación de planes de convivencia escolar, la creación de espacios libres de discriminación y talleres sobre derechos sexuales y reproductivos.
4. Garantía de Acceso y Permanencia en Instituciones Educativas:
• Se está implementando un programa que garantiza el acceso y permanencia de niños, niñas y jóvenes en las 54 instituciones educativas oficiales de los 11 municipios no certificados del Departamento, con la prestación de servicios de seguridad y aseo en las instituciones
</t>
  </si>
  <si>
    <t>vances en Convivencia Escolar y Apoyo Educativo – Departamento del Quindío
1. Estrategia “Escuela de Padres”:
A la fecha, 26 Instituciones Educativas han implementado esta estrategia con temáticas como manejo de autoridad, pautas de crianza, comunicación asertiva y redes de apoyo.
La Secretaría de Educación ha acompañado a orientadores escolares a través de encuentros mensuales por nodos, en los que se han abordado temas como:
Ambientes escolares
Inclusión y uso de TIC
Prevención del consumo de SPA (sustancias psicoactivas)
En el primer semestre de 2018, la estrategia se extendió a las 54 Instituciones Educativas Oficiales del departamento, con temas ajustados a las necesidades de cada comunidad educativa.
2. Cobertura y Permanencia Escolar:
En abril de 2019, la Secretaría de Educación reportó que se garantiza la permanencia de 40.759 estudiantes en las 54 instituciones oficiales de los 11 municipios no certificados, con servicios de seguridad y aseo.
3. Inclusión Educativa y Apoyos Pedagógicos:
Se brindó asesoría a docentes en normativas y estrategias de inclusión (Ley 1421, DUA y PIAR).
Contratación de 31 profesionales de apoyo pedagógico para 27 IE.
Inclusión específica para estudiantes con discapacidad:
7 apoyos pedagógicos para estudiantes sordos (primaria)
6 intérpretes de LSC (secundaria)
1 tiflólogo (discapacidad visual)
1 psicólogo itinerante
2 docentes bilingües en castellano y LSC
4. Fortalecimiento Docente:
Acompañamiento a 96 docentes de preescolar mediante talleres formativos.
Apoyo permanente a orientadores escolares en la implementación de proyectos de convivencia y manuales conforme a la Ley 1620 de 2013.
5. Articulación Institucional:
Mesas de trabajo con entidades como Procuraduría, Defensoría, ICBF, Policía de Infancia y Secretaría de Salud para definir metodologías y socializar las rutas de atención en convivencia escolar.
Las acciones se realizaron sin ejecución presupuestal directa, priorizando el cumplimiento de otras metas del Plan de Desarrollo</t>
  </si>
  <si>
    <t>Educación, Inclusión y Género en el Quindío
1. Jóvenes en Acción – Prosperidad Social:
Al 30 de junio de 2017, 949 mujeres (122 desplazadas) se benefician del programa.
Total de 2.447 jóvenes beneficiados en el SENA y la Universidad del Quindío.
En los últimos 5 años, se han invertido 15 mil millones de pesos colombianos, equivalentes a aproximadamente 3 mil millones anuales.
2. Universidad del Quindío:
Cuenta con un enlace de diversidad y género que coordina acciones de sensibilización y activación de rutas en casos de vulneración de derechos.
Enlace activo con el Consejo Departamental de Mujeres para apoyo técnico.
Desde enero de 2023, se implementó la Resolución 10701, que establece un protocolo institucional para la prevención, detección y atención de violencias y discriminación basada en género, siguiendo lineamientos del MEN.
3. Institución Universitaria EAM (IUEAM):
En su PEI (Acuerdo 04 de 2020) se incluyen políticas de inclusión y equidad de género, destacando el bienestar institucional como parte del compromiso con una educación universitaria no sexista.
4. Educación Básica y Media:
La Secretaría de Educación continúa con el acompañamiento técnico en la Estrategia Escuela de Padres en las 54 instituciones oficiales del departamento.
También ha brindado atención educativa a 3.182 personas adultas a través de ciclos de educación para adultos.</t>
  </si>
  <si>
    <t>Acceso y Permanencia Educativa para Mujeres Adolescentes en Embarazo y Madres Cabeza de Familia (Quindío)
1. Avances Generales:
Aunque no hay un avance específico consolidado como estrategia única, el tema ha sido tratado en los Comités de Infancia y Adolescencia, buscando garantizar el derecho a la educación de esta población.
Se resalta la necesidad de redefinir el responsable del indicador, para permitir un seguimiento y medición más efectiva.
2. Atención a Población Adulta (jóvenes, madres cabeza de hogar):
A lo largo de los últimos años, se ha atendido a más de 4.000 personas por semestre, mediante jornadas nocturnas o sabatinas, con cobertura en los 11 municipios del departamento.
2018: 3.707 personas
Otras vigencias: entre 3.980 y 4.456 personas atendidas
Se han utilizado metodologías flexibles con docentes de planta bajo sistema de horas extras.
3. Estrategias y Programas de Inclusión:
Oferta Domiciliaria: Dirigida a adolescentes embarazadas en condición de alto riesgo, permitiendo la continuidad educativa desde casa con un currículo ajustado.
Apoyo Académico Especial: Matrícula diferenciada para adolescentes gestantes, con currículos adaptados a su condición.
Docentes Orientadores: En 51 de las 54 instituciones educativas se realiza acompañamiento psicosocial en temas de:
Prevención de deserción escolar.
Salud sexual y reproductiva.
Prevención de segundo embarazo.
Crianza positiva y vinculación afectiva.
4. Campañas Complementarias:
“Matrículate Pues” y Búsqueda Activa: Jornadas en todos los municipios, campañas en redes, radio y perifoneo, para fomentar el acceso y permanencia de niños, niñas, adolescentes y adultos en el sistema educativo.
Programa de Alimentación Escolar (PAE): Beneficia a 13.552 niñas, lo cual ayuda a prevenir la deserción.
5. Rol del ICBF:
Se activa la ruta de restablecimiento de derechos para adolescentes gestantes, especialmente para garantizar su permanencia en el sistema educativo, en coordinación con las secretarías de educación.</t>
  </si>
  <si>
    <t>Acceso y Permanencia de Mujeres en Educación Técnica, Tecnológica y Superior (Quindío)
1. Marco Normativo e Implementación:
Decreto Departamental No. 00981 de 2016 reglamenta la ordenanza de 2014 e implementa el Programa de Fortalecimiento del Acceso a la Educación Superior, con un fondo de apoyo económico.
Resolución No. 01165 de 2017: Se reconocieron estímulos económicos a los mejores estudiantes en pruebas Saber de IE oficiales, incluyendo 17 mujeres beneficiadas.
Se cuenta con un proyecto de inversión oficial registrado, destinado a garantizar el acceso y permanencia educativa.
2. Avance Reciente (2024):
En el primer trimestre de 2024:
788 mujeres matriculadas en media técnica a través del convenio con el SENA, representando un 53% del total de estudiantes en esta modalidad.
Se otorgaron estímulos económicos a los mejores resultados ICFES de las 54 IE oficiales para ingreso a educación superior, con 7 mujeres beneficiadas (42% del total).
3. Oferta Institucional Complementaria:
SENA abre de manera continua programas técnicos y tecnológicos en el departamento, ampliando el acceso para población vulnerable.
Universidad del Quindío (Uniquindío) reporta para 2023:
Mujeres con discapacidad: 381
Mujeres pertenecientes a resguardos o etnias: 167
Mujeres NARP (afrodescendientes y raizales): 472
4. Enfoque diferencial e inclusión:
Desde la Secretaría de Educación se orienta el acceso educativo de mujeres en zonas rurales, indígenas, LGBTIQ+, afrodescendientes y con discapacidad, asegurando oferta educativa cercana a sus lugares de residencia.</t>
  </si>
  <si>
    <t>Convenios Interinstitucionales y Estrategias de Cooperación Educativa con Enfoque de Género y Diversidad (Quindío)
1. Convenios Vigentes:
Se cuenta con convenio marco entre el Departamento del Quindío y la Universidad del Quindío para cooperación académica en todas las líneas.
Existen convenios interinstitucionales con el SENA (nacional y departamental), enfocados en educación técnica y tecnológica, y con relación específica al programa Jóvenes en Acción.
La Universidad del Quindío también participa con convenios interadministrativos, como el No. 02/2023 sobre Masculinidades, en articulación con el programa de Enfermería y su Vicerrectoría de Extensión y Desarrollo Social.
2. Estrategias Actuales (Secretaría de Educación):
Estrategia 1 – Fondo de Apoyo para el Ingreso a la Educación Superior:
Se articula la media con programas de educación superior (Ingeniería de Sistemas, Instrumentación Electrónica y Lenguas Modernas).
Estrategia 2 – Articulación con el SENA:
Participan 44 instituciones educativas en programas técnicos con orientación en comercio, agroindustria, industria y turismo.
Se realizan comités mensuales de seguimiento con directivos del SENA.
3. Inclusión y Diversidad:
La oficina de género y diversidad de la Secretaría de Familia logró:
Conformar una unidad de diversidad en la Escuela de Administración y Mercadotecnia, que generó líneas de crédito y becas para población LGBTI+.
Articulación con la Universidad Alexander von Humboldt para realizar un diplomado en Derechos Humanos y Diversidad, dirigido a líderes y población LGBTI+.
4. Participación Académica en Políticas Públicas:
La oficina de equidad de género del departamento cuenta con una pasante del programa de Economía de la Universidad del Quindío, encargada de hacer seguimiento a la implementación de la política pública de equidad de género.</t>
  </si>
  <si>
    <t>Implementación de la Ley 1257 de 2008 y Decreto 4798 de 2011 en el Quindío
1. Divulgación y Sensibilización:
Desde 2015, la Jefatura de la Mujer ha promovido la divulgación de la Ley 1257 de 2008 y el Decreto 4798 de 2011 en instituciones educativas, con enfoque dirigido a docentes, padres de familia y estudiantes.
Esta labor se ha realizado en conjunto con la Defensoría del Pueblo para hacer seguimiento a la Ley 1257.
2. Seguimiento a la Convivencia Escolar:
Las Secretarías de Familia y Educación han atendido casos de afectación a la convivencia escolar mediante:
Comités escolares de convivencia.
Consejos académicos.
Supervisión desde la oficina de Inspección y Vigilancia de la Secretaría de Educación Departamental.
3. Aplicación en Proyectos Educativos:
Se implementan contenidos del Decreto 4798 de 2011 a través de:
Proyectos pedagógicos obligatorios como Educación Sexual y Construcción de Ciudadanía.
Evaluaciones institucionales mediante un formato de lista de chequeo, aplicado en 23 instituciones educativas.
Para 2024, se reporta que el 100% de las instituciones educativas tienen en cuenta lo establecido en el Decreto 4798, garantizando los derechos humanos de niñas, adolescentes y mujeres en el ámbito escolar.
4. Acciones Intersectoriales:
Se creó el Comité Intersectorial Departamental para la Prevención de la Violencia (Decreto 213 de 2022), responsable de activar y hacer seguimiento a las rutas de prevención, particularmente las relacionadas con el Decreto 4798.
5. Fortalecimiento de la Participación y Equidad de Género:
Se ha acompañado a los 12 municipios del departamento en la conformación de consejos comunitarios de mujeres, y se han desarrollado:
Talleres sobre la política pública de género y rutas de atención.
Ferias de mujeres emprendedoras y empresarias.
Comités institucionales de seguimiento a la política pública de equidad de género.
Reporte semestral del Plan Indicativo de dicha política.
En estas acciones han sido beneficiadas directa e indirectamente 536 mujeres.
6. Acceso a la Educación Superior:
Se han otorgado beneficios económicos a 51 estudiantes (32 iniciaron estudios), facilitando el acceso y permanencia en educación superior como parte del cumplimiento a la Ley 1257 y la política pública de género.</t>
  </si>
  <si>
    <t>Acciones en Salud con Enfoque de Género y Aseguramiento en el Departamento del Quindío
1. Afiliación y Aseguramiento:
Se ha garantizado el 100% de la afiliación al Régimen Subsidiado en los 12 municipios del departamento, conforme a las directrices del Ministerio de Salud y Protección Social.
La interventoría de los contratos de aseguramiento ha sido realizada con el apoyo de personal de planta y contratistas.
Se ejecutaron más de $7.900 millones en transferencias de recursos de esfuerzo propio para cofinanciar este régimen.
2. Cobertura y Atención:
Se alcanza un 98% de cobertura de acceso a servicios de salud para las mujeres, incluyendo población migrante (aproximadamente 28.000 venezolanos, de los cuales 8-10% son irregulares).
Se priorizan estrategias para vinculación al SGSSS (régimen subsidiado y contributivo).
Se han realizado asistencias técnicas en alcaldías y hospitales para fortalecer la afiliación de la población femenina, además de atender PQRD asociadas a barreras de acceso.
3. Enfoque Diferencial y Capacitaciones:
Se realizaron capacitaciones a población indígena en temas de deberes y derechos en salud, guías alimentarias y violencia contra la mujer, beneficiando a 157 mujeres.
Acciones de sensibilización sobre autocuidado y enfoque diferencial han impactado a 107 mujeres.
4. Salud Materna y Reproductiva:
El programa Maternidad Segura logró reducir el embarazo adolescente al 16,7% (2021).
Se realizaron 123 y luego 128 visitas de asistencia técnica a IPS y EPS públicas y privadas, promoviendo:
Atención humanizada y efectiva a gestantes.
Parto humanizado.
Consulta preconcepcional.
Interrupción voluntaria del embarazo, conforme a la Sentencia C-355 de 2006.
Planificación familiar.
Se logró el 100% de diagnóstico en casos de hipotiroidismo congénito y defectos congénitos.
5. Atención a Mujeres con Discapacidad:
A junio de 2017, se reportaron 6.953 mujeres con discapacidad afiliadas al sistema de salud.</t>
  </si>
  <si>
    <t>ntervenciones de Salud Pública con Enfoque de Género y Poblaciones Vulnerables en el Quindío
1. Atención a Mujeres Gestantes:
3.924 mujeres gestantes fueron vinculadas al programa de control prenatal antes de la semana 12 de gestación, superando la meta inicial de 3.600.
Se ejecutó el 100% del presupuesto asignado ($12.650.000) en una vigencia y 17% ($10.140.000 de $58.710.000) en otra, evidenciando continuidad y ampliación del programa.
2. Vigilancia Nutricional y Atención Infantil:
A través del Plan de Intervenciones Colectivas (PIC), se implementó la búsqueda activa comunitaria de casos sospechosos de desnutrición para activar la ruta de atención.
Se actualizó el proceso de notificación de vigilancia nutricional dirigido a IPS, EAPB públicas y privadas conforme a la normatividad vigente.
72 niños indígenas menores de 5 años fueron valorados nutricionalmente:
2 con desnutrición aguda.
13 con desnutrición global.
42 con desnutrición crónica.
Se activaron rutas de atención en coordinación con alcaldías e instituciones como ICBF y Asmet Salud.
3. Poblaciones Étnicas y Enfoque Diferencial:
Se llevaron a cabo acciones de sensibilización y promoción en comunidades indígenas en 5 municipios: Buenavista, Córdoba, Pijao, Calarcá y La Tebaida.
Se promovió la seguridad alimentaria, el trato digno a personas mayores, y se socializaron deberes y derechos en salud.
La Secretaría de Salud mantiene una cobertura del 98% en acceso a servicios con calidad y oportunidad para mujeres en condición de vulnerabilidad: niñas, madres gestantes, adultas mayores, mujeres indígenas, afrodescendientes, con discapacidad, LGBTI, trabajadoras sexuales y mujeres en situación de calle.
4. Prevención de la Violencia de Género:
Se adelantaron acciones de sensibilización en prevención de violencia contra la mujer en instituciones educativas de 6 municipios, con estudiantes de grados 9.º, 10.º y 11.º.
5. Seguimiento Institucional:
Desde la Dirección de Promoción y Vigilancia en Salud Pública (PVC), se realiza seguimiento a prestadores de servicios y planes locales para garantizar la adherencia a programas de salud pública con enfoque diferencial.</t>
  </si>
  <si>
    <t>Intervenciones en Salud Sexual, Mental y Prevención de Enfermedades en el Quindío
1. Prevención del Cáncer y Promoción de la Salud Sexual y Reproductiva:
Se adelantaron campañas orientadas a la prevención del cáncer de mama y cuello uterino, promoviendo el autoexamen y la vacunación contra el VPH, no solo en niñas y adolescentes, sino también en mujeres adultas.
Desde el Comité Departamental de VIH/Sida se promovió el uso del preservativo masculino y femenino, y se realizaron jornadas de actualización con IPS sobre protocolos de atención.
Se ejecutaron estas campañas de forma articulada con las IPS, dado su contacto directo con la población.
2. Educación Sexual y Prevención del Embarazo Adolescente:
Desde la Secretaría de Familia y el programa "Mi Sexualidad Firme, Una Decisión de Vida" se finalizó una investigación sobre embarazo adolescente en niños y niñas de 10 a 14 años en los municipios de Montenegro, Calarcá, La Tebaida y Armenia, presentada ante el Consejo de Política Social.
Se realizaron acciones de acompañamiento a municipios con alertas tempranas según el CONPES 147 y en la Mesa Departamental de Seguimiento a la Ley 1098.
Se conformaron semilleros juveniles en derechos sexuales y reproductivos en Montenegro y Calarcá.
3. Salud Mental y Prevención de Violencias:
Se fortaleció el seguimiento a casos de conducta suicida, violencia intrafamiliar, de pareja, maltrato infantil y trastornos mentales.
Se realizaron mesas de trabajo con especialistas en psiquiatría, EPS e IPS para implementar protocolos de atención a personas con trastorno del espectro autista, además de guías de atención en depresión, alcoholismo y esquizofrenia.
Participación activa de la Fundación Tándem enfocada en la niñez con diagnóstico de espectro autista.
4. Vacunación y Lactancia Materna:
Para 2017 se trabajó con la meta de 95% de cobertura en todos los biológicos del Programa Ampliado de Inmunización (PAI), incorporando datos diferenciados por sexo e identidad étnica.
Se brindó asistencia técnica a 4 hospitales públicos para el cumplimiento de lineamientos IAMI (Instituciones Amigas de la Mujer y la Infancia), promoviendo la lactancia materna y la atención integral a la gestante.
5. Atención Primaria en Salud (APS) y Estrategia AIEPI:
Se implementó la Atención Primaria en Salud conforme a la Ley 1438 de 2011, priorizando 7 municipios del departamento.
Se promovieron hábitos saludables mediante actividades de autocuidado, control perinatal, prevención del suicidio, drogadicción y embarazos prematuros.
Se socializaron las 18 prácticas del componente comunitario de la Estrategia AIEPI, empoderando a las familias para el cuidado y detección oportuna de enfermedades en la infancia.
6. Plan de Intervenciones Colectivas (PIC):
Se ejecutaron campañas en los 11 municipios del departamento, con acciones de educación en salud, tecnologías de información en salud, jornadas de atención, canalización a servicios, y prevención de consumo de sustancias psicoactivas en población femenina.</t>
  </si>
  <si>
    <t xml:space="preserve">Fortalecimiento en Salud Mental, SSR y Atención Materna – Quindío
1. Salud Mental y Atención a la Farmacodependencia:
Se fortaleció la implementación del Programa de Atención Primaria en Salud Mental en los municipios de Buenavista, Génova, Pijao, Córdoba, Calarcá y Armenia, con reactivación de equipos, capacitaciones y compromisos de gerencia.
En coordinación con el Hospital Mental de Filandia, se certificaron 60 profesionales y técnicos en el modelo de atención TREANET para farmacodependencia. Participaron instituciones como: Hospital San Juan de Dios, Fundación Faro, Fenarcorso, Hogares Claret, Clínica El Prado, Red Salud, entre otros.
Se brindó asistencia técnica y seguimiento a los planes de acción dentro del plan de reducción del consumo de sustancias psicoactivas (SPA).
Se desarrollaron actividades con el Comité Interinstitucional de Reducción del Consumo de SPA.
2. Prevención del Embarazo Adolescente y Servicios Amigables:
Se realizaron 13 capacitaciones a IPS, EPS, colegios y líderes comunitarios en los 12 municipios, con la estrategia "Proyecto de Vida" y énfasis en planificación familiar.
Se brindó asistencia técnica a las IPS de Filandia, La Tebaida, Armenia y Buenavista para el fortalecimiento de los servicios amigables para adolescentes y jóvenes.
Se evidencia la necesidad de mayor cooperación del sector educativo para consolidar estos servicios.
3. Enfoque Integral de SSR, Violencias y VIH:
Se están desarrollando acciones alineadas con la Política Nacional de Salud Sexual y Reproductiva, que incluyen:
Atención integral a la mujer antes, durante y después del parto.
SSR de adolescentes y jóvenes.
Abordaje de violencias de género y sexuales (incluyendo población LGBTI).
Acceso universal a la prevención y atención integral en ITS y VIH/SIDA con enfoque diferencial.
4. Atención Materna y Resultados Perinatales:
Se reporta que 2.647 gestantes fueron vinculadas al programa de control prenatal antes de la semana 12.
La atención del parto institucional humanizado alcanzó una cobertura del 99%.
El índice de embarazo en adolescentes fue de 14,8%, por debajo de la media nacional.
Mortalidad materna directa temprana fue de 0%, y mortalidad perinatal se redujo a 13,8% (desde 14,5% en 2015).
La prevalencia de sífilis gestacional y congénita se registró en 2,9%, diagnosticada antes de la semana 17.
Se realizaron 3 capacitaciones desde el Subcomité de Maternidad Segura, reforzando protocolos y guías del Ministerio de Salud para mejorar la atención.
5. Enfoque étnico y diferencial:
Se inició un proceso de articulación del programa de maternidad con parteras tradicionales en el marco del SISPI y atención a población afrodescendiente, aunque aún no está estructurado como un plan formal.
En el marco del Plan de Intervenciones Colectivas (PIC), se ejecutaron acciones de promoción y prevención en salud con enfoque diferencial, contratadas con la red hospitalaria.
</t>
  </si>
  <si>
    <t>Promoción y Prevención en Salud Sexual y Reproductiva – Quindío
1. Acciones Institucionales y Programas de Promoción:
Generaciones con Bienestar del ICBF y el PEI de las instituciones educativas han integrado la educación para la sexualidad como eje transversal, promoviendo campañas y estrategias de prevención.
A nivel de salud, la Secretaría de Salud ha canalizado acciones de promoción para el desarrollo de la política nacional de sexualidad, derechos sexuales y reproductivos, con énfasis en los jóvenes y adolescentes.
Se realizaron asistencias técnicas sobre herramientas como Web Materna, censo materno, guías de atención prenatal, y planificación familiar en los colegios y comunidades, además de charlas educativas sobre derechos sexuales y reproductivos.
2. Atención y Capacitación en Maternidad y Prevención del Embarazo Adolescente:
Se vincularon 2.450 mujeres embarazadas al programa de control prenatal, con especial atención a las menores de 14 años (28 casos registrados).
Se realizaron 2 capacitaciones para la captación temprana de embarazadas antes de las 12 semanas de gestación en IPS y EPS del departamento.
Se implementó la ruta de interrupción voluntaria del embarazo de acuerdo con la sentencia C-355 de 2006.
3. Población Diversa y Políticas Públicas:
La Secretaría de Familia, a través de su Dirección de Poblaciones, ha diseñado una ruta de atención en salud para la población sexualmente diversa, promoviendo la inclusión y atención integral.
4. Actividades Educativas y de Promoción:
La Secretaría de Salud ha realizado 12 acciones de promoción y prevención en salud sexual y reproductiva, en los 11 municipios del Quindío, incluyendo talleres, charlas y visitas a diversas instituciones.
Se realizaron talleres y foros en los municipios con el enfoque de “Tú y Yo Unidos por la Vida”, para impactar a poblaciones jóvenes, adolescentes, adultas y adultas mayores, en alianza con las alcaldías municipales y instituciones educativas.
5. Acciones del ICBF:
El ICBF ha implementado diversas modalidades de atención a través de Generaciones Sacúdete, y otros programas como Generaciones Explora y De Tú a Tú, para adolescentes y jóvenes, con un enfoque en prevención de riesgos, salud sexual y reproductiva.
A la fecha, se ha atendido a 192 adolescentes y jóvenes en todo el departamento, con actividades de acompañamiento psicosocial y familiar para prevenir el consumo de sustancias psicoactivas.
6. Estrategias de Capacitación y Formación:
Se han realizado 4 talleres de sensibilización en temas de derechos sexuales, atención humanizada y planificación familiar para universitarios, junto con un foro regional sobre interrupción voluntaria del embarazo (IVE) bajo el proyecto “La Lucha Sigue”.
Además, la Secretaría de Salud ha trabajado en la implementación de servicios amigables para adolescentes y jóvenes, brindando asistencias técnicas y seguimiento en los 11 municipios sobre los servicios de salud sexual y reproductiva.</t>
  </si>
  <si>
    <t>1. Programa "Mi Sexualidad Firme, Una Decisión de Vida"
Se completó el proceso de investigación sobre el embarazo adolescente en los municipios de Montenegro, Calarcá, La Tebaida y Armenia. Este estudio, titulado "Embarazo en adolescentes: conocimientos, actitudes y prácticas", está listo para presentarse en el Consejo de Política Social Departamental.
En cumplimiento del CONPES 147, se realiza un acompañamiento a los municipios priorizados por alertas tempranas. Esto incluye la presentación de la situación en el Comité de seguimiento a la ley 1098 y la conformación de semilleros de jóvenes multiplicadores de derechos humanos, sexuales y reproductivos.
2. Estrategias de sensibilización y prevención:
Feria de la Sexualidad: Se organizó en Armenia, en alianza con el proyecto de educación sexual de la Institución Educativa Teresita Montes, como estrategia de promoción de los derechos sexuales y reproductivos.
Se realizó sensibilización y asistencia técnica a todas las IPS de primer nivel de los 12 municipios del Quindío para la implementación de Servicios de Salud Amigables para adolescentes y jóvenes.
Se coordinó con el ICBF y su Gestora Territorial de Prevención de Embarazo en la Adolescencia (ENPEA) para capacitar en Derechos Sexuales y Reproductivos en los municipios de Pijao y Salento.
3. Implementación de estrategias en instituciones educativas:
Se realizó la Semana Tebaida Sí Para Ti, con jornadas educativas en el Instituto Montenegro, abordando temas como proyecto de vida, embarazo adolescente y consumo de sustancias psicoactivas.
La Secretaría de Familia implementó la estrategia "¡Chévere que espere!", con actividades de sensibilización en distintas Instituciones Educativas.
Se está ejecutando el programa de prevención de embarazos y segundos embarazos a temprana edad, con un presupuesto de $60.000.000.
4. Capacitación y actividades educativas:
Se realizó un ciclo de actividades educativas en varios municipios como Filandia, Quimbaya, Montenegro y Calarcá, con la participación de 560 jóvenes, abordando temas como sexo y sexualidad humana, autoestima, prevención de embarazo, métodos de planificación familiar y derechos sexuales y reproductivos.
Se llevaron a cabo 7 escuelas de padres en articulación con la Secretaría de Educación en Filandia, Circasia y Quimbaya, con la participación de 240 adultos.
5. Apoyo y acompañamiento del ICBF:
El ICBF, a través del Programa Generaciones Con Bienestar, ha atendido a 1,899 usuarios de los 2,050 cupos programados para este año. Además, se realizan acciones en el marco de la Semana Andina de Prevención de Embarazo Adolescente.
6. Estrategia Tu y Yo Unidos por la Vida:
La Secretaría de Familia, en colaboración con el ICBF, continúa implementando esta estrategia interinstitucional para prevenir el embarazo adolescente, abordando temáticas como salud mental, salud sexual y prevención de sustancias psicoactivas en las escuelas y comunidades.
7. Coordinación interinstitucional:
Se ejecutan diversas actividades de prevención del embarazo adolescente y segundos embarazos en instituciones educativas del departamento, trabajando en conjunto con la Secretaría de Salud y el ICBF para implementar talleres de educación sexual y reproductiva.
La Secretaría de Salud realizó jornadas de prevención de embarazos en varias instituciones, como General Santander en Montenegro, Teresita Montes y el Liceo Andino.</t>
  </si>
  <si>
    <t>1. Fortalecimiento y ajuste de políticas:
Fortalecimiento de equipos de atención primaria en salud mental: Se mejoró la capacidad de los equipos básicos de atención primaria en salud mental en los 10 municipios del Departamento.
Ajuste e implementación de la política de salud mental: La política fue adaptada a los 12 municipios del Quindío, siguiendo los lineamientos del Ministerio de Salud y Protección Social.
2. Acciones de la Secretaría de Salud:
Notificación y seguimiento de casos: Se realizó la notificación de casos relacionados con violencia, intentos de suicidio, y intoxicaciones a las EAPBS (Empresas Administradoras de Planes de Beneficios) y se hizo seguimiento a los casos de convivencia social y salud mental.
Grupos de autoayuda: Se apoyaron y realizaron grupos de autoayuda en Quimbaya y Calarcá para pacientes y familias de personas con esquizofrenia y autismo.
Mesas de trabajo interinstitucionales: Se llevaron a cabo mesas de trabajo con el área de vigilancia epidemiológica, programas de responsabilidad penal en menores, y el ICBF para mejorar el acceso a los servicios de salud mental y establecer criterios claros en el seguimiento de casos.
Formación y capacitación: Se culminó un curso de salud mental en entornos de vida con el apoyo del SENA y el hospital mental. Además, se certificaron 40 profesionales en intervención en crisis con énfasis en conducta suicida.
3. Implementación del Modelo de Atención Primaria en Salud Mental (MAPSM):
Ajuste y adopción del modelo: El modelo MAPSM está en proceso de ajuste para su adopción mediante un decreto departamental.
Formación a líderes indígenas: Se capacitó a líderes indígenas y comunidades indígenas en el abordaje de la salud mental, enfocados en temas como conducta suicida, violencia, y consumo de sustancias psicoactivas (SPA) en los municipios de Córdoba y Quimbaya.
Entrenamiento y certificación: Se ofreció certificación en la Guía de Intervención para trastornos mentales neurológicos y por consumo de SPA, con la participación de 32 profesionales.
4. Enfoque diferencial y de género en salud mental:
Se incorporó un enfoque diferencial y de género en la vigilancia en salud pública de salud mental, promoviendo una atención integral.
Desde el programa de salud mental y salud sexual y reproductiva, se brindó asistencia técnica para la creación de una ruta de atención accesible tanto para entidades como para la comunidad, garantizando que las personas víctimas de violencia intrafamiliar puedan conocer sus derechos y acceder a los servicios correspondientes.
5. Gestión del riesgo y seguimiento a casos críticos:
Violencia de género e intrafamiliar: Se gestionó el riesgo de casos de violencia mediante el seguimiento a la activación de la ruta de salud mental, con especial atención a los casos notificados de intentos de suicidio. Se realizó la activación de rutas de atención para garantizar la atención oportuna y el acceso a los servicios de salud mental.
Población prioritaria: Se priorizaron a menores de edad, gestantes, población afro, indígena, y LGBTIQ+ en la activación de rutas para asegurar una respuesta inmediata ante los casos críticos.
6. Articulación con entidades de salud mental:
Se coordinó con las entidades prestadoras de salud mental como el Hospital Mental de Filandia y El Prado, para garantizar la atención oportuna de los casos más urgentes reportados por universidades, colegios, y las subsecretarías de salud.</t>
  </si>
  <si>
    <t>acunación contra el VPH en el Departamento del Quindío:
1. Reportes de la Secretaría de Salud:
Dosis recibidas y aplicadas (2017):
Total de dosis recibidas: 2,470 dosis de vacuna contra el VPH del Ministerio de Salud y Protección Social.
Dosis aplicadas por mes (2017):
Enero: 258 dosis
Febrero: 304 dosis
Marzo: 276 dosis
Abril: 289 dosis
Mayo: 293 dosis
Junio: 225 dosis
2. Total de dosis aplicadas en el Departamento (Hasta 2024):
Total de dosis aplicadas a mujeres colombianas: 128,370 dosis
Total de dosis aplicadas a mujeres extranjeras: 4,088 dosis
Total de inversión: $1,128,970,182.95
3. Acciones de promoción y cobertura de vacunación:
Garantía del biológico: La Secretaría de Salud ha asegurado la disponibilidad de la vacuna contra el VPH a través de acciones de promoción dirigidas a la población femenina.
Vacunación en 2024:
Total de mujeres vacunadas al 31 de diciembre de 2024: 3,741 mujeres
Mujeres en el rango de edad de 9 años: 1,897 mujeres</t>
  </si>
  <si>
    <t>acciones sobre la vigilancia de la salud pública y control de Infecciones de Transmisión Sexual (ITS) en el Departamento del Quindío:
1. Incorporación del enfoque de género y fortalecimiento de vigilancia:
Enfoque de género implementado desde la Secretaría de Salud para abordar de manera concreta los temas relacionados con la salud pública, con énfasis en las Infecciones de Transmisión Sexual (ITS).
Se fortalecieron los procesos de vigilancia epidemiológica tanto a nivel institucional como municipal, con la implementación de un plan de asesoría y asistencia técnica para mejorar la adherencia a los protocolos de vigilancia en salud pública, especialmente en los 12 grupos temáticos de interés en salud pública, que incluyen ITS, VIH/SIDA y Hepatitis.
2. Capacitación y socialización:
Se realizó un taller teórico-práctico de 5 días para fortalecer el Sistema de Vigilancia en Salud Pública con la participación de la red notificadora departamental y los Planes Territoriales de Salud.
Se llevaron a cabo traslados del equipo Departamental de Vigilancia en Salud Pública para socializar los lineamientos del Instituto Nacional de Salud (INS) 2017 con el personal médico y de enfermería de las ESEs en el Departamento.
Inducción permanente al personal nuevo operario del SIVIGILA, con apoyo de personal departamental en los municipios para la correcta operatividad de la herramienta.
3. Evaluación y depuración de bases de datos:
En junio de 2017, se realizó la evaluación y verificación del estado de ajuste y depuración de las bases de datos de los 12 municipios, con la participación de referentes departamentales y municipales, con el objetivo de coordinar acciones de intervención y mejorar la calidad de los datos.
4. Promoción y prevención de ITS:
En 2020, se identificó la necesidad de fortalecer la promoción y prevención en temas de ITS, VIH/SIDA y Hepatitis, lo que llevó a la realización de talleres pedagógicos con diferentes sectores, incluyendo el educativo, empresarial, fuerzas policiales y el sector salud.
Se realizaron 12 talleres pedagógicos en colegios, con la participación de 608 docentes y administrativos. Además, se ofrecieron talleres en 4 universidades y a 9 cuerpos de bomberos y 3 empresas de transporte especializado de pacientes, alcanzando a 662 personas en total, con un 10% de población indígena y un 5% del sector salud.
Se realizaron también 3 jornadas de toma de muestras para VIH y Sífilis, con un total de 134 pruebas, de las cuales 4 fueron reactivas para Sífilis y ninguna para VIH.
5. Acciones adicionales:
Se trabajó en conjunto con el programa de Tuberculosis para formar agentes comunitarios y entregar kits de acciones colaborativas para TB/VIH.
Se realizó el primer comité departamental para abordar las violencias de género y sexual de niños, niñas, adolescentes y jóvenes.
6. Continuidad de la vigilancia en ITS:
La Secretaría de Salud continúa con el seguimiento a las IPS, realizando asistencias técnicas y vigilancia de personas que viven con VIH y Hepatitis.
Se mantiene la promoción educativa en los 11 municipios del departamento para prevenir ITS, con un enfoque diferencial y de género.</t>
  </si>
  <si>
    <t>Acciones sobre Violencia de Género y Violencia contra la Mujer en el Departamento del Quindío:
1. Trabajo articulado y sensibilización:
Jefatura de la Mujer de la Secretaría de Familia y la Secretaría de Salud están trabajando de manera articulada para dar seguimiento a los casos de violencia contra la mujer, aplicando el Decreto 2734 de 2012. Este decreto establece medidas de atención para las mujeres víctimas de violencia.
Se están realizando sensibilizaciones a las EPS sobre la aplicabilidad de la normativa, aunque las denuncias realizadas bajo la Ley 1257 de 2008 no siempre requieren estas medidas.
Se han llevado a cabo mesas de trabajo con el Ministerio de Protección Social para dar seguimiento a las medidas desde el sector salud y compartir experiencias con otros entes territoriales, como el caso de Barranquilla.
2. Estrategias integrales para la mujer:
En los 12 municipios se están implementando acciones orientadas a la Política Nacional para el desarrollo de estrategias que aborden la salud integral de la mujer, tanto en el ámbito obstétrico como en el abordaje de violencias de género y sexuales, que incluyen colectivos LGTBI.
Salud Sexual y Reproductiva (SSR) se está trabajando principalmente con adolescentes y jóvenes, con un enfoque en la prevención y atención integral en ITS-VIH/SIDA.
3. Capacitación y fortalecimiento institucional:
Se llevaron a cabo sesiones de entrenamiento y certificación en la Guía de Intervención para trastornos mentales neurológicos y por consumo de Sustancias Psicoactivas (MH-gap), con 32 profesionales certificados en el primer nivel de atención en salud, participando IPS de primer nivel, Planes Locales de Salud, y Universidades públicas y privadas.
4. Abordaje de Violencias de Género y Sexual:
Se realizó un comité para el abordaje de las violencias de género y sexual de niños, niñas, adolescentes y jóvenes (NNAJ), en el cual se coordinaron mesas de trabajo con las EPS e instituciones encargadas de la atención a víctimas de violencia intrafamiliar. Estas mesas permiten conocer cómo se está activando la ruta de atención para garantizar que los derechos de las víctimas no sean vulnerados.
El programa de Convivencia Social y Salud Mental ha promovido asistencias técnicas con el fin de crear una ruta de atención general que también incluya a la comunidad, asegurando que las personas conozcan los pasos a seguir cuando presencien un caso de violencia intrafamiliar, ya que muchas veces la comunidad no tiene claro cómo garantizar los derechos de las víctimas.
5. Comité Intersectorial Departamental:
El Comité Intersectorial Departamental de Prevención de Violencia contra la Mujer realiza seguimiento al cumplimiento de la normativa vigente, incluida la Ley 1257 de 2008 y el Decreto 2734 de 2012.
A través de este comité, se implementan medidas para garantizar la atención, protección y acceso a la justicia de las mujeres víctimas de violencia, de acuerdo con el Decreto 213 de 2022.</t>
  </si>
  <si>
    <t>Actividades en Salud Pública y Violencia contra la Mujer:
1. Mesa de trabajo y gestión de experiencias:
La Secretaría de Salud realizó una mesa de trabajo con el Director de Promoción Social del Ministerio de Protección Social para dar seguimiento a las medidas de salud, y compartir experiencias con otros entes territoriales, como el caso de Barranquilla, para conocer cómo están aplicando estas medidas en su territorio.
2. Actividades de sensibilización y movilización:
Se llevaron a cabo 16 talleres de sensibilización sobre tuberculosis y lepra, dirigidos al personal de salud, pacientes y sus familias, con la participación de 138 personas, de las cuales 107 eran mujeres.
Se realizaron 16 jornadas de movilización y búsqueda de sintomáticos de piel y sistema nervioso periférico, enfocadas en la enfermedad de Hansen, con un total de 661 personas evaluadas, de las cuales 285 eran mujeres.
También se realizaron 30 jornadas de movilización y búsqueda de sintomáticos respiratorios para la detección de tuberculosis, en las que 1523 personas fueron educadas y valoradas, de las cuales 797 eran mujeres.
Se llevaron a cabo 6 jornadas educativas para pacientes con tuberculosis, donde se educaron a 187 personas, de las cuales 26 eran mujeres.
3. Comité Intersectorial Departamental de Prevención de Violencia:
El Comité Intersectorial Departamental para la Prevención de Violencia contra la Mujer sigue trabajando en el seguimiento al cumplimiento de la normativa vigente, especialmente en relación con el Decreto 4796 de 2011 (Ley 1257 de 2008) y el Decreto 213 de 2022. Este comité está enfocado en la prevención de la violencia por razón de sexo y género, así como en la atención, protección y acceso a la justicia de niñas, niños, adolescentes y mujeres víctimas de violencia.</t>
  </si>
  <si>
    <t xml:space="preserve"> Acciones y Estrategias en Salud y Participación Social:
1. Análisis de Situación de Salud (ASIS):
La Secretaría de Salud formuló un plan de articulación intersectorial a través del Análisis de Situación de Salud (ASIS) para canalizar diferentes acciones en áreas como salud, riesgos y atención dirigidas a la población en general.
El ASIS es un documento clave que se actualiza anualmente y proporciona un análisis estructural sobre la salud en el departamento, cubriendo indicadores de mortalidad, causas de enfermedades, y los núcleos de inequidad. Además, se incluye información sobre la vigilancia epidemiológica de 107 eventos desagregados por género y características sociodemográficas.
2. Participación Social en Salud:
En el marco del programa de participación social en salud, se iniciaron los procesos de articulación y la identificación de líneas de acción para incluir en la Política Nacional de Participación Social.
Se llevaron a cabo talleres de prevención de violencia contra la mujer y delitos de trata de personas con estudiantes de la Institución Educativa INET en Circasia.
También se desarrollaron actividades con comunidades indígenas en 5 municipios del Departamento, enfocadas en temas como deberes y derechos en salud, seguridad alimentaria y nutricional, y el acceso a servicios de salud en Córdoba, Pijao, La Tebaida, Calarcá, Quimbaya y Buenavista.
3. Formación y Capacitación en Salud Mental:
La Secretaría de Familia reportó la realización de procesos de formación y capacitación dirigidos a docentes, orientadores y padres de familia en los municipios del Quindío. Estos procesos cubren temas como:
Atención primaria en salud mental.
Consumo de sustancias psicoactivas.
Primera ayuda psicológica.
Intervención en crisis.
Rutas de atención en salud mental.
Coberturas en salud y violencia.
4. Sistema de Información SIVIGILA:
Se continúa con el uso del sistema SIVIGILA, un sistema de información unificado que proporciona análisis estructural de la salud en el departamento. Este sistema recopila datos clave sobre eventos epidemiológicos y facilita el monitoreo de indicadores de salud.</t>
  </si>
  <si>
    <t xml:space="preserve">Red de  Articulación Interinstitucional:
1. Mesas de Trabajo Intersectoriales:
Se realizaron 3 mesas de trabajo con las Secretarías de Educación, Familia, Cultura y Turismo para definir una propuesta de intervención intersectorial, enfocada en los determinantes sociales de la salud.
En particular, se dio seguimiento a una mesa de trabajo enfocada en los problemas de salud mental de los docentes, en colaboración con la Secretaría de Educación.
2. Análisis de Situación de Salud (ASIS):
La Secretaría de Salud formuló un plan de articulación intersectorial a través del ASIS (Análisis de Situación de Salud) para coordinar diferentes acciones en áreas de salud, riesgos y atención en la población.
3. Atención Integral a la Violencia de Género:
Se implementaron acciones dentro del Comité Consultivo Intersectorial para la atención integral de la violencia de género, con el objetivo de mitigar las problemáticas de salud pública que afectan a las mujeres.
Se están llevando a cabo actividades a través de los informes del sistema de información de la Secretaría de Salud, lo que facilita el seguimiento y las acciones orientadas a mejorar la salud pública de las mujeres.
4. Red de Atención en Maternidad Segura:
Desde el programa de maternidad segura, existe una red de coordinación entre EPS, IPS y la Secretaría de Salud para garantizar una atención integral durante la gestación, parto y puerperio. El objetivo principal es prevenir riesgos para la madre y el hijo.
</t>
  </si>
  <si>
    <t>Participación Política y Ciudadana:
1. Escuela de Participación Política para Mujeres:
La Secretaría de Interior lanzó la Escuela de Participación Política para Mujeres en el departamento, apoyando diversas estrategias:
Escuela de formación política y democrática para mujeres.
Apoyo a Ediles para el Congreso Nacional de Ediles en Montería, Córdoba.
Fase dos de la estrategia "Participando Ando por tu Sueños y Futuros", dirigida a niños, niñas y adolescentes.
Celebración de la Semana de la Participación.
Estrategia de Banco de Iniciativas de Participación (BIP-Q).
2. Promoción de la Participación Ciudadana:
Durante las elecciones legislativas del 11 de marzo, se realizó una intervención en emisoras comunitarias para promover la participación democrática y socializar sobre el delito electoral.
En el marco de la Política Pública de Discapacidad, se brindó capacitación en participación ciudadana y control social a los comités municipales de Circasia y Filandia.
En el marco de la Política Pública de Envejecimiento y Vejez, se capacitó a adultos mayores en participación ciudadana y control social en el CDC de la Comuna 7 en Armenia.
La Política Pública de Niños, Niñas y Adolescentes desarrolló una metodología lúdica para talleres sobre participación ciudadana en los municipios de Montenegro y Pijao, beneficiando a 86 menores.
3. Talleres y Capacitaciones en Liderazgo Político y Participación Ciudadana:
Se inscribieron 87 mujeres en el taller de "Liderazgo Político para Mujeres - Escalando Espacios de Poder", realizado el 27 de mayo.
Se redactó un plan de formación en política y ciudadanía para mujeres, el cual será presentado en el segundo trimestre para su validación.
Realización de talleres sobre participación ciudadana y control social, incluyendo:
1 taller a un grupo de ediles en la Comuna 3.
2 talleres en instancias de participación del área de salud.
4. Foro de Mujeres Electas:
La Secretaría del Interior, en conjunto con la Secretaría de Familia, organizó el foro de mujeres electas, donde se estableció una red de mujeres al poder, en articulación con mujeres electas en cargos públicos, organizaciones sociales y feministas. En este foro, se abordó la situación de las mujeres en la política y la Ley de Cuotas.</t>
  </si>
  <si>
    <t>1. Escuela de Participación Política para Mujeres
Desde la Jefatura de Equidad de Género y Mujer, se puso en marcha la Escuela de Participación Política para Mujeres del departamento.
Durante la Semana de la Participación, se desarrolló el segundo capítulo de la Escuela de Liderazgo Político para Mujeres, una iniciativa conjunta de las Secretarías de Familia e Interior, orientada a fortalecer el empoderamiento de lideresas en temas de incidencia política, electoral y participación ciudadana.
2. Acompañamiento a Espacios de Participación Femenina
La Secretaría de Familia, a través de la Oficina de Género:
Ha brindado acompañamiento técnico a todos los municipios del departamento para la conformación y fortalecimiento de los Consejos Comunitarios de Mujer y del Consejo Departamental de Mujeres.
Se han apoyado planes de acción y movilizaciones lideradas por mujeres, con gestión de recursos locales para su ejecución.
Se han realizado talleres y socializaciones normativas sobre enfoque de género y lineamientos para estos espacios de participación.
3. Consejo Departamental de Mujeres
Se lanzó la convocatoria para la realización de 2 sesiones del Consejo Departamental de Mujeres como parte del fortalecimiento de estos espacios de participación.
4. Foro de Mujeres Electas
En articulación entre las Secretarías de Interior y Familia, se llevó a cabo el Foro de Mujeres Electas, con el objetivo de crear la Red de Mujeres al Poder, conformada por mujeres en cargos de elección popular, organizaciones sociales y feministas, para fomentar el trabajo colaborativo en pro de los derechos y la participación política de las mujeres en el departamento.</t>
  </si>
  <si>
    <t xml:space="preserve">Participación Política de Mujeres en el Quindío (Elecciones 2012 y 2015)
1. Solicitudes a la Registraduría
• Se solicitó información sobre:
o Mujeres que se postularon en las elecciones de 2015.
o Mujeres que fueron electas a cargos de elección popular en el departamento del Quindío en 2015.
o Comparativo entre mujeres electas en 2012 y en 2015.
2. Finalidad del Análisis
• Estos datos se usan como insumos clave para:
o Evaluar avances o retrocesos en la participación de mujeres en espacios de decisión.
o Proyectar estrategias efectivas para la conformación de la Red de Mujeres al Poder.
Iniciativas Formativas
• Escuela de Participación Política para Mujeres del departamento:
o Impulsada desde la Jefatura de Equidad de Género y Mujer.
o Orientada al fortalecimiento de capacidades políticas de las mujeres.
Apoyo Técnico y Acompañamiento
• La Secretaría de Familia realizó asistencia técnica a:
o Consejos comunitarios de mujeres.
o Consejo departamental de mujeres.
• Se socializaron los lineamientos de la Política Pública de Equidad de Género.
• Se promovió la incidencia social mediante apoyo a los planes de acción de estas instancias.
Foro de Mujeres Electas y Creación de la Red
• Realizado por la Secretaría del Interior en articulación con la Secretaría de Familia.
• Participaron:
o Mujeres electas en cargos públicos.
o Organizaciones sociales y feministas.
• Resultado:
o Creación de la Red de Mujeres al Poder.
o Definición de estrategias en beneficio de las mujeres del departamento.
</t>
  </si>
  <si>
    <t xml:space="preserve">Participación Política de Mujeres en el Quindío
 Propuestas Formativas y de Incidencia
• Diseño de una propuesta de capacitación dirigida a mujeres del departamento.
• Desde la Jefatura de Equidad de Género y Mujer se implementó la "Escuela de Participación Política para Mujeres".
• Se adelantó un proceso contractual para apoyar un programa de formación e incidencia política, planeado para el segundo semestre del año en curso.
Acciones de la Secretaría del Interior
• Se realizaron:
o Talleres de liderazgo político para mujeres.
o Talleres de participación ciudadana y control social.
o 1 taller con ediles de la Comuna 3.
o 2 talleres dirigidos a instancias de participación del área de salud.
Coordinación Interinstitucional
• La Secretaría de Familia, a través de la Jefatura de Mujer y Equidad, realizó una mesa de trabajo con profesionales de la Secretaría del Interior.
• Objetivo: Definir estrategias para una campaña de promoción de candidaturas femeninas a corporaciones públicas de elección popular.
</t>
  </si>
  <si>
    <t>Estrategias de Participación Ciudadana y Equidad de Género en el Departamento del Quindío
1. Programas de Participación Ciudadana
Se ejecutó el programa “Festival por la Convivencia Cordillerana”, liderado por la Secretaría del Interior con apoyo de la Jefatura de la Mujer y patrocinio de la Cámara de Comercio de Armenia y el Quindío.
Bajo las metas 219 y 220 del programa de seguridad humana, se intervinieron 11 barrios o comunidades en distintos municipios del departamento.
Actividades realizadas incluyeron:
Encuentros con clubes de progenitores ("Encuentro Multicolor").
Estrategias pedagógicas en instituciones educativas para prevenir conductas agresivas, adicciones y comportamientos compulsivos.
Reuniones con líderes comunales y talleres de liderazgo y convivencia.
Capacitación a líderes comunales desde la Gobernación.
2. Participación de Mujeres
En el primer semestre de 2018, 53 mujeres participaron en programas de seguridad y convivencia liderados por la Policía Nacional, tales como:
Frentes de seguridad.
Espacios pedagógicos.
Red Aliados.
Programa “Jóvenes a lo bien”.
En julio de 2019, se realizó el evento:
“Vivir el Territorio desde la Equidad de Género”, en la Universidad del Quindío.
En la Semana de la Participación Ciudadana 2019, participaron 220 mujeres, y se desarrolló un taller de fortalecimiento en la ESAP, beneficiando a 27 mujeres.
3. Asistencia Técnica y Formación
Se brindó asistencia técnica a comunidades, instituciones educativas, comunidad LGBTI y juntas de acción comunal en:
Cumplimiento del Código Nacional de Convivencia y Seguridad (Ley 1801 de 2016).
Resolución pacífica de conflictos.
Planes de acción y desarrollo comunitario.
12 municipios recibieron capacitación técnica sobre Ley 1801.
Se desarrollaron talleres en:
Montenegro, Calarcá, Barcelona, La Tebaida, Quimbaya.
Ciudadela de la Cruz Roja en Quimbaya sobre mecanismos de participación y control social.
4. Capacitaciones para la Convivencia
Se realizaron 28 capacitaciones sobre protección de la convivencia familiar y social en:
Montenegro, Armenia, Calarcá, La Tebaida, Quimbaya, Filandia y Circasia.</t>
  </si>
  <si>
    <t>Acciones para el Fortalecimiento de la Participación de las Mujeres en el Quindío
1. Socialización y Promoción de la Participación
Se han desarrollado espacios de socialización sobre acciones afirmativas y la importancia de la participación de mujeres, especialmente de las organizaciones que trabajan por su bienestar.
Se promueve la participación en consejos municipales y departamentales, garantizando:
Acceso oportuno a información sobre convocatorias y postulaciones.
Invitación activa a eventos desarrollados por la Jefatura de Mujer y Equidad.
2. Estrategias de Articulación y Apoyo Técnico
Desde la Secretaría de Familia, se han diseñado e implementado estrategias para la articulación entre organizaciones de mujeres y los consejos municipales/departamental de mujeres.
La Oficina de Género acompaña a todos los municipios en la:
Conformación y fortalecimiento de consejos comunitarios de mujeres.
Construcción de planes de acción y organización de actividades de movilización.
Acompañamiento técnico incluye:
Talleres formativos.
Socialización de normas y lineamientos con enfoque de género.
Apoyo a la incorporación de enfoques diferenciales y poblacionales en procesos de renovación.
3. Estado Actual de los Consejos Municipales
Se ha realizado una actualización del estado de los Consejos Municipales de Mujeres:
Consejos activos en 7 municipios: Salento, Armenia, Montenegro, Circasia, Calarcá, Génova y Filandia.
Los demás están en proceso de reactivación con acompañamiento técnico.</t>
  </si>
  <si>
    <t>Apoyo Técnico y Financiero a Consejos de Mujeres del Departamento del Quindío
1. Apoyo Técnico
Desde la Jefatura de Equidad de Género y Mujer, se ha brindado asistencia técnica constante a los consejos municipales de mujeres y al Consejo Departamental de Mujeres.
Se han realizado sesiones de acompañamiento técnico especializado en:
Córdoba, Buenavista, La Tebaida, Montenegro, Circasia, Salento, Calarcá, Armenia, Pijao, Filandia, Génova y Quimbaya.
Estas acciones se enmarcan en el Programa de Mecanismos de Diálogo Formal, impulsado por la Secretaría de Familia.
Se han socializado propuestas como el Modelo de Desarrollo con Enfoque de Género (MDF) en encuentros con concejalas y organizaciones de mujeres.
2. Apoyo Financiero
El apoyo financiero ha estado enfocado principalmente en actividades conmemorativas de fechas establecidas por ley (como el Día de la Mujer, el Día de la No Violencia contra la Mujer, etc.).
Cada consejo ha recibido al menos un apoyo a las actividades propuestas dentro de sus planes de acción municipales.
3. Procesos de Fortalecimiento y Asociatividad
Se desarrolló una lista de chequeo para el sistema de bienes y servicios en torno a la comercialización del café, dirigida a la Red Departamental de Mujeres Cafeteras, con el fin de fomentar la asociatividad con enfoque de género y diferencial.</t>
  </si>
  <si>
    <t>Fortalecimiento de Procesos Organizativos de Mujeres en el Quindío
1. Acompañamiento Técnico y Organizativo
Desde la Jefatura de Equidad de Género y Mujer (Secretaría de Familia) se ha brindado asistencia técnica a 11 organizaciones de mujeres en el departamento.
Se ha trabajado especialmente con mujeres rurales, campesinas y cafeteras, con enfoque de género y diferencial.
Se realizó el autodiagnóstico asociativo con mujeres de Montenegro, Armenia, Filandia, Córdoba, Génova, La Tebaida, Calarcá, Quimbaya y Buenavista.
2. Apoyo a Asociaciones de Mujeres Cafeteras
Se fortalecieron las asociaciones cafeteras en: Córdoba, Quimbaya, Calarcá, Barcelona, Buenavista, Pijao, Circasia, Salento, Filandia, Génova y Montenegro.
Se implementaron planes de mercadeo para productos con base en café en Buenavista, Génova y Montenegro.
Se realizó un diagnóstico interinstitucional de mujeres cafeteras para fortalecer su visión empresarial.
Acompañamiento en el proyecto “Tiendas Café Mujeres Rurales” como estrategia de comercialización con enfoque de género.
3. Desarrollo de Planes de Negocio
Se apoyó a los 12 municipios en la formulación de planes de negocio de comercialización para mujeres emprendedoras.
Se brindó capacitación en comunicación asertiva y relaciones humanas para fortalecer la asociatividad en zonas como Barcelona y Filandia.
4. Participación Institucional y Normativa
Se socializó el Modelo de Desarrollo con Enfoque de Género (MDF) con consejos municipales, concejalas y mujeres cafeteras.
Se avanza en la estructuración de una ordenanza para reglamentar el Consejo Consultivo de Mujeres del Departamento.
Se acompañó la elección de mujeres representantes en la Instancia Especial de la Consejería Presidencial para la Estabilización y Consolidación.
5. Articulación Interinstitucional
Con FEDEPANELA se vinculó a mujeres en procesos de formación en elaboración de panela y derivados.
La Universidad del Quindío (Uniquindío), desde el Programa de Trabajo Social, realizó 8 mesas de trabajo para el diagnóstico situacional de las mujeres de Armenia.</t>
  </si>
  <si>
    <t>Participación Legal e Inclusiva de las Mujeres en los Consejos del Quindío
1. Marco Jurídico de Participación
La participación de las mujeres en los consejos municipales y el Consejo Departamental de Mujeres está respaldada legalmente por la Ordenanza 015 del 29 de julio de 2014, que garantiza un enfoque diferencial y sectorial.
En los municipios, se han emitido proyectos de acuerdo y decretos locales que consolidan la base jurídica y dan legitimidad a estos espacios de participación.
2. Acompañamiento Técnico e Institucional
Desde la Jefatura de Equidad de Género y Mujer (Secretaría de Familia) se ha brindado asesoría y acompañamiento a los consejos municipales en:
Estructuración de rutas de atención.
Fomento de la igualdad de género.
Promoción de derechos.
Apoyo a procesos productivos con participación femenina.
3. Participación con Enfoque Diferencial
Se cuenta con una base de datos de mujeres con enfoques poblacionales y diferenciales, que son tenidas en cuenta en las convocatorias para garantizar inclusión efectiva.
Se destaca la participación activa de mujeres rurales, afrodescendientes, negras, LBTI, indígenas, víctimas de violencia y del sector productivo.
4. Convocatorias al Consejo Departamental
Durante el año se realizaron cuatro sesiones del Consejo Departamental de Mujeres (13 de enero, 15 de junio, 29 de septiembre y 21 de diciembre) mediante la plataforma Zoom. En todas se garantizó representación de los sectores diferencialmente enfocados.</t>
  </si>
  <si>
    <t>Capacitación y Promoción de los Derechos Humanos de Mujeres y Población con Enfoque Diferencial
1. Iniciativas de Formación y Capacitación
Se inició el diseño de una propuesta de capacitación enfocada en derechos humanos con perspectiva de género y diferencial.
Desde la Secretaría del Interior se desarrollaron 18 jornadas de prevención en los 12 municipios y 11 campañas de sensibilización en 10 de ellos, abarcando temas como:
Reclutamiento forzado
Trata de personas
Desaparición forzada
Salud mental y habilidades para la vida
Protección a líderes sociales y defensores de DDHH
2. Enfoque Sectorial y Diferencial
Se realizaron capacitaciones dirigidas a representantes del enfoque mujer de las 12 mesas municipales y departamentales de víctimas, abordando temas como:
Maltrato
Violencia sexual
Discriminación
Rutas de atención
Empoderamiento
La Defensoría del Pueblo ha elaborado diagnósticos sobre la situación de DDHH de mujeres víctimas de violencias y población OSIGD.
Universidad del Quindío y otras instituciones participaron con intervenciones desde la interculturalidad y el enfoque diferencial con poblaciones afro e indígenas.
3. Alianzas y Programas Complementarios
Secretaría de Agricultura lideró un programa de formación de 90 líderes ambientales, incluyendo mujeres y población vulnerable, con actividades orientadas a la sostenibilidad ambiental y fortalecimiento comunitario.
Articulación con universidades (San Buenaventura y Uniquindío) permitió conversatorios y espacios de formación en temas como el marketing estratégico para el posicionamiento político de la mujer.</t>
  </si>
  <si>
    <t>1. Política “Ninguno Sin Familia” y Estrategia CAFI
Se ha implementado un acompañamiento familiar integral a través de la estrategia CAFI, enfocada en el fortalecimiento de vínculos familiares y la prevención de la violencia intrafamiliar.
Capacitaciones y sensibilizaciones en temas como crianza, valores, estereotipos de género y resolución de conflictos.
Dotación de kits de aseo y prendas de vestir para el cuidado del recién nacido a 800 mujeres gestantes.
2. Acciones de la Secretaría del Interior
Desde el área de Seguridad Humana, se desarrollaron:
Clubes de progenitores orientados a la formación en temas de crianza y sexualidad.
Primer Encuentro Multicolor “Clubes por la Vida” dirigido a 180 madres gestantes y lactantes en Montenegro.
Capacitación a 15 madres comunitarias en estimulación temprana e identificación de factores de riesgo.
3. Secretaría de Familia
A través de la Oficina de Familia se adelantan talleres comunitarios para la formulación de la política pública de familia, con énfasis en prevención de la violencia intrafamiliar y fortalecimiento de la convivencia.
Coordinación del programa HAZ PAZ, con liderazgo en estrategias para la paz y el bienestar familiar.
4. Apoyo del ICBF
Implementación de los programas:
Familias con Bienestar para la Paz: intervención psicosocial integral con enfoque sistémico y cultural.
Territorios Étnicos con Bienestar: fortalecimiento de dinámicas familiares y comunitarias de grupos étnicos.
Mi Familia y Generaciones con Bienestar: acompañamiento familiar y trabajo con adolescentes y jóvenes.
Durante la vigencia 2021, 8317 personas fueron atendidas, superando ampliamente la meta de 3433 cupos.
Desarrollo de 6 modalidades de atención, incluyendo discapacidad, juventud, etnicidad y hogares sustitutos.
5. Intervenciones desde la Secretaría de Educación
Fortalecimiento de 10 Escuelas de Padres con talleres contextualizados por región.
Socialización de la Ley 2025 de 2020 (Escuela de Padres) y Ley 1257 de 2008 (violencias contra la mujer).
17 encuentros formativos con familias en instituciones educativas para promover el vínculo con el proceso escolar y la prevención de riesgos en NNAJ.
Participación del equipo de Salud Mental en la Escuela en acompañamiento psicológico y formativo.
6. Articulación Institucional
Universidad del Quindío ha intervenido con prácticas académicas en intervención familiar en varios municipios.
El enfoque diferencial ha sido transversal en todas las estrategias, integrando perspectiva de género, ciclo vital y etnicidad.</t>
  </si>
  <si>
    <t>Actividades de Sensibilización sobre el Trabajo Femenino y Economía del Cuidado
1. Sensibilización con la Consejería Presidencial para la Equidad de la Mujer
Jornada de sensibilización y académica dirigida por la Consejera Presidencial Martha Ordóñez, enfocada en la economía del cuidado como un aporte social, político, cultural y económico para el país.
Este evento permitió visibilizar la importancia del trabajo femenino, particularmente en el ámbito familiar, estableciendo bases para futuros procesos de empoderamiento y visibilidad del trabajo no remunerado que realizan las mujeres en sus hogares.
2. Campañas de Sensibilización en el Departamento
Día de la No Violencia contra la Mujer: Se realizaron campañas en los colegios del departamento para sensibilizar sobre el reconocimiento y valoración del trabajo femenino en el ámbito familiar, destacando los aportes de las mujeres a través de la economía del cuidado.
La campaña buscó visibilizar los aportes sociales, políticos, culturales y económicos de las mujeres, enfocándose en el impacto positivo que su trabajo tiene en el bienestar de la familia y la comunidad.
3. Implementación de Campañas y Estrategias Locales
La Jefatura de Equidad de Género y Mujer implementó campañas en los municipios de Córdoba y Armenia, destacando el trabajo femenino y su relevancia dentro de la economía del cuidado.
Además, se extendió la campaña a los municipios de Armenia, Filandia, Circasia, Calarcá, Córdoba, Génova, Montenegro, Salento, La Tebaida, Quimbaya, Pijao y Buenavista para promover el reconocimiento y valoración de las mujeres.
4. Iniciativas del ICBF
El ICBF desarrolló una campaña transversal en todos sus programas de prevención para la sensibilización sobre el trabajo femenino, particularmente enfocado en el reconocimiento de la economía del cuidado, a lo largo de la vigencia.
5. Acciones de la Secretaría del Interior
A través de los Clubes de Progenitores, la Secretaría del Interior realizó talleres de formación en pautas de crianza y equidad de género, abordando temas de transformación de estereotipos violentos y machistas. En total, 798 mujeres participaron en estas iniciativas en barrios vulnerables del departamento.</t>
  </si>
  <si>
    <t>Acciones a Favor de las Mujeres Rurales del Departamento
1. Visibilización en los Medios de Comunicación
A través de Notisur y Zuldemaida, se ha resaltado el apoyo a los proyectos productivos de las mujeres rurales, especialmente a las campesinas cafeteras, indígenas, afrodescendientes, y mujeres en condición de discapacidad. Estas piezas se enfocan en contar las historias de vida de estas mujeres, destacando sus múltiples roles en el ámbito familiar, económico, político y sociocultural del departamento.
Las piezas de televisión se han transmitido en programas institucionales para promover el reconocimiento de los derechos de las mujeres rurales, visibilizando su trabajo y contribución en diversas áreas, y resaltando la importancia de su participación activa en la vida del campo.
2. Política Pública de Equidad de Género
Desde la Jefatura de Equidad de Género y Mujer, se han impulsado acciones de sensibilización a través de la televisión con el objetivo de visibilizar los roles de las mujeres en el sector rural.
Además, se está desarrollando la política pública de equidad de género para las mujeres rurales, con énfasis en la atención integral a las mujeres víctimas de violencia, la promoción de la Ley 1257 de 2008, y la participación ciudadana.
3. Acciones de la Secretaría de Familia
La Secretaría de Familia ha estado liderando mesas de trabajo para la formulación de la política pública de familia, donde se incluyen temáticas sobre género y equidad. Estas mesas permiten la participación de la población general, incluidas familias, y ofrecen talleres sobre derechos, prevención de violencia y sensibilización sobre el enfoque de género.
La Secretaría de Familia también ha estado acompañando las escuelas de padres en los colegios del departamento, socializando las rutas de atención frente a casos de violencia, sensibilizando sobre la Ley 1257 de 2008, y promoviendo la reivindicación de derechos para las mujeres.
4. Rol del ICBF y Telecafé
Aunque el ICBF no tiene dentro de su misión la creación de programas de televisión, ha apoyado el desarrollo de iniciativas que buscan visibilizar el trabajo de las mujeres rurales, en conjunto con otras instituciones.
Telecafé, por su parte, cumplió con la creación de un noticiero Voces de Igualdad en noviembre, con episodios sobre arte y cultura y gestión territorial, contribuyendo a las metas establecidas para la visibilidad de la equidad de género en los medios.</t>
  </si>
  <si>
    <t xml:space="preserve">Acciones de Fomento para la Conciliación de la Vida Familiar y Laboral
1. Fomento de la Conciliación Familiar y Laboral
Se han desarrollado diversas acciones de fomento para la conciliación de la vida familiar y laboral, en el marco del Programa Nacional de Equidad Laboral con Enfoque Diferencial de Género. Estas acciones se centran en las ofertas de empleo disponibles a través de las agencias laborales del departamento.
Desde la Jefatura de Equidad de Género y Mujer, se ha implementado este enfoque para apoyar a las mujeres, especialmente aquellas que enfrentan desafíos derivados de sus roles familiares y laborales.
2. Sensibilización y Socialización del Enfoque Diferencial de Género
En el municipio de Armenia, la Jefatura de la Mujer y la Equidad está llevando a cabo acciones de sensibilización en torno a la conciliación familiar y laboral, siguiendo el marco del Programa Nacional de Equidad Laboral con Enfoque Diferencial de Género.
La Secretaría de Turismo ha informado que no tiene competencia para ejecutar directamente el programa establecido por el Ministerio de Trabajo, conforme al Decreto 4463 de 2011, que coordina con el SENA y otras entidades especializadas. Sin embargo, la Secretaría sigue trabajando en la promoción de temas de género dentro del ámbito laboral, aunque fuera del marco específico del decreto mencionado.
3. Uso de Medios de Comunicación para la Sensibilización
La Oficina de Comunicaciones del Departamento ha generado material audiovisual que es transmitido a través de los canales de comunicación del departamento, como parte de la sensibilización sobre el rol de la mujer en diversas poblaciones y enfoques diferenciales.
Este material es utilizado para reivindicar el rol de la mujer y se difunde en los medios de comunicación disponibles según las pautas y la concurrencia de los mismos.
4. Capacitación y Desarrollo Pedagógico
Aunque la Secretaría de Turismo no tiene la infraestructura pedagógica para implementar el Programa de Equidad Laboral con Enfoque Diferencial de Género, se reconoce la importancia de tratar los temas de género en el ámbito laboral, y estos serán abordados a través de las planeaciones internas de la Secretaría.
</t>
  </si>
  <si>
    <t>Campaña de Visibilización y Sensibilización de la Política Pública de Equidad de Género
1. Ejecución de la Campaña de Sensibilización
La Jefatura de Mujer y el Consejo Departamental de Mujeres han liderado una campaña de visibilización y sensibilización sobre la Política Pública de Equidad de Género en todo el departamento.
A través de diversas acciones de socialización y movilización, se ha trabajado para dar a conocer las estrategias y objetivos de esta política.
2. Socialización en los Municipios
La Jefatura de Equidad de Género y Mujer ha llevado a cabo la socialización de las líneas estratégicas de la política pública de equidad de género en todos los municipios del departamento. Esta socialización se ha dirigido a consejos comunitarios y enlaces de género con el objetivo de formular y adoptar políticas municipales que promuevan la equidad de género.
3. Acompañamiento Técnico en el Departamento
La Secretaría de Familia, a través de la Oficina de Género y Diversidad, ha estado realizando un acompañamiento técnico a todos los municipios del departamento. Este acompañamiento tiene como objetivo la consolidación de espacios de participación y la adopción de mecanismos de género que garanticen los derechos de las mujeres, así como la prevención y protección frente a hechos victimizantes.
Los procesos de acompañamiento incluyen insumos de sensibilización sobre la importancia de la política pública de equidad de género.
4. Acciones Externas
En el municipio de Salento, la Personería Municipal organizó campañas de sensibilización y visibilización para motivar la participación de las mujeres en el Consejo Consultivo de Mujeres durante octubre y noviembre de 2022.
En La Tebaida, se llevó a cabo la tercera sesión del Consejo Consultivo de Mujer y Género, el 22 de septiembre de 2022, en la que se evaluó la Política Pública 2013-2029.</t>
  </si>
  <si>
    <t>Subcomité de Seguimiento a la Política Pública de Equidad de Género
1. Creación y Funcionamiento del Subcomité
El Consejo Departamental de Mujeres ha creado un subcomité encargado de hacer seguimiento al Plan de Acción de la Política Pública de Equidad de Género y al Reglamento Interno del Consejo.
Este subcomité ha realizado 4 sesiones durante el año en curso, y a través de estas se ha avanzado en el seguimiento de la implementación de la política pública y en la capacitación sobre las rutas de atención a mujeres víctimas y la Ley 1257 de 2008.
2. Acompañamiento y Monitoreo
Con el apoyo de la Consejería Presidencial para la Equidad de la Mujer, se ha iniciado el proceso de creación de un Observatorio de Género, el cual formará parte del Observatorio Social y Económico dirigido por la Secretaría de Planeación.
A lo largo del año, se ha realizado un seguimiento a la divulgación, implementación, monitoreo y evaluación de la política pública de equidad de género en las sesiones de los Consejos Municipales de Mujeres.
3. Informes y Reportes
Se han realizado reportes trimestrales a la Secretaría de Planeación Departamental sobre el avance en la implementación de la política pública.
Además, se han presentado informes semestrales ante el Consejo de Mujeres y el Consejo de Política Social.
El Consejo de Mujeres es un espacio clave creado para dinamizar el seguimiento a la implementación de la política de género, tramitando diversas solicitudes elevadas por las mujeres y modificando actos administrativos, ya que se han identificado algunas falencias en el funcionamiento del consejo.
4. Asistencia Técnica y Socialización
La Secretaría de Planeación Departamental ha contado con un contratista para ayudar en la socialización de las líneas estratégicas de la política pública de género, así como para sensibilizar sobre la importancia de adoptar políticas públicas municipales de género.
5. Cumplimiento por la Secretaría de Familia
A través de la Ordenanza 015 de 2014, se creó el Consejo Departamental de Mujeres. Este consejo tiene dentro de sus funciones el seguimiento de la implementación de la política pública de género.
La Secretaría de Familia, a través de la Jefatura de la Mujer y la Equidad, ha cumplido con la reactivación del consejo y la socialización de la importancia de llevar a cabo el seguimiento, monitoreo y evaluación de la política pública de equidad de género.
Subcomités de seguimiento han sido incorporados dentro de los Consejos Municipales y Departamentales de Mujeres, con la Ordenanza 015 de 2014 estableciendo sus funciones de vigilancia y control sobre la política pública de mujer.
6. Asistencia Técnica a los Municipios
Se ha brindado asistencia técnica a los municipios para ajustar los actos administrativos que reglamentan las instancias de participación de mujeres, asegurando que se incluyan funciones de seguimiento a la política pública de género en los Consejos Municipales y el Consejo Departamental de Mujeres.</t>
  </si>
  <si>
    <t xml:space="preserve">Visibilización y Reconocimiento del Rol de las Mujeres Quindianas
1. Estrategia Mediática y Reconocimientos
Visibilización del rol de las mujeres: Se ha implementado una estrategia mediática que destaca el rol de las mujeres Quindianas en la historia, la ciencia, las artes, la cultura y el deporte, desde una perspectiva de género.
Se realizaron reconocimientos a mujeres de cada municipio, como el homenaje a Silvana Muñoz, una ciclista destacada en bicicross, y el reconocimiento de Comfenalco a mujeres por su liderazgo y compromiso.
2. Apoyo y Estímulos a Proyectos Culturales
Se contrató a un profesional y técnico para apoyar la implementación, acompañamiento y seguimiento al programa departamental de Estímulos a la investigación y a la creación y producción artística y cultural. Este programa está en curso, y los resultados se publicarán en la primera semana de junio.
Se apoyaron dos proyectos culturales de organizaciones con representación legal femenina mediante concertación nacional y cofinanciación departamental.
Además, se apoyaron siete proyectos culturales por concertación departamental con recursos propios, incluido un proyecto dirigido a la prevención de la violencia intrafamiliar.
3. Becas y Reconocimientos Artísticos
Becas artísticas: A través de una convocatoria de estímulos, se premiaron a dos mujeres por sus gestiones y se entregaron 4 becas artísticas, cada una por un monto de 9 millones de pesos.
Talleres y actividades culturales:
Se realizaron talleres como “Tú y Yo Tejiendo Identidad”, que involucraron a 139 personas.
En la Semana de la Mujer, se celebró el evento "Paisaje Poético de la Mujer Quindiana", que alcanzó a 8,876 personas a través de Facebook, con charlas de poetisas quindianas.
4. Formación y Capacitación
La Secretaría de Cultura organizó actividades de lectura y escritura creativa, como las Lecturas de la Memoria en Clave Femenina y un taller de escritura creativa para mujeres en la cárcel de Villa Cristina, beneficiando a 10 mujeres.
Capacitación artística: Se capacitó a 47 mujeres de la Asociación de Madres Comunitarias en Armenia y se ofrecieron talleres de teatro, música, danza y artes plásticas a 19,211 mujeres durante el cuarto trimestre, sumando 26,428 mujeres beneficiadas a lo largo del año.
5. Proyectos en Municipios y Empoderamiento
Se realizaron talleres de tejido en Armenia y Calarcá, en barrios como El Paraíso, Chambranas, y Popular, beneficiando a 57 mujeres.
Formación en áreas culturales: Un total de 2,145 mujeres fueron capacitadas en música, teatro, danza, artes plásticas, y lectura en municipios como Quimbaya, Montenegro, Circasia, Salento, Filandia y más.
En el marco de los proyectos de concertación, se beneficiará a mujeres privadas de la libertad a través de la Corporación Para Ser Mejor.
6. Visibilidad y Profesionalización
Dirección de Comunicaciones: Se ha comenzado un plan de medios desde marzo de 2024 para visibilizar el rol de las mujeres Quindianas en la sociedad.
Profesionalización: 58 mujeres fueron profesionalizadas en música, teatro, artes plásticas y danza en colaboración con la Universidad de Antioquia.
7. Sensibilización sobre Violencia de Género
En colaboración con la Secretaría de Familia, se realizó una muestra de sensibilización con el tema de la mutilación genital femenina y las realidades de la comunidad Embera en el Quindío.
</t>
  </si>
  <si>
    <t>1. El programa "PALPITA QUINDÍO" ha trabajado en cuatro áreas clave: comunitario, salud, educativo y laboral, alcanzando un total de 28,630 personas en los doce municipios del Quindío, incluyendo a 23,618 personas en grupos regulares y 5,012 personas en grupos irregulares, distribuidos entre diferentes ciclos vitales y géneros.
2. Actividades Realizadas
Eventos masivos y actividades físicas: Se realizaron eventos como la Caminata 5K por la Salud, Musiclow, y Escuelas de Padres. Además, se implementaron grupos de actividad física tanto regulares como irregulares.
Formación y masificación deportiva: Se crearon espacios de formación deportiva en el departamento, incluyendo el evento de deporte social y comunitario en el que participaron 484 personas en deportes como tejo, fútbol sala, y fútbol.
3. Inclusión Social y Apoyo Deportivo
Juegos veredales: Se realizaron los Juegos Veredales Quindío Si para Ti, con 100% de cumplimiento.
Se brindó apoyo deportivo en los municipios del Quindío mediante los programas de deporte formativo y social comunitario, apoyados por promotores deportivos.
4. Programas para Mujeres
Semilleros culturales y deportivos: En colaboración con la Secretaría del Interior, se crearon semilleros culturales y deportivos en los barrios más vulnerables, beneficiando a 262 mujeres.
Encuentros multicolor: Aproximadamente 300 mujeres participaron en actividades recreativas y deportivas con un enfoque de equidad de género.
Programas de hábitos saludables: En el primer trimestre, 1,117 mujeres participaron en actividades relacionadas con hábitos y estilos de vida saludables, promoviendo la actividad física, la alimentación saludable y espacios libres de humo.
5. Deporte Asociado y Social
Se implementaron varias acciones que incluyeron:
H.E.V.S: 1,140 mujeres participaron en actividades físicas musicalizadas en los 12 municipios.
Recreación: 262 mujeres se beneficiaron de actividades recreativas para diferentes grupos etarios.
Escuelas deportivas: 39 mujeres participaron en la escuela de fútbol de salón.
Deporte social comunitario: 59 mujeres participaron en actividades de deporte social comunitario.
Deporte asociado: 96 mujeres fueron beneficiadas como deportistas de alto rendimiento y reserva deportiva.
6. Eventos Recreativos y Deportivos
Indeportes organizó varios eventos recreativos y deportivos, como los Juegos Deportivos y Recreativos Comunales, en los cuales las mujeres de Córdoba, Salento, Calarcá, Armenia y Buenavista participaron en deportes como baloncesto, fútbol sala, mini tejo, atletismo, rana, y billar.
También se realizaron 12 eventos recreativos y deportivos en varias ciudades del Quindío, promoviendo la transformación de estereotipos de género y el liderazgo deportivo femenino.
7. Actividades Recientes
En el primer trimestre de 2024, se realizaron dos eventos en Armenia y Calarcá con la participación de aproximadamente 1,500 personas.
Para el Día Mundial de la Actividad Física, se organizaron tres eventos en Quimbaya y Calarcá, con la participación de personas de todos los municipios del departamento.</t>
  </si>
  <si>
    <t xml:space="preserve">Marketing Territorial y la Declaración del Paisaje Cultural Cafetero (PCC) como Patrimonio de la Humanidad
1. Estrategias de Promoción Turística
Desde la declaratoria del Paisaje Cultural Cafetero (PCC) como Patrimonio Histórico de la Humanidad, se han ejecutado diversas estrategias en el plan de promoción turística para fortalecer la visibilidad y el desarrollo del turismo en la región. Entre estas estrategias se incluyen:
Participación en ferias internacionales y nacionales: Como FITUR en España, ANATO en Bogotá, y REMA en Cali.
Desarrollo del plan de medios: Utilizando redes sociales y programas de promoción audiovisual para destacar la oferta turística de la región.
Eventos locales: Participación en eventos nacionales para promover la identidad del paisaje cultural cafetero.
Puntos de Información Turística: Desde estos puntos, se ha brindado atención a turistas, beneficiando a las mujeres de diversos sectores.
2. Enfoque de Género y Mujer
Se han implementado diversas acciones relacionadas con la equidad de género, especialmente dirigidas a las mujeres rurales y cafeteras:
II Encuentro de Mujeres Cafeteras: Se estableció un acercamiento con la Universidad Tecnológica de Pereira para llevar a cabo este evento dentro del marco del Paisaje Cultural Cafetero.
Red de Mujeres Cafeteras: Se creó esta red en los municipios de Filandia, Pijao y Córdoba como parte de la iniciativa productiva.
Proyecto Café Mujer en Filandia: Se dio inicio a un proyecto de fortalecimiento y recuperación de la identidad cultural de las mujeres afrocolombianas de Montenegro.
3. Formación y Transmisión de Conocimiento
Capacitación a productores de café: Se identificaron productores potenciales en municipios como Circasia, Quimbaya y Calarcá, quienes serán responsables de transmitir conocimientos sobre procesos de calidad del café a sus hijos y trabajadores.
Indicadores de desempeño: Los conocimientos adquiridos serán medidos a través de indicadores como el proceso de cosecha, recolección, beneficio y almacenamiento del café.
4. Proyecto Regional y Mesa Técnica
Mesa técnica regional: Se está avanzando en la formulación de un proyecto regional en conjunto con las gobernaciones de Valle del Cauca, Risaralda, Caldas y Quindío para garantizar acceso a oportunidades para las mujeres rurales cafeteras de 51 municipios en los departamentos que conforman el Paisaje Cultural Cafetero.
5. Celebración del Día de la Mujer
Paisaje Poético de la Mujer Quindiana: Se organizó un evento para celebrar el Día de la Mujer, con la participación de 100 mujeres en diferentes cursos de vida de manera presencial, alcanzando a 42,000 personas virtualmente. Además, se produjeron 12 videos-charlas sobre el tema.
Becas artísticas: 7 mujeres fueron beneficiadas con becas para la producción y circulación de producciones artísticas, como parte del apoyo a la cultura.
6. Proyectos Culturales
Observatorio Mujer, Cultura y Derechos: Esta organización trabajó para articular el saber ancestral y contemporáneo de las mujeres, promoviendo la integración de su conocimiento en diversas áreas.
Campañas de sensibilización y formación: En el municipio de Buenavista, se desarrollaron campañas donde las mujeres participaron activamente, enfocadas en dinámicas tradicionales y culturales.
7. Proyectos de Turismo y Cultura
Incorporación de aportes culturales: Se ha incluido a las mujeres rurales (cafeteras, indígenas, afrodescendientes) en el plan de promoción turística territorial, destacando sus contribuciones culturales en la implementación de iniciativas sostenibles para promover el paisaje cultural cafetero.
Convocatorias para proyectos culturales: Se abrieron convocatorias de concertación y estímulos que incluyen proyectos orientados a mujeres campesinas y rurales, especialmente aquellos dirigidos a reconocer y proteger el patrimonio del paisaje cultural cafetero.
</t>
  </si>
  <si>
    <t xml:space="preserve">1. Campañas de Promoción de los Derechos Humanos y Prevención de Violencia
• 2015: Se realizó una gran campaña mediática sobre la Ley 1257 de 2008 y el uso de la línea 155, en convenio con la administración municipal de Armenia. La campaña buscó promover los derechos humanos de las mujeres, prevenir la violencia y transformar valores discriminatorios hacia la mujer. Se usaron medios escritos, radiales y televisivos para su difusión.
• Municipios implicados: Armenia, Circasia, Pijao, Córdoba, Génova y Filandia llevaron a cabo campañas a través del Plan de Acción de DD.HH. con el objetivo de transformar valores discriminatorios hacia las mujeres.
• Acciones futuras: Se espera implementar estrategias comunicativas para promover derechos sexuales y reproductivos, con enfoque de género y reivindicación de derechos.
2. Capacitación y Socialización de Derechos Humanos
• Capacitación en DD.HH.: Se realizaron jornadas de capacitación sobre violaciones a los DD.HH. y DIH, con el objetivo de socializar la ruta de no discriminación y la protección a defensores(as) de derechos humanos.
• Impacto: Se impactaron a 4.011 mujeres con estas actividades.
3. Actividades Relacionadas con la Promoción de Derechos
• 8 de marzo: Se realizó una jornada de diálogo para abordar temas sobre la promoción y prevención de los derechos de las mujeres en el territorio, desde las historias propias de las panelistas.
• Personerías Municipales:
o Personería de Salento: Campaña en redes sociales para difundir y exaltar los derechos de las mujeres.
o Gobernación del Quindío: Se ejecutó la campaña "Que no te toque", centrada en la prevención de actos violentos hacia las mujeres.
o Personería de Buenavista: Campaña preventiva sobre violencia contra la mujer dirigida a padres de la escuela de formación de patinaje.
o Personería de Génova: Campaña "Conoce tus Derechos", con charlas sobre derechos humanos y mecanismos de protección, dirigida a mujeres campesinas, juntas de acción comunal y asociaciones de mujeres.
o Personería de Armenia: Se publicaron videos y piezas conmemorativas del Día Internacional de la Eliminación de la Violencia contra la Mujer y Día Internacional de los Derechos Humanos.
4. Campaña de Prevención sobre Trata de Personas
• Secretaría del Interior: Se ejecutó una campaña en radio y redes sociales para sensibilizar sobre el delito de trata de personas y prevenir que las mujeres del departamento sean víctimas de este crimen.
5.  Día Internacional de la Eliminación de la Violencia contra la Mujer (25 de Noviembre)
• En la Jefatura de Mujer y Equidad de la Secretaría de Familia, se socializó la campaña "Hasta que lleguemos a Cero", con el objetivo de prevenir la violencia contra las mujeres. Esta actividad fue dirigida a enlaces, organizaciones de mujeres y concejales del departamento.
</t>
  </si>
  <si>
    <t>Gestión del Observatorio de Género y Desarrollo Social en el Quindío
1. Capacitación y Coordinación
Primera capacitación: En coordinación con la Consejería Presidencial para la Equidad de la Mujer, se realizó una capacitación sobre los indicadores para el observatorio social y económico del Quindío. Este evento fue liderado por la Secretaría de Planeación Departamental y estuvo dirigido a varias entidades, incluyendo la Jefatura de la Mujer, el Observatorio Social y Económico, el Observatorio de la Mujer (ONG) y el Consejo Departamental de Mujeres.
Objetivo de la capacitación: Iniciar el enfoque de género en los indicadores que respondieran a las necesidades específicas de las mujeres del Quindío.
2. Proyecto del Observatorio de Género
Coordinación con Planeación Departamental: En 2016, se articuló con el Observatorio de Desarrollo Económico y Social de la Secretaría de Planeación para incluir un enfoque de género en la información que este generaba, con el objetivo de elaborar el proyecto del Observatorio de Género.
Fase de ejecución: La Jefatura de Equidad de Género y Mujer reportó que esta acción se encontraba en fase de ejecución.
3. Avances y Desarrollo del Observatorio
Proceso de revisión: El observatorio social del departamento está en proceso de revisión para incorporar componentes de desarrollo humano y género.
Diseño de fichas metodológicas: Se diseñaron fichas metodológicas para el reporte de información según los indicadores de género, validados en conjunto con Planeación Departamental.
Primer boletín preliminar: Se obtuvo un boletín preliminar con estadísticas recopiladas, pero aún queda pendiente la adopción del acto administrativo que formalice la implementación del Observatorio de Género.
4. Avances Internos
Actualización de indicadores: La Secretaría de Familia, a través de la Jefatura de la Mujer, actualizó los indicadores sociodemográficos del Observatorio de la Mujer.
Página web del Observatorio de Género: Se está avanzando en el diseño y funcionamiento de la página web del Observatorio de Género, la cual está en proceso de actualización permanente.</t>
  </si>
  <si>
    <t xml:space="preserve">1. Investigación sobre Género y Espacio Público
• Avance inicial: Se ha iniciado una investigación sobre género y el espacio público, la cual solo ha alcanzado un 5% de progreso. Sin embargo, no se cuenta con información disponible para este indicador.
2. Seminario Internacional sobre Género
• Seminario "La Montaña del Sur, arte y pensamiento latinoamericano":
o Fecha: 4 al 8 de septiembre de 2017.
o Duración: 32 horas.
o Lugar: Auditorio Bernardo Ramírez Granada, Universidad del Quindío.
o Invitada especial: Irene Ballester Buiges, Ph.D. en Historia del Arte y Magíster en Investigación Aplicada en Estudios Feministas, Género y Ciudadanía.
o Enfoque: La ponente centró su intervención en los estudios de la experiencia de las mujeres artistas y en la representación del cuerpo de la mujer. También abordó el estereotipo de mujer que maneja el mundo publicitario y denunció la objetualización de la mujer en la publicidad sexista.
o Público beneficiado: 60 docentes de 32 colegios, 70 estudiantes de colegios Camilo Torres, Rufino Sur y Fundanza, y estudiantes de los programas de Artes Visuales, Filosofía y Literatura en Lengua Castellana.
3. Colaboración con la Universidad del Quindío
• Enlace con la universidad: El Consejo Departamental de Mujeres mantiene una colaboración con un enlace de la Universidad del Quindío, donde se hace seguimiento a los procesos de gestión del conocimiento sobre saberes ancestrales y género desde la investigación social y científica.
• Línea de estudio interdisciplinario: En colaboración con el Programa de Filosofía de la Universidad del Quindío, la Secretaría de Familia a través de la Oficina de Género y Diversidad, conformó una línea de estudio interdisciplinario en asuntos de género.
• Talleres y foro: Se realizaron talleres y un foro de estudiantes de filosofía que incluyó la participación de Carolina Sanín, una destacada exponente del feminismo a nivel nacional, lo cual contribuyó al impulso de la investigación y divulgación de los asuntos de género en el Departamento.
4. Actividades de Investigación y Resultados
• Secretaría de Cultura: En el primer trimestre del año, la Secretaría de Cultura no reportó actividades relacionadas con la investigación de género.
• Secretaría de Educación: No se llevaron a cabo acciones de investigación sobre asuntos de género ni de las mujeres en el departamento durante los trimestres de enero-marzo y julio-septiembre.
• IUEAM: El grupo de investigación de responsabilidad social de la IUEAM no tiene proyectos directamente relacionados con la política de género, ya que su oferta académica no incluye estos elementos.
5. Programas y Resultados en Cultura
• Corporación Festival de Cortometrajes de Mujeres: En el programa de concertación, resultó ganadora la Corporación Festival de Cortometrajes de Mujeres Directoras o productoras, con la participación de 78 mujeres de los municipios de Quimbaya, Génova, Barcelona, Filandia y Pueblo Tapao.
• Publicación de investigación "Sabores y Saberes": La Secretaría de Cultura publicó un documento de investigación llamado "Sabores y Saberes", el cual será disponible en la página web de la Secretaría, resaltando los saberes culinarios del departamento.
6.  Avances de la Secretaría de Cultura
• Convocatoria de Estímulos: La Secretaría de Cultura abrió una convocatoria de estímulos a través de la Resolución 1832/21 de marzo de 2024, que incluye líneas de investigación cultural.
.
</t>
  </si>
  <si>
    <t>Movilización y Prevención de la Violencia contra las Mujeres en el Quindío
1. Movilización contra la Violencia hacia las Mujeres
Se han realizado movilizaciones en el marco de la conmemoración de la No Violencia contra la Mujer. Estas actividades buscan generar conciencia sobre la violencia ejercida contra las mujeres en la región.
2. Campañas y Marchas
La Secretaría del Interior ha organizado marchas en el municipio de Montenegro para visibilizar y protestar contra las violencias ejercidas contra las mujeres.
En todo el departamento, también se han realizado ejercicios de víctimas, para dar voz a las personas afectadas y reconocer las problemáticas de violencia.
3. Implementación del Plan Integral de Prevención de Violencia
La Secretaría del Interior está en proceso de actualización del Plan Integral de Prevención de violaciones a los derechos humanos y violencias contra las mujeres. El departamento ya cuenta con un plan vigente, que se sigue implementando.
La Secretaría de Familia tiene un profesional del derecho encargado de asistir a los municipios en la implementación de las rutas de atención para la prevención de violencias de género.
4. Lucha contra el Delito de Trata de Personas
Comité Departamental Contra la Trata de Personas: La Secretaría del Interior también lidera este comité, que ha sesionado en tres ocasiones durante el trimestre.
Campañas de Prevención: Se han realizado campañas de prevención sobre la trata de personas en los 12 municipios del departamento, especialmente en establecimientos nocturnos y instituciones educativas, impactando a 4.011 mujeres.
5. Capacitación y Sensibilización
Secretaría de Familia: En la Vereda Naranjal del municipio de Circasia, se realizó una capacitación dirigida a fortalecer a las mujeres frente a las violencias que enfrentan.
Secretaría de Salud: Se llevaron a cabo capacitaciones en entornos educativos y comunitarios sobre la Ley 1257 de 2009, la cual garantiza a las mujeres ambientes libres de violencia y les enseña cómo activar las rutas de atención si sufren violencia.
Jornada de Sensibilización: La Secretaría del Interior también realizó una jornada para prevenir el reclutamiento forzado y la trata de personas.</t>
  </si>
  <si>
    <t xml:space="preserve">1. Campaña "Hombres Quindianos por una Vida Libre de Miedos y Violencias contra las Mujeres"
• Implementación en la Gobernación del Quindío: En el marco del Día Internacional de la Mujer, la Jefatura de Equidad y Mujer lanzó una campaña de sensibilización dirigida a funcionarios públicos. La temática central fue "Hombres Quindianos por una vida libre de miedos y violencias contra las mujeres".
• Objetivo: Esta campaña busca reflexionar y sensibilizar a los hombres sobre la importancia de transformar valores machistas y sexistas, promoviendo la convivencia pacífica entre hombres y mujeres en ámbitos públicos y privados.
• Ejecución: La campaña se implementó en diversas instituciones educativas y espacios comunitarios como la Institución Educativa Santa María Goretti en Montenegro, Policía Cívica Juvenil en Armenia, y en municipios como Génova, Circasia, Calarcá, Córdoba, y Salento.
2. Actividades Adicionales
• Personería de Calarcá: No se tiene conocimiento ni ejecución de esta campaña en este municipio.
• Secretaría de Salud: En el marco de su Plan de Intervenciones Colectivas (PIC) y Plan de Intervenciones Individuales (PII), la Secretaría de Salud realiza charlas educativas en familias, comunidades y escuelas, así como campañas de prevención de violencia a través de cuñas radiales y perifoneo. Además, se llevó a cabo la campaña "YO ME UNO, PAREMOS YA LA VIOLENCIA" durante los 16 días de activismo contra la violencia.
• Foro "Voces de Resiliencia": Se organizó un foro en el marco de los 16 días de activismo para promover la resiliencia de las mujeres que han sufrido violencia.
• Difusión en Redes Sociales: Se crearon videos y se difundieron mensajes alusivos a la lucha contra la violencia de género en las redes sociales, con un enfoque en la conmemoración del Día Internacional contra la Violencia hacia las Mujeres el 25 de noviembre.
</t>
  </si>
  <si>
    <t>1. Sistema de Vigilancia en Salud Pública (SIVIGILA)
Consolidación de Informes: El Departamento del Quindío consolida trimestralmente el informe sobre violencia de género a través del sistema SIVIGILA, que permite monitorear los tipos de violencia que afectan a las mujeres, tales como violencia física, psicológica, abuso sexual, económico, y negligencia.
Cobertura SIVIGILA: Este sistema está operando en los 12 municipios del departamento, dentro de instituciones del sector salud, y es el único departamento que realiza notificación a través de las Comisarías de Familia, Fiscalía, y ICBF en el municipio de Calarcá.
2. Estadísticas de Violencia de Género
Policía Nacional: En el primer semestre de 2018, la Policía Nacional realizó una estadística comparativa de los hechos de violencia contra la mujer, incluyendo homicidios y lesiones personales.
Conflictos más frecuentes: Los tipos de violencia más comunes identificados a través del SIVIGILA son los conflictos físicos, psicológicos, abuso sexual, violencia económica y negligencia hacia las mujeres.
3. Roles de la Mujer en el Conflicto Armado
Secretaría del Interior: La Secretaría del Interior ha desarrollado estudios documentados sobre el papel de las mujeres en el contexto de disputas armadas en Colombia. Estos estudios se coordinan con la Oficina de Género, que se encarga de hacer seguimiento a la implementación de estos informes. Además, se recopilan documentos sobre diferentes roles de la mujer en el conflicto y se cuenta con una base de datos que recoge las experiencias de las mujeres en el marco del conflicto armado.
Comité de Justicia Transicional: Este comité ha estado atendiendo las solicitudes de las mujeres víctimas del conflicto armado que requieren atención diferenciada por su condición de género.
4. Actividades y Coordinación Interinstitucional
Mesas de Trabajo: La Secretaría de Familia, a través de la Jefatura de la Mujer, en colaboración con la Secretaría de Salud Departamental, Defensoría del Pueblo, Procuraduría, y Comisarías de Familia, ha organizado mesas de trabajo para abordar los conflictos que afectan el bienestar de las mujeres en el departamento.
Análisis de Datos: En el año 2022, la Secretaría de Familia, junto con la Oficina de Epidemiología del Departamento, cumplió con el análisis de los datos reportados al SIVIGILA, como parte del seguimiento a los indicadores relacionados con la violencia de género.</t>
  </si>
  <si>
    <t>Investigación y Procesos Académicos en Género y Paz en el Quindío
1. Colaboración con Universidades
Jefatura de Equidad de Género y Mujer: Se están llevando a cabo acercamientos con universidades para iniciar procesos de investigación y análisis relacionados con la equidad de género y otros temas vinculados con las mujeres en el contexto del conflicto armado y la construcción de paz.
Universidad del Quindío: En articulación con la Secretaría de Familia a través de la Oficina de Género, se ha conformado una línea de investigación en asuntos de género. Esto incluye la recopilación de información sobre proyectos de grado, tesis, investigaciones y otros trabajos académicos relacionados con el tema.
Foro de Estudiantes de Filosofía: Se apoyó la realización de un foro de estudiantes de Filosofía en la Universidad del Quindío, donde la politóloga y feminista Carolina Sanín participó, brindando una perspectiva sobre la situación de la mujer y el feminismo en Colombia. Este foro sirvió como insumo para documentar y divulgar experiencias sobre la participación de las mujeres en procesos de paz, resistencia y construcción social en el departamento.
2. Estudio del Papel de la Mujer en el Conflicto
Secretaría del Interior: Se cuenta con estudios documentados sobre el papel de las mujeres en las disputas armadas en Colombia. La Oficina de Género se encarga de hacer el seguimiento de estos estudios y de coordinar su implementación, compartiendo los documentos con la Secretaría de Familia.
Congreso de Mujeres y Paz: Se tiene prevista la realización de un congreso de mujeres y paz para el primero de junio de este año, que buscará seguir profundizando en el papel de las mujeres en la construcción de paz.
3. Proyectos de Investigación
Proyectos Investigativos en la Universidad del Quindío: Se encontró un libro titulado "Debates Contemporáneos: Resistencia al Patriarcado, Paz y Economía de la Vida", que consolida seis proyectos investigativos relevantes para los temas de género, paz y resistencia. Además, se identificó otro proyecto individual titulado "Análisis de la obra Sudarios de Diettes", centrado en la reconstrucción simbólica de la memoria como un hecho social relacionado con las víctimas del conflicto armado.</t>
  </si>
  <si>
    <t>1. Semana por la Paz con Perspectiva de Género
Secretaría del Interior y Jefatura de la Mujer: Se llevó a cabo la Semana por la Paz con una perspectiva de género, con el acompañamiento del Comité Departamental de Paz y la Organización Redepaz. Esta jornada incluyó un evento académico en la Universidad del Quindío, en el que se hizo una retrospectiva del papel de la mujer en la violencia, destacando su rol como víctima y su participación en las mesas de negociación en La Habana, enfatizando su papel como constructoras de paz.
2. Conmemoración del Día por la Dignidad de las Víctimas de Violencia Sexual en el Conflicto Armado
Visibilización de la Violencia Sexual y Desplazamiento Forzado: En el marco de esta conmemoración, se buscó visibilizar los efectos de la violencia sexual y el desplazamiento forzado como los principales hechos victimizantes sufridos por las mujeres durante el conflicto armado. La Jefatura de Equidad de Género y Mujer promovió actividades para destacar los efectos de la violencia sexual en la vida y el cuerpo de las mujeres.
3. Acompañamiento a las Víctimas
Conversatorio-Taller del 25 de Mayo: La Secretaría del Interior organizó un conversatorio-taller el 25 de mayo, conmemorando el Día Nacional por la Dignidad de las Mujeres Víctimas de Violencia Sexual. Este evento se centró en sensibilizar sobre los efectos de la violencia sexual durante el conflicto armado.
4. Actividades de Sensibilización en los Municipios
Personería Municipal: Varias personerías municipales realizaron actividades de capacitación y sensibilización en sus respectivos municipios:
Personería de Circasia: Conmemoración de la violencia sexual de la mujer en el marco del conflicto armado.
Personería de Buenavista: Capacitación sobre violencia sexual y su relación con el desplazamiento forzado.
Personería de Génova: Realización de capacitaciones sobre violencia intrafamiliar y violencia contra la mujer.
Personería de Calarcá: Se realizó el asesoramiento y atención a víctimas del conflicto armado, sin actividades de sensibilización formal.
Instituto Colombiano de Bienestar Familiar (ICBF): Se subraya la necesidad de reformular la meta relacionada con la convocatoria institucional para desarrollar actividades que contribuyan al acompañamiento de las víctimas.
5. Acciones Realizadas por la Secretaría del Interior
Jornadas de Sensibilización: Se realizaron talleres lúdicos y sesiones de sensibilización sobre la trata de personas y el reclutamiento forzado. Estas actividades se llevaron a cabo en municipios como Calarcá, Armenia, Montenegro y Quimbaya, impactando a 170 personas.
6. Seguimiento a Hechos Victimizantes
Secretaría de Salud: A través del programa de Salud Sexual y Reproductiva, se hace seguimiento a los casos de hechos victimizantes que afectan a las mujeres en el departamento, con especial atención a los efectos físicos y emocionales derivados de la violencia sexual y otras formas de violencia de género.</t>
  </si>
  <si>
    <t xml:space="preserve">Participación de las Mujeres en la Construcción de Paz
1. Participación a través de los Consejos Municipales de Mujeres
• Objetivo: Se ha incentivado la participación de las mujeres en la construcción de paz en sus territorios a través de los Consejos Municipales de Mujeres. Estos espacios permiten que las mujeres se involucren activamente en el desarrollo de sus comunidades y en la construcción de un entorno más pacífico y equitativo.
2. Asistencia Técnica y Capacitación
• Secretaría de Familia y Oficina de Género: En colaboración con la Universidad del Quindío, se ha conformado una línea de investigación sobre género. Además, se ha apoyado la realización de foros, como el foro de estudiantes de filosofía, con la participación de Carolina Sanín, politóloga y feminista, que proporcionó valiosos insumos sobre la situación de las mujeres en Colombia, su participación en el feminismo, y su rol en la construcción de paz.
• Secretaría del Interior: Se ha brindado asistencia técnica a los 12 municipios del departamento para la instalación y operación de los Comités Municipales de Paz. Este proceso incluye el rol de las mujeres en estos espacios y su participación activa en el diseño de planes de acción.
3. Actividades en los Municipios
• Personerías Municipales:
o Personería de Salento: Acompañó activamente los escenarios de construcción de paz de las mujeres, participando cuando la presencia de la entidad fue solicitada.
o Personería de Circasia: Entre mayo y junio, se llevó a cabo una capacitación sobre Derechos Humanos y Paz dirigida a los líderes de las Juntas de Acción Comunal.
o Personería de Génova: Participó en el Comité Territorial de Paz, trabajando con mujeres en temas de liderazgo, paz, convivencia y derechos humanos.
o Personería de Calarcá: Proporcionó acompañamiento al Comité de Paz cuando fue requerido.
4. Participación en el Consejo Departamental de Paz
• Secretaría del Interior: Desde la Secretaría del Interior, se promovió la participación activa de las mujeres en el Consejo Departamental de Paz, Reconciliación y Convivencia. En la primera reunión de este consejo, se delegó a las mujeres para representar sus intereses en el Comité de Paz.
</t>
  </si>
  <si>
    <t>1. Ejecución de la Acción de Teatro Social y Movimiento de Mujeres por la Vida "Cardumen"
Estado Actual: La Jefatura de Equidad de Género y Mujer reporta que la acción relacionada con el movimiento Cardumen está actualmente en fase de ejecución.
2. Actividades Realizadas en la Secretaría de Familia y de Gobierno
Capacitación en Construcción de Paz y Resistencia Pacífica: Se realizó una capacitación conjunta entre la Secretaría de Familia y la Secretaría de Gobierno en iniciativas de construcción de paz, participación y resistencia pacífica con enfoque de género.
Foro Taller en el Día Internacional de la Mujer: El 8 de marzo, se llevó a cabo un foro taller titulado "La historia de los derechos de la Mujer" en la Casa de la Cultura a las 4:00 PM. Durante este evento, se socializaron diversas iniciativas y temas importantes, tales como:
Participación de las mujeres ante el Consejo de Paz del municipio.
Proyecto de acuerdo del Consejo Municipal de Mujeres.
Socialización de la normativa 1257 de 2008 y las medidas de protección.
Presentación de la Casa de Mujeres Empoderadas.
Emprendimiento y liderazgo a través de asociaciones.
3. Acciones por Otras Instituciones
Personería Municipal:
Calarcá: Acompañó en el asesoramiento sobre los derechos de la población víctima del conflicto.
Alcaldía de Quimbaya: Desde la Casa de la Mujer, se brindaron servicios de acompañamiento psicológico, campañas y talleres pedagógicos sobre violencia contra la mujer.
Alcaldía de Filandia: Documentó iniciativas de construcción de paz por parte de las mujeres a través de la Mesa de Participación de Víctimas.
Alcaldía de Salento: Celebró el Día Internacional de la Mujer Rural con eventos de participación y empoderamiento.
Alcaldía de Montenegro: No se registraron actividades durante el periodo evaluado.
Alcaldía de Tebaida: En julio, brindó apoyo logístico y acompañamiento a la Mesa de Víctimas en un encuentro municipal en colaboración con la JEP.
4. Participación en Diplomados y Formación
Personería de Salento: Incentivó la participación de 5 mujeres líderes salentinas en un diplomado en derechos humanos organizado por la Defensoría del Pueblo en alianza con la Universidad Von Humboldt.
Personería de Armenia: En colaboración con La Gran Colombia y otros entes municipales, se desarrolló un Diplomado en Construcción de Ciudadanía y Paz, que incluyó un módulo sobre equidad de género.
Personería de Salento: Participación en un diplomado sobre derechos humanos de la ESAP con un enfoque específico en los derechos humanos de la mujer.
5. Actividades de Empoderamiento y Liderazgo
Alcaldía de Salento: Organizó la Semana de la Mujer bajo el lema "Celebrando nuestra grandeza", que incluyó eventos de emprendimiento para mujeres rurales, caminatas, y espacios para mujeres poetas y escritoras, fortaleciendo la participación y contribuyendo a la construcción de paz.</t>
  </si>
  <si>
    <t>1. Acompañamiento desde la Jefatura de la Mujer
Se brindó acompañamiento institucional desde la Jefatura de Equidad de Género y Mujer a un grupo de mujeres convocadas por la Agencia Colombiana para la Reincorporación (anteriormente ACR).
Este acompañamiento fue parte del cumplimiento de metas realizadas en el año 2016, razón por la cual se propone dejar de hacer seguimiento trimestral al indicador, decisión que se presentará en el próximo Consejo Consultivo Departamental de Mujeres.
2. Actividades de Prevención y Seguridad Humana – Secretaría del Interior
En el marco del convenio con "Mambruno va a la guerra", se trabajó en prevención del reclutamiento a grupos armados, impactando 25 barrios y comunidades en los 12 municipios del departamento y en el corregimiento de Barcelona.
Programas Implementados:
Aplicación de ficha de identificación.
Club de mujeres.
Centros de interés sobre temas como:
Agresividad y violencia.
Comportamientos obsesivos-compulsivos.
Duelo.
Diversidad sexoafectiva.
Estilos cognitivos diferentes.
Clubes por la vida, progenitores y adulto mayor.
3. Capacitación a Mujeres Víctimas del Conflicto
Rutas de Protección: Formación en los municipios de Calarcá, Génova y La Tebaida, impactando a 43 mujeres.
Formulación de Proyectos Productivos: Capacitaciones en los mismos municipios, beneficiando a 67 mujeres víctimas del conflicto.
4. Logros desde la Oficina de Seguridad Humana
Fortalecimiento psicosocial y comunitario mediante los Centros de Interés:
Recuperación de la confianza y expresión emocional.
Percepción de acompañamiento institucional.
Apoyo a instituciones educativas y organizaciones comunitarias.
Generación de espacios de autorreflexión en jóvenes, promoviendo el bienestar emocional.</t>
  </si>
  <si>
    <t xml:space="preserve">1. Convocatoria para Comisión de Seguimiento
• Desde la Jefatura de Equidad de Género y Mujer, se realizó la convocatoria para la conformación de la Comisión de Seguimiento Nacional a los Acuerdos de La Habana con enfoque de género, como parte del cumplimiento de la acción recomendada.
2. Articulaciones Institucionales
• La Secretaría del Interior refiere haber dado cumplimiento parcial en el primer trimestre, aunque no especifica detalles claros sobre las acciones implementadas en relación directa con el enfoque de género de los Acuerdos de Paz.
• Se han hecho esfuerzos generales en materia de participación y seguridad, entre ellos:
o Asesoramiento a los 12 municipios para la conformación de la bolsa departamental destinada a la construcción de infraestructura penitenciaria.
o Participación de la mujer en el Consejo Departamental de Paz, Reconciliación y Convivencia, promovida desde la Dirección de Derechos Humanos.
3. Organismos Internacionales
• Se reporta que la integración de las recomendaciones del Consejo de Seguridad de la ONU, especialmente la Resolución 1325 de 2000, se ha realizado a lo largo de los años en articulación con los municipios.
• Debido al carácter histórico y acumulado de esta implementación, se propone que no se continúe con el seguimiento trimestral del indicador, decisión que será discutida en el próximo Consejo Consultivo Departamental de Mujeres.
4. Participación de Otros Actores
• Personería de Circasia: Incluyó el tema dentro de cuatro capacitaciones dirigidas a mujeres, enfocadas en su fortalecimiento frente a las violencias desde el enfoque diferencial y de derechos humanos.
• ICBF: Señala que es necesario reformular la meta, especialmente en cuanto a la definición del responsable institucional que lidere el proceso.
• Personería de Calarcá: Manifiesta disposición para realizar recomendaciones cuando el comité de paz local esté formalmente constituido.
</t>
  </si>
  <si>
    <t xml:space="preserve">1. Planificación y Proyecciones (2017-2019)
2017: La Secretaría del Interior proyectó:
Capacitación a 350 docentes en competencias lectoras y lógico-matemáticas (grados 3° y 5°).
Foro Educativo Departamental, enfocado en competencias éticas para la paz.
Muestra cultural de primaria artística y muestra empresarial de IE beneficiadas con laboratorios pedagógicos.
2018: Se reportan 28 Instituciones Educativas Oficiales con PEI resignificados en el contexto de la paz y la Jornada Única, en municipios como Salento, Calarcá, Circasia, La Tebaida, Quimbaya, Montenegro y Pijao.
2019: Estaba en planificación la realización de eventos investigativos y de emprendimiento, sin ejecución concreta reportada.
2. Asistencia Técnica y Aplicación en Instituciones Educativas
La Secretaría del Interior brindó:
Asistencia técnica en resolución de conflictos en 24 instituciones educativas (según un reporte) y 19 IE (según otro informe), en diferentes periodos.
Inicio de recorrido institucional desde el Colegio Rufino Centro de Armenia, para la incorporación del enfoque de género en la Cátedra de Paz.
Se envió oficio a la Secretaría de Educación solicitando información sobre IE que actualmente implementan la Cátedra de Paz.
</t>
  </si>
  <si>
    <t xml:space="preserve">1. Revisión e Inclusión de Criterios de Género
• Se revisaron los criterios de género en los planes de seguridad.
• La Secretaría del Interior ha diseñado y ejecutado proyectos con enfoque diferencial, de género y vulnerabilidad.
2. Plan Integral de Seguridad y Convivencia Ciudadana (PISCC)
• Elaborado con la participación de:
o Secretario del Interior, entes de seguridad, justicia y convivencia.
o Representación comunitaria en las mesas de trabajo.
• Enfoque centrado en:
o Prevención de vulneraciones a los derechos humanos (DDHH).
o Priorización de delitos y problemáticas locales.
o Garantía de derechos de las mujeres en seguimiento trimestral del PISCC en municipios como:
 Armenia, Circasia, Salento, Filandia, Córdoba, Montenegro y Quimbaya.
3. Participación de Otros Actores
• Policía Nacional:
o Incorporó criterios de análisis de género en los planes de seguridad de los 12 municipios del departamento.
• Personerías:
o Circasia: Actividades incluidas en el PISCC 2020–2023.
o Armenia: Diplomados sobre prevención de violencias basadas en género, en convenio con universidades.
</t>
  </si>
  <si>
    <t>1. Formulación e Implementación de Política Pública
La Secretaría del Interior formuló e implementó la Política Integral de Seguridad y Convivencia Ciudadana.
Esta política se encuentra vigente y en proceso de actualización para la nueva vigencia.
2. Enfoque de Derechos Humanos y Género
Planes municipales de derechos humanos y convivencia ciudadana fueron estructurados con asistencia técnica en los 12 municipios del departamento.
En estos planes se incorpora el enfoque de género.
Se han desarrollado Clubes Ciudadanos en barrios priorizados:
Han participado aproximadamente 410 mujeres.
Temáticas trabajadas: derechos humanos, ciudadanía, enfoque diferencial.
3. Gestión Interinstitucional
Se brindó asesoría a los 12 municipios para la conformación de la bolsa departamental que permitirá la construcción del pabellón de sindicados en la cárcel de Peñas Blancas (Calarcá).
Durante el paro nacional iniciado el 28 de mayo, se realizaron:
Mesas de trabajo con sectores sociales.
Consejos de seguridad y comités de orden público con presencia de los 12 alcaldes municipales.</t>
  </si>
  <si>
    <t xml:space="preserve">Actividades Realizadas con Enfoque de Prevención (Años anteriores)
• Con apoyo de la Secretaría del Interior, se realizaron:
o 18 jornadas de prevención de violaciones a los DDHH en los 12 municipios del Quindío.
o 11 campañas en 10 municipios incluyendo Armenia, Génova, Filandia, Quimbaya, Circasia, Pijao, Salento, Calarcá, Montenegro y La Tebaida.
• La Policía Nacional, junto con la Secretaría del Interior, desarrolló:
o Capacitación en DDHH para la comunidad (impactando a 67 mujeres) en Calarcá, La Tebaida y Armenia.
o Capacitación en Ley 1257 (violencia de género) beneficiando a 168 mujeres en seis municipios.
2. Acciones Complementarias
• La Secretaría de Familia brindó acompañamiento a población en detención intramural, en especial:
o Mujeres vulnerables sin afiliación en salud o con problemas de acceso a servicios.
o Población con enfoque diferencial (afros, indígenas, LGBTI, trabajadoras sexuales).
o Se dictaron talleres en DDHH y enfoque diferencial y se activaron rutas de atención en salud y educación.
</t>
  </si>
  <si>
    <t>1. Ejecución de Campañas
Se diseñó y ejecutó al menos una campaña de sensibilización con entrega de materiales como afiches, manillas y separadores.
La Jefatura de Mujer y Equidad realizó en diferentes momentos campañas de sensibilización enfocadas en la prevención de la violencia contra las mujeres.
Ejemplo: Campaña “Tú y Yo le decimos NO a la mochila de la violencia”, desarrollada en:
Montenegro (Casa de la Cultura)
Calarcá, Circasia, Barcelona, Pueblo Tapao y Quimbaya (Instituciones Educativas)
Con enfoque de derechos humanos, género y diferencial.
2. Participación Interinstitucional
La Defensoría del Pueblo (2018) implementó un conjunto de acciones defensoriales para garantizar atención integral, protección y acceso a la justicia para mujeres víctimas y personas OSIGD.
El ICBF planteó la necesidad de reformular la meta para contar con un líder institucional claro que gestione la convocatoria.
3. Apoyo desde Otras Secretarías
La Secretaría de Familia diseñó piezas gráficas enfocadas en:
Prevención de violencia en general
Acoso sexual y laboral
Violencia de género
Rutas de atención
Esta campaña estaba en proceso de impresión y despliegue técnico a municipios.
La Secretaría del Interior reportó:
4 talleres lúdicos en la cárcel Villa Cristina (temas: trata de personas, reclutamiento forzado, resolución de conflictos, habilidades para la vida).
7 capacitaciones a funcionarios en enfoque de género y rutas de atención.
La Secretaría de Turismo, Industria y Comercio realizó campañas de sensibilización en Armenia, aunque luego indicó que no tiene competencia directa en este indicador.</t>
  </si>
  <si>
    <t>1. Campañas Desarrolladas
Una campaña integral de sensibilización contra todo tipo de violencias hacia las mujeres fue ejecutada desde la Jefatura de Mujer y Equidad, adscrita a la Secretaría de Familia.
Se abordaron temáticas como:
Acoso sexual y laboral
Discriminación
Difusión de la Ley 1257 de 2008
Rutas de atención y sanciones legales
La campaña se implementó a través de:
Conferencias con personal docente del SENA
Capacitaciones en municipios como Montenegro, Génova, Pijao y Armenia (incluyendo el ICBF)
2. Acciones Complementarias
Asistencia técnica a los municipios para socializar el enfoque de género y rutas de atención.
Difusión de normativas mediante socializaciones dirigidas a funcionarios municipales (ej. Montenegro).
Desde la Secretaría Administrativa, se cuenta con un protocolo de prevención de acoso laboral y sexual, el cual ha sido socializado a través de campañas.
La Secretaría del Interior realizó 5 capacitaciones a funcionarios sobre enfoque de género y atención de violencias basadas en género y discriminación.
3. Coordinación Interinstitucional
Se evidencia coordinación entre la Secretaría de Familia y la Secretaría del Interior en el marco del Comité Departamental de Lucha contra la Trata de Personas, haciendo seguimiento a:
Rutas de protección para víctimas de abuso y explotación sexual comercial.</t>
  </si>
  <si>
    <t xml:space="preserve">1. Implementación del Plan Estratégico
La Gobernación del Quindío, en articulación con la Secretaría Administrativa y la Secretaría de Familia a través de la Jefatura de Mujer y Equidad, implementó un plan estratégico orientado a la prevención del acoso sexual y laboral en el entorno laboral, con enfoque de género.
El acompañamiento técnico incluyó la elaboración del plan, el desarrollo de talleres de sensibilización y acciones pedagógicas con funcionarios y contratistas.
Las asesorías se desarrollan de acuerdo con las necesidades identificadas en cada dependencia.
2. Estrategias Complementarias
Se desarrollaron acciones formativas con el SENA, orientadas a socializar normativas sancionatorias (Ley 1257) y las rutas para la denuncia y atención de casos de acoso.
Se estructuró una ruta intersectorial de atención integral de la violencia de género, aplicada en la asistencia técnica a los municipios mediante el comité consultivo intersectorial.
3. Articulación en Prevención de Violencias a Niñez y Adolescencia
Se ejecutó el programa “Derechos y Deberes” en varios municipios (Pijao, Córdoba, Buenavista, etc.), con acciones enfocadas en:
Prevención de explotación sexual comercial, trabajo infantil, y violencia intrafamiliar.
Conformación de grupos de niños/as, padres/cuidadores y agentes comunitarios.
Desarrollo de encuentros pedagógicos y fortalecimiento de entornos protectores.
Se implementó también una campaña preventiva contra el uso de pólvora, violencia intrafamiliar y trabajo infantil en ocho municipios y un corregimiento.
</t>
  </si>
  <si>
    <t>Prevención de la Violencia y Promoción de una Cultura de No Discriminación en el Ámbito Educativo (Quindío)
1. Capacitación Docente y Cultura Ciudadana
En convenio con la Universidad del Quindío y la CUN, se orientaron talleres para fomentar una cultura ciudadana y emprendedora, capacitando a 200 docentes en 2015.
Sumando estos a los 1.839 docentes capacitados hasta 2014, se cumple la meta del plan cuatrienal.
2. Prevención de la Trata de Personas
Con apoyo de la Secretaría del Interior y la Secretaría de Familia, se realizaron cuatro campañas de prevención de trata de personas en los 12 municipios del departamento, enfocadas en instituciones educativas y zonas de alta afluencia como el terminal de transporte de Armenia.
Se creó un sistema de información aprobado por el Comité Departamental de Trata de Personas para optimizar las intervenciones.
3. Sensibilización y Enfoque de Género
Se realizaron jornadas de sensibilización sobre trata de personas en universidades como la Von Humboldt y la EAM, y se programaron actividades en todos los municipios.
La Secretaría de Educación, con sus orientadores escolares, ha trabajado en un programa de formación sobre violencia de género, derechos y resolución de conflictos.
Se desarrolló un programa de bienestar y empoderamiento para la mujer maestra, certificando a 20 docentes, quienes replicarán la formación en las 54 instituciones educativas del departamento.
4. Fortalecimiento Institucional y Manuales de Convivencia
Se fortalecen las estrategias de no discriminación en las instituciones educativas a través de la actualización de manuales de convivencia, conforme a la Ley 1620.
Varias instituciones han solicitado asistencia técnica específica en temas de género.
5. Asistencia Técnica y Resolución de Conflictos
La Secretaría del Interior brindó asistencia técnica en métodos de resolución de conflictos a 11 instituciones educativas del departamento.
La Secretaría de Salud ha desarrollado campañas como "Que no te toque", enfocadas en poblaciones vulnerables, incluyendo diversidad sexual y población no binaria.</t>
  </si>
  <si>
    <t>Prevención de Violencia de Género y Construcción de Nuevas Feminidades y Masculinidades
1. Diplomado sobre Acceso a la Justicia para Mujeres Víctimas
En colaboración con la Consejería Presidencial para la Equidad de la Mujer y la ESAP, se desarrolló un diplomado sobre el acceso a la justicia para mujeres víctimas de violencia. Este diplomado estuvo dirigido a comisarios de familia, jueces, personerías, Defensoría del Pueblo, Secretaría de Salud y Secretaría de Familia.
El objetivo fue fortalecer la prevención de la violencia de género y promover la construcción de nuevas feminidades y masculinidades desde el enfoque de derechos.
2. Campañas de Sensibilización
Se diseñaron campañas de sensibilización para la prevención de la violencia contra las mujeres, utilizando medios como afiches, manillas y separadores. Estas campañas estuvieron orientadas a sensibilizar a la sociedad en general sobre la importancia de prevenir la violencia de género.
3. Intervenciones en Comunidades y Educación
A través del programa de seguridad humana de la Secretaría del Interior, se realizaron intervenciones en once barrios de los municipios del departamento, con actividades orientadas a la prevención de conductas agresivas y otros comportamientos problemáticos tanto en las instituciones educativas como en grupos familiares. Algunas de las localidades atendidas fueron:
Montenegro (Institución Educativa General Santander)
Circasia (La Esmeralda, La Española)
Barcelona (Playa Rica, San Felipe)
Quimbaya (Nueva Tebaida)
Estas actividades incluyeron reuniones con líderes comunales y padres de familia para promover la resolución pacífica de conflictos.
4. Erradicación del Trabajo Infantil
En conjunto con el Instituto Colombiano de Bienestar Familiar (ICBF), se implementó la estrategia “Presentes Contra el Trabajo Infantil” en los municipios de Calarcá, Quimbaya y Armenia, buscando la erradicación del trabajo infantil y la prevención de formas de abuso y explotación sexual comercial. Se atendió a 60 jóvenes y 50 adultos.
5. Promoción de Derechos Sexuales y Reproductivos
Desde la Secretaría de Familia, a través de la Dirección de Desarrollo Humano y Familia, se llevan a cabo actividades de prevención y promoción de salud sexual y reproductiva, como parte de la estrategia “Tu y Yo Unidos por la Vida”.
En colaboración con la Secretaría de Salud, se ha trabajado en la eliminación de brechas de acceso a servicios de salud y en la mitigación de violencias basadas en género y sexo. Estas actividades buscan fortalecer la equidad y promover la salud mental.
6. Sensibilización sobre Violencia de Género y Métodos de Planificación Familiar
A través de Profamilia, se llevaron a cabo talleres de sensibilización en derechos sexuales, atención humanizada y interrupción voluntaria del embarazo. Además, se promovieron estrategias de planificación familiar dirigidas a universidades, en el marco del proyecto "La Lucha Sigue", enfocado en la prevención del embarazo no deseado.</t>
  </si>
  <si>
    <t xml:space="preserve">1. Acciones de Prevención de Violencia y No Discriminación
Desde la Secretaría de Educación Departamental, se han llevado a cabo reuniones y acciones orientadas a la prevención de la violencia y la promoción de prácticas no discriminatorias en las instituciones educativas del departamento.
Se ha implementado el Comité Territorial de Convivencia Escolar, el cual ha diseñado un plan de acción con estrategias, programas y acciones enfocadas en la convivencia escolar.
2. Alianzas con el Sector Privado
En colaboración con el sector privado, se han desarrollado programas de desarrollo de competencias ciudadanas y de promoción de derechos humanos, sexuales y reproductivos para los niños, niñas y adolescentes vinculados al sistema educativo. Estas iniciativas buscan fomentar la cultura de paz, la igualdad de género y el respeto a los derechos de los estudiantes.
3. Talleres y Componentes de Género
Se han realizado talleres que abordan temas clave como:
Nuevas masculinidades
Prevención de embarazos tempranos
Prevención de la violencia de género
No discriminación
Estos talleres están dirigidos a los estudiantes y tienen un enfoque integral para sensibilizar a las comunidades educativas sobre la importancia de la equidad de género y los derechos humanos.
4. Capacitación en Derechos y Resolución de Conflictos
A través de los orientadores escolares de las Instituciones Educativas (IE), se ha trabajado intensamente en la formación de estudiantes y personal docente sobre:
Violencia de género
Derechos humanos
Resolución de conflictos
</t>
  </si>
  <si>
    <t>Acciones Desarrolladas
Consejo Seccional de Género del Quindío:
Ha liderado actividades de socialización de protocolos, enfoque de género y diferencial dirigidas a:
Profesionales del derecho.
Enlaces de género.
Comunidad en general.
Se han abordado temas como rutas de atención y tipos penales aplicables para la protección de derechos de las mujeres.
Comité Consultivo Intersectorial:
El ICBF, mediante las unidades CAIVAS y CAVIF, participa activamente presentando informes de atención a víctimas.
Se ha implementado un proceso de capacitación permanente en enfoque diferencial y atención a población vulnerable, dirigido a los enlaces de dicho comité.</t>
  </si>
  <si>
    <t>Avances Institucionales
Secretaría del Interior:
Acompañamiento a 6 municipios con planes de derechos humanos ya formulados:
Armenia, Circasia, Pijao, Córdoba, Génova y Filandia.
Pendientes por formular planes en 6 municipios:
Calarcá, Montenegro, Quimbaya, La Tebaida, Buenavista y Salento.
El Plan Departamental de DDHH ya fue actualizado y se encuentra en etapa de revisión y aprobación por parte del comité correspondiente.
Defensoría del Pueblo:
Ejecuta acciones de gestión defensorial orientadas a la atención integral, protección, acceso a justicia y reparación para mujeres víctimas y personas OSIGD, dentro del marco de la ruta de atención integral.
Campaña Comunicacional:
Se diseñó una campaña para difundir las rutas de atención a mujeres víctimas de violencia.
A través del Comité Consultivo Intersectorial, se generan reportes que se publican en medios con énfasis en el enfoque de género y el manejo responsable de la información.
Secretaría de Familia:
Continúa brindando asistencia técnica a municipios en la socialización del enfoque de género y rutas de atención para prevenir violencias.</t>
  </si>
  <si>
    <t>Durante el período reportado, se acompañó y fortaleció la línea estratégica de violencia basada en género del Programa de Casas de Justicia en diversos municipios del departamento del Quindío, como parte de las acciones interinstitucionales del comité consultivo intersectorial para la prevención y atención de violencias de género.
Acciones Relevantes
Secretaría de Familia / Jefatura de Mujer y Equidad de Género
Fortalecimiento de la Línea Estratégica de Violencia Basada en Género a través de actividades en municipios como:
Génova, Pijao, Circasia, Armenia, Montenegro y Córdoba
Entidades y comunidades beneficiadas:
Asociación Salud y Alegría, Centro Día, Transeúntes del Peaje Circasia
Fundación Fesanco, Asociación Arte y Corazón, Asociación Comunal de Mujeres
Fundación Familia y Futuro, Urbanización La Linda
Socialización de rutas de atención en diversos barrios de Armenia:
CAM, Alfonso López, Montevideo Central, Villa Liliana, 7 de Agosto, Los Quindos, Las Palmas, La Fachada, Popular, La Mariela, Salvador Allende, San José, Guayaquil.
Otras localidades cubiertas: Córdoba, La Tebaida, Quimbaya, Filandia.
Temáticas trabajadas: Espacios libres de violencia, con enfoque en madres FAMI, entidades municipales y organizaciones comunitarias (Génova, Filandia, Montenegro).
Apoyo Institucional y Coordinación
Defensoría del Pueblo: Desarrollo de acciones defensoriales para la atención integral de mujeres víctimas y personas OSIGD (orientaciones sexuales e identidades de género diversas).
Las acciones están enmarcadas dentro del comité consultivo intersectorial para la violencia de género, garantizando articulación institucional.</t>
  </si>
  <si>
    <t>1. Actualización de Planes y Cumplimiento Normativo
Se brindó asesoría técnica a los 12 municipios en la actualización del PARIV (Plan de Atención y Reparación Integral a Víctimas).
Se actualizó el PARIV Departamental, incorporando los componentes de la Política Pública de Atención a Víctimas, conforme a la Ley 1448 de 2011 y el Decreto 4800 de 2011.
Estas acciones fortalecen la inclusión, disminuyen la vulnerabilidad y garantizan el goce efectivo de derechos de las víctimas del conflicto armado.
2. Instancias y Mecanismos de Participación Activos
Comité Departamental de Paz
Consejo Departamental de Paz
Comité de Justicia Transicional
Subcomités de Prevención y Protección, Asistencia y Atención, Reparación Integral
Comité de Lucha Contra la Trata de Personas
Comité Consultivo Intersectorial para el Abordaje Integral de la Violencia de Género
3. Acciones en Atención a Mujeres Víctimas de Violencia de Género
Internas
Secretaría de Familia / Jefatura de Mujer y Equidad
Socialización de rutas de atención en municipios como Armenia, Calarcá, Quimbaya, Córdoba, Circasia, Génova, Pijao, Filandia, La Tebaida y Montenegro.
Ejecución de talleres sobre tipos de violencia, rutas de atención y derechos en sectores comunitarios, urbanos y educativos.
Fortalecimiento del programa de Casas de Justicia (aunque no están operativas, el seguimiento continúa a través del comité consultivo).
Secretaría del Interior
Talleres psicosociales y de oferta institucional con enfoque en memoria histórica, cultura de paz y DDHH, beneficiando a mujeres en La Tebaida, Montenegro y Armenia.
Asesorías directas a mujeres víctimas del conflicto armado.
Secretaría de Salud
Atención psicosocial a mujeres víctimas en el marco del PAPSIVI.
Ejecución de talleres pedagógicos sobre ITS, VIH/SIDA, Hepatitis y derechos sexuales y reproductivos con:
Docentes y administrativos de colegios (12 talleres – 608 participantes).
Universidades del departamento (4 talleres).
Cuerpos de bomberos y empresas de transporte asistencial (6 talleres – 662 personas capacitadas).
Jornadas de toma de muestras (VIH/Sífilis) en Armenia, Quimbaya y Barcelona con 134 pruebas.
Formación de agentes comunitarios en TB/VIH.
Externas
Personerías de Circasia y Calarcá
Activación de rutas de atención integrales, conforme a la Ley 1257 de 2008, enfocadas en víctimas de violencia sexual en el contexto del conflicto armado.</t>
  </si>
  <si>
    <t>1. Avances en Articulación Interinstitucional
Aprobación del proyecto de apoyo a la atención integral a mujeres víctimas de violencia permitió un avance importante en la articulación institucional, facilitando el funcionamiento de los protocolos y la efectividad de las rutas de atención.
El Comité Consultivo Intersectorial continúa como el eje de coordinación de estas acciones, promoviendo el seguimiento técnico y operativo de las medidas contempladas en la Ley 1257 de 2008.
2. Seguimiento a la Aplicación de Protocolos
Se ha realizado seguimiento activo a las rutas de atención, evaluando su implementación por parte de las instituciones competentes.
La Secretaría de Salud Departamental:
Prestó asistencia técnica al municipio de Armenia, enfocada en el entendimiento de competencias institucionales según la Ley 1257.
Realizó seguimiento a EPS y su manejo de casos notificados, con enfoque diferencial y de género, especialmente en salud mental y gestión del riesgo.
Reportó 9 aplicaciones de protocolos en casos de violencia de género.
Comité Intersectorial Departamental para la Prevención de la Violencia (creado por Decreto 213 de 2022):
Ejecutó el seguimiento a los protocolos con pertinencia cultural, garantizando adecuación a los contextos sociales y poblacionales.
3. Fortalecimiento de Instancias de Participación
Se fortaleció la Mesa de Víctimas y el Comité de Justicia Transicional, con apoyos logísticos, de transporte, alimentación y pagos compensatorios.
En el periodo reciente, se realizaron:
5 sesiones del comité ejecutivo y comité de ética de la mesa de víctimas.
3 sesiones plenarias de la mesa de víctimas.
2 sesiones del Comité de Justicia Transicional.</t>
  </si>
  <si>
    <t xml:space="preserve">1. Articulación Interinstitucional y Marco Legal
Las acciones se han articulado desde los Comités Departamentales de Seguimiento e Implementación de la Ley 1098 de 2006 (Código de Infancia y Adolescencia) y el Comité Departamental de Violencia.
Se promueve la difusión y aplicación de las rutas de atención para víctimas de:
Violencia intrafamiliar
Violencia de género
Violencia sexual
Las rutas están establecidas y fundamentadas legalmente en el Código de Infancia y Adolescencia, aunque no se cuenta con cifras oficiales reportadas a la fecha.
2. Acciones en Territorio y Programas de Prevención
La Secretaría del Interior, a través del área de Seguridad Humana, implementa acciones de prevención mediante un convenio con Mambrú va a la guerra, con enfoque en disuadir el reclutamiento de menores por grupos armados.
Se ha logrado la intervención en 25 barrios y un corregimiento (Barcelona) en los 12 municipios del departamento mediante los siguientes programas y actividades:
Encuentros multicolor - Clubes por la vida
Centros de interés en: violencia, duelo, sexualidad, estilos cognitivos, agresividad, salud mental
Clubes de progenitores, mujeres, adulto mayor
Aplicación de fichas de identificación y seguimiento
3. Plan Integral de Prevención de Violaciones a DDHH e Infracciones al DIH
El Departamento cuenta con un plan vigente de prevención, el cual se encuentra en proceso de actualización para la vigencia actual, enfocado en garantizar derechos humanos y prevenir infracciones al Derecho Internacional Humanitario (DIH).
4. Seguimiento Epidemiológico y Comité Intersectorial
Desde la Secretaría de Salud, y en coordinación con el Comité Intersectorial Departamental para la Prevención de la Violencia, se ha realizado:
Seguimiento a casos reportados de violencia mediante la oficina de epidemiología.
Aplicación de enfoques diferenciales en salud pública para niños, niñas, adolescentes y mujeres víctimas.
</t>
  </si>
  <si>
    <t>1. Seguimiento a Víctimas de Violencia y del Conflicto
Se ha garantizado el pago continuo de sesiones relacionadas con el funcionamiento de la Mesa Departamental de Víctimas, destacándose:
5 sesiones del comité ejecutivo y de ética.
3 sesiones plenarias.
2 sesiones del Comité de Justicia Transicional y Garantías.
Se realizaron capacitaciones específicas dirigidas a mujeres víctimas:
En Ley 1448 de 2011, beneficiando a 103 mujeres en seis municipios.
En Protocolo de Participación, impactando a 88 mujeres en siete municipios.
2. Fortalecimiento de Derechos Sexuales y Salud Mental
A través de la Oficina de Seguridad Humana, se implementaron Centros de Interés en Derechos Sexuales, con resultados relevantes:
Mejora en la autoestima y confianza interpersonal.
Acompañamiento institucional efectivo, reduciendo la desconfianza hacia lo público.
Reconocimiento por parte del sector educativo y familiar del impacto positivo de estos espacios.
Mayor participación estudiantil y desestigmatización de temas de salud mental.
3. Protección a Líderes Sociales
Se activó una Mesa de Reacción Rápida para responder ante amenazas a líderes sociales y defensores de derechos humanos, fortaleciendo los mecanismos de protección y reacción inmediata.</t>
  </si>
  <si>
    <t xml:space="preserve">1. Atención Integral a Víctimas de Violencia
Falta de recursos especiales de la nación: A la fecha, no se ha registrado la asignación de recursos específicos de la nación para el proceso de reconocimiento, por lo que las atenciones integrales a las víctimas de violencia se gestionan principalmente con la concurrencia de las EPS (Entidades Promotoras de Salud).
Gestiones interinstitucionales: Se han realizado mesas de trabajo con el Ministerio de Protección Social para hacer seguimiento a las medidas de salud en relación con las víctimas. Además, se están realizando gestiones para compartir experiencias con otros entes territoriales, como Barranquilla, sobre cómo se está implementando la atención integral.
2. Modelo de Atención Primaria en Salud Mental (MAPSM)
Actualmente, el Modelo de Atención Primaria en Salud Mental (MAPSM) se encuentra en ajuste al documento modelo para su adopción a través de un decreto departamental.
Se están llevando a cabo formaciones y capacitaciones a líderes indígenas y comunidades indígenas para abordar temas de salud mental como conducta suicida, violencia y consumo de sustancias psicoactivas (SPA), con un enfoque diferencial de etnia e interculturalidad. Estas actividades se desarrollan en los municipios de Córdoba y Quimbaya.
3. Enfoque Diferencial y Género en Atención a Víctimas
El comité consultivo intersectorial para el abordaje integral de la violencia de género ha contado con enlaces de la Fiscalía y el sector salud. A través de las sesiones realizadas, se ha trabajado en la aplicación de lineamientos con enfoque de género y diferencial en los programas de atención a víctimas, testigos y custodia de material probatorio.
La Secretaría del Interior solicitó asesoría para definir las responsabilidades de cada entidad en casos donde existen múltiples responsables de una misma situación, especialmente en la atención integral a las víctimas de violencia.
4. Medidas de Atención a Mujeres Víctimas de Violencia
Desde la Secretaría de Familia, a través de la Jefatura de la Mujer y Equidad, se garantizan medidas de atención conforme a la Ley 1257 de 2008 y el Decreto 1630 de 2017, que estipulan las medidas de protección y atención para las mujeres víctimas de violencia.
5. Desaparición Forzada
Se ha conformado una mesa de casos de desaparición forzada a nivel departamental, que se enfoca en toda la población en general. Esta mesa tiene como objetivo el análisis y seguimiento de los casos relacionados con desapariciones forzadas, buscando establecer acciones coordinadas para su atención.
</t>
  </si>
  <si>
    <t xml:space="preserve">1. Operación de Comités y Ruta de Atención a Víctimas
• Se está operando desde los Comités Departamentales de Seguimiento e Implementación de la Ley 1098 de 2006 y el Comité Departamental de Violencia, con el fin de promover la Ruta de Atención a Víctimas de Violencia Intrafamiliar, de Género y Violencia Sexual.
2. Estrategias de Prevención y Protección
• Jefatura de Mujer y Equidad continúa operando en la difusión y puesta en marcha de rutas de atención en conjunto con instituciones del Sistema Nacional de Bienestar Familiar.
• Se sigue trabajando en la protección y restitución de derechos para niños, niñas y adolescentes vulnerados.
• Secretaría de Familia cuenta con un profesional del derecho para asistir a los municipios en la socialización de normas y tramitación de denuncias, especialmente para mujeres víctimas de violencia (Ley 1257). Además, se mantiene la colaboración con la Secretaría de Salud para asegurar la recolección de datos y una atención interinstitucional eficiente.
3. Capacitación y Certificación de Profesionales
• Se realizó un entrenamiento y certificación en la Guía de Intervención para Trastornos Mentales Neurológicos y Consumo de Sustancias Psicoactivas (MH-gap) en el primer nivel de atención en salud. En total, 32 profesionales del departamento fueron certificados en la materia.
4. Acciones Locales y Sociales
• Las Comisarías de Familia en varios municipios del Quindío, como Génova, Quimbaya, Filandia, Pijao, Montenegro y Córdoba, han llevado a cabo diversas campañas de prevención sobre violencia de género y violencia contra la mujer, además de socialización de rutas de atención y activación de medidas de protección.
• Se han implementado estrategias como asesorías psicológicas y la recepción de denuncias de violencia, con énfasis en restablecimiento de derechos para niños, niñas y adolescentes en situaciones vulnerables.
• En los municipios, las comisarías también han realizado actividades como valoraciones psicológicas para víctimas de violencia sexual, charlas de prevención y seguimiento a los casos de violencia intrafamiliar.
5. Articulación Interinstitucional
• ICBF y SIVIGILA han establecido estrategias de reporte de información para la intervención en tiempo real de casos reportados y activación de rutas de atención. Esto incluye un enfoque integral con la colaboración entre las comisarías de familia, las policías de infancia y adolescencia y otras entidades.
• Se ha fortalecido la coordinación con universidades públicas y privadas y se sigue implementando el decreto 1710 de 2020 para aterrizar las estrategias en el territorio de manera efectiva.
6. Informe de Acciones Externas
• En colaboración con la Comisaría de Buenavista, se llevaron a cabo campañas de concientización en el Día Internacional de la Eliminación de Violencia contra la Mujer (25 de noviembre), donde se promovió la sororidad y el empoderamiento de las mujeres para denunciar y salir de entornos violentos.
• Comisarías de Córdoba y Montenegro también activaron rutas de atención a víctimas de violencia, garantizando intervención psicosocial y denuncias penales para asegurar la protección de las víctimas.
</t>
  </si>
  <si>
    <t>En el departamento del Quindío no existe un comité específico para el seguimiento de la implementación de la Ley 1257 de 2008. No obstante, se trabaja en este ámbito a través del Comité Departamental de Violencia, cuya Secretaría Técnica la lleva la Defensoría del Pueblo. La Jefatura de la Mujer ha solicitado participación oficial en este comité.
Desde la Jefatura de Mujer y Equidad, se han realizado talleres de capacitación y charlas de sensibilización en los 12 municipios del departamento, enfocándose en la Ley 1257 de 2008. Estos talleres han beneficiado a mujeres, padres de familia, instituciones y organizaciones comunitarias, alcanzando a 1,298 mujeres y 197 hombres.
El Comité Departamental Consultivo Intersectorial e Interinstitucional para el Abordaje Integral de las Violencias de Género y Violencias Sexuales en Niños, Niñas y Adolescentes está en operación, con la participación del ICBF, Defensoría del Pueblo y otros actores. A nivel local, algunas comisarías, como las de Génova, Filandia y Tebaida, han organizado campañas de sensibilización y charlas sobre los derechos de las mujeres y la activación de rutas de atención. Sin embargo, varios municipios aún no cuentan con comités específicos para el seguimiento de la Ley 1257, como es el caso de Buenavista, Córdoba y Calarcá.
Internamente, la Secretaría de Familia y la Secretaría de Salud están trabajando en el fortalecimiento de mecanismos de articulación, particularmente con el Comité Departamental Consultivo y la implementación de estrategias de prevención, control y atención. A través del Sistema de Información SIVIGILA, se gestionan datos para intervenciones eficaces en la salud y protección de las mujeres.</t>
  </si>
  <si>
    <t>El departamento del Quindío consolida trimestralmente las estadísticas sobre víctimas de violencia de género a través del sistema SIVIGILA, con el apoyo de la Secretaría Departamental de Salud. Estas estadísticas se entregan en un informe trimestral. Además, está en operación el Comité Departamental Consultivo Intersectorial e Interinstitucional para el Abordaje Integral de las Violencias de Género y Violencias Sexuales en niños, niñas y adolescentes, creado mediante el Decreto 0000587 del 14 de agosto de 2018.
En el Comité Intersectorial Departamental para la Prevención de la Violencia, se cuenta con un subcomité de sistemas de información cuyo objetivo es fortalecer los mecanismos de coordinación entre los diferentes sistemas de información interinstitucionales. Aunque se solicitó información a la Secretaría del Interior para determinar las responsabilidades de cada entidad cuando hay múltiples responsables de una misma situación, durante el periodo evaluado no se avanzaron en actividades significativas.</t>
  </si>
  <si>
    <t>desde el área de Equidad y Mujer, se implementó una campaña de reflexión y sensibilización con los funcionarios públicos en la Gobernación del Quindío, con motivo del Día Internacional de la Mujer. La temática de la campaña fue "Hombres Quindianos por una vida libre de miedos y violencias contra las mujeres", aunque se realizó sin recursos y en articulación con la Secretaría Administrativa.
Además, a través del Modelo Integrado de Planeación y Gestión, se incorporaron instrumentos de recolección de información y caracterización de usuarios con enfoque de género diverso, y se desarrollaron capacitaciones a funcionarios públicos encargados de la atención a la ciudadanía sobre los protocolos y medidas establecidas para la atención de personas sexualmente diversas y mujeres.
La Secretaría de Familia, por medio de la Jefatura de la Mujer y la Equidad, también promovió la campaña en los CDC Versalles y la Institución Educativa Los Robles.
A nivel externo, la Universidad del Quindío, a través del programa Ni + Ni -, ha realizado actividades pedagógicas y campañas de reflexión sobre violencias basadas en género y cualquier tipo de discriminación. Igualmente, la Universidad Gran Colombia realizó 10 campañas de sensibilización sobre la violencia de género, violencia sexual y las rutas de atención.</t>
  </si>
  <si>
    <t>A través del Observatorio Económico y Social, se están incorporando nuevos indicadores de género con el objetivo de obtener mejores datos con enfoque de género. La Secretaría de Familia, en el marco del mes de la lucha contra la homofobia, realizó una campaña de sensibilización dentro de la administración departamental para promover el respeto por la diferencia y cerrar brechas e imaginarios sexistas y patriarcales. Se llevaron a cabo actividades simbólicas en el Centro Administrativo Departamental.
La Jefatura de la Mujer y la Equidad, junto con la Secretaría de Planeación y el Observatorio Departamental, trabaja en la incorporación de indicadores de género en los sistemas de información. Además, con la activación del Mecanismo Articulador de Prevención de Violencias, en el que participan diversas instancias municipales y d</t>
  </si>
  <si>
    <t>Se han articulado y estructurado los planes de acción de las diferentes políticas públicas departamentales, asegurando que se garantice un enfoque de género en su ejecución. La Secretaría de Planeación ha incorporado indicadores de género en el seguimiento del plan de desarrollo departamental, lo que permite evaluar el impacto de la oferta pública sobre la población femenina y sexualmente diversa. Además, se ha incorporado el enfoque de género en los planes de intervención colectiva, el plan de seguridad y convivencia ciudadana en municipios como Pijao, Filandia, Tebaida, Génova, Salento y Quimbaya.
La Secretaría de Familia ha integrado el enfoque diferencial e intersectorial en las políticas públicas, planes, programas y proyectos que desarrolla de manera transversal. En particular, la Secretaría de Familia ha incorporado el enfoque de género en las 7 políticas públicas que implementa, y los programas y estrategias de la Jefatura de Familia también cuentan con un enfoque diferencial e interseccional.</t>
  </si>
  <si>
    <t>e ha realizado un proceso de socialización y sensibilización a los funcionarios del departamento sobre la Ley 1257 de 2008, con el objetivo de garantizar los derechos de las mujeres y mejorar su atención. A través de diversas actividades, como capacitaciones y campañas, se ha promovido el respeto por los derechos de las mujeres y la eliminación de prácticas que vulneran estos derechos.
La Secretaría de Familia, por ejemplo, ha trabajado con funcionarios de diversas instituciones, incluyendo el Instituto Pijao, el Municipio de Salento, y el Rufino Centro en Armenia. También se realizaron campañas de sensibilización en localidades como Calarcá, Montenegro, Circasia, y otras del departamento. Además, varias alcaldías, como las de Salento, Pijao y Tebaida, han llevado a cabo actividades como conversatorios, talleres y programas radiales enfocados en el empoderamiento de la mujer, la eliminación de estereotipos de género y la sensibilización sobre la violencia de género.
Externamente, la Alcaldía de Salento y otras entidades han organizado campañas y eventos de sensibilización sobre temas de violencia de género, nuevas masculinidades y la ruta de atención a víctimas. También se han realizado sensibilizaciones en colegios y entidades públicas, alcanzando a un gran número de funcionarios y población en general.</t>
  </si>
  <si>
    <t>Se ha llevado a cabo un proceso de socialización y sensibilización de la Ley 1257 de 2008 entre los funcionarios del departamento con el fin de mejorar la atención y garantizar los derechos de las mujeres. La Secretaría de Familia ha sido clave en la divulgación de la política pública departamental de equidad de género, sensibilizando sobre el enfoque de género como herramienta de trabajo en varias instituciones.
Además, mediante el modelo integrado de planeación y gestión, se han establecido enlaces institucionales en cada secretaría y ente descentralizado para desarrollar mesas técnicas de capacitación. Estas mesas tienen como objetivo socializar herramientas legales y estrategias para mejorar la atención a los usuarios con enfoques diversos.
Durante el periodo informado, se realizaron capacitaciones sobre enfoque de género y enfoque diferencial en los municipios de Pijao, Circasia, Quimbaya, Tebaida, Montenegro y Buenavista. La Secretaría de Familia, a través de la Jefatura de la Mujer y la Equidad, también implementó un plan de capacitación dirigido a funcionarios y contratistas, con jornadas enfocadas en la interseccionalidad y el enfoque diferencial.
A nivel interno, se desarrollaron 9 capacitaciones en la Gobernación del Quindío para funcionarios sobre rutas de atención y violencia de género. Sin embargo, no se registraron avances en actividades relacionadas con la Secretaría del Interior durante este período.</t>
  </si>
  <si>
    <t>Se realizó una socialización de la Ley 1257 de 2008 sobre violencia de género a las mujeres de la Policía Nacional en el Comando de Policía de Armenia. Además, se ofreció capacitación sobre mecanismos de género y rutas de atención en el Comando Departamental de la Policía. En este mismo contexto, se ha participado en tres puestos de mando unificado con la Policía Nacional para tramitar y hacer seguimiento a asuntos relacionados con género.
La Secretaría de Familia, a través de su oficina de género, ha continuado con capacitaciones a funcionarios de la Policía en temas de prevención y detección de violencias, así como la transversalización del enfoque de género. Además, se están realizando acciones para ajustar la política pública de género, con el fin de mejorar el cumplimiento de estas acciones.
Desde la Jefatura de la Mujer y la Equidad de la Secretaría de Familia, también se realizaron actividades de sensibilización y capacitación en equidad de género tanto para el personal militar como para las esposas de los militares, con el objetivo de abordar temas de violencia de género.
A nivel interno, la Secretaría del Interior contribuyó con talleres sobre derechos humanos dirigidos a la fuerza pública del departamento, y la Secretaría de Familia realizó acciones de fortalecimiento en equidad de género dentro de la Octava Brigada del Ejército. Sin embargo, la Secretaría del Interior no tiene acciones específicas debido a la falta de competencia en este tema. La medición de la meta será realizada en términos absolutos según los indicadores establecidos.</t>
  </si>
  <si>
    <t>Se implementó un plan de acción de protección de Derechos Humanos con la incorporación de perspectiva de género, articulado interinstitucionalmente. La Secretaría del Interior, a través de la dirección de derechos humanos, ha integrado este componente en los planes y consejos de Derechos Humanos, incluyendo representantes de los consejos comunitarios de mujeres.
Por su parte, la Secretaría de Familia, a través de la oficina de equidad de género, ha llevado a cabo procesos formativos en el Comando Departamental de la Policía y en las subestaciones de policía. Estos procesos están orientados a la incorporación de medidas y protocolos existentes para garantizar el debido proceso en casos relacionados con población sexualmente diversa y la atención a los asuntos de género y derechos humanos.</t>
  </si>
  <si>
    <t>Desde la Jefatura de la Mujer se han implementado campañas permanentes en instituciones educativas, comisarías de familia, grupos de mujeres gestantes y lactantes, consejos de mujeres, y grupos de adultos mayores. Se ha trabajado en la socialización de las rutas de atención en casos de violencia con diversas organizaciones de mujeres, tales como los consejos departamentales y municipales, organizaciones de mujeres y comisarías de familia.
A nivel institucional, la Secretaría del Interior ha realizado acompañamiento en los 12 municipios del departamento en la implementación de planes de acción sobre Derechos Humanos, incorporando un enfoque de género y diversidad en los planes municipales y departamentales. Asimismo, se conformó un comité departamental de paz, reconciliación y derechos humanos con representación de todas las poblaciones.
La Secretaría de Familia ha socializado las rutas de atención en caso de violencia y promovido la denuncia, realizando diversas campañas en diferentes sectores, incluidos municipios como Quimbaya, Montenegro, Tebaida y Salento. Se han llevado a cabo capacitaciones en instituciones educativas y en el ámbito administrativo, y también se ha colaborado con el ICBF y las personerías municipales en la socialización y activación de las rutas de protección para mujeres víctimas de violencia.
Además, en diversas actividades, como la conmemoración del Día de la Mujer y el Día de la Lucha Contra la Homofobia, se han realizado ejercicios simbólicos para sensibilizar sobre la inclusión y la no discriminación. La información sobre las rutas de atención y prevención de violencia ha sido difundida a través de publicaciones en redes sociales, programas radiales, y talleres presenciales, con especial énfasis en empoderar a las mujeres y sensibilizar a la comunidad sobre los derechos y el bienestar de las mujeres.
A lo largo de la vigencia, se han programado acciones en todos los municipios, con énfasis en la promoción de la ley 1257 de 2008 y en actividades orientadas a la prevención de la violencia, la sensibilización sobre los derechos sexuales y reproductivos, y la lucha contra la violencia basada en género.</t>
  </si>
  <si>
    <t>El Comité Consultivo Intersectorial de Prevención de Violencia de Género y Atención de Casos de Abuso Sexual, que está articulado con la Defensoría del Pueblo, realiza un seguimiento continuo a la implementación de la Ley 1257. A través de este comité, se asegura la socialización de la normativa y se promueven las acciones necesarias para su cumplimiento, en colaboración con la Secretaría de Familia y otros actores clave. La Secretaría de Familia, además, dispone de un profesional del derecho encargado de difundir la ley a comisarías de familia, organizaciones y funcionarios que lo requieran.
El ICBF también contribuye a este proceso mediante la socialización de las rutas de atención para mujeres víctimas de violencia, a través de sus diferentes programas y con el apoyo de sus funcionarios y operadores.</t>
  </si>
  <si>
    <t>El proceso de seguimiento a la Política Pública de Equidad de Género para las mujeres está a cargo del Consejo Departamental de Mujeres, el cual tiene como objetivo evaluar e implementar acciones para garantizar la equidad de género en la región. La Secretaría de Familia, a través de la Oficina de Equidad de Género, realiza el monitoreo y seguimiento a la implementación de esta política pública. Además, se informa trimestralmente a Planeación Departamental y semestralmente a los respectivos consejos.
El Comité Consultivo Intersectorial, encargado del abordaje integral de la violencia de género, también supervisa la implementación de la Ley 1257 y sus decretos reglamentarios, conforme a lo estipulado en el Decreto 587 del 2018.</t>
  </si>
  <si>
    <t xml:space="preserve">El seguimiento y evaluación de la Política Pública de Equidad de Género para las mujeres se ha venido llevando a cabo principalmente a través de los Consejos Municipales de Mujeres y el Consejo Departamental de Mujeres. Estos consejos están incentivando la participación activa de las organizaciones de mujeres en el monitoreo y evaluación de la política pública. La Secretaría de Familia, a través de su Oficina de Género y Diversidad, coordina el proceso de seguimiento y ha realizado informes periódicos, los cuales han sido presentados tanto al Consejo Departamental de Mujeres como al Consejo Departamental de Política Social. A nivel departamental, se ha hecho un seguimiento continuo, publicando los avances en la página web del departamento. 
En los municipios de Filandia, Calarcá, Pijao, Tebaida, Génova y Quimbaya, se ha incentivado la participación activa de las organizaciones de mujeres en la evaluación de la política pública de género.
En algunos municipios, como Salento y Montenegro, se ha trabajado en la difusión de la política pública a través de campañas en redes sociales para fomentar la participación femenina. La Alcaldía de Tebaida ha trabajado de manera efectiva a través del Consejo Consultivo de Mujer y Género, que está capacitando y realizando un seguimiento activo a la política pública, la cual se encuentra en etapa de evaluación en ese municipio.
Sin embargo, en el caso de Montenegro, al no contar con una política pública formalizada, no se han realizado actividades de monitoreo o evaluación de género. En general, las secretarías municipales, en colaboración con las alcaldías, siguen promoviendo el avance y la implementación de la política pública a través de diversas actividades y mesas de trabajo, con el objetivo de avanzar en la equidad de género en sus respectivos territorios.
Además, la Secretaría de Familia sigue cumpliendo con las acciones establecidas en el Decreto 015/2014, mediante el Consejo Departamental de Mujeres, para garantizar que las políticas de género sean implementadas y evaluadas de manera efectiva en el departamento.
</t>
  </si>
  <si>
    <t>I TRIMESTRE 2025</t>
  </si>
  <si>
    <t>RECURSOS 2025</t>
  </si>
  <si>
    <t>LOGROS ALCANZADOS 2025</t>
  </si>
  <si>
    <t xml:space="preserve">Internos
Secretaróa de Cultura: Dentro del marco de la estrategia "En el Quindío si hay cultura" de adelantas procesos de visibilización mediatica sobre el rol de las mujeres quindianas y sus aportes al desarrollo de la historia, la ciencia, las artes, la cultura y el deporte desde un enfoque de género. </t>
  </si>
  <si>
    <t>Internos
Cultura: La Secretaría Departamental de Cultura realiza el proceso debido para implementar concertación y estimulos nuevamente en la vigencia 2025.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Cullturales 2025 .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</si>
  <si>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 xml:space="preserve">Internos:
Cultura: La secretaria de cultura continua con el resgitro en  la plataforma Arte Clik que funciona como una plataforma virtual y  es una iniciativa de markeing para promocionar los productos artísticos y culturales que ofrecen las mujeres en nuestro territorio. </t>
  </si>
  <si>
    <t>Internos: 
Cultura: La Secretaría Departamental de Cultura realiza el proceso debido para implementar concertación y estimulos nuevamente en la vigencia 2025. 
Resolución No. 2225 del 27 de marzo de 2025: "Por medio de la cual se da apertura a la Convocatoria Pública del Programa Departamental de Concertación de Proyectos Artísticos y Culturales en el departamento del Quindío año 2025 y se dictan otras disposiciones  y Manual Convocatoria Departamental de Concertación de Proyectos Artísticos y Cullturales 2025 . 
Resolución 2228 del 27 de marzo de 2025: "Por medio de la cual se da apertura a la Convocatoria Pública del Programa Departamental de Estímulos a la Investigación, Creación y Producción Artística en el departamento del Quindío año 2025 y se dictan otras disposiciones" y Manual Convocatoria Departamental de Estímulos 2025.</t>
  </si>
  <si>
    <t>Internos
Secretaría de Educaciön: 
Cuenta con una estrategia donde  se atiende a la población mujeres adolescentes en embarazo matriculadas en la categoría de apoyo académico especial, brindándoles la oferta domiciliaria, la cual se atienden en casa cuando es un embarazo de alto riesgo, desde las instituciones educativas se les brinda un currículo académico diferente de acuerdo a sus necesidades por el estado de gestación.</t>
  </si>
  <si>
    <t>Internos
Secretaría de Educación: A corte de 31 de marzo de 2025 contamos con una población de 5431 mujeres con vinculación a la educación secundaria, según el reporte SIMAT. 
Fuente:  Población mujeres en edad estudiantil reporte DANE: 19.072</t>
  </si>
  <si>
    <t>Internos
Secretaría de Educación: A la fecha contamos con un convenio con la Universidad del Quindío, en el marco de la articulación con la media, para garantizar el acceso a la educación superior de los jóvenes del departamento.</t>
  </si>
  <si>
    <t>Internos
Secretaría de Educación: Como parte de este programa, se desarrollará una actividad específica para maestras en el marco del plan de bienestar, consistente en un taller enfocado en su desarrollo personal y profesional desde la perspectiva de género. Adicionalmente, se llevará a cabo la II fase del taller de mujer maestra durante el mes de julio, con el acompañamiento del Ministerio de Educación Nacional (MEN) y la participación activa de las 25 mujeres líderes del departamento, dando continuidad a las acciones de fortalecimiento del liderazgo femenino en el sector.</t>
  </si>
  <si>
    <t>Internos
Secretaría de Salud: 1 Campaña de fortalecimiento de capacidades a mujeres acerca de derechos sexuales y reproductivos en el muncipio de Salento, 16 Fortalecimientos capacidades en el contexto escolar acerca de derechos sexuales y reproductivos, planificacion familiar, prevencion de embarazo, prevencion de ITS/VIH, salud mestrual dirigido a estudiantes y padres de familia en los municipios (Montenegro, Tebaida, Filandia, Pijao, Calarca y Buenavista)</t>
  </si>
  <si>
    <t>Internos
Secretaría de Salud: 16 Fortalecimientos capacidades en el contexto escolar acerca de derechos sexuales y reproductivos, planificacion familiar, prevencion de embarazo, prevencion de ITS/VIH, salud mestrual dirigido a estudiantes y padres de familia en los municipios (Montenegro, Tebaida, Filandia, Pijao, Calarca y Buenavista)</t>
  </si>
  <si>
    <t xml:space="preserve">Internos
Secretaría de Salud: 
•        Desde el programa de convivencia social y salud mental se realizan asesorías y asistencias técnicas para el manejo de la ruta de violencias de género e intento de suicidio, tanto de planes locales, subsecretarías de salud y demás instituciones que puedan tener relevancia en los casos presentados.
•        Seguimiento a la activación de ruta de los casos reportados en los municipios de competencia departamental, a través de mesas de trabajo donde se puede evidenciar las acciones realizadas por los planes territoriales y subsecretarias de salud, esto con el fin de brindar una orientación sobre acciones a implementar en los municipios para lograr reducir las incidencias de violencia de género. 
•        Desde el año 2023 se viene implementando en los 11 municipios de competencia departamental el Plan de Intervenciones Colectivas en Salud Mental, el cual, a través de Zonas de Orientación Escolar (ZOE) en diferentes instituciones educativas del departamento se viene dejando capacidad instalada en temas relacionados con la salud mental dando herramientas a los estudiantes para convertirse en multiplicadores no solo con sus compañeros sino también con sus familias y la comunidad.
</t>
  </si>
  <si>
    <t>Internos
Secretaría de Salud: Se han informado los avances en materia de vacunación para el territorio de manera permanente en los Comités de Pi-I-A-J y en los Consejos de Política Social.
Cobertura VPH Niñas 9 años: 7.1%
Se realizó la asistencia técnica,seguimiento y verificación en las Jornadas Nacionales de Vacunación así: Vacunaton nocturna 24 de enero y jornada de vacunacion 25 de enero.
De enero a febrero de 2025 se han aplicado un total de 237 dosis contra el VPH</t>
  </si>
  <si>
    <t>7.1%</t>
  </si>
  <si>
    <t>7.8%</t>
  </si>
  <si>
    <t>Internos
Secretaría de Salud: El Sistema de Vigilancia en salud pública SIVIGILA cuenta con los protocolos, fichas y definición operativa de caso para la notificación de los casos identificados de sífilis gestacional y congénita, VIH y hepatitis B, así como la correspondiente clasificación del enfoique diferencial y de género</t>
  </si>
  <si>
    <t>Internos
Secretaría de Salud: El departamento cuenta con el Sistema de Vigilancia en salud pública SIVIGILA que de acuerdo a los protocolos, fichas y definición operativa de caso para eventos de notificación obligatoria construye perfil epidemiológico en salud proveniente de la vigilancia basade en indicadores</t>
  </si>
  <si>
    <t xml:space="preserve">Internos
Secretaría de Salud: Se realiza trabajo articulado con las diferentes instituciones que protegen los derechos de la mujeres, en temas de salud publica en general se realiza seguimiento en los diferentes programas con el fin de minimizar el riesgo en la salud publica. </t>
  </si>
  <si>
    <t>Internos
Secretaría TIC: La Secretaría TIC, a través de la Dirección de Gobierno Digital, implementa la estrategia Modelo Integrador, cuyo objetivo es capacitar a la ciudadanía en temas tecnológicos. En el marco de esta estrategia, se lleva a cabo el programa Mujeres TIC, dirigido especialmente a mujeres, con el propósito de fomentar el desarrollo de competencias digitales esenciales para su crecimiento académico y profesional:
1. Inteligencia Artificial.
2. Herramienta de IA para negocios.
3. Creacion y fortalecimiento de modelos de negocios con IA.
4. Identidad de marca y Marketing Digital con IA
Se reporta un total de 197 mujeres capacitadas mediante la estrategia del modelo integrador del programa Mujeres TIC</t>
  </si>
  <si>
    <t>Internos
Secretaría de Turismo: Por parte de la Secretaria de Turismo, Industria y Comercio se viene apoyando  la nueva creación de 11 proyectos productivos por iniciativas femeninas de las mujeres rurales en los siguientes sectores economicos:
*Vivero y restaurante  (1)
*Comercio Al Por Mayor y Al Por Menor (2)
*Construcción (1)
*Tics (1)
*Educación (1)
*Industrias Manufactureras (1)
*Agricultura, Ganadería, Caza Y Silvicultura (2)
*Agroindustria (1)
*Agroturismo  (1)</t>
  </si>
  <si>
    <t>Internos
Secretaría de Familia: La Política publica de familia, cuenta con el enfoque de género.
Así mismo,  los diferentes programas y estrategias que se han venido implementando desde la Jefatura de Familia, cuentan con enfoque diferencial y de interseccionalidad.</t>
  </si>
  <si>
    <t xml:space="preserve">META
% AVANCE 
</t>
  </si>
  <si>
    <t>Internos
Durante este trimestre aportó al indicador con las siguientes acciones
Secretaría de Turismo:  Por parte de la Secretaria de Turismo, Industria y Comercio  viene apoyando 196 proyectos productivos (en su primera fase) por iniciativas femeninas en los siguientes sectores economicos:
*Acompañamiento Coaching personal y organizacional  (1)
*Actividades Inmobiliarias, Empresariales Y De Alquiler (1)
*Agricultura, Ganadería, Caza Y Silvicultura (1)
*Agroindustria (5)
*Agroturismo (1)
*Artesanías en fibras naturales para bisuteria fina  (1)
*Alimentos  (3)
*APÍCULTURA (1)
*Artes, artesania, diseño (35)
*Comercio Al Por Mayor y Al Por Menor (52)
*Otras actividades de Turismo (8)
*Servicios (10)
*Vivero y restaurante (1)
*Ventas (2)
*Tienda (2)
*Tics (2)
*Textiles y bisuteria  (2)
*Reposteria y eventos (1)
*PAPELERIA (1)
*Otras Actividades De Servicios Comunitarios, Sociales Y Personales (8)
*Organización de eventos (1)
*OPERADOR TURISTICO (1)
*Manufacturero (4)
*Industrias Manufactureras (16)
*Hoteles Y Restaurantes (14)
*Gastronomía  (8)
*Floristeria (1)
*Fabricación de calzado (1)
*Educación (4)
*Diseño de accesorios y velas  (1)
*Deporte  (1)
*Construcción (3)
*Comercio de alimentos (4)
Se avanzó el 50%</t>
  </si>
  <si>
    <t xml:space="preserve">Internos
Secretaría de Turismo: Plan de capacitación para el trabajo implementado Jornadas de orientación laboral:   
A través fe de la Dirección de industria y comercio, se viene llevando a cabo talleres de orientación laboral, y fortalecimiento de habilidades blandas, beneficiando a 68 mujeres de 175 programadas, dichas orientaciones se realizaròn en los siguientes sitios 
IE teresita montes, grado 11(Armenia) 18 mujeres                                         IE teresita montes, aprendices SENA (Armenia) 24 mujeres                       IE cámara junior aprendices SENA (Armenia) 2 mujeres                        CAM (Quimbaya) aprendices SENA, 9 mujeres                                       CAM (Quimbaya) representante grupos minoritarios, 8 mujeres                    CAM (Quimbaya) orfebres, asodisquim, 7 mujeres
Secretaría de Familia: La Jefatura de la Mujer y la Equidad cuenta con un plan de Capacitación que se desarrolla en la Casa de las Mujeres Empoderadas
</t>
  </si>
  <si>
    <r>
      <t xml:space="preserve">Estas entidades trabajaron de forma articulada para fortalecer las capacidades productivas, empresariales y sociales de las mujeres en el Quindío.
1. Departamento de Prosperidad Social (DPS)
</t>
    </r>
    <r>
      <rPr>
        <sz val="10"/>
        <color theme="1"/>
        <rFont val="Calibri"/>
        <family val="2"/>
        <scheme val="minor"/>
      </rPr>
      <t xml:space="preserve">Implementó el programa Mi Negocio, capacitando y entregando capital semilla a mujeres emprendedoras.
2. SENA (Servicio Nacional de Aprendizaje)
</t>
    </r>
    <r>
      <rPr>
        <sz val="10"/>
        <color theme="1"/>
        <rFont val="Calibri"/>
        <family val="2"/>
        <scheme val="minor"/>
      </rPr>
      <t xml:space="preserve">Ejecutó programas de formación titulada y complementaria.
</t>
    </r>
    <r>
      <rPr>
        <sz val="10"/>
        <color theme="1"/>
        <rFont val="Calibri"/>
        <family val="2"/>
        <scheme val="minor"/>
      </rPr>
      <t xml:space="preserve">Capacitó a más de 94.000 mujeres, incluyendo mujeres cabeza de hogar y emprendedoras.
</t>
    </r>
    <r>
      <rPr>
        <sz val="10"/>
        <color theme="1"/>
        <rFont val="Calibri"/>
        <family val="2"/>
        <scheme val="minor"/>
      </rPr>
      <t xml:space="preserve">Articuló formación continua para la autonomía económica de las mujeres.
3. Jefatura de la Mujer y la Equidad – Casa de la Mujer Empoderada
</t>
    </r>
    <r>
      <rPr>
        <sz val="10"/>
        <color theme="1"/>
        <rFont val="Calibri"/>
        <family val="2"/>
        <scheme val="minor"/>
      </rPr>
      <t xml:space="preserve">Desarrolló programas de capacitación continua en alianza con el SENA.
4. Secretaría de Agricultura del Quindío
</t>
    </r>
    <r>
      <rPr>
        <sz val="10"/>
        <color theme="1"/>
        <rFont val="Calibri"/>
        <family val="2"/>
        <scheme val="minor"/>
      </rPr>
      <t xml:space="preserve">Brindó asesoría técnica, comercial y organizacional a asociaciones productivas de mujeres.
5. Gobernación del Quindío – Dirección de Turismo
</t>
    </r>
    <r>
      <rPr>
        <sz val="10"/>
        <color theme="1"/>
        <rFont val="Calibri"/>
        <family val="2"/>
        <scheme val="minor"/>
      </rPr>
      <t xml:space="preserve">Desarrolló e impulsó actividades de promoción turística nacional e internacional.
</t>
    </r>
    <r>
      <rPr>
        <sz val="10"/>
        <color theme="1"/>
        <rFont val="Calibri"/>
        <family val="2"/>
        <scheme val="minor"/>
      </rPr>
      <t xml:space="preserve">Participó en ferias y misiones comerciales, con enfoque en el empoderamiento económico del sector turístico, incluyendo mujeres.
</t>
    </r>
  </si>
  <si>
    <t xml:space="preserve">Los encadenamientos productivos en el Departamento del Quindío, enmarcados dentro de las cadenas productivas reconocidas por el Ministerio de Agricultura y Desarrollo Rural, han mostrado avances significativos en el fortalecimiento y desarrollo de diversos sectores, especialmente en el ámbito rural y agroindustrial. Se destacan esfuerzos claves como la Asociación de Líderes Cafeteras y las iniciativas de producción de aguacate y plátano, que han tenido un impacto positivo en las mujeres emprendedoras del departamento.
A través de diversos proyectos, como el "Paisaje, Mujer y Café", que apoyó a 15 mujeres cafeteras en el municipio de Pijao, y otros programas de fortalecimiento organizacional, se ha logrado capacitar a 454 jóvenes y mujeres rurales en aspectos fundamentales como la educación financiera, la elaboración de matrices de costos y la escalas de precios de productos. Estos esfuerzos han permitido que las mujeres en el sector agropecuario y otras áreas rurales cuenten con mayores herramientas para mejorar sus prácticas comerciales, estandarizar productos y cumplir con los requisitos sanitarios y de formalización comercial.
Además, el fortalecimiento de la asociatividad en el sector rural, con el acompañamiento técnico y jurídico a 30 asociaciones rurales, ha tenido un impacto directo en la generación de productos y el desarrollo de nuevos proyectos. Las asociaciones involucradas, que incluyen a mujeres cafeteras de distintos municipios, han mejorado sus capacidades organizacionales, lo que ha facilitado la creación de productos más competitivos y la formalización de sus procesos comerciales.
Es relevante mencionar que, a través de la cofinanciación de proyectos productivos, como el convenio No. 085-2021 con la Asociación Agropecuaria Agroquin, se ha impulsado la continuidad de estos encadenamientos productivos, lo cual contribuye a fortalecer la agroindustria en el Quindío.
</t>
  </si>
  <si>
    <r>
      <t>Desde la Jefatura de la Mujer del Departamento del Quindío se ha brindado acompañamiento técnico y de asociatividad a mujeres rurales y cafeteras</t>
    </r>
    <r>
      <rPr>
        <sz val="10"/>
        <color theme="1"/>
        <rFont val="Calibri"/>
        <family val="2"/>
        <scheme val="minor"/>
      </rPr>
      <t>, promoviendo la continuidad y éxito de programas como el de Guardabosques —beneficiando a 70 mujeres— y el establecimiento de 310 huertas orgánicas demostrativas, lideradas por 124 mujeres en instituciones educativas y comunidades rurales.
Se han desarrollado procesos de capacitación en temas de asociatividad, emprendimiento y comercialización para más de 300 mujeres y jóvenes rurales en municipios como Génova, Filandia, Montenegro y Calarcá, fortaleciendo sus habilidades para la gestión de proyectos agroproductivos. A la par, se ha promovido la conformación de una red departamental de mujeres cafeteras, con presencia en seis municipios, la cual ha recibido acompañamiento en procesos de calidad y comercialización del café.
A través de la Secretaría de Agricultura, se cofinanciaron 17 convenios productivos, beneficiando a 471 mujeres rurales en distintas cadenas agrícolas como el aguacate, el plátano y el café. En articulación con el Ministerio de Agricultura, se formularon y apoyaron proyectos con enfoque de género, especialmente en municipios como Buenavista, Calarcá y Pijao.
Finalmente, la Secretaría de Turismo fortaleció 11 emprendimientos femeninos rurales mediante asistencia técnica empresarial. Estos esfuerzos interinstitucionales reflejan un avance integral hacia el empoderamiento económico y social de la mujer rural en el Quindío, aunque aún es necesario ampliar la cobertura y garantizar el cumplimiento de metas institucionales.</t>
    </r>
  </si>
  <si>
    <r>
      <t xml:space="preserve">Durante los últimos años, el Departamento del Quindío ha avanzado en el fortalecimiento de iniciativas productivas con liderazgo femenino, alcanzando un </t>
    </r>
    <r>
      <rPr>
        <sz val="10"/>
        <rFont val="Calibri"/>
        <family val="2"/>
        <scheme val="minor"/>
      </rPr>
      <t>cumplimiento del 80% en los encadenamientos</t>
    </r>
    <r>
      <rPr>
        <sz val="10"/>
        <color theme="1"/>
        <rFont val="Calibri"/>
        <family val="2"/>
        <scheme val="minor"/>
      </rPr>
      <t xml:space="preserve"> productivos con participación de mujeres. 
A través de programas como Agricultura Familiar Campesina, se han implementado 361 huertas en todos los municipios, con 225 segundas siembras realizadas en 2018. También se han capacitado 600 mujeres rurales en temas de asociatividad y liderazgo organizacional, destacando procesos formativos semanales en Pijao, Córdoba y Filandia con asociaciones cafeteras como “Café Mujer” y “Mi Tierra Café con Mirada de Mujer”.
El departamento ha brindado apalancamiento técnico y organizativo a numerosas asociaciones rurales (41 en total), elaborando diagnósticos SADRA y planes de fortalecimiento. Se destaca también el apoyo técnico a emprendimientos en costos de producción, mercadeo, y gestión administrativa, así como participación en ferias comerciales (como en Roldanillo, Valle del Cauca). Se entregaron equipos agroindustriales en comodato y se promovieron proyectos de negocios verdes liderados por mujeres.
En cuanto a formación ambiental, se diseñó un programa para capacitar a 250 líderes ambientales con enfoque diferencial. Adicionalmente, se continúa estructurando el convenio con la Asociación de Mujeres Cafeteras de Buenavista, “Paraíso de Mujer”.
</t>
    </r>
  </si>
  <si>
    <t xml:space="preserve">Desde 2015, el Departamento del Quindío ha desarrollado una estrategia integral para empoderar a mujeres rurales a través de la capacitación, asociatividad y fortalecimiento de emprendimientos productivos. A continuación, se destacan los principales logros y acciones:
Capacitación y emprendimiento: En 2015, se capacitó a 794 mujeres en mentalidad empresarial, promoviendo la asociatividad como modelo de emprendimiento. Se identificaron 92 emprendimientos con potencial de valor agregado, de los cuales se priorizaron 15 y se crearon 6 grupos multiplicadores de conocimiento en calidad de café.
Formación técnica: Más de 1200 mujeres rurales y jóvenes recibieron formación en actividades agrícolas y no agrícolas. Además, 139 mujeres participaron en procesos de desarrollo humano con enfoque en emprendimiento, asociatividad y educación financiera.
Red departamental de mujeres cafeteras: Se conformaron asociaciones en al menos 13 municipios, consolidando la Red Departamental de Mujeres Cafeteras, que ha participado en ferias como Agroexpo y Expo Café 2024. Esta red ha sido clave en la visibilización de los emprendimientos femeninos y su articulación con redes regionales y nacionales.
Asistencia técnica: Se han beneficiado 655 mujeres rurales con asesorías en aspectos administrativos, financieros, comerciales y sanitarios. Se apoyó directamente a 6 emprendimientos para cumplir con requisitos del INVIMA y mejorar su infraestructura de transformación de productos.
Acompañamiento interinstitucional: Diversas secretarías (Agricultura, Familia, Turismo) han trabajado en conjunto para ofrecer formación, socialización de líneas de financiación y apoyo en eventos comerciales. Turismo, además, ha fortalecido 54 unidades de emprendimiento femenino dentro del programa CINNE, enfocándose en habilidades blandas y planificación estratégica.
</t>
  </si>
  <si>
    <t xml:space="preserve">Durante los últimos años, diferentes secretarías del departamento del Quindío han desarrollado estrategias para apoyar el emprendimiento rural, principalmente enfocado en mujeres cafeteras y microempresarias:
Fortalecimiento técnico a asociaciones cafeteras: Se brindó acompañamiento a asociaciones como ASOCAFÉS Génova, Café Cordillerano (Calarcá) y APICAFÉ (Pijao), incluyendo visitas a predios para evaluar el estado agronómico del cultivo, procesos de beneficio y comercialización del café. Se realizó una caracterización de las fincas para identificar fortalezas y debilidades, beneficiando especialmente a asociaciones de mujeres.
Apoyo financiero para mujeres: A través del convenio con COFINCAFE, la Secretaría de Turismo benefició a más de 100 mujeres con créditos a tasas preferenciales para combatir el crédito informal “gota a gota” y fortalecer sus iniciativas productivas. El programa "Solidiario", implementado en varios municipios (excepto Armenia), brindó apoyo financiero a 130 mujeres y 123 hombres con dificultades de acceso a crédito formal.
Visitas y asesoría financiera: Se realizaron visitas técnicas a municipios como Armenia, Quimbaya, Montenegro, Córdoba, Filandia, Calarcá, La Tebaida, Circasia y Génova, apoyando el fortalecimiento de unidades productivas y fomentando la asociatividad empresarial mediante el programa de crédito solidario.
Líneas de crédito subsidiadas: La Secretaría de Agricultura promovió el acceso a créditos con tasas subsidiadas a través del Banco Agrario, beneficiando a 166 productores con aprobación de créditos. Además, se creó una línea especial de crédito para mujeres rurales de hasta $18 millones con una tasa compensada del 4%, destinada a inversión en producción, transformación o comercialización.
</t>
  </si>
  <si>
    <r>
      <t xml:space="preserve">Durante el periodo reportado, se han desarrollado diversas gestiones interinstitucionales para avanzar en la incorporación de las mujeres al ámbito laboral en condiciones de igualdad, aunque con limitaciones en algunos frentes:
• Ministerio del Trabajo:
</t>
    </r>
    <r>
      <rPr>
        <sz val="10"/>
        <color theme="1"/>
        <rFont val="Calibri"/>
        <family val="2"/>
        <scheme val="minor"/>
      </rPr>
      <t xml:space="preserve">Se han diseñado tres estrategias de seguimiento a la incorporación laboral de mujeres en igualdad de condiciones, a través del Programa de Equidad Laboral con Enfoque Diferencial de Género:
1. Subcomisión Departamental de Concertación de Política Salarial y Laboral (SDCPSL).
2. Subcomité de Gestión y Desempeño del Sector Trabajo (SGDST).
3. Comité Interinstitucional para la Erradicación del Trabajo Infantil (CIETI) con el Grupo de Asistencia Técnica Territorial.
</t>
    </r>
    <r>
      <rPr>
        <sz val="10"/>
        <color theme="1"/>
        <rFont val="Calibri"/>
        <family val="2"/>
        <scheme val="minor"/>
      </rPr>
      <t xml:space="preserve">En octubre de 2022 se desarrolló una charla sobre rutas de atención para mujeres víctimas de violencia, con participación de 30 personas.
</t>
    </r>
    <r>
      <rPr>
        <sz val="10"/>
        <color theme="1"/>
        <rFont val="Calibri"/>
        <family val="2"/>
        <scheme val="minor"/>
      </rPr>
      <t xml:space="preserve">En agosto de 2021 se llevó a cabo la jornada “Equidad Laboral: Derechos de Todas y Todos”, con socialización del programa “Equipares” y participación de 79 personas.
• Secretaría de Familia – Jefatura de Mujer y Equidad:
</t>
    </r>
    <r>
      <rPr>
        <sz val="10"/>
        <color theme="1"/>
        <rFont val="Calibri"/>
        <family val="2"/>
        <scheme val="minor"/>
      </rPr>
      <t xml:space="preserve">Diseño de un plan estratégico para el seguimiento laboral de mujeres del departamento, en el marco del proyecto de generación de ingresos.
</t>
    </r>
    <r>
      <rPr>
        <sz val="10"/>
        <color theme="1"/>
        <rFont val="Calibri"/>
        <family val="2"/>
        <scheme val="minor"/>
      </rPr>
      <t xml:space="preserve">Articulación con el Ministerio del Trabajo y la Secretaría de Turismo, Industria y Comercio para agendar una jornada de asistencia técnica dirigida al sector privado en agosto.
</t>
    </r>
    <r>
      <rPr>
        <sz val="10"/>
        <color theme="1"/>
        <rFont val="Calibri"/>
        <family val="2"/>
        <scheme val="minor"/>
      </rPr>
      <t xml:space="preserve">Para el primer semestre se adelantaron mesas de coordinación con Fenalco, Comfenalco y Cámara de Comercio para organizar la jornada.
</t>
    </r>
  </si>
  <si>
    <t xml:space="preserve">1. Participación en Expoejecafé
Mujeres de Pijao y Filandia han sido parte del proyecto "Paisaje, Mujer y Café", participando en la Expoejecafé 2017, un evento importante para mostrar el impacto de las mujeres cafeteras en la región. La participación ha sido por cuatro años consecutivos
2. Proyecto de Estímulos a la Investigación y Producción Artística
Contratación de profesionales: Se dio inicio a un proceso con la contratación de profesionales para acompañar y seguir el programa departamental de Estímulos a la investigación, creación y producción artística y cultural, cuyas publicaciones de resultados se esperan en junio.
Incorporación de mujeres rurales: El proyecto Paisaje, Mujer y Café busca incorporar a las mujeres rurales cafeteras en dinámicas culturales, económicas y sociales, con propuestas como escuelas de liderazgo, tiendas café mujer con componentes turísticos, recuperación cultural, y reforestación.
Objetivos: El proyecto tiene como objetivo promover la producción cultural de las mujeres rurales y su inclusión en los programas de conservación y protección del Paisaje Cultural Cafetero.
3. Becas de Estímulos Culturales
En el programa de estimulos culturales, se otorgaron becas a mujeres destacadas:
Catalina Guevara Carvajal: Beca de creación en patrimonio.
Stefania Díaz Molina: Beca de creación en artes visuales.
Daniela Castro Bautista: Beca de formación para expresiones culturales tradicionales.
4. Desarrollo de una Ruta Gastronómica
Taller diagnóstico en Puerto Alejandría (Quimbaya): Se realizó un taller con mujeres del municipio de Quimbaya para diagnosticar su situación económica y su propuesta de oferta turística. Como resultado, se definió la creación de una Ruta Gastronómica para dinamizar la zona, aumentar la oferta turística y mejorar los ingresos económicos de las mujeres en la región.
5. Plataforma Arte Clik
La Secretaría de Cultura está en proceso de activar la plataforma Arte Clik, una iniciativa de marketing virtual para promocionar los productos artísticos y culturales creados por las mujeres de la región.
</t>
  </si>
  <si>
    <r>
      <t xml:space="preserve">1. Campañas de Sensibilización para Periodistas
</t>
    </r>
    <r>
      <rPr>
        <sz val="10"/>
        <rFont val="Calibri"/>
        <family val="2"/>
        <scheme val="minor"/>
      </rPr>
      <t>Campañas de sensibilización específicamente para periodistas sobre la prevención de violencias contra las mujeres ni sobre la promoción de sus derechos bajo un enfoque diferencial y de género.</t>
    </r>
    <r>
      <rPr>
        <sz val="10"/>
        <color theme="1"/>
        <rFont val="Calibri"/>
        <family val="2"/>
        <scheme val="minor"/>
      </rPr>
      <t xml:space="preserve">
2. Foro sobre el Papel de los Medios en la Construcción de Paz
Se llevó a cabo un foro sobre el papel de los medios en la construcción de paz y equidad de género, con la participación de:
Profesionales en comunicación social
Lideresas del departamento
El foro tuvo como objetivo discutir cómo los medios de comunicación pueden contribuir a la promoción de la equidad de género y la construcción de una cultura de paz.
3. Apoyo Técnico a los Municipios
La Secretaría de Familia ha brindado asistencia técnica a los municipios en la socialización del enfoque de género y las rutas de atención para la prevención de violencias, garantizando que los municipios cuenten con las herramientas necesarias para abordar estos problemas de manera efectiva.
4. Emisoras Locales
Se ha avanzado en la campaña de sensibilización dirigida a periodistas y comunicadores sociales en relación con la prevención de violencias contra la mujer.
Se ha trabajado con emisoras locales como Estéreo de Tebaida y Estéreo de Montenegro, así como con la FM y periodistas independientes.</t>
    </r>
  </si>
  <si>
    <r>
      <t xml:space="preserve">Los lineamientos para la investigación y atención de violencia contra las mujeres, violencia intrafamiliar, delitos sexuales y otros tipos de violencia ya existen y están establecidos por las entidades responsables, según la normatividad nacional. Sin embargo, los avances en su implementación activa y seguimiento durante la vigencia han sido limitados.
Acciones Institucionales
Jefatura de Mujer y Equidad:
Está en proceso de priorización de lineamientos para atención a violencia y vulnerabilidades específicas.
</t>
    </r>
    <r>
      <rPr>
        <sz val="10"/>
        <color theme="1"/>
        <rFont val="Calibri"/>
        <family val="2"/>
        <scheme val="minor"/>
      </rPr>
      <t xml:space="preserve">
Policía Nacional (Primer semestre 2018):
Ejecutó acciones en cumplimiento de lineamientos fiscales y penales vigentes, incluyendo:
Delitos sexuales (Art. 205–219, Ley 599/2000)
Violencia intrafamiliar (Art. 229, Ley 599/2000)
Feminicidio (Art. 104A, Ley 599/2000; Ley 1761/2015)
Lesiones con ácido e inasistencia alimentaria
Secretaría de Familia, Salud y Defensoría del Pueblo:
Conformaron una mesa técnica interinstitucional para seguimiento a casos reportados, brindando acompañamiento especializado a fiscales e investigadores con enfoque de género.
Comité Intersectorial Departamental:
Creado mediante el Decreto 213 de 2022, articula actores clave que desarrollan investigaciones y atenciones de violencia basada en género e intrafamiliar.
Los actores del comité ya cuentan con lineamientos instaurados, aunque su implementación operativa aún requiere fortalecimiento.
</t>
    </r>
  </si>
  <si>
    <r>
      <t xml:space="preserve">Se garantiza la atención especializada por parte de las entidades competentes a niñas y adolescentes víctimas de violencia sexual. Esta atención se realiza a través de diversas modalidades de restablecimiento de derechos, en el marco de las rutas interinstitucionales y normativas vigentes.
Principales Acciones por Entidad
Jefatura de Mujer y Equidad
Afirma garantizar la atención especializada articulándose con las entidades competentes.
</t>
    </r>
    <r>
      <rPr>
        <sz val="10"/>
        <color theme="1"/>
        <rFont val="Calibri"/>
        <family val="2"/>
        <scheme val="minor"/>
      </rPr>
      <t xml:space="preserve">
ICBF (Instituto Colombiano de Bienestar Familiar)
Capacitación (2018): Capacitación en rutas de atención, diagnóstico situacional y pactos de convivencia.
Atención y Restablecimiento (2021):
Se atendieron 218 denuncias en CAIVAS por presuntos casos de violencia sexual contra niñas, niños y adolescentes.
107 casos en verificación de derechos (PARD abierto).
111 casos con proceso cerrado.
Se reporta atención a 175 usuarios en diferentes modalidades especializadas, como:
Internados por violencia sexual.
Apoyo y fortalecimiento familiar.
Atención psicológica especializada.
Se realiza verificación de derechos en el 100% de los casos para activar las medidas correspondientes (hogar sustituto, amonestación, etc.).
Fiscalía General de la Nación
Participa en el Centro de Atención Integral a Víctimas de Abuso Sexual (CAIVAS), junto con ICBF, Medicina Legal, Comisarías de Familia y peritos forenses.
Su función se limita a la acción penal e investigación judicial, según el artículo 250 de la Constitución.
La actuación administrativa para restablecer derechos recae en Defensorías o Comisarías de Familia, según la Ley 1098 de 2006.
Personerías Municipales
Armenia y Calarcá: Reportan activación de rutas de atención.
Salento: Participación en audiencias de restablecimiento de derechos al 100%.
Calarcá (reporte alterno): Indica que no se han presentado casos de abuso sexual en la Personería durante la vigencia.</t>
    </r>
  </si>
  <si>
    <t>Se garantiza el funcionamiento de las unidades de atención a víctimas en el departamento del Quindío, con énfasis en el abordaje de la violencia de género y los delitos sexuales, especialmente hacia niñas y adolescentes. Este trabajo se desarrolla a través de un esfuerzo interinstitucional articulado entre el ICBF, la Fiscalía General de la Nación y el comité consultivo intersectorial.
Principales Acciones y Estructuras de Atención
ICBF y Fiscalía
142 procesos de restablecimiento de derechos adelantados a niñas y adolescentes víctimas de violencia sexual.
El ICBF, en conjunto con la Fiscalía, garantiza el funcionamiento del CAIVAS (Centro de Atención Integral a Víctimas de Abuso Sexual), donde se articulan equipos interdisciplinarios:
Trabajadores sociales
Defensores de familia
Psicólogos
Medicina Legal
Comisarías de Familia
Investigadores forenses
Unidades Especializadas
CAIVAS: Encargada de recibir denuncias de delitos sexuales. Atención inicial por el Asistente del despacho de turno, seguido por actos urgentes ejecutados por CTI o SIJIN.
CAVIF: Maneja casos de violencia intrafamiliar. Tiene una fiscal itinerante para los municipios del Quindío.
Descentralización de atención por inasistencia alimentaria:
Calarcá: Cubre Córdoba, Buenavista, Pijao y Génova.
Circasia: Cubre Filandia y Salento.
Otros municipios cuentan con sus respectivos despachos fiscales.
Mecanismos de Seguimiento y Coordinación
El Comité Consultivo Intersectorial para la Prevención de la Violencia de Género da seguimiento a los informes reportados por el ICBF para activar respuestas institucionales prioritarias cuando se detectan problemáticas.</t>
  </si>
  <si>
    <t>Se realizó caracterización de detección de prácticas e imaginarios patriarcales, androcéntricos y sexistas en los funcionarios públicos del departamento. La Jefatura de Equidad de Género y Mujer ha reportado que esta acción está en fase de planeación.
A través de la articulación con Planeación Departamental, se logró el compromiso de adoptar instrumentos de seguimiento y recolección de información, a través de los formatos con los que cada Secretaría tramita los avances de metas del plan de desarrollo. Sin embargo, se detectó que los informes validados por el Departamento no discriminan por sexo en el seguimiento a la población atendida, y se espera la inclusión de este componente en los formatos estandarizados.
Se brindó asistencia técnica para la adopción de la Política Pública de Salud Mental en el municipio de Armenia, con indicaciones para iniciar el proceso de adopción de la Resolución 089 de 2019 y la Resolución 04886.
En cuanto a las acciones externas, la Universidad del Quindío aún no ha realizado el diagnóstico mencionado, ni ha implementado procesos o procedimientos relacionados con la detección de prácticas patriarcales, androcéntricas y sexistas en las instituciones del Estado a nivel departamental y municipal. Durante este trimestre no se avanzaron en más 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</si>
</sst>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 #,##0;[Red]\-&quot;$&quot;\ #,##0"/>
    <numFmt numFmtId="42" formatCode="_-&quot;$&quot;\ * #,##0_-;\-&quot;$&quot;\ * #,##0_-;_-&quot;$&quot;\ * &quot;-&quot;_-;_-@_-"/>
    <numFmt numFmtId="41" formatCode="_-* #,##0_-;\-* #,##0_-;_-*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 numFmtId="181" formatCode="_-[$$-240A]\ * #,##0.00_-;\-[$$-240A]\ * #,##0.00_-;_-[$$-240A]\ * &quot;-&quot;??_-;_-@_-"/>
    <numFmt numFmtId="182" formatCode="_(* #,##0_);_(* \(#,##0\);_(* &quot;-&quot;??_);_(@_)"/>
    <numFmt numFmtId="183" formatCode="_-&quot;$&quot;\ * #,##0_-;\-&quot;$&quot;\ * #,##0_-;_-&quot;$&quot;\ * &quot;-&quot;??_-;_-@_-"/>
    <numFmt numFmtId="184" formatCode="&quot;$&quot;#,##0.00"/>
  </numFmts>
  <fonts count="42"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sz val="11"/>
      <color theme="1"/>
      <name val="Calibri"/>
      <family val="2"/>
    </font>
    <font>
      <b/>
      <sz val="14"/>
      <name val="Arial"/>
      <family val="2"/>
    </font>
    <font>
      <sz val="10"/>
      <color theme="1"/>
      <name val="Arial"/>
      <family val="2"/>
    </font>
    <font>
      <sz val="11"/>
      <color theme="1"/>
      <name val="Tahoma"/>
    </font>
    <font>
      <sz val="11"/>
      <color theme="1"/>
      <name val="Calibri"/>
      <scheme val="minor"/>
    </font>
    <font>
      <sz val="9"/>
      <color theme="1"/>
      <name val="Tahoma"/>
      <family val="2"/>
    </font>
    <font>
      <sz val="10"/>
      <color theme="1"/>
      <name val="Calibri"/>
      <family val="2"/>
    </font>
    <font>
      <sz val="11"/>
      <color rgb="FF000000"/>
      <name val="Tahoma"/>
    </font>
    <font>
      <sz val="11"/>
      <color theme="1"/>
      <name val="Calibri"/>
    </font>
  </fonts>
  <fills count="39">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rgb="FFC00000"/>
        <bgColor indexed="64"/>
      </patternFill>
    </fill>
    <fill>
      <patternFill patternType="solid">
        <fgColor rgb="FF0070C0"/>
        <bgColor indexed="64"/>
      </patternFill>
    </fill>
    <fill>
      <patternFill patternType="solid">
        <fgColor rgb="FFFFFFFF"/>
        <bgColor rgb="FFFFFFFF"/>
      </patternFill>
    </fill>
    <fill>
      <patternFill patternType="solid">
        <fgColor theme="6" tint="0.39997558519241921"/>
        <bgColor indexed="64"/>
      </patternFill>
    </fill>
    <fill>
      <patternFill patternType="solid">
        <fgColor theme="0" tint="-0.249977111117893"/>
        <bgColor indexed="64"/>
      </patternFill>
    </fill>
  </fills>
  <borders count="5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auto="1"/>
      </right>
      <top/>
      <bottom/>
      <diagonal/>
    </border>
  </borders>
  <cellStyleXfs count="10">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7" fillId="28" borderId="48">
      <alignment horizontal="center" vertical="center" wrapText="1"/>
    </xf>
    <xf numFmtId="0" fontId="1" fillId="0" borderId="0"/>
    <xf numFmtId="41" fontId="1" fillId="0" borderId="0" applyFont="0" applyFill="0" applyBorder="0" applyAlignment="0" applyProtection="0"/>
    <xf numFmtId="0" fontId="37" fillId="0" borderId="0"/>
  </cellStyleXfs>
  <cellXfs count="1523">
    <xf numFmtId="0" fontId="0" fillId="0" borderId="0" xfId="0"/>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2" fillId="0" borderId="6" xfId="0" applyFont="1" applyFill="1" applyBorder="1" applyAlignment="1">
      <alignment horizontal="left"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top"/>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justify"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9" fontId="6" fillId="0" borderId="0" xfId="1" applyFont="1" applyFill="1" applyBorder="1" applyAlignment="1">
      <alignment horizontal="center" vertical="center" wrapText="1"/>
    </xf>
    <xf numFmtId="0" fontId="6" fillId="0" borderId="0" xfId="0" applyFont="1" applyFill="1" applyBorder="1" applyAlignment="1">
      <alignment horizontal="justify" vertical="center" wrapText="1"/>
    </xf>
    <xf numFmtId="164" fontId="6" fillId="0" borderId="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vertical="center" wrapText="1"/>
    </xf>
    <xf numFmtId="0" fontId="2" fillId="0" borderId="6" xfId="0" applyFont="1" applyFill="1" applyBorder="1" applyAlignment="1">
      <alignmen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2" fillId="0" borderId="1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5" fillId="0" borderId="6" xfId="0" applyFont="1" applyFill="1" applyBorder="1" applyAlignment="1">
      <alignment horizontal="justify" vertical="top" wrapText="1"/>
    </xf>
    <xf numFmtId="9" fontId="2" fillId="0" borderId="6" xfId="1" applyFont="1" applyFill="1" applyBorder="1" applyAlignment="1">
      <alignment horizontal="center" vertical="center" wrapText="1"/>
    </xf>
    <xf numFmtId="164"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top" wrapText="1"/>
    </xf>
    <xf numFmtId="0" fontId="2" fillId="0" borderId="5"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top" wrapText="1"/>
    </xf>
    <xf numFmtId="0" fontId="5" fillId="0" borderId="12" xfId="0" applyFont="1" applyFill="1" applyBorder="1" applyAlignment="1">
      <alignment horizontal="justify" vertical="center" wrapText="1"/>
    </xf>
    <xf numFmtId="0" fontId="2" fillId="0" borderId="5" xfId="0" applyFont="1" applyFill="1" applyBorder="1" applyAlignment="1">
      <alignment horizontal="left" vertical="top" wrapText="1"/>
    </xf>
    <xf numFmtId="0" fontId="8"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2" fillId="0" borderId="5" xfId="0" applyFont="1" applyFill="1" applyBorder="1" applyAlignment="1">
      <alignment vertical="top" wrapText="1"/>
    </xf>
    <xf numFmtId="0" fontId="5" fillId="0" borderId="12" xfId="0" applyFont="1" applyFill="1" applyBorder="1" applyAlignment="1">
      <alignment horizontal="justify"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9" fontId="2" fillId="0" borderId="1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2"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justify" vertical="top"/>
    </xf>
    <xf numFmtId="0" fontId="3"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9" fontId="6" fillId="0" borderId="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7" fillId="0" borderId="8" xfId="0" applyNumberFormat="1" applyFont="1" applyFill="1" applyBorder="1" applyAlignment="1">
      <alignment horizontal="center" vertical="center" wrapText="1"/>
    </xf>
    <xf numFmtId="169" fontId="7" fillId="0" borderId="13"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10" fontId="2" fillId="0" borderId="6" xfId="0" applyNumberFormat="1" applyFont="1" applyFill="1" applyBorder="1" applyAlignment="1">
      <alignment horizontal="center" vertical="center" wrapText="1"/>
    </xf>
    <xf numFmtId="0" fontId="2" fillId="0" borderId="6" xfId="0" applyFont="1" applyFill="1" applyBorder="1" applyAlignment="1">
      <alignment horizontal="justify"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6"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10" fontId="2" fillId="0" borderId="5"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164" fontId="2" fillId="0" borderId="1"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10" xfId="0" applyNumberFormat="1"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9" fontId="2" fillId="0" borderId="10"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1" fillId="5" borderId="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5" fillId="0" borderId="12" xfId="0" applyFont="1" applyFill="1" applyBorder="1" applyAlignment="1">
      <alignment horizontal="center" vertical="center"/>
    </xf>
    <xf numFmtId="0" fontId="2" fillId="0"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3" fillId="0" borderId="6" xfId="0" applyFont="1" applyFill="1" applyBorder="1" applyAlignment="1">
      <alignment horizontal="center" vertical="center" wrapText="1"/>
    </xf>
    <xf numFmtId="1" fontId="14" fillId="0" borderId="1" xfId="2" applyNumberFormat="1" applyFont="1" applyFill="1" applyBorder="1" applyAlignment="1" applyProtection="1">
      <alignment horizontal="center" vertical="center" wrapText="1"/>
      <protection locked="0"/>
    </xf>
    <xf numFmtId="1" fontId="14" fillId="0" borderId="6" xfId="2"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0" fontId="13" fillId="0" borderId="3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6" xfId="0" applyFont="1" applyFill="1" applyBorder="1" applyAlignment="1">
      <alignment horizontal="center" vertical="center" wrapText="1"/>
    </xf>
    <xf numFmtId="170" fontId="13" fillId="0" borderId="6" xfId="2" applyNumberFormat="1" applyFont="1" applyFill="1" applyBorder="1" applyAlignment="1" applyProtection="1">
      <alignment horizontal="center" vertical="center" wrapText="1"/>
      <protection locked="0"/>
    </xf>
    <xf numFmtId="0" fontId="12" fillId="0" borderId="10" xfId="0" applyFont="1" applyFill="1" applyBorder="1" applyAlignment="1">
      <alignment horizontal="center" vertical="center" wrapText="1"/>
    </xf>
    <xf numFmtId="1" fontId="12" fillId="0" borderId="10"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lignment horizontal="center" vertical="center" wrapText="1"/>
    </xf>
    <xf numFmtId="43" fontId="13" fillId="5" borderId="6" xfId="2" applyNumberFormat="1" applyFont="1" applyFill="1" applyBorder="1" applyAlignment="1" applyProtection="1">
      <alignment horizontal="center" vertical="center" wrapText="1"/>
      <protection locked="0"/>
    </xf>
    <xf numFmtId="43" fontId="13" fillId="0" borderId="4"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Fill="1" applyBorder="1" applyAlignment="1">
      <alignment horizontal="center" vertical="center" wrapText="1"/>
    </xf>
    <xf numFmtId="43" fontId="15" fillId="6" borderId="6" xfId="2" applyNumberFormat="1" applyFont="1" applyFill="1" applyBorder="1" applyAlignment="1" applyProtection="1">
      <alignment horizontal="center" vertical="center" wrapText="1"/>
      <protection locked="0"/>
    </xf>
    <xf numFmtId="43" fontId="12" fillId="0" borderId="35"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pplyProtection="1">
      <alignment horizontal="center" vertical="center"/>
      <protection locked="0"/>
    </xf>
    <xf numFmtId="0" fontId="2" fillId="0" borderId="12" xfId="0" applyNumberFormat="1" applyFont="1" applyFill="1" applyBorder="1" applyAlignment="1">
      <alignment horizontal="center" vertical="center" wrapText="1"/>
    </xf>
    <xf numFmtId="0" fontId="0" fillId="0" borderId="0" xfId="0" applyAlignment="1">
      <alignment horizontal="center" vertical="center"/>
    </xf>
    <xf numFmtId="0" fontId="2" fillId="0" borderId="14" xfId="0" applyFont="1" applyFill="1" applyBorder="1" applyAlignment="1">
      <alignment horizontal="center" vertical="center" wrapText="1"/>
    </xf>
    <xf numFmtId="43" fontId="13" fillId="5" borderId="6" xfId="2" applyNumberFormat="1" applyFont="1" applyFill="1" applyBorder="1" applyAlignment="1">
      <alignment horizontal="center" vertical="center"/>
    </xf>
    <xf numFmtId="43" fontId="13" fillId="5" borderId="10" xfId="2"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43" fontId="12" fillId="0" borderId="6"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lignment horizontal="center" vertical="center" wrapText="1"/>
    </xf>
    <xf numFmtId="43" fontId="12"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169" fontId="0" fillId="0" borderId="6" xfId="0" applyNumberFormat="1" applyBorder="1" applyAlignment="1">
      <alignment horizontal="center" vertical="center" wrapText="1"/>
    </xf>
    <xf numFmtId="0" fontId="2" fillId="0" borderId="12"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169" fontId="0" fillId="0" borderId="6" xfId="0" applyNumberFormat="1" applyBorder="1" applyAlignment="1">
      <alignment horizontal="center" vertical="center" wrapText="1"/>
    </xf>
    <xf numFmtId="9" fontId="2" fillId="0" borderId="6" xfId="1" applyFont="1" applyFill="1" applyBorder="1" applyAlignment="1">
      <alignment horizontal="center" vertical="center" wrapText="1"/>
    </xf>
    <xf numFmtId="169" fontId="0" fillId="0" borderId="9" xfId="0" applyNumberFormat="1" applyBorder="1" applyAlignment="1">
      <alignment horizontal="center" vertical="center" wrapText="1"/>
    </xf>
    <xf numFmtId="0" fontId="7" fillId="14" borderId="7"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13" xfId="0" applyFont="1" applyFill="1" applyBorder="1" applyAlignment="1">
      <alignment horizontal="center" vertical="center" wrapText="1"/>
    </xf>
    <xf numFmtId="169" fontId="7"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1"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8"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1" fillId="0" borderId="6" xfId="0" applyFont="1" applyFill="1" applyBorder="1" applyAlignment="1">
      <alignment vertical="center" wrapText="1"/>
    </xf>
    <xf numFmtId="0" fontId="11"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18"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justify" vertical="center" wrapText="1"/>
    </xf>
    <xf numFmtId="0" fontId="11" fillId="0" borderId="0" xfId="0" applyFont="1" applyAlignment="1">
      <alignment horizontal="justify" vertical="center"/>
    </xf>
    <xf numFmtId="0" fontId="11" fillId="0" borderId="6" xfId="0" applyFont="1" applyFill="1" applyBorder="1" applyAlignment="1">
      <alignment horizontal="center" wrapText="1"/>
    </xf>
    <xf numFmtId="0" fontId="11" fillId="0" borderId="40" xfId="0" applyNumberFormat="1" applyFont="1" applyFill="1" applyBorder="1" applyAlignment="1" applyProtection="1">
      <alignment horizontal="center" vertical="center" wrapText="1"/>
    </xf>
    <xf numFmtId="0" fontId="11" fillId="0" borderId="6" xfId="0" applyFont="1" applyFill="1" applyBorder="1" applyAlignment="1" applyProtection="1">
      <alignment vertic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lignment horizontal="justify" vertical="center" wrapText="1"/>
    </xf>
    <xf numFmtId="165" fontId="0" fillId="0" borderId="0" xfId="4" applyFont="1" applyAlignment="1">
      <alignment horizontal="center" vertical="center" wrapText="1"/>
    </xf>
    <xf numFmtId="165" fontId="7"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3"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0" fontId="17" fillId="0" borderId="6" xfId="0" applyFont="1" applyBorder="1" applyAlignment="1">
      <alignment horizontal="center" vertical="center"/>
    </xf>
    <xf numFmtId="0" fontId="0" fillId="0" borderId="6" xfId="0" applyBorder="1" applyAlignment="1">
      <alignment horizontal="center" vertical="center"/>
    </xf>
    <xf numFmtId="0" fontId="2" fillId="0" borderId="9"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28" xfId="0" applyFont="1" applyFill="1" applyBorder="1" applyAlignment="1">
      <alignment horizontal="justify" vertical="center" wrapText="1"/>
    </xf>
    <xf numFmtId="0" fontId="2" fillId="0" borderId="39"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1" fontId="2" fillId="0" borderId="9"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10" xfId="0" applyFont="1" applyFill="1" applyBorder="1" applyAlignment="1">
      <alignment vertical="center" wrapText="1"/>
    </xf>
    <xf numFmtId="0" fontId="0" fillId="0" borderId="0" xfId="0" applyBorder="1" applyAlignment="1">
      <alignment horizontal="center" vertical="center" wrapText="1"/>
    </xf>
    <xf numFmtId="169" fontId="0" fillId="0" borderId="0" xfId="0" applyNumberFormat="1" applyBorder="1" applyAlignment="1">
      <alignment horizontal="center" vertical="center" wrapText="1"/>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6" fillId="2" borderId="0" xfId="0" applyFont="1" applyFill="1" applyBorder="1" applyAlignment="1">
      <alignment vertical="center" wrapText="1"/>
    </xf>
    <xf numFmtId="0" fontId="12" fillId="0" borderId="0" xfId="0" applyFont="1" applyAlignment="1">
      <alignment horizontal="justify"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9" fontId="6" fillId="0" borderId="6" xfId="1" applyFont="1" applyFill="1" applyBorder="1" applyAlignment="1">
      <alignment horizontal="center" vertical="center" wrapText="1"/>
    </xf>
    <xf numFmtId="0" fontId="7" fillId="0" borderId="6" xfId="0" applyFont="1" applyFill="1" applyBorder="1" applyAlignment="1">
      <alignment horizontal="center" vertical="center" wrapText="1"/>
    </xf>
    <xf numFmtId="169" fontId="7"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43" fontId="13" fillId="5" borderId="6" xfId="2"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3" fillId="5" borderId="0" xfId="0" applyFont="1" applyFill="1" applyAlignment="1">
      <alignment horizontal="justify" vertical="center"/>
    </xf>
    <xf numFmtId="0" fontId="5" fillId="5"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1" applyNumberFormat="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28" xfId="0" applyFont="1" applyFill="1" applyBorder="1" applyAlignment="1">
      <alignment horizontal="left" vertical="top" wrapText="1"/>
    </xf>
    <xf numFmtId="0" fontId="2" fillId="0" borderId="28" xfId="0" applyFont="1" applyFill="1" applyBorder="1" applyAlignment="1">
      <alignment vertical="top" wrapText="1"/>
    </xf>
    <xf numFmtId="0" fontId="5" fillId="0" borderId="28" xfId="0" applyFont="1" applyFill="1" applyBorder="1" applyAlignment="1">
      <alignment horizontal="justify" vertical="center" wrapText="1"/>
    </xf>
    <xf numFmtId="0" fontId="8" fillId="0" borderId="28"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28" xfId="0" applyFont="1" applyFill="1" applyBorder="1" applyAlignment="1">
      <alignment horizontal="justify" vertical="center"/>
    </xf>
    <xf numFmtId="9" fontId="2" fillId="0" borderId="44"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5"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xf>
    <xf numFmtId="9" fontId="2" fillId="0" borderId="4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9" fillId="0" borderId="47"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1" fillId="0" borderId="0" xfId="0" applyFont="1" applyAlignment="1">
      <alignment horizontal="center" vertical="center"/>
    </xf>
    <xf numFmtId="9" fontId="7" fillId="0" borderId="1" xfId="1" applyFont="1" applyFill="1" applyBorder="1" applyAlignment="1">
      <alignment horizontal="center" vertical="center" wrapText="1"/>
    </xf>
    <xf numFmtId="0" fontId="7" fillId="23" borderId="28" xfId="0" applyFont="1" applyFill="1" applyBorder="1" applyAlignment="1">
      <alignment horizontal="center" vertical="center" wrapText="1"/>
    </xf>
    <xf numFmtId="0" fontId="16" fillId="23" borderId="6" xfId="0" applyFont="1" applyFill="1" applyBorder="1" applyAlignment="1">
      <alignment horizontal="center" vertical="center"/>
    </xf>
    <xf numFmtId="0" fontId="7" fillId="5" borderId="6" xfId="0" applyFont="1" applyFill="1" applyBorder="1" applyAlignment="1">
      <alignment horizontal="center" vertical="center" wrapText="1"/>
    </xf>
    <xf numFmtId="9" fontId="7" fillId="0" borderId="10" xfId="1" applyFont="1" applyFill="1" applyBorder="1" applyAlignment="1">
      <alignment horizontal="center" vertical="center" wrapText="1"/>
    </xf>
    <xf numFmtId="0" fontId="7" fillId="0" borderId="6" xfId="0" applyFont="1" applyFill="1" applyBorder="1" applyAlignment="1">
      <alignment horizontal="center" vertical="center"/>
    </xf>
    <xf numFmtId="0" fontId="11"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1"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1" fillId="0" borderId="6" xfId="0" applyNumberFormat="1" applyFont="1" applyBorder="1" applyAlignment="1">
      <alignment horizontal="center" vertical="center" wrapText="1"/>
    </xf>
    <xf numFmtId="169" fontId="11" fillId="0" borderId="6" xfId="0" applyNumberFormat="1" applyFont="1" applyBorder="1" applyAlignment="1">
      <alignment horizontal="center" vertical="center" wrapText="1"/>
    </xf>
    <xf numFmtId="9" fontId="5" fillId="0" borderId="6" xfId="1"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0" fillId="0" borderId="6"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11" fillId="0" borderId="6" xfId="0" applyNumberFormat="1" applyFont="1" applyBorder="1" applyAlignment="1">
      <alignment horizontal="center" vertical="center" wrapText="1"/>
    </xf>
    <xf numFmtId="0" fontId="0" fillId="0" borderId="28" xfId="0" applyBorder="1" applyAlignment="1">
      <alignment horizontal="center" vertical="center"/>
    </xf>
    <xf numFmtId="0" fontId="18" fillId="0" borderId="6" xfId="0" applyFont="1" applyBorder="1" applyAlignment="1">
      <alignment horizontal="center" vertical="center" wrapText="1"/>
    </xf>
    <xf numFmtId="0" fontId="0" fillId="0" borderId="6" xfId="0" applyBorder="1" applyAlignment="1">
      <alignment horizontal="left" vertical="center" wrapText="1"/>
    </xf>
    <xf numFmtId="1" fontId="13" fillId="0" borderId="6" xfId="2" applyNumberFormat="1" applyFont="1" applyFill="1" applyBorder="1" applyAlignment="1" applyProtection="1">
      <alignment horizontal="center" vertical="center" wrapText="1"/>
      <protection locked="0"/>
    </xf>
    <xf numFmtId="43" fontId="21" fillId="5" borderId="6" xfId="2" applyNumberFormat="1" applyFont="1" applyFill="1" applyBorder="1" applyAlignment="1">
      <alignment horizontal="center" vertical="center"/>
    </xf>
    <xf numFmtId="9" fontId="5" fillId="0" borderId="6" xfId="1" applyFont="1" applyFill="1" applyBorder="1" applyAlignment="1">
      <alignment horizontal="center" vertical="center" wrapText="1"/>
    </xf>
    <xf numFmtId="0" fontId="0" fillId="0" borderId="6" xfId="0" applyFont="1" applyBorder="1" applyAlignment="1">
      <alignment horizontal="center" vertical="top"/>
    </xf>
    <xf numFmtId="0" fontId="5" fillId="26" borderId="6" xfId="0" applyFont="1" applyFill="1" applyBorder="1" applyAlignment="1">
      <alignment horizontal="center" vertical="center" wrapText="1"/>
    </xf>
    <xf numFmtId="0" fontId="13" fillId="5" borderId="6" xfId="0" applyFont="1" applyFill="1" applyBorder="1" applyAlignment="1">
      <alignment horizontal="center" vertical="center" wrapText="1"/>
    </xf>
    <xf numFmtId="169" fontId="11" fillId="5" borderId="6" xfId="0" applyNumberFormat="1" applyFont="1" applyFill="1" applyBorder="1" applyAlignment="1">
      <alignment horizontal="center" vertical="center" wrapText="1"/>
    </xf>
    <xf numFmtId="173" fontId="0" fillId="0" borderId="10" xfId="0" applyNumberFormat="1" applyFill="1" applyBorder="1" applyAlignment="1">
      <alignment horizontal="center" vertical="center"/>
    </xf>
    <xf numFmtId="0" fontId="0" fillId="0" borderId="6" xfId="0" applyFont="1" applyBorder="1" applyAlignment="1">
      <alignment horizontal="center" vertical="center"/>
    </xf>
    <xf numFmtId="0" fontId="0" fillId="0" borderId="28" xfId="0"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0" fontId="21"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2" fillId="0" borderId="6" xfId="0" applyFont="1" applyBorder="1" applyAlignment="1">
      <alignment horizontal="justify" vertical="center" wrapText="1"/>
    </xf>
    <xf numFmtId="165" fontId="22"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3" fillId="0" borderId="6" xfId="4" applyFont="1" applyBorder="1" applyAlignment="1">
      <alignment horizontal="center" vertical="center" wrapText="1"/>
    </xf>
    <xf numFmtId="0" fontId="2" fillId="5" borderId="0" xfId="0" applyFont="1" applyFill="1" applyBorder="1" applyAlignment="1">
      <alignment horizontal="center" vertical="center" wrapText="1"/>
    </xf>
    <xf numFmtId="165" fontId="22" fillId="0" borderId="10" xfId="4" applyFont="1" applyBorder="1" applyAlignment="1">
      <alignment vertical="center" wrapText="1"/>
    </xf>
    <xf numFmtId="0" fontId="0" fillId="5" borderId="6" xfId="0" applyFont="1" applyFill="1" applyBorder="1" applyAlignment="1">
      <alignment horizontal="center" vertical="center" wrapText="1"/>
    </xf>
    <xf numFmtId="173" fontId="11"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3" fillId="5" borderId="6" xfId="2" applyNumberFormat="1"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1" fontId="13" fillId="5" borderId="6"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3"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3" fillId="0" borderId="6" xfId="0" applyFont="1" applyFill="1" applyBorder="1" applyAlignment="1">
      <alignment vertical="center" wrapText="1"/>
    </xf>
    <xf numFmtId="0" fontId="0" fillId="0" borderId="6" xfId="0" applyFont="1" applyFill="1" applyBorder="1" applyAlignment="1">
      <alignment horizontal="center"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1" fillId="5" borderId="6" xfId="0" applyNumberFormat="1" applyFont="1" applyFill="1" applyBorder="1" applyAlignment="1">
      <alignment vertical="center" wrapText="1"/>
    </xf>
    <xf numFmtId="3" fontId="0" fillId="0" borderId="6" xfId="0" applyNumberFormat="1" applyFill="1" applyBorder="1" applyAlignment="1">
      <alignment horizontal="center" vertical="center" wrapText="1"/>
    </xf>
    <xf numFmtId="0" fontId="0" fillId="0" borderId="6" xfId="0" applyFill="1" applyBorder="1" applyAlignment="1">
      <alignment horizontal="center"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Font="1" applyFill="1" applyBorder="1" applyAlignment="1">
      <alignment horizontal="center" wrapText="1"/>
    </xf>
    <xf numFmtId="0" fontId="24" fillId="0" borderId="6" xfId="0" applyFont="1" applyBorder="1" applyAlignment="1">
      <alignment horizontal="center" vertical="center"/>
    </xf>
    <xf numFmtId="0" fontId="25" fillId="25" borderId="6" xfId="0" applyFont="1" applyFill="1" applyBorder="1" applyAlignment="1">
      <alignment horizontal="center" vertical="center" wrapText="1"/>
    </xf>
    <xf numFmtId="0" fontId="25" fillId="5" borderId="6" xfId="0" applyFont="1" applyFill="1" applyBorder="1" applyAlignment="1">
      <alignment horizontal="center" vertical="center" wrapText="1"/>
    </xf>
    <xf numFmtId="3" fontId="11" fillId="5" borderId="6" xfId="0" applyNumberFormat="1" applyFont="1" applyFill="1" applyBorder="1" applyAlignment="1">
      <alignment horizontal="center" vertical="center" wrapText="1"/>
    </xf>
    <xf numFmtId="0" fontId="0" fillId="5" borderId="6" xfId="0" applyFill="1" applyBorder="1" applyAlignment="1">
      <alignment horizontal="center" vertical="center" wrapText="1"/>
    </xf>
    <xf numFmtId="0" fontId="0" fillId="0" borderId="6" xfId="0" applyFont="1"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0" fontId="0" fillId="0" borderId="6" xfId="0" applyFill="1" applyBorder="1" applyAlignment="1">
      <alignment horizontal="center" vertical="center"/>
    </xf>
    <xf numFmtId="168" fontId="11"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43" fontId="13"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3" fillId="5" borderId="6" xfId="0" applyNumberFormat="1" applyFont="1" applyFill="1" applyBorder="1" applyAlignment="1" applyProtection="1">
      <alignment horizontal="center" vertical="center" wrapText="1"/>
      <protection locked="0"/>
    </xf>
    <xf numFmtId="43" fontId="13"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3" fillId="0" borderId="49" xfId="6" applyNumberFormat="1" applyFont="1" applyFill="1" applyBorder="1" applyAlignment="1">
      <alignment horizontal="center" vertical="center" wrapText="1"/>
    </xf>
    <xf numFmtId="0" fontId="13" fillId="0" borderId="38" xfId="0" applyNumberFormat="1" applyFont="1" applyBorder="1" applyAlignment="1">
      <alignment horizontal="justify" vertical="center" wrapText="1"/>
    </xf>
    <xf numFmtId="0" fontId="13" fillId="0" borderId="38" xfId="6" applyNumberFormat="1" applyFont="1" applyFill="1" applyBorder="1" applyAlignment="1">
      <alignment horizontal="center" vertical="center" wrapText="1"/>
    </xf>
    <xf numFmtId="0" fontId="13" fillId="0" borderId="38" xfId="0" applyFont="1" applyBorder="1" applyAlignment="1">
      <alignment horizontal="justify" vertical="center" wrapText="1"/>
    </xf>
    <xf numFmtId="0" fontId="12" fillId="5" borderId="50" xfId="7" applyFont="1" applyFill="1" applyBorder="1" applyAlignment="1">
      <alignment horizontal="center" vertical="center" wrapText="1"/>
    </xf>
    <xf numFmtId="173" fontId="22" fillId="0" borderId="6" xfId="0" applyNumberFormat="1" applyFont="1" applyFill="1" applyBorder="1" applyAlignment="1">
      <alignment horizontal="center" vertical="center" wrapText="1"/>
    </xf>
    <xf numFmtId="173" fontId="22" fillId="0" borderId="6" xfId="0" applyNumberFormat="1" applyFont="1" applyFill="1" applyBorder="1" applyAlignment="1">
      <alignment vertical="center" wrapText="1"/>
    </xf>
    <xf numFmtId="0" fontId="0" fillId="27" borderId="6" xfId="0" applyFill="1" applyBorder="1" applyAlignment="1">
      <alignment horizontal="center" vertical="center" wrapText="1"/>
    </xf>
    <xf numFmtId="0" fontId="23" fillId="5" borderId="47"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3" fillId="0" borderId="38" xfId="0" applyNumberFormat="1" applyFont="1" applyBorder="1" applyAlignment="1">
      <alignment horizontal="center" vertical="center"/>
    </xf>
    <xf numFmtId="0" fontId="13" fillId="0" borderId="38" xfId="0" applyNumberFormat="1" applyFont="1" applyBorder="1" applyAlignment="1">
      <alignment horizontal="center" vertical="center" wrapText="1"/>
    </xf>
    <xf numFmtId="0" fontId="13" fillId="0" borderId="38" xfId="7" applyNumberFormat="1" applyFont="1" applyBorder="1" applyAlignment="1">
      <alignment horizontal="center" vertical="center" wrapText="1"/>
    </xf>
    <xf numFmtId="0" fontId="13" fillId="0" borderId="38" xfId="7" applyFont="1" applyBorder="1" applyAlignment="1">
      <alignment horizontal="center" vertical="center" wrapText="1"/>
    </xf>
    <xf numFmtId="0" fontId="22" fillId="0" borderId="28" xfId="0" applyFont="1" applyBorder="1" applyAlignment="1">
      <alignment horizontal="center" vertical="center" wrapText="1"/>
    </xf>
    <xf numFmtId="0" fontId="22" fillId="0" borderId="6" xfId="0" applyFont="1" applyBorder="1" applyAlignment="1">
      <alignment horizontal="center" vertical="center" wrapText="1"/>
    </xf>
    <xf numFmtId="0" fontId="13" fillId="0" borderId="51" xfId="0" applyNumberFormat="1" applyFont="1" applyFill="1" applyBorder="1" applyAlignment="1">
      <alignment horizontal="center" vertical="center" wrapText="1"/>
    </xf>
    <xf numFmtId="0" fontId="13" fillId="5" borderId="51" xfId="0" applyNumberFormat="1" applyFont="1" applyFill="1" applyBorder="1" applyAlignment="1">
      <alignment horizontal="justify" vertical="center" wrapText="1"/>
    </xf>
    <xf numFmtId="0" fontId="13" fillId="0" borderId="51" xfId="0" applyFont="1" applyFill="1" applyBorder="1" applyAlignment="1">
      <alignment horizontal="justify" vertical="center" wrapText="1"/>
    </xf>
    <xf numFmtId="0" fontId="12" fillId="0" borderId="50" xfId="7"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6" xfId="0" applyNumberFormat="1" applyFont="1" applyFill="1" applyBorder="1" applyAlignment="1">
      <alignment horizontal="center" vertical="center" wrapText="1"/>
    </xf>
    <xf numFmtId="0" fontId="13" fillId="0" borderId="6" xfId="0" applyNumberFormat="1" applyFont="1" applyBorder="1" applyAlignment="1">
      <alignment horizontal="justify" vertical="center" wrapText="1"/>
    </xf>
    <xf numFmtId="0" fontId="13" fillId="0" borderId="6" xfId="7" applyNumberFormat="1" applyFont="1" applyBorder="1" applyAlignment="1">
      <alignment horizontal="center" vertical="center" wrapText="1"/>
    </xf>
    <xf numFmtId="0" fontId="13" fillId="0" borderId="6" xfId="0" applyFont="1" applyBorder="1" applyAlignment="1">
      <alignment horizontal="justify" vertical="center" wrapText="1"/>
    </xf>
    <xf numFmtId="176" fontId="11" fillId="5" borderId="6" xfId="3"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177" fontId="13"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2" fillId="5" borderId="6" xfId="0" applyFont="1" applyFill="1" applyBorder="1" applyAlignment="1">
      <alignment horizontal="center" vertical="center" wrapText="1"/>
    </xf>
    <xf numFmtId="178" fontId="22" fillId="0" borderId="6" xfId="3" applyNumberFormat="1" applyFont="1" applyBorder="1" applyAlignment="1">
      <alignment vertical="center" wrapText="1"/>
    </xf>
    <xf numFmtId="0" fontId="5" fillId="5" borderId="1" xfId="0" applyFont="1" applyFill="1" applyBorder="1" applyAlignment="1">
      <alignment vertical="center" wrapText="1"/>
    </xf>
    <xf numFmtId="169" fontId="11" fillId="0" borderId="6" xfId="0" applyNumberFormat="1" applyFont="1" applyBorder="1" applyAlignment="1">
      <alignment vertical="center" wrapText="1"/>
    </xf>
    <xf numFmtId="9" fontId="0" fillId="0" borderId="6" xfId="1" applyFont="1" applyBorder="1" applyAlignment="1">
      <alignment horizontal="center" vertical="center"/>
    </xf>
    <xf numFmtId="9" fontId="11"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2" fillId="5" borderId="10" xfId="0" applyFont="1" applyFill="1" applyBorder="1" applyAlignment="1">
      <alignment horizontal="center" vertical="center" wrapText="1"/>
    </xf>
    <xf numFmtId="179" fontId="22" fillId="5" borderId="6" xfId="0" applyNumberFormat="1" applyFont="1" applyFill="1" applyBorder="1" applyAlignment="1">
      <alignment horizontal="center" vertical="center" wrapText="1"/>
    </xf>
    <xf numFmtId="0" fontId="22" fillId="5" borderId="6"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22" fillId="0" borderId="6" xfId="0" applyFont="1" applyBorder="1" applyAlignment="1">
      <alignment vertical="center" wrapText="1"/>
    </xf>
    <xf numFmtId="0" fontId="5" fillId="5" borderId="6" xfId="0" applyFont="1" applyFill="1" applyBorder="1" applyAlignment="1">
      <alignment horizontal="center" vertical="center"/>
    </xf>
    <xf numFmtId="0" fontId="25" fillId="5" borderId="6" xfId="0" applyFont="1" applyFill="1" applyBorder="1" applyAlignment="1">
      <alignment vertical="center" wrapText="1"/>
    </xf>
    <xf numFmtId="173" fontId="22" fillId="0" borderId="6" xfId="0" applyNumberFormat="1" applyFont="1" applyBorder="1" applyAlignment="1">
      <alignment vertical="center" wrapText="1"/>
    </xf>
    <xf numFmtId="0" fontId="22" fillId="5" borderId="28" xfId="0" applyFont="1" applyFill="1" applyBorder="1" applyAlignment="1">
      <alignment vertical="center"/>
    </xf>
    <xf numFmtId="0" fontId="22" fillId="5" borderId="28" xfId="0" applyFont="1" applyFill="1" applyBorder="1" applyAlignment="1">
      <alignment horizontal="center" vertical="center" wrapText="1"/>
    </xf>
    <xf numFmtId="0" fontId="22" fillId="5" borderId="28" xfId="0" applyFont="1" applyFill="1" applyBorder="1" applyAlignment="1">
      <alignment horizontal="center" vertical="center"/>
    </xf>
    <xf numFmtId="3" fontId="22" fillId="5" borderId="6" xfId="0" applyNumberFormat="1" applyFont="1" applyFill="1" applyBorder="1" applyAlignment="1">
      <alignment horizontal="center" vertical="center" wrapText="1"/>
    </xf>
    <xf numFmtId="0" fontId="13" fillId="27" borderId="6" xfId="0" applyFont="1" applyFill="1" applyBorder="1" applyAlignment="1">
      <alignment horizontal="center" vertical="center" wrapText="1"/>
    </xf>
    <xf numFmtId="0" fontId="29" fillId="30" borderId="2" xfId="0" applyFont="1" applyFill="1" applyBorder="1" applyAlignment="1">
      <alignment horizontal="center" vertical="center" wrapText="1"/>
    </xf>
    <xf numFmtId="0" fontId="13" fillId="5" borderId="6" xfId="0" applyFont="1" applyFill="1" applyBorder="1" applyAlignment="1">
      <alignment vertical="center" wrapText="1"/>
    </xf>
    <xf numFmtId="0" fontId="23" fillId="5" borderId="1" xfId="0" applyFont="1" applyFill="1" applyBorder="1" applyAlignment="1">
      <alignment horizontal="center" vertical="center" wrapText="1"/>
    </xf>
    <xf numFmtId="0" fontId="22"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1"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0" fillId="30" borderId="10" xfId="0" applyFont="1" applyFill="1" applyBorder="1" applyAlignment="1">
      <alignment horizontal="center" vertical="center" wrapText="1"/>
    </xf>
    <xf numFmtId="1" fontId="13" fillId="5" borderId="6" xfId="2" applyNumberFormat="1" applyFont="1" applyFill="1" applyBorder="1" applyAlignment="1" applyProtection="1">
      <alignment horizontal="center" vertical="center" wrapText="1"/>
      <protection locked="0"/>
    </xf>
    <xf numFmtId="3" fontId="22" fillId="5" borderId="6" xfId="0" applyNumberFormat="1" applyFont="1" applyFill="1" applyBorder="1" applyAlignment="1">
      <alignment horizontal="right" vertical="center" wrapText="1"/>
    </xf>
    <xf numFmtId="0" fontId="18" fillId="0" borderId="6" xfId="0" applyFont="1" applyFill="1" applyBorder="1" applyAlignment="1">
      <alignment horizontal="center"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7" fillId="0" borderId="6" xfId="0" applyFont="1" applyBorder="1" applyAlignment="1">
      <alignment horizontal="center" vertical="center" wrapText="1"/>
    </xf>
    <xf numFmtId="173" fontId="22"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2" fillId="5" borderId="6" xfId="0" applyNumberFormat="1" applyFont="1" applyFill="1" applyBorder="1" applyAlignment="1">
      <alignment vertical="center" wrapText="1"/>
    </xf>
    <xf numFmtId="9" fontId="13" fillId="5" borderId="6" xfId="0" applyNumberFormat="1" applyFont="1" applyFill="1" applyBorder="1" applyAlignment="1">
      <alignment horizontal="center" vertical="center" wrapText="1"/>
    </xf>
    <xf numFmtId="0" fontId="11"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2"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2" fillId="0" borderId="40" xfId="0" applyFont="1" applyBorder="1" applyAlignment="1">
      <alignment horizontal="justify" vertical="center" wrapText="1"/>
    </xf>
    <xf numFmtId="0" fontId="22" fillId="0" borderId="28" xfId="0" applyFont="1" applyBorder="1" applyAlignment="1">
      <alignment vertical="center" wrapText="1"/>
    </xf>
    <xf numFmtId="0" fontId="23" fillId="5" borderId="50" xfId="7" applyFont="1" applyFill="1" applyBorder="1" applyAlignment="1">
      <alignment horizontal="center" vertical="center" wrapText="1"/>
    </xf>
    <xf numFmtId="0" fontId="29" fillId="33" borderId="6" xfId="0" applyFont="1" applyFill="1" applyBorder="1" applyAlignment="1">
      <alignment horizontal="center" vertical="center" wrapText="1"/>
    </xf>
    <xf numFmtId="9" fontId="22"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7"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2" fillId="0" borderId="6" xfId="0" applyNumberFormat="1" applyFont="1" applyBorder="1" applyAlignment="1">
      <alignment vertical="center" wrapText="1"/>
    </xf>
    <xf numFmtId="0" fontId="22" fillId="0" borderId="10" xfId="0" applyFont="1" applyBorder="1" applyAlignment="1">
      <alignment horizontal="justify" vertical="center" wrapText="1"/>
    </xf>
    <xf numFmtId="0" fontId="13" fillId="0" borderId="35" xfId="0" applyNumberFormat="1" applyFont="1" applyBorder="1" applyAlignment="1" applyProtection="1">
      <alignment horizontal="center" vertical="center" wrapText="1"/>
      <protection locked="0"/>
    </xf>
    <xf numFmtId="0" fontId="13" fillId="0" borderId="35" xfId="7" applyNumberFormat="1" applyFont="1" applyBorder="1" applyAlignment="1">
      <alignment horizontal="center" vertical="center" wrapText="1"/>
    </xf>
    <xf numFmtId="0" fontId="22" fillId="0" borderId="44" xfId="0" applyFont="1" applyBorder="1" applyAlignment="1">
      <alignment horizontal="justify" vertical="center" wrapText="1"/>
    </xf>
    <xf numFmtId="0" fontId="22"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2" fillId="0" borderId="0" xfId="0" applyNumberFormat="1" applyFont="1" applyAlignment="1">
      <alignment vertical="center" wrapText="1"/>
    </xf>
    <xf numFmtId="180" fontId="22" fillId="0" borderId="6" xfId="0" applyNumberFormat="1" applyFont="1" applyBorder="1" applyAlignment="1">
      <alignment vertical="center" wrapText="1"/>
    </xf>
    <xf numFmtId="0" fontId="13" fillId="5" borderId="10" xfId="0" applyFont="1" applyFill="1" applyBorder="1" applyAlignment="1">
      <alignment horizontal="center" vertical="center" wrapText="1"/>
    </xf>
    <xf numFmtId="0" fontId="31" fillId="5" borderId="6" xfId="0" applyFont="1" applyFill="1" applyBorder="1" applyAlignment="1">
      <alignment vertical="center" wrapText="1"/>
    </xf>
    <xf numFmtId="0" fontId="22" fillId="0"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2" fillId="5" borderId="6" xfId="0" applyFont="1" applyFill="1" applyBorder="1" applyAlignment="1">
      <alignment vertical="center" wrapText="1"/>
    </xf>
    <xf numFmtId="0" fontId="25" fillId="0" borderId="6" xfId="0" applyFont="1" applyFill="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5" fillId="5" borderId="10" xfId="0" applyFont="1" applyFill="1" applyBorder="1" applyAlignment="1">
      <alignment horizontal="center" vertical="center" wrapText="1"/>
    </xf>
    <xf numFmtId="0" fontId="25" fillId="5" borderId="10" xfId="0" applyFont="1" applyFill="1" applyBorder="1" applyAlignment="1">
      <alignment horizontal="justify" vertical="center" wrapText="1"/>
    </xf>
    <xf numFmtId="173" fontId="11" fillId="0" borderId="6" xfId="0" applyNumberFormat="1" applyFont="1" applyFill="1" applyBorder="1" applyAlignment="1">
      <alignment vertical="center" wrapText="1"/>
    </xf>
    <xf numFmtId="0" fontId="2" fillId="4" borderId="0" xfId="0" applyFont="1" applyFill="1" applyBorder="1" applyAlignment="1">
      <alignment horizontal="center" vertical="center" wrapText="1"/>
    </xf>
    <xf numFmtId="0" fontId="32" fillId="0" borderId="0" xfId="0" applyFont="1"/>
    <xf numFmtId="0" fontId="16" fillId="0" borderId="28"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5" fillId="0" borderId="6" xfId="0" applyFont="1" applyFill="1" applyBorder="1" applyAlignment="1">
      <alignment horizontal="left" vertical="center" wrapText="1"/>
    </xf>
    <xf numFmtId="166" fontId="22" fillId="0" borderId="6" xfId="0" applyNumberFormat="1" applyFont="1" applyFill="1" applyBorder="1" applyAlignment="1">
      <alignment vertical="center" wrapText="1"/>
    </xf>
    <xf numFmtId="166" fontId="22" fillId="0" borderId="6" xfId="4" applyNumberFormat="1" applyFont="1" applyFill="1" applyBorder="1" applyAlignment="1">
      <alignment vertical="center" wrapText="1"/>
    </xf>
    <xf numFmtId="169" fontId="11" fillId="0" borderId="6" xfId="0" applyNumberFormat="1" applyFont="1" applyFill="1" applyBorder="1" applyAlignment="1">
      <alignment horizontal="center" vertical="center"/>
    </xf>
    <xf numFmtId="169" fontId="11" fillId="0" borderId="6" xfId="0" applyNumberFormat="1" applyFont="1" applyFill="1" applyBorder="1" applyAlignment="1">
      <alignment horizontal="center" vertical="center" wrapText="1"/>
    </xf>
    <xf numFmtId="169" fontId="0" fillId="0" borderId="6" xfId="0" applyNumberFormat="1" applyFill="1" applyBorder="1" applyAlignment="1">
      <alignment horizontal="center" vertical="center"/>
    </xf>
    <xf numFmtId="0" fontId="0" fillId="0" borderId="6" xfId="0" quotePrefix="1" applyBorder="1" applyAlignment="1">
      <alignment horizontal="center" vertical="center" wrapText="1"/>
    </xf>
    <xf numFmtId="166" fontId="22" fillId="0" borderId="6" xfId="4" applyNumberFormat="1" applyFont="1" applyBorder="1" applyAlignment="1">
      <alignment vertical="center" wrapText="1"/>
    </xf>
    <xf numFmtId="0" fontId="18" fillId="5" borderId="6" xfId="0" applyFont="1" applyFill="1" applyBorder="1" applyAlignment="1">
      <alignment horizontal="center" vertical="center" wrapText="1"/>
    </xf>
    <xf numFmtId="0" fontId="24" fillId="0" borderId="6" xfId="0" applyFont="1" applyBorder="1" applyAlignment="1">
      <alignment horizontal="center" vertical="center" wrapText="1"/>
    </xf>
    <xf numFmtId="9" fontId="2" fillId="0" borderId="5" xfId="0" applyNumberFormat="1" applyFont="1" applyFill="1" applyBorder="1" applyAlignment="1">
      <alignment vertical="center" wrapText="1"/>
    </xf>
    <xf numFmtId="178" fontId="23" fillId="0" borderId="6" xfId="3" applyNumberFormat="1" applyFont="1" applyFill="1" applyBorder="1" applyAlignment="1">
      <alignment vertical="center" wrapText="1"/>
    </xf>
    <xf numFmtId="0" fontId="2" fillId="0" borderId="5" xfId="0" applyFont="1" applyFill="1" applyBorder="1" applyAlignment="1">
      <alignment horizontal="justify" vertical="top" wrapText="1"/>
    </xf>
    <xf numFmtId="0" fontId="23" fillId="0" borderId="6" xfId="0" applyFont="1" applyBorder="1" applyAlignment="1">
      <alignment horizontal="center" vertical="center" wrapText="1"/>
    </xf>
    <xf numFmtId="9" fontId="13" fillId="27" borderId="6" xfId="0" applyNumberFormat="1" applyFont="1" applyFill="1" applyBorder="1" applyAlignment="1">
      <alignment horizontal="center" vertical="center" wrapText="1"/>
    </xf>
    <xf numFmtId="10" fontId="13" fillId="0" borderId="6" xfId="0" applyNumberFormat="1" applyFont="1" applyFill="1" applyBorder="1" applyAlignment="1">
      <alignment vertical="center" wrapText="1"/>
    </xf>
    <xf numFmtId="0" fontId="2" fillId="0" borderId="5" xfId="0" applyFont="1" applyFill="1" applyBorder="1" applyAlignment="1">
      <alignment horizontal="justify" vertical="center"/>
    </xf>
    <xf numFmtId="9" fontId="2" fillId="0" borderId="5" xfId="0" applyNumberFormat="1" applyFont="1" applyFill="1" applyBorder="1" applyAlignment="1">
      <alignment horizontal="center" vertical="center"/>
    </xf>
    <xf numFmtId="0" fontId="22" fillId="0" borderId="6" xfId="0" applyFont="1" applyBorder="1" applyAlignment="1">
      <alignment horizontal="right" vertical="center" wrapText="1"/>
    </xf>
    <xf numFmtId="0" fontId="23" fillId="0" borderId="6" xfId="0" applyFont="1" applyFill="1" applyBorder="1" applyAlignment="1">
      <alignment vertical="center" wrapText="1"/>
    </xf>
    <xf numFmtId="0" fontId="2" fillId="0" borderId="40"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40" xfId="0" applyFont="1" applyFill="1" applyBorder="1" applyAlignment="1">
      <alignment horizontal="center" vertical="center"/>
    </xf>
    <xf numFmtId="0" fontId="2" fillId="0" borderId="6" xfId="0" quotePrefix="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3" fontId="0" fillId="0" borderId="6" xfId="0" applyNumberForma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1" fillId="5" borderId="6" xfId="0" quotePrefix="1" applyFont="1" applyFill="1" applyBorder="1" applyAlignment="1">
      <alignment horizontal="center" vertical="center" wrapText="1"/>
    </xf>
    <xf numFmtId="4" fontId="22" fillId="0" borderId="6" xfId="0" applyNumberFormat="1" applyFont="1" applyFill="1" applyBorder="1" applyAlignment="1">
      <alignment vertical="center" wrapText="1"/>
    </xf>
    <xf numFmtId="4" fontId="22" fillId="0" borderId="6" xfId="0" applyNumberFormat="1" applyFont="1" applyBorder="1" applyAlignment="1">
      <alignment vertical="center" wrapText="1"/>
    </xf>
    <xf numFmtId="0" fontId="11" fillId="5"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11" fillId="0" borderId="6" xfId="0" quotePrefix="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1" fontId="11" fillId="0" borderId="6" xfId="2" applyNumberFormat="1" applyFont="1" applyFill="1" applyBorder="1" applyAlignment="1" applyProtection="1">
      <alignment horizontal="center" vertical="center" wrapText="1"/>
      <protection locked="0"/>
    </xf>
    <xf numFmtId="1" fontId="11" fillId="5" borderId="6" xfId="2" applyNumberFormat="1" applyFont="1" applyFill="1" applyBorder="1" applyAlignment="1" applyProtection="1">
      <alignment horizontal="center" vertical="center" wrapText="1"/>
      <protection locked="0"/>
    </xf>
    <xf numFmtId="1" fontId="11" fillId="5" borderId="6" xfId="0" applyNumberFormat="1" applyFont="1" applyFill="1" applyBorder="1" applyAlignment="1">
      <alignment horizontal="center" vertical="center" wrapText="1"/>
    </xf>
    <xf numFmtId="174"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lignment horizontal="center" vertical="center" wrapText="1"/>
    </xf>
    <xf numFmtId="1" fontId="11" fillId="5" borderId="6" xfId="0" applyNumberFormat="1" applyFont="1" applyFill="1" applyBorder="1" applyAlignment="1" applyProtection="1">
      <alignment horizontal="center" vertical="center" wrapText="1"/>
      <protection locked="0"/>
    </xf>
    <xf numFmtId="9" fontId="11" fillId="5" borderId="6" xfId="0" applyNumberFormat="1" applyFont="1" applyFill="1" applyBorder="1" applyAlignment="1" applyProtection="1">
      <alignment horizontal="center" vertical="center" wrapText="1"/>
      <protection locked="0"/>
    </xf>
    <xf numFmtId="0" fontId="11" fillId="5" borderId="10" xfId="0" applyFont="1" applyFill="1" applyBorder="1" applyAlignment="1">
      <alignment horizontal="center" vertical="center" wrapText="1"/>
    </xf>
    <xf numFmtId="0" fontId="0" fillId="0" borderId="0" xfId="0" applyFont="1" applyFill="1" applyBorder="1" applyAlignment="1">
      <alignment horizontal="justify" vertical="center" wrapText="1"/>
    </xf>
    <xf numFmtId="174" fontId="11" fillId="5" borderId="6" xfId="0" applyNumberFormat="1" applyFont="1" applyFill="1" applyBorder="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Fill="1" applyBorder="1" applyAlignment="1">
      <alignment horizontal="center" vertical="center"/>
    </xf>
    <xf numFmtId="169" fontId="5" fillId="0" borderId="6" xfId="0" applyNumberFormat="1" applyFont="1" applyFill="1" applyBorder="1" applyAlignment="1">
      <alignment horizontal="center" vertical="center" wrapText="1"/>
    </xf>
    <xf numFmtId="0" fontId="2" fillId="0" borderId="6" xfId="0" applyFont="1" applyBorder="1" applyAlignment="1">
      <alignment horizontal="center" vertical="center"/>
    </xf>
    <xf numFmtId="169" fontId="2"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79" fontId="2" fillId="5"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0"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11" xfId="1" applyFont="1" applyFill="1" applyBorder="1" applyAlignment="1">
      <alignment horizontal="center" vertical="center" wrapText="1"/>
    </xf>
    <xf numFmtId="169" fontId="0" fillId="0" borderId="6" xfId="0" applyNumberFormat="1" applyFill="1" applyBorder="1" applyAlignment="1">
      <alignment horizontal="center" vertical="center" wrapText="1"/>
    </xf>
    <xf numFmtId="167" fontId="22" fillId="0" borderId="38" xfId="2" applyFont="1" applyBorder="1" applyAlignment="1">
      <alignment horizontal="center" vertical="center" wrapText="1"/>
    </xf>
    <xf numFmtId="4" fontId="22"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13" fillId="5" borderId="1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167" fontId="0" fillId="0" borderId="6" xfId="2" applyFont="1" applyBorder="1" applyAlignment="1">
      <alignment horizontal="left" vertical="center" wrapText="1"/>
    </xf>
    <xf numFmtId="4" fontId="0" fillId="0" borderId="6" xfId="0" applyNumberFormat="1" applyFont="1" applyBorder="1" applyAlignment="1">
      <alignment horizontal="right" vertical="center"/>
    </xf>
    <xf numFmtId="167" fontId="0" fillId="0" borderId="6" xfId="2" applyFont="1" applyBorder="1" applyAlignment="1">
      <alignment vertical="center" wrapText="1"/>
    </xf>
    <xf numFmtId="9" fontId="11" fillId="0" borderId="6" xfId="0" applyNumberFormat="1" applyFont="1" applyBorder="1" applyAlignment="1">
      <alignment horizontal="center" vertical="center" wrapText="1"/>
    </xf>
    <xf numFmtId="9" fontId="11" fillId="5" borderId="6" xfId="1" applyFont="1" applyFill="1" applyBorder="1" applyAlignment="1" applyProtection="1">
      <alignment horizontal="center" vertical="center" wrapText="1"/>
      <protection locked="0"/>
    </xf>
    <xf numFmtId="9" fontId="11" fillId="5" borderId="6" xfId="1" applyNumberFormat="1" applyFont="1" applyFill="1" applyBorder="1" applyAlignment="1" applyProtection="1">
      <alignment horizontal="center" vertical="center" wrapText="1"/>
      <protection locked="0"/>
    </xf>
    <xf numFmtId="9" fontId="11" fillId="5" borderId="6" xfId="1" applyFont="1" applyFill="1" applyBorder="1" applyAlignment="1">
      <alignment horizontal="center" vertical="center" wrapText="1"/>
    </xf>
    <xf numFmtId="9" fontId="2" fillId="0" borderId="1" xfId="1" applyFont="1" applyFill="1" applyBorder="1" applyAlignment="1">
      <alignment horizontal="center" vertical="center" wrapText="1"/>
    </xf>
    <xf numFmtId="9" fontId="2" fillId="0" borderId="10"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9" fontId="2" fillId="0" borderId="10" xfId="0" applyNumberFormat="1" applyFont="1" applyFill="1" applyBorder="1" applyAlignment="1">
      <alignment horizontal="center" vertical="center" wrapText="1"/>
    </xf>
    <xf numFmtId="1" fontId="2" fillId="0" borderId="40" xfId="1" applyNumberFormat="1" applyFont="1" applyFill="1" applyBorder="1" applyAlignment="1">
      <alignment horizontal="center" vertical="center" wrapText="1"/>
    </xf>
    <xf numFmtId="0" fontId="7" fillId="2" borderId="4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justify" vertical="center" wrapText="1"/>
    </xf>
    <xf numFmtId="0" fontId="11" fillId="5" borderId="6" xfId="0" applyFont="1" applyFill="1" applyBorder="1" applyAlignment="1">
      <alignment horizontal="center" vertical="center" wrapText="1"/>
    </xf>
    <xf numFmtId="0" fontId="16" fillId="23" borderId="28" xfId="0" applyFont="1" applyFill="1" applyBorder="1" applyAlignment="1">
      <alignment horizontal="center" vertical="center"/>
    </xf>
    <xf numFmtId="4" fontId="22" fillId="0" borderId="38" xfId="0" applyNumberFormat="1" applyFont="1" applyBorder="1" applyAlignment="1">
      <alignment horizontal="center" vertical="center" wrapText="1"/>
    </xf>
    <xf numFmtId="6" fontId="33" fillId="0" borderId="38" xfId="0" applyNumberFormat="1" applyFont="1" applyBorder="1" applyAlignment="1">
      <alignment horizontal="center" vertical="center"/>
    </xf>
    <xf numFmtId="9" fontId="13" fillId="0" borderId="6"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2" borderId="43" xfId="0" applyFont="1" applyFill="1" applyBorder="1" applyAlignment="1">
      <alignment horizontal="center" vertical="center" wrapText="1"/>
    </xf>
    <xf numFmtId="173" fontId="5" fillId="5" borderId="6" xfId="0" applyNumberFormat="1" applyFont="1" applyFill="1" applyBorder="1" applyAlignment="1">
      <alignment horizontal="center" vertical="center" wrapText="1"/>
    </xf>
    <xf numFmtId="169" fontId="5" fillId="5" borderId="6" xfId="0" applyNumberFormat="1" applyFont="1" applyFill="1" applyBorder="1" applyAlignment="1">
      <alignment vertical="center" wrapText="1"/>
    </xf>
    <xf numFmtId="42" fontId="2" fillId="5" borderId="6" xfId="0" applyNumberFormat="1" applyFont="1" applyFill="1" applyBorder="1" applyAlignment="1">
      <alignment vertical="center" wrapText="1"/>
    </xf>
    <xf numFmtId="167" fontId="2" fillId="0" borderId="6" xfId="2" applyFont="1" applyBorder="1" applyAlignment="1">
      <alignment horizontal="left" vertical="center" wrapText="1"/>
    </xf>
    <xf numFmtId="4" fontId="2" fillId="0" borderId="6" xfId="0" applyNumberFormat="1" applyFont="1" applyBorder="1" applyAlignment="1">
      <alignment horizontal="right" vertical="center"/>
    </xf>
    <xf numFmtId="168" fontId="5" fillId="5" borderId="6" xfId="3"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21" borderId="6"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xf>
    <xf numFmtId="9" fontId="2" fillId="7" borderId="6" xfId="0" applyNumberFormat="1" applyFont="1" applyFill="1" applyBorder="1" applyAlignment="1">
      <alignment horizontal="center" vertical="center" wrapText="1"/>
    </xf>
    <xf numFmtId="0" fontId="2" fillId="7" borderId="6" xfId="0" applyFont="1" applyFill="1" applyBorder="1" applyAlignment="1">
      <alignment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34" borderId="6" xfId="0" applyNumberFormat="1" applyFont="1" applyFill="1" applyBorder="1" applyAlignment="1">
      <alignment horizontal="center" vertical="center" wrapText="1"/>
    </xf>
    <xf numFmtId="9" fontId="5" fillId="5"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171" fontId="13" fillId="0" borderId="6" xfId="0" applyNumberFormat="1" applyFont="1" applyFill="1" applyBorder="1" applyAlignment="1" applyProtection="1">
      <alignment horizontal="center" vertical="center" wrapText="1"/>
      <protection locked="0"/>
    </xf>
    <xf numFmtId="174" fontId="11" fillId="0" borderId="6" xfId="0" applyNumberFormat="1" applyFont="1" applyFill="1" applyBorder="1" applyAlignment="1" applyProtection="1">
      <alignment horizontal="center" vertical="center" wrapText="1"/>
      <protection locked="0"/>
    </xf>
    <xf numFmtId="172" fontId="5" fillId="0" borderId="6" xfId="0" applyNumberFormat="1" applyFont="1" applyFill="1" applyBorder="1" applyAlignment="1">
      <alignment horizontal="center" vertical="center" wrapText="1"/>
    </xf>
    <xf numFmtId="9" fontId="2" fillId="7" borderId="6" xfId="1" applyFont="1" applyFill="1" applyBorder="1" applyAlignment="1">
      <alignment horizontal="center" vertical="center" wrapText="1"/>
    </xf>
    <xf numFmtId="165" fontId="2" fillId="0" borderId="6" xfId="4" applyFont="1" applyFill="1" applyBorder="1" applyAlignment="1">
      <alignment vertical="center" wrapText="1"/>
    </xf>
    <xf numFmtId="9" fontId="5" fillId="21" borderId="6" xfId="0" applyNumberFormat="1" applyFont="1" applyFill="1" applyBorder="1" applyAlignment="1">
      <alignment horizontal="center" vertical="center" wrapText="1"/>
    </xf>
    <xf numFmtId="9" fontId="2" fillId="21" borderId="6" xfId="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2" fillId="35" borderId="6" xfId="0"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2" fillId="0" borderId="6" xfId="0" applyNumberFormat="1" applyFont="1" applyFill="1" applyBorder="1" applyAlignment="1">
      <alignment horizontal="center" vertical="center"/>
    </xf>
    <xf numFmtId="9" fontId="5" fillId="5" borderId="1"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0" fontId="11"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11" fillId="0" borderId="6" xfId="0" applyFont="1" applyFill="1" applyBorder="1" applyAlignment="1">
      <alignment horizontal="center" vertical="center" wrapText="1"/>
    </xf>
    <xf numFmtId="6" fontId="0" fillId="0" borderId="6" xfId="0" applyNumberFormat="1" applyBorder="1" applyAlignment="1">
      <alignment horizontal="center" vertical="center"/>
    </xf>
    <xf numFmtId="0" fontId="22" fillId="0" borderId="38" xfId="0" applyFont="1" applyBorder="1" applyAlignment="1">
      <alignment vertical="center" wrapText="1"/>
    </xf>
    <xf numFmtId="6" fontId="22" fillId="0" borderId="38" xfId="0" applyNumberFormat="1" applyFont="1" applyFill="1" applyBorder="1" applyAlignment="1">
      <alignment vertical="center" wrapText="1"/>
    </xf>
    <xf numFmtId="176" fontId="22" fillId="5" borderId="6" xfId="0" applyNumberFormat="1" applyFont="1" applyFill="1" applyBorder="1" applyAlignment="1">
      <alignment horizontal="center" vertical="center" wrapText="1"/>
    </xf>
    <xf numFmtId="174" fontId="13" fillId="0" borderId="6" xfId="0" applyNumberFormat="1" applyFont="1" applyFill="1" applyBorder="1" applyAlignment="1" applyProtection="1">
      <alignment horizontal="center" vertical="center" wrapText="1"/>
      <protection locked="0"/>
    </xf>
    <xf numFmtId="165" fontId="22" fillId="0" borderId="6" xfId="4" applyFont="1" applyBorder="1" applyAlignment="1">
      <alignment vertical="center" wrapText="1"/>
    </xf>
    <xf numFmtId="165" fontId="35" fillId="0" borderId="6" xfId="4" applyFont="1" applyBorder="1" applyAlignment="1">
      <alignment vertical="center" wrapText="1"/>
    </xf>
    <xf numFmtId="9" fontId="2" fillId="0" borderId="6" xfId="0" applyNumberFormat="1" applyFont="1" applyFill="1" applyBorder="1" applyAlignment="1">
      <alignment horizontal="center" vertical="center" wrapText="1"/>
    </xf>
    <xf numFmtId="1" fontId="2" fillId="0" borderId="6" xfId="1" applyNumberFormat="1" applyFont="1" applyFill="1" applyBorder="1" applyAlignment="1">
      <alignment horizontal="center" vertical="center" wrapText="1"/>
    </xf>
    <xf numFmtId="0" fontId="2" fillId="0" borderId="6" xfId="0" applyFont="1" applyFill="1" applyBorder="1" applyAlignment="1">
      <alignment horizontal="justify" vertical="center"/>
    </xf>
    <xf numFmtId="0" fontId="5" fillId="0" borderId="6" xfId="0" applyFont="1" applyFill="1" applyBorder="1" applyAlignment="1">
      <alignment horizontal="justify" vertical="top"/>
    </xf>
    <xf numFmtId="0" fontId="5" fillId="0" borderId="6" xfId="0" applyFont="1" applyFill="1" applyBorder="1" applyAlignment="1">
      <alignment horizontal="justify" vertical="center"/>
    </xf>
    <xf numFmtId="0" fontId="2" fillId="0" borderId="8" xfId="0" applyFont="1" applyFill="1" applyBorder="1" applyAlignment="1">
      <alignment horizontal="justify" vertical="center"/>
    </xf>
    <xf numFmtId="9" fontId="2" fillId="21" borderId="6" xfId="0" applyNumberFormat="1" applyFont="1" applyFill="1" applyBorder="1" applyAlignment="1">
      <alignment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7" borderId="6" xfId="0" applyNumberFormat="1" applyFont="1" applyFill="1" applyBorder="1" applyAlignment="1">
      <alignment vertical="center" wrapText="1"/>
    </xf>
    <xf numFmtId="9" fontId="2" fillId="7" borderId="6" xfId="1" applyFont="1" applyFill="1" applyBorder="1" applyAlignment="1">
      <alignment vertical="center" wrapText="1"/>
    </xf>
    <xf numFmtId="166" fontId="2" fillId="0" borderId="6" xfId="0" applyNumberFormat="1" applyFont="1" applyFill="1" applyBorder="1" applyAlignment="1">
      <alignment horizontal="center" vertical="center" wrapText="1"/>
    </xf>
    <xf numFmtId="166" fontId="2" fillId="0" borderId="6" xfId="4" applyNumberFormat="1" applyFont="1" applyFill="1" applyBorder="1" applyAlignment="1">
      <alignment horizontal="center" vertical="center" wrapText="1"/>
    </xf>
    <xf numFmtId="1" fontId="5" fillId="0" borderId="6" xfId="2" applyNumberFormat="1" applyFont="1" applyFill="1" applyBorder="1" applyAlignment="1" applyProtection="1">
      <alignment horizontal="center" vertical="center" wrapText="1"/>
      <protection locked="0"/>
    </xf>
    <xf numFmtId="43" fontId="5" fillId="0"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protection locked="0"/>
    </xf>
    <xf numFmtId="1" fontId="5" fillId="5" borderId="6" xfId="2" applyNumberFormat="1" applyFont="1" applyFill="1" applyBorder="1" applyAlignment="1" applyProtection="1">
      <alignment horizontal="center" vertical="center" wrapText="1"/>
      <protection locked="0"/>
    </xf>
    <xf numFmtId="166" fontId="2" fillId="0" borderId="6" xfId="4" applyNumberFormat="1" applyFont="1" applyBorder="1" applyAlignment="1">
      <alignment vertical="center" wrapText="1"/>
    </xf>
    <xf numFmtId="166" fontId="2" fillId="0" borderId="6" xfId="0" applyNumberFormat="1" applyFont="1" applyFill="1" applyBorder="1" applyAlignment="1">
      <alignment vertical="center" wrapText="1"/>
    </xf>
    <xf numFmtId="173" fontId="5" fillId="5" borderId="6" xfId="2" applyNumberFormat="1" applyFont="1" applyFill="1" applyBorder="1" applyAlignment="1">
      <alignment horizontal="center" vertical="center" wrapText="1"/>
    </xf>
    <xf numFmtId="43" fontId="5" fillId="5" borderId="6" xfId="2" applyNumberFormat="1" applyFont="1" applyFill="1" applyBorder="1" applyAlignment="1">
      <alignment horizontal="center" vertical="center" wrapText="1"/>
    </xf>
    <xf numFmtId="43" fontId="5" fillId="5" borderId="6" xfId="2" applyNumberFormat="1" applyFont="1" applyFill="1" applyBorder="1" applyAlignment="1" applyProtection="1">
      <alignment horizontal="center" vertical="center"/>
      <protection locked="0"/>
    </xf>
    <xf numFmtId="174" fontId="5" fillId="5" borderId="6" xfId="0" applyNumberFormat="1" applyFont="1" applyFill="1" applyBorder="1" applyAlignment="1" applyProtection="1">
      <alignment horizontal="center" vertical="center" wrapText="1"/>
      <protection locked="0"/>
    </xf>
    <xf numFmtId="43" fontId="5" fillId="5" borderId="6" xfId="2" applyNumberFormat="1" applyFont="1" applyFill="1" applyBorder="1" applyAlignment="1">
      <alignment horizontal="center" vertical="center"/>
    </xf>
    <xf numFmtId="43" fontId="5" fillId="0" borderId="6" xfId="2" applyNumberFormat="1" applyFont="1" applyFill="1" applyBorder="1" applyAlignment="1" applyProtection="1">
      <alignment horizontal="center" vertical="center" wrapText="1"/>
      <protection locked="0"/>
    </xf>
    <xf numFmtId="43" fontId="5" fillId="5" borderId="6" xfId="2" applyNumberFormat="1" applyFont="1" applyFill="1" applyBorder="1" applyAlignment="1" applyProtection="1">
      <alignment horizontal="center" vertical="center" wrapText="1"/>
      <protection locked="0"/>
    </xf>
    <xf numFmtId="9" fontId="5" fillId="0" borderId="6" xfId="1" applyFont="1" applyFill="1" applyBorder="1" applyAlignment="1" applyProtection="1">
      <alignment horizontal="center" vertical="center"/>
      <protection locked="0"/>
    </xf>
    <xf numFmtId="9" fontId="5" fillId="0" borderId="6" xfId="1" applyFont="1" applyFill="1" applyBorder="1" applyAlignment="1" applyProtection="1">
      <alignment horizontal="center" vertical="center" wrapText="1"/>
      <protection locked="0"/>
    </xf>
    <xf numFmtId="167" fontId="2" fillId="0" borderId="6" xfId="2" applyFont="1" applyBorder="1" applyAlignment="1">
      <alignment horizontal="center" vertical="center" wrapText="1"/>
    </xf>
    <xf numFmtId="1" fontId="5" fillId="5" borderId="6" xfId="0" applyNumberFormat="1" applyFont="1" applyFill="1" applyBorder="1" applyAlignment="1" applyProtection="1">
      <alignment horizontal="center" vertical="center" wrapText="1"/>
      <protection locked="0"/>
    </xf>
    <xf numFmtId="174" fontId="5" fillId="0" borderId="6" xfId="0" applyNumberFormat="1" applyFont="1" applyFill="1" applyBorder="1" applyAlignment="1" applyProtection="1">
      <alignment horizontal="center" vertical="center" wrapText="1"/>
      <protection locked="0"/>
    </xf>
    <xf numFmtId="165" fontId="2" fillId="0" borderId="6" xfId="4" applyFont="1" applyBorder="1" applyAlignment="1">
      <alignment vertical="center" wrapText="1"/>
    </xf>
    <xf numFmtId="171" fontId="5" fillId="0" borderId="6" xfId="0" applyNumberFormat="1" applyFont="1" applyFill="1" applyBorder="1" applyAlignment="1" applyProtection="1">
      <alignment horizontal="center" vertical="center" wrapText="1"/>
      <protection locked="0"/>
    </xf>
    <xf numFmtId="171" fontId="5" fillId="5" borderId="6" xfId="0" applyNumberFormat="1" applyFont="1" applyFill="1" applyBorder="1" applyAlignment="1" applyProtection="1">
      <alignment horizontal="center" vertical="center" wrapText="1"/>
      <protection locked="0"/>
    </xf>
    <xf numFmtId="169" fontId="2" fillId="0" borderId="6" xfId="0" applyNumberFormat="1" applyFont="1" applyBorder="1" applyAlignment="1">
      <alignment horizontal="center" vertical="center" wrapText="1"/>
    </xf>
    <xf numFmtId="167" fontId="5" fillId="0" borderId="6" xfId="2" applyFont="1" applyFill="1" applyBorder="1" applyAlignment="1" applyProtection="1">
      <alignment horizontal="center" vertical="center" wrapText="1"/>
      <protection locked="0"/>
    </xf>
    <xf numFmtId="6" fontId="2" fillId="0" borderId="38" xfId="0" applyNumberFormat="1" applyFont="1" applyBorder="1" applyAlignment="1">
      <alignment horizontal="center" vertical="center"/>
    </xf>
    <xf numFmtId="6" fontId="2" fillId="0" borderId="6" xfId="0" applyNumberFormat="1" applyFont="1" applyBorder="1" applyAlignment="1">
      <alignment horizontal="center" vertical="center"/>
    </xf>
    <xf numFmtId="180" fontId="2" fillId="0" borderId="6" xfId="0" applyNumberFormat="1" applyFont="1" applyBorder="1" applyAlignment="1">
      <alignment vertical="center" wrapText="1"/>
    </xf>
    <xf numFmtId="0" fontId="2" fillId="0" borderId="38" xfId="0" applyFont="1" applyFill="1" applyBorder="1" applyAlignment="1">
      <alignment horizontal="justify" vertical="center" wrapText="1"/>
    </xf>
    <xf numFmtId="0" fontId="2" fillId="0" borderId="10" xfId="0" applyFont="1" applyFill="1" applyBorder="1" applyAlignment="1">
      <alignment horizontal="justify" vertical="center"/>
    </xf>
    <xf numFmtId="0" fontId="0" fillId="0" borderId="6" xfId="3" applyNumberFormat="1" applyFont="1" applyBorder="1" applyAlignment="1">
      <alignment horizontal="center" vertical="center" wrapText="1"/>
    </xf>
    <xf numFmtId="181" fontId="11" fillId="0" borderId="38" xfId="0" applyNumberFormat="1" applyFont="1" applyBorder="1" applyAlignment="1">
      <alignment vertical="center"/>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82" fontId="22" fillId="0" borderId="6" xfId="2" applyNumberFormat="1" applyFont="1" applyBorder="1" applyAlignment="1">
      <alignment horizontal="center" vertical="center" wrapText="1"/>
    </xf>
    <xf numFmtId="6" fontId="36" fillId="0" borderId="38" xfId="0" applyNumberFormat="1" applyFont="1" applyBorder="1" applyAlignment="1">
      <alignment vertical="center" wrapText="1"/>
    </xf>
    <xf numFmtId="0" fontId="36" fillId="0" borderId="38" xfId="0" applyFont="1" applyBorder="1" applyAlignment="1">
      <alignment vertical="center" wrapText="1"/>
    </xf>
    <xf numFmtId="0" fontId="33" fillId="0" borderId="51" xfId="0" applyFont="1" applyBorder="1" applyAlignment="1">
      <alignment horizontal="center" vertical="center" wrapText="1"/>
    </xf>
    <xf numFmtId="0" fontId="5"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6" fontId="2" fillId="0" borderId="51" xfId="0" applyNumberFormat="1" applyFont="1" applyBorder="1" applyAlignment="1">
      <alignment horizontal="center" vertical="center"/>
    </xf>
    <xf numFmtId="9" fontId="2" fillId="21" borderId="1" xfId="0" applyNumberFormat="1" applyFont="1" applyFill="1" applyBorder="1" applyAlignment="1">
      <alignment horizontal="center" vertical="center" wrapText="1"/>
    </xf>
    <xf numFmtId="9" fontId="5" fillId="34"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182" fontId="2" fillId="0" borderId="6" xfId="2" applyNumberFormat="1" applyFont="1" applyFill="1" applyBorder="1" applyAlignment="1">
      <alignment horizontal="center" vertical="center" wrapText="1"/>
    </xf>
    <xf numFmtId="182" fontId="11" fillId="5" borderId="6" xfId="2" applyNumberFormat="1" applyFont="1" applyFill="1" applyBorder="1" applyAlignment="1">
      <alignment horizontal="center" vertical="center" wrapText="1"/>
    </xf>
    <xf numFmtId="182" fontId="2" fillId="0" borderId="6" xfId="2" applyNumberFormat="1" applyFont="1" applyFill="1" applyBorder="1" applyAlignment="1">
      <alignment vertical="center" wrapText="1"/>
    </xf>
    <xf numFmtId="182" fontId="2" fillId="0" borderId="6" xfId="2" applyNumberFormat="1" applyFont="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4" fontId="2" fillId="0" borderId="38"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1" applyFont="1" applyFill="1" applyBorder="1" applyAlignment="1">
      <alignment horizontal="center" vertical="center" wrapText="1"/>
    </xf>
    <xf numFmtId="0" fontId="0" fillId="0" borderId="6" xfId="0" applyBorder="1" applyAlignment="1">
      <alignment horizontal="center" vertical="center" wrapText="1"/>
    </xf>
    <xf numFmtId="9" fontId="5" fillId="22" borderId="6" xfId="1" applyFont="1" applyFill="1" applyBorder="1" applyAlignment="1">
      <alignment horizontal="center" vertical="center" wrapText="1"/>
    </xf>
    <xf numFmtId="0" fontId="11"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165" fontId="37" fillId="0" borderId="38" xfId="4" applyFont="1" applyBorder="1" applyAlignment="1">
      <alignment horizontal="center" vertical="center" wrapText="1"/>
    </xf>
    <xf numFmtId="4" fontId="0" fillId="0" borderId="6" xfId="0" applyNumberFormat="1" applyBorder="1" applyAlignment="1">
      <alignment horizontal="center" vertical="center"/>
    </xf>
    <xf numFmtId="4" fontId="0" fillId="0" borderId="6" xfId="0" applyNumberFormat="1" applyBorder="1" applyAlignment="1">
      <alignment vertical="center"/>
    </xf>
    <xf numFmtId="10" fontId="11" fillId="0" borderId="6" xfId="0" applyNumberFormat="1" applyFont="1" applyBorder="1" applyAlignment="1">
      <alignment horizontal="center" vertical="center" wrapText="1"/>
    </xf>
    <xf numFmtId="10" fontId="13" fillId="5" borderId="6" xfId="2"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0" fillId="0" borderId="6" xfId="0" applyBorder="1" applyAlignment="1">
      <alignment horizontal="center" vertical="center" wrapText="1"/>
    </xf>
    <xf numFmtId="9" fontId="2" fillId="0" borderId="6" xfId="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2" fontId="25" fillId="5" borderId="6" xfId="0" applyNumberFormat="1" applyFont="1" applyFill="1" applyBorder="1" applyAlignment="1">
      <alignment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10" fontId="2" fillId="4" borderId="6" xfId="0" applyNumberFormat="1" applyFont="1" applyFill="1" applyBorder="1" applyAlignment="1">
      <alignment horizontal="center" vertical="center" wrapText="1"/>
    </xf>
    <xf numFmtId="9" fontId="5" fillId="34" borderId="6" xfId="0" applyNumberFormat="1" applyFont="1" applyFill="1" applyBorder="1" applyAlignment="1">
      <alignment horizontal="center" vertical="center" wrapText="1"/>
    </xf>
    <xf numFmtId="43" fontId="14" fillId="5" borderId="1" xfId="2" applyNumberFormat="1" applyFont="1" applyFill="1" applyBorder="1" applyAlignment="1">
      <alignment horizontal="center" vertical="center" wrapText="1"/>
    </xf>
    <xf numFmtId="43" fontId="14" fillId="5" borderId="1" xfId="2" applyNumberFormat="1" applyFont="1" applyFill="1" applyBorder="1" applyAlignment="1" applyProtection="1">
      <alignment horizontal="center" vertical="center" wrapText="1"/>
      <protection locked="0"/>
    </xf>
    <xf numFmtId="4" fontId="2" fillId="0" borderId="6" xfId="0" applyNumberFormat="1" applyFont="1" applyBorder="1" applyAlignment="1">
      <alignment horizontal="center" vertical="center"/>
    </xf>
    <xf numFmtId="4" fontId="38" fillId="0" borderId="38" xfId="0" applyNumberFormat="1" applyFont="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0" xfId="0" applyFont="1" applyFill="1" applyBorder="1" applyAlignment="1">
      <alignment horizontal="justify"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6" fontId="2" fillId="0" borderId="6" xfId="3" applyFont="1" applyFill="1" applyBorder="1" applyAlignment="1">
      <alignment horizontal="center" vertical="center" wrapText="1"/>
    </xf>
    <xf numFmtId="6" fontId="2" fillId="0" borderId="6"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xf>
    <xf numFmtId="6" fontId="22" fillId="0" borderId="6" xfId="0" applyNumberFormat="1" applyFont="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83" fontId="33" fillId="0" borderId="6" xfId="3" applyNumberFormat="1" applyFont="1" applyBorder="1" applyAlignment="1">
      <alignment vertical="center"/>
    </xf>
    <xf numFmtId="169" fontId="33" fillId="36" borderId="6" xfId="0" applyNumberFormat="1" applyFont="1" applyFill="1" applyBorder="1" applyAlignment="1">
      <alignment horizontal="center" vertical="center" wrapText="1"/>
    </xf>
    <xf numFmtId="169" fontId="33" fillId="0" borderId="6" xfId="0" applyNumberFormat="1" applyFont="1" applyBorder="1" applyAlignment="1">
      <alignment horizontal="center" vertical="center" wrapText="1"/>
    </xf>
    <xf numFmtId="166" fontId="22" fillId="0" borderId="6" xfId="3" applyFont="1" applyBorder="1" applyAlignment="1">
      <alignment horizontal="center" vertical="center" wrapText="1"/>
    </xf>
    <xf numFmtId="3" fontId="33" fillId="0" borderId="6" xfId="0" applyNumberFormat="1" applyFont="1" applyBorder="1" applyAlignment="1">
      <alignment horizontal="center" vertical="center"/>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42" fontId="22" fillId="0" borderId="38" xfId="0" applyNumberFormat="1" applyFont="1" applyFill="1" applyBorder="1" applyAlignment="1">
      <alignment horizontal="center" vertical="center" wrapText="1"/>
    </xf>
    <xf numFmtId="166" fontId="22" fillId="5" borderId="6" xfId="3"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166" fontId="39" fillId="0" borderId="38" xfId="3" applyFont="1" applyBorder="1" applyAlignment="1">
      <alignment horizontal="center" vertical="center" wrapText="1"/>
    </xf>
    <xf numFmtId="166" fontId="22" fillId="0" borderId="6" xfId="3" applyFont="1" applyBorder="1" applyAlignment="1">
      <alignment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2" borderId="6" xfId="0" applyNumberFormat="1"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6" fontId="36" fillId="0" borderId="38" xfId="9" applyNumberFormat="1" applyFont="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172" fontId="5" fillId="0" borderId="10"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2" fillId="0" borderId="10"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6" fillId="37" borderId="42" xfId="0" applyFont="1" applyFill="1" applyBorder="1" applyAlignment="1">
      <alignment horizontal="center" vertical="center" wrapText="1"/>
    </xf>
    <xf numFmtId="0" fontId="6" fillId="37" borderId="42" xfId="0" applyFont="1" applyFill="1" applyBorder="1" applyAlignment="1">
      <alignment vertical="center" wrapText="1"/>
    </xf>
    <xf numFmtId="0" fontId="7" fillId="38" borderId="42" xfId="0" applyFont="1" applyFill="1" applyBorder="1" applyAlignment="1">
      <alignment horizontal="center" vertical="center" wrapText="1"/>
    </xf>
    <xf numFmtId="0" fontId="7" fillId="38" borderId="43" xfId="0" applyFont="1" applyFill="1" applyBorder="1" applyAlignment="1">
      <alignment horizontal="center" vertical="center" wrapText="1"/>
    </xf>
    <xf numFmtId="0" fontId="17" fillId="24" borderId="6" xfId="0" applyFont="1" applyFill="1" applyBorder="1" applyAlignment="1">
      <alignment horizontal="center" vertical="center" wrapText="1"/>
    </xf>
    <xf numFmtId="0" fontId="33" fillId="36" borderId="6" xfId="0" applyFont="1" applyFill="1" applyBorder="1" applyAlignment="1">
      <alignment horizontal="justify" vertical="center" wrapText="1"/>
    </xf>
    <xf numFmtId="0" fontId="2" fillId="0" borderId="6" xfId="0" applyFont="1" applyFill="1" applyBorder="1" applyAlignment="1">
      <alignment horizontal="justify" wrapText="1"/>
    </xf>
    <xf numFmtId="0" fontId="33" fillId="0" borderId="6" xfId="0" applyFont="1" applyBorder="1" applyAlignment="1">
      <alignment horizontal="justify" wrapText="1"/>
    </xf>
    <xf numFmtId="9" fontId="5" fillId="0" borderId="10" xfId="1" applyNumberFormat="1" applyFont="1" applyFill="1" applyBorder="1" applyAlignment="1">
      <alignment horizontal="center" vertical="center" wrapText="1"/>
    </xf>
    <xf numFmtId="172" fontId="11" fillId="0" borderId="10"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9" fontId="11" fillId="0" borderId="10" xfId="0" applyNumberFormat="1" applyFont="1" applyFill="1" applyBorder="1" applyAlignment="1">
      <alignment horizontal="center" vertical="center" wrapText="1"/>
    </xf>
    <xf numFmtId="9" fontId="2" fillId="0" borderId="10" xfId="8"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2" fillId="21" borderId="10" xfId="0" applyNumberFormat="1" applyFont="1" applyFill="1" applyBorder="1" applyAlignment="1">
      <alignment horizontal="center" vertical="center" wrapText="1"/>
    </xf>
    <xf numFmtId="165" fontId="22" fillId="0" borderId="10" xfId="4" applyFont="1" applyFill="1" applyBorder="1" applyAlignment="1">
      <alignment vertical="center" wrapText="1"/>
    </xf>
    <xf numFmtId="6" fontId="2" fillId="0" borderId="10" xfId="0" applyNumberFormat="1" applyFont="1" applyFill="1" applyBorder="1" applyAlignment="1">
      <alignment horizontal="center" vertical="center" wrapText="1"/>
    </xf>
    <xf numFmtId="166" fontId="6" fillId="24" borderId="6" xfId="3" applyFont="1" applyFill="1" applyBorder="1" applyAlignment="1">
      <alignment horizontal="center" vertical="center" wrapText="1"/>
    </xf>
    <xf numFmtId="9" fontId="6" fillId="24" borderId="6" xfId="1" applyFont="1" applyFill="1" applyBorder="1" applyAlignment="1">
      <alignment horizontal="center" vertical="center" wrapText="1"/>
    </xf>
    <xf numFmtId="0" fontId="6" fillId="24"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6" fontId="2" fillId="0" borderId="6" xfId="0" applyNumberFormat="1" applyFont="1" applyFill="1" applyBorder="1" applyAlignment="1">
      <alignment vertical="center" wrapText="1"/>
    </xf>
    <xf numFmtId="166" fontId="35" fillId="0" borderId="38" xfId="3" applyFont="1" applyFill="1" applyBorder="1" applyAlignment="1">
      <alignment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9" fontId="2" fillId="21" borderId="9" xfId="1" applyFont="1" applyFill="1" applyBorder="1" applyAlignment="1">
      <alignment horizontal="center" vertical="center" wrapText="1"/>
    </xf>
    <xf numFmtId="9" fontId="2" fillId="34" borderId="9" xfId="1" applyFont="1" applyFill="1" applyBorder="1" applyAlignment="1">
      <alignment horizontal="center" vertical="center" wrapText="1"/>
    </xf>
    <xf numFmtId="0" fontId="2" fillId="0" borderId="44" xfId="0" applyFont="1" applyFill="1" applyBorder="1" applyAlignment="1">
      <alignment horizontal="center" vertical="center" wrapText="1"/>
    </xf>
    <xf numFmtId="9" fontId="2" fillId="21" borderId="2" xfId="1" applyFont="1" applyFill="1" applyBorder="1" applyAlignment="1">
      <alignment horizontal="center" vertical="center" wrapText="1"/>
    </xf>
    <xf numFmtId="9" fontId="2" fillId="21" borderId="9" xfId="1" applyNumberFormat="1" applyFont="1" applyFill="1" applyBorder="1" applyAlignment="1">
      <alignment horizontal="center" vertical="center" wrapText="1"/>
    </xf>
    <xf numFmtId="9" fontId="2" fillId="22" borderId="9" xfId="1" applyFont="1" applyFill="1" applyBorder="1" applyAlignment="1">
      <alignment horizontal="center" vertical="center" wrapText="1"/>
    </xf>
    <xf numFmtId="9" fontId="5" fillId="21" borderId="9" xfId="1" applyFont="1" applyFill="1" applyBorder="1" applyAlignment="1">
      <alignment horizontal="center" vertical="center" wrapText="1"/>
    </xf>
    <xf numFmtId="1" fontId="2" fillId="21" borderId="9" xfId="1" applyNumberFormat="1" applyFont="1" applyFill="1" applyBorder="1" applyAlignment="1">
      <alignment horizontal="center" vertical="center" wrapText="1"/>
    </xf>
    <xf numFmtId="9" fontId="2" fillId="7" borderId="9" xfId="1" applyFont="1" applyFill="1" applyBorder="1" applyAlignment="1">
      <alignment horizontal="center" vertical="center" wrapText="1"/>
    </xf>
    <xf numFmtId="9" fontId="5" fillId="22" borderId="9" xfId="1"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84" fontId="36" fillId="0" borderId="38" xfId="0" applyNumberFormat="1" applyFont="1" applyBorder="1" applyAlignment="1">
      <alignment vertical="center" wrapText="1"/>
    </xf>
    <xf numFmtId="184" fontId="40" fillId="0" borderId="49" xfId="0" applyNumberFormat="1" applyFont="1" applyBorder="1" applyAlignment="1">
      <alignment horizontal="center" vertical="center" wrapText="1"/>
    </xf>
    <xf numFmtId="184" fontId="40" fillId="0" borderId="49" xfId="0" applyNumberFormat="1" applyFont="1" applyBorder="1" applyAlignment="1">
      <alignment horizontal="center" vertical="center"/>
    </xf>
    <xf numFmtId="9" fontId="2" fillId="21" borderId="6" xfId="0" applyNumberFormat="1" applyFont="1" applyFill="1" applyBorder="1" applyAlignment="1">
      <alignment horizontal="center" vertical="center" wrapText="1"/>
    </xf>
    <xf numFmtId="10" fontId="2" fillId="21" borderId="6" xfId="0" applyNumberFormat="1" applyFont="1" applyFill="1" applyBorder="1" applyAlignment="1">
      <alignment horizontal="center" vertical="center" wrapText="1"/>
    </xf>
    <xf numFmtId="184" fontId="33" fillId="0" borderId="38" xfId="0" applyNumberFormat="1" applyFont="1" applyBorder="1" applyAlignment="1">
      <alignment horizontal="center" vertical="center"/>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Border="1" applyAlignment="1">
      <alignment horizontal="center" vertical="center" wrapText="1"/>
    </xf>
    <xf numFmtId="9" fontId="2" fillId="21" borderId="10" xfId="1" applyFont="1" applyFill="1" applyBorder="1" applyAlignment="1">
      <alignment horizontal="center" vertical="center" wrapText="1"/>
    </xf>
    <xf numFmtId="9" fontId="2" fillId="7" borderId="10" xfId="1" applyFont="1" applyFill="1" applyBorder="1" applyAlignment="1">
      <alignment horizontal="center" vertical="center" wrapText="1"/>
    </xf>
    <xf numFmtId="9" fontId="2" fillId="7" borderId="1" xfId="1" applyFont="1" applyFill="1" applyBorder="1" applyAlignment="1">
      <alignment horizontal="center" vertical="center" wrapText="1"/>
    </xf>
    <xf numFmtId="9" fontId="2" fillId="7" borderId="10" xfId="1" applyFont="1" applyFill="1" applyBorder="1" applyAlignment="1">
      <alignment horizontal="center" vertical="center" wrapText="1"/>
    </xf>
    <xf numFmtId="9" fontId="2" fillId="21" borderId="10" xfId="1" applyFont="1" applyFill="1" applyBorder="1" applyAlignment="1">
      <alignment horizontal="center" vertical="center" wrapText="1"/>
    </xf>
    <xf numFmtId="9" fontId="2" fillId="21" borderId="1" xfId="1" applyFont="1" applyFill="1" applyBorder="1" applyAlignment="1">
      <alignment horizontal="center" vertical="center" wrapText="1"/>
    </xf>
    <xf numFmtId="9" fontId="2" fillId="7" borderId="8" xfId="1" applyFont="1" applyFill="1" applyBorder="1" applyAlignment="1">
      <alignment horizontal="center" vertical="center" wrapText="1"/>
    </xf>
    <xf numFmtId="9" fontId="2" fillId="34" borderId="10" xfId="1" applyFont="1" applyFill="1" applyBorder="1" applyAlignment="1">
      <alignment horizontal="center" vertical="center" wrapText="1"/>
    </xf>
    <xf numFmtId="9" fontId="2" fillId="34" borderId="6" xfId="1" applyFont="1" applyFill="1" applyBorder="1" applyAlignment="1">
      <alignment horizontal="center" vertical="center" wrapText="1"/>
    </xf>
    <xf numFmtId="9" fontId="2" fillId="22" borderId="6" xfId="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justify" vertical="center" wrapText="1"/>
    </xf>
    <xf numFmtId="9" fontId="2" fillId="4" borderId="10" xfId="1" applyFont="1" applyFill="1" applyBorder="1" applyAlignment="1">
      <alignment horizontal="center" vertical="center" wrapText="1"/>
    </xf>
    <xf numFmtId="9" fontId="2" fillId="4" borderId="6" xfId="1" applyFont="1" applyFill="1" applyBorder="1" applyAlignment="1">
      <alignment horizontal="center" vertical="center" wrapText="1"/>
    </xf>
    <xf numFmtId="9" fontId="2" fillId="21" borderId="9" xfId="1" applyFont="1" applyFill="1" applyBorder="1" applyAlignment="1">
      <alignment horizontal="center" vertical="center" wrapText="1"/>
    </xf>
    <xf numFmtId="0" fontId="17" fillId="24" borderId="6" xfId="0" applyFont="1" applyFill="1" applyBorder="1" applyAlignment="1">
      <alignment horizontal="center" vertical="center" wrapText="1"/>
    </xf>
    <xf numFmtId="9" fontId="6" fillId="24" borderId="6" xfId="1"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0" fontId="2" fillId="34" borderId="6"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 xfId="0" applyFont="1" applyFill="1" applyBorder="1" applyAlignment="1">
      <alignment horizontal="justify" vertical="center" wrapText="1"/>
    </xf>
    <xf numFmtId="182" fontId="6" fillId="24" borderId="6" xfId="2" applyNumberFormat="1" applyFont="1" applyFill="1" applyBorder="1" applyAlignment="1">
      <alignment horizontal="center" vertical="center" wrapText="1"/>
    </xf>
    <xf numFmtId="182" fontId="23" fillId="0" borderId="38" xfId="2" applyNumberFormat="1" applyFont="1" applyBorder="1" applyAlignment="1">
      <alignment vertical="center" wrapText="1"/>
    </xf>
    <xf numFmtId="182" fontId="41" fillId="0" borderId="38" xfId="2" applyNumberFormat="1" applyFont="1" applyFill="1" applyBorder="1" applyAlignment="1">
      <alignment horizontal="center" vertical="center"/>
    </xf>
    <xf numFmtId="182" fontId="2" fillId="0" borderId="0" xfId="2" applyNumberFormat="1" applyFont="1" applyFill="1" applyBorder="1" applyAlignment="1">
      <alignment vertical="center" wrapText="1"/>
    </xf>
    <xf numFmtId="0" fontId="2" fillId="0" borderId="0" xfId="0" applyFont="1" applyFill="1" applyBorder="1" applyAlignment="1">
      <alignment horizontal="justify" vertical="center"/>
    </xf>
    <xf numFmtId="9"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10" xfId="0" applyFont="1" applyFill="1" applyBorder="1" applyAlignment="1">
      <alignment horizontal="center" vertical="center" wrapText="1"/>
    </xf>
    <xf numFmtId="9" fontId="17" fillId="24" borderId="6" xfId="1" applyFont="1" applyFill="1" applyBorder="1" applyAlignment="1">
      <alignment horizontal="center" vertical="center" wrapText="1"/>
    </xf>
    <xf numFmtId="182" fontId="6" fillId="24" borderId="6" xfId="2" applyNumberFormat="1" applyFont="1" applyFill="1" applyBorder="1" applyAlignment="1">
      <alignment horizontal="center" vertical="center" wrapText="1"/>
    </xf>
    <xf numFmtId="9" fontId="6" fillId="25" borderId="6" xfId="1" applyFont="1" applyFill="1" applyBorder="1" applyAlignment="1">
      <alignment horizontal="center" vertical="center" wrapText="1"/>
    </xf>
    <xf numFmtId="0" fontId="6" fillId="25" borderId="6" xfId="0" applyFont="1" applyFill="1" applyBorder="1" applyAlignment="1">
      <alignment horizontal="justify" vertical="center" wrapText="1"/>
    </xf>
    <xf numFmtId="9" fontId="2" fillId="0" borderId="1"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10" xfId="0" applyFont="1" applyFill="1" applyBorder="1" applyAlignment="1">
      <alignment horizontal="center" vertical="center" wrapText="1"/>
    </xf>
    <xf numFmtId="182" fontId="2" fillId="0" borderId="1" xfId="2" applyNumberFormat="1" applyFont="1" applyFill="1" applyBorder="1" applyAlignment="1">
      <alignment horizontal="center" vertical="center" wrapText="1"/>
    </xf>
    <xf numFmtId="182" fontId="2" fillId="0" borderId="21" xfId="2" applyNumberFormat="1" applyFont="1" applyFill="1" applyBorder="1" applyAlignment="1">
      <alignment horizontal="center" vertical="center" wrapText="1"/>
    </xf>
    <xf numFmtId="182" fontId="2" fillId="0" borderId="10" xfId="2"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10" xfId="0" applyFont="1" applyFill="1" applyBorder="1" applyAlignment="1">
      <alignment horizontal="justify"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0" borderId="21" xfId="0" applyNumberFormat="1" applyFont="1" applyFill="1" applyBorder="1" applyAlignment="1">
      <alignment horizontal="center" vertical="center" wrapText="1"/>
    </xf>
    <xf numFmtId="164" fontId="2" fillId="0" borderId="10" xfId="0" applyNumberFormat="1" applyFont="1" applyFill="1" applyBorder="1" applyAlignment="1">
      <alignment horizontal="center" vertical="center" wrapText="1"/>
    </xf>
    <xf numFmtId="9" fontId="2" fillId="21" borderId="1" xfId="1" applyFont="1" applyFill="1" applyBorder="1" applyAlignment="1">
      <alignment horizontal="center" vertical="center" wrapText="1"/>
    </xf>
    <xf numFmtId="9" fontId="2" fillId="21" borderId="21" xfId="1" applyFont="1" applyFill="1" applyBorder="1" applyAlignment="1">
      <alignment horizontal="center" vertical="center" wrapText="1"/>
    </xf>
    <xf numFmtId="9" fontId="2" fillId="21" borderId="10"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9" xfId="0"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9" fontId="11" fillId="5" borderId="1" xfId="1" applyFont="1" applyFill="1" applyBorder="1" applyAlignment="1">
      <alignment horizontal="center" vertical="center" wrapText="1"/>
    </xf>
    <xf numFmtId="9" fontId="11" fillId="5" borderId="21" xfId="1" applyFont="1" applyFill="1" applyBorder="1" applyAlignment="1">
      <alignment horizontal="center" vertical="center" wrapText="1"/>
    </xf>
    <xf numFmtId="9" fontId="11" fillId="5" borderId="10" xfId="1" applyFont="1" applyFill="1" applyBorder="1" applyAlignment="1">
      <alignment horizontal="center" vertical="center" wrapText="1"/>
    </xf>
    <xf numFmtId="9" fontId="11" fillId="5" borderId="1" xfId="1" applyFont="1" applyFill="1" applyBorder="1" applyAlignment="1" applyProtection="1">
      <alignment horizontal="center" vertical="center" wrapText="1"/>
      <protection locked="0"/>
    </xf>
    <xf numFmtId="9" fontId="11" fillId="5" borderId="21" xfId="1" applyFont="1" applyFill="1" applyBorder="1" applyAlignment="1" applyProtection="1">
      <alignment horizontal="center" vertical="center" wrapText="1"/>
      <protection locked="0"/>
    </xf>
    <xf numFmtId="9" fontId="11" fillId="5" borderId="10" xfId="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9" fontId="2" fillId="21" borderId="1" xfId="0" applyNumberFormat="1"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24" borderId="6" xfId="0" applyFont="1" applyFill="1" applyBorder="1" applyAlignment="1">
      <alignment horizontal="center" vertical="center"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9" fontId="6" fillId="24" borderId="6" xfId="1" applyFont="1" applyFill="1" applyBorder="1" applyAlignment="1">
      <alignment horizontal="center" vertical="center" wrapText="1"/>
    </xf>
    <xf numFmtId="0" fontId="6" fillId="24" borderId="6"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10" xfId="0" applyFont="1" applyFill="1" applyBorder="1" applyAlignment="1">
      <alignment horizontal="center" vertical="center" wrapText="1"/>
    </xf>
    <xf numFmtId="171" fontId="13" fillId="5" borderId="1" xfId="0" applyNumberFormat="1" applyFont="1" applyFill="1" applyBorder="1" applyAlignment="1" applyProtection="1">
      <alignment horizontal="center" vertical="center" wrapText="1"/>
      <protection locked="0"/>
    </xf>
    <xf numFmtId="171" fontId="13" fillId="5" borderId="21" xfId="0" applyNumberFormat="1" applyFont="1" applyFill="1" applyBorder="1" applyAlignment="1" applyProtection="1">
      <alignment horizontal="center" vertical="center" wrapText="1"/>
      <protection locked="0"/>
    </xf>
    <xf numFmtId="171" fontId="13" fillId="5" borderId="10" xfId="0"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6"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26" xfId="0" applyFont="1" applyFill="1" applyBorder="1" applyAlignment="1">
      <alignment horizontal="justify" vertical="center" wrapText="1"/>
    </xf>
    <xf numFmtId="0" fontId="2" fillId="0" borderId="6" xfId="0" applyFont="1" applyFill="1" applyBorder="1" applyAlignment="1">
      <alignment horizontal="justify" vertical="top" wrapText="1"/>
    </xf>
    <xf numFmtId="0" fontId="5"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0" borderId="22"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11" xfId="0" applyFont="1" applyFill="1" applyBorder="1" applyAlignment="1">
      <alignment horizontal="justify" vertical="center" wrapText="1"/>
    </xf>
    <xf numFmtId="9" fontId="2" fillId="21" borderId="2" xfId="1" applyFont="1" applyFill="1" applyBorder="1" applyAlignment="1">
      <alignment horizontal="center" vertical="center" wrapText="1"/>
    </xf>
    <xf numFmtId="9" fontId="2" fillId="21" borderId="27" xfId="1" applyFont="1" applyFill="1" applyBorder="1" applyAlignment="1">
      <alignment horizontal="center" vertical="center" wrapText="1"/>
    </xf>
    <xf numFmtId="9" fontId="2" fillId="21" borderId="9" xfId="1"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2" xfId="0" applyFont="1" applyFill="1" applyBorder="1" applyAlignment="1">
      <alignment horizontal="justify" vertical="center" wrapText="1"/>
    </xf>
    <xf numFmtId="0" fontId="6" fillId="37" borderId="42" xfId="0" applyFont="1" applyFill="1" applyBorder="1" applyAlignment="1">
      <alignment horizontal="center" vertical="center" wrapText="1"/>
    </xf>
    <xf numFmtId="0" fontId="7" fillId="38" borderId="42" xfId="0" applyFont="1" applyFill="1" applyBorder="1" applyAlignment="1">
      <alignment horizontal="center" vertical="center" wrapText="1"/>
    </xf>
    <xf numFmtId="0" fontId="6" fillId="37" borderId="53" xfId="0" applyFont="1" applyFill="1" applyBorder="1" applyAlignment="1">
      <alignment horizontal="center" vertical="center" wrapText="1"/>
    </xf>
    <xf numFmtId="0" fontId="6" fillId="37" borderId="54" xfId="0" applyFont="1" applyFill="1" applyBorder="1" applyAlignment="1">
      <alignment horizontal="center" vertical="center" wrapText="1"/>
    </xf>
    <xf numFmtId="0" fontId="6" fillId="37" borderId="53" xfId="0" applyFont="1" applyFill="1" applyBorder="1" applyAlignment="1">
      <alignment horizontal="justify" vertical="center" wrapText="1"/>
    </xf>
    <xf numFmtId="0" fontId="6" fillId="37" borderId="41" xfId="0" applyFont="1" applyFill="1" applyBorder="1" applyAlignment="1">
      <alignment horizontal="justify" vertical="center" wrapText="1"/>
    </xf>
    <xf numFmtId="0" fontId="10" fillId="2" borderId="41" xfId="0" applyFont="1" applyFill="1" applyBorder="1" applyAlignment="1">
      <alignment horizontal="left" vertical="center" wrapText="1"/>
    </xf>
    <xf numFmtId="0" fontId="10" fillId="2" borderId="0" xfId="0" applyFont="1" applyFill="1" applyBorder="1" applyAlignment="1">
      <alignment horizontal="left" vertical="center" wrapText="1"/>
    </xf>
    <xf numFmtId="9" fontId="2" fillId="0" borderId="6" xfId="0" applyNumberFormat="1" applyFont="1" applyFill="1" applyBorder="1" applyAlignment="1">
      <alignment horizontal="center" vertical="center" wrapText="1"/>
    </xf>
    <xf numFmtId="9" fontId="2" fillId="21" borderId="6" xfId="0" applyNumberFormat="1"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9" fontId="2" fillId="7" borderId="1" xfId="1" applyFont="1" applyFill="1" applyBorder="1" applyAlignment="1">
      <alignment horizontal="center" vertical="center" wrapText="1"/>
    </xf>
    <xf numFmtId="9" fontId="2" fillId="7" borderId="21" xfId="1" applyFont="1" applyFill="1" applyBorder="1" applyAlignment="1">
      <alignment horizontal="center" vertical="center" wrapText="1"/>
    </xf>
    <xf numFmtId="9" fontId="2" fillId="7" borderId="10" xfId="1"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44" xfId="0" applyFont="1" applyFill="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0" fontId="2" fillId="0" borderId="40" xfId="0" applyFont="1" applyFill="1" applyBorder="1" applyAlignment="1">
      <alignment horizontal="center" vertical="center" wrapText="1"/>
    </xf>
    <xf numFmtId="166" fontId="6" fillId="24" borderId="6" xfId="3" applyFont="1" applyFill="1" applyBorder="1" applyAlignment="1">
      <alignment horizontal="center" vertical="center" wrapText="1"/>
    </xf>
    <xf numFmtId="0" fontId="6" fillId="25" borderId="6" xfId="0" applyFont="1" applyFill="1" applyBorder="1" applyAlignment="1">
      <alignment horizontal="center" vertical="center" wrapText="1"/>
    </xf>
    <xf numFmtId="166" fontId="6" fillId="24" borderId="28" xfId="3" applyFont="1" applyFill="1" applyBorder="1" applyAlignment="1">
      <alignment horizontal="center" vertical="center" wrapText="1"/>
    </xf>
    <xf numFmtId="166" fontId="6" fillId="24" borderId="40" xfId="3" applyFont="1" applyFill="1" applyBorder="1" applyAlignment="1">
      <alignment horizontal="center" vertical="center" wrapText="1"/>
    </xf>
    <xf numFmtId="9" fontId="6" fillId="24" borderId="1" xfId="1" applyFont="1" applyFill="1" applyBorder="1" applyAlignment="1">
      <alignment horizontal="center" vertical="center" wrapText="1"/>
    </xf>
    <xf numFmtId="9" fontId="6" fillId="24" borderId="10" xfId="1"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0" borderId="28"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21"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0" fontId="5" fillId="0" borderId="39" xfId="0"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4" xfId="0" applyFont="1" applyFill="1" applyBorder="1" applyAlignment="1">
      <alignment horizontal="center" vertical="center" wrapText="1"/>
    </xf>
    <xf numFmtId="9" fontId="6" fillId="0" borderId="4" xfId="1" applyFont="1" applyFill="1" applyBorder="1" applyAlignment="1">
      <alignment horizontal="center" vertical="center" wrapText="1"/>
    </xf>
    <xf numFmtId="9" fontId="6" fillId="0" borderId="8" xfId="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3" xfId="0" applyFont="1" applyFill="1" applyBorder="1" applyAlignment="1">
      <alignment horizontal="center" vertical="center" wrapText="1"/>
    </xf>
    <xf numFmtId="164" fontId="2" fillId="0" borderId="26" xfId="0" applyNumberFormat="1" applyFont="1" applyFill="1" applyBorder="1" applyAlignment="1">
      <alignment horizontal="center" vertical="center" wrapText="1"/>
    </xf>
    <xf numFmtId="9" fontId="2" fillId="0" borderId="26" xfId="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27"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6"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9" fontId="6" fillId="0" borderId="14" xfId="1" applyFont="1" applyFill="1" applyBorder="1" applyAlignment="1">
      <alignment horizontal="center" vertical="center" wrapText="1"/>
    </xf>
    <xf numFmtId="9" fontId="6" fillId="0" borderId="13"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21" xfId="0" applyNumberFormat="1" applyBorder="1" applyAlignment="1">
      <alignment horizontal="center" vertical="center" wrapText="1"/>
    </xf>
    <xf numFmtId="169" fontId="0" fillId="0" borderId="10" xfId="0" applyNumberFormat="1" applyBorder="1" applyAlignment="1">
      <alignment horizontal="center" vertical="center" wrapText="1"/>
    </xf>
    <xf numFmtId="9" fontId="2" fillId="0" borderId="22" xfId="1" applyFont="1" applyFill="1" applyBorder="1" applyAlignment="1">
      <alignment horizontal="center" vertical="center" wrapText="1"/>
    </xf>
    <xf numFmtId="9" fontId="2" fillId="0" borderId="23"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15" xfId="0" applyFont="1" applyFill="1" applyBorder="1" applyAlignment="1">
      <alignment horizontal="center" vertical="center" wrapText="1"/>
    </xf>
    <xf numFmtId="1" fontId="12" fillId="0" borderId="1" xfId="0" applyNumberFormat="1" applyFont="1" applyFill="1" applyBorder="1" applyAlignment="1" applyProtection="1">
      <alignment horizontal="center" vertical="center" wrapText="1"/>
      <protection locked="0"/>
    </xf>
    <xf numFmtId="1" fontId="12" fillId="0" borderId="10" xfId="0" applyNumberFormat="1" applyFont="1" applyFill="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1" xfId="0" applyFont="1" applyFill="1" applyBorder="1" applyAlignment="1">
      <alignment horizontal="center" vertical="center" wrapText="1"/>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43" fontId="12" fillId="0" borderId="1" xfId="2" applyNumberFormat="1" applyFont="1" applyFill="1" applyBorder="1" applyAlignment="1" applyProtection="1">
      <alignment horizontal="center" vertical="center" wrapText="1"/>
      <protection locked="0"/>
    </xf>
    <xf numFmtId="43" fontId="12" fillId="0" borderId="10" xfId="2"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43" fontId="12" fillId="0" borderId="1" xfId="2" applyNumberFormat="1" applyFont="1" applyFill="1" applyBorder="1" applyAlignment="1">
      <alignment horizontal="center" vertical="center" wrapText="1"/>
    </xf>
    <xf numFmtId="43" fontId="12" fillId="0" borderId="10" xfId="2" applyNumberFormat="1" applyFont="1" applyFill="1" applyBorder="1" applyAlignment="1">
      <alignment horizontal="center" vertical="center" wrapText="1"/>
    </xf>
    <xf numFmtId="9" fontId="2" fillId="0" borderId="34" xfId="1" applyFont="1" applyFill="1" applyBorder="1" applyAlignment="1">
      <alignment horizontal="center" vertical="center" wrapText="1"/>
    </xf>
    <xf numFmtId="169" fontId="0" fillId="0" borderId="26" xfId="0" applyNumberFormat="1" applyBorder="1" applyAlignment="1">
      <alignment horizontal="center" vertical="center" wrapText="1"/>
    </xf>
    <xf numFmtId="0" fontId="13" fillId="0" borderId="33" xfId="0" applyFont="1" applyFill="1" applyBorder="1" applyAlignment="1">
      <alignment horizontal="center" vertical="center" wrapText="1"/>
    </xf>
    <xf numFmtId="171" fontId="13" fillId="5" borderId="26" xfId="0" applyNumberFormat="1" applyFont="1" applyFill="1" applyBorder="1" applyAlignment="1" applyProtection="1">
      <alignment horizontal="center" vertical="center" wrapText="1"/>
      <protection locked="0"/>
    </xf>
    <xf numFmtId="0" fontId="0" fillId="0" borderId="26" xfId="0"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165" fontId="0" fillId="0" borderId="26" xfId="4" applyFont="1" applyBorder="1" applyAlignment="1">
      <alignment horizontal="center" vertical="center" wrapText="1"/>
    </xf>
    <xf numFmtId="0" fontId="5" fillId="18" borderId="6" xfId="0" applyFont="1" applyFill="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6" xfId="0" applyFont="1" applyFill="1" applyBorder="1" applyAlignment="1">
      <alignment horizontal="justify" vertical="center"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5" borderId="6" xfId="0" applyFont="1" applyFill="1" applyBorder="1" applyAlignment="1">
      <alignment horizontal="justify" vertical="center" wrapText="1"/>
    </xf>
    <xf numFmtId="0" fontId="2" fillId="18" borderId="6" xfId="0" applyFont="1" applyFill="1" applyBorder="1" applyAlignment="1">
      <alignment horizontal="justify" vertical="top" wrapText="1"/>
    </xf>
    <xf numFmtId="0" fontId="2" fillId="18" borderId="5"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0" fontId="0" fillId="18" borderId="6" xfId="0" applyFill="1" applyBorder="1" applyAlignment="1">
      <alignment horizontal="center" vertical="center" wrapText="1"/>
    </xf>
    <xf numFmtId="0" fontId="5" fillId="15" borderId="6" xfId="0" applyFont="1" applyFill="1" applyBorder="1" applyAlignment="1">
      <alignment horizontal="justify" vertical="center" wrapText="1"/>
    </xf>
    <xf numFmtId="0" fontId="2" fillId="18" borderId="5" xfId="0" applyFont="1" applyFill="1" applyBorder="1" applyAlignment="1">
      <alignment horizontal="center" vertical="center"/>
    </xf>
    <xf numFmtId="0" fontId="2" fillId="18" borderId="6" xfId="0" applyFont="1" applyFill="1" applyBorder="1" applyAlignment="1">
      <alignment horizontal="center" vertical="center"/>
    </xf>
    <xf numFmtId="0" fontId="2" fillId="18" borderId="12" xfId="0" applyFont="1" applyFill="1" applyBorder="1" applyAlignment="1">
      <alignment horizontal="center" vertical="center"/>
    </xf>
    <xf numFmtId="0" fontId="5" fillId="15" borderId="6" xfId="0" applyFont="1" applyFill="1" applyBorder="1" applyAlignment="1">
      <alignment horizontal="center" vertical="center" wrapText="1"/>
    </xf>
    <xf numFmtId="0" fontId="0" fillId="18" borderId="24" xfId="0" applyFill="1" applyBorder="1" applyAlignment="1">
      <alignment horizontal="center" vertical="center" wrapText="1"/>
    </xf>
    <xf numFmtId="0" fontId="0" fillId="18" borderId="25"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1"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10" xfId="4" applyFont="1" applyBorder="1" applyAlignment="1">
      <alignment horizontal="center" vertical="center" wrapText="1"/>
    </xf>
    <xf numFmtId="0" fontId="2" fillId="18" borderId="12" xfId="0" applyFont="1"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16" fillId="14" borderId="14" xfId="0" applyFont="1" applyFill="1" applyBorder="1" applyAlignment="1">
      <alignment horizontal="center" vertical="center" wrapText="1"/>
    </xf>
    <xf numFmtId="0" fontId="16" fillId="14" borderId="2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2" fillId="15" borderId="3"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4" xfId="0" applyFont="1" applyFill="1" applyBorder="1" applyAlignment="1">
      <alignment horizontal="center" vertical="center" wrapText="1"/>
    </xf>
    <xf numFmtId="9" fontId="6" fillId="14" borderId="4" xfId="1" applyFont="1" applyFill="1" applyBorder="1" applyAlignment="1">
      <alignment horizontal="center" vertical="center" wrapText="1"/>
    </xf>
    <xf numFmtId="9" fontId="6" fillId="14" borderId="1" xfId="1"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9" fontId="0" fillId="0" borderId="32" xfId="0" applyNumberFormat="1" applyBorder="1" applyAlignment="1">
      <alignment horizontal="center" vertical="center" wrapText="1"/>
    </xf>
    <xf numFmtId="0" fontId="7" fillId="14" borderId="10"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xf>
    <xf numFmtId="0" fontId="9" fillId="0" borderId="6" xfId="0" applyFont="1" applyBorder="1" applyAlignment="1">
      <alignment horizontal="center" vertical="center" wrapText="1"/>
    </xf>
    <xf numFmtId="9" fontId="6"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3" fillId="0" borderId="6" xfId="0" applyFont="1" applyFill="1" applyBorder="1" applyAlignment="1">
      <alignment horizontal="center" vertical="center" wrapText="1"/>
    </xf>
    <xf numFmtId="171" fontId="13" fillId="5" borderId="6" xfId="0" applyNumberFormat="1" applyFont="1" applyFill="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43" fontId="12" fillId="0" borderId="6" xfId="2" applyNumberFormat="1" applyFont="1" applyFill="1" applyBorder="1" applyAlignment="1">
      <alignment horizontal="center" vertical="center" wrapText="1"/>
    </xf>
    <xf numFmtId="43" fontId="12" fillId="0" borderId="6" xfId="2" applyNumberFormat="1" applyFont="1" applyFill="1" applyBorder="1" applyAlignment="1" applyProtection="1">
      <alignment horizontal="center" vertical="center" wrapText="1"/>
      <protection locked="0"/>
    </xf>
    <xf numFmtId="0" fontId="12" fillId="0"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1" fontId="12" fillId="0" borderId="6" xfId="0" applyNumberFormat="1" applyFont="1" applyFill="1" applyBorder="1" applyAlignment="1" applyProtection="1">
      <alignment horizontal="center" vertical="center" wrapText="1"/>
      <protection locked="0"/>
    </xf>
    <xf numFmtId="0" fontId="7" fillId="0" borderId="28" xfId="0" applyFont="1" applyBorder="1" applyAlignment="1">
      <alignment horizontal="center" vertical="center" wrapText="1"/>
    </xf>
    <xf numFmtId="0" fontId="7" fillId="0" borderId="40" xfId="0" applyFont="1" applyBorder="1" applyAlignment="1">
      <alignment horizontal="center" vertical="center" wrapText="1"/>
    </xf>
    <xf numFmtId="0" fontId="7" fillId="5" borderId="28"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20" fillId="0" borderId="28" xfId="0" applyFont="1" applyBorder="1" applyAlignment="1">
      <alignment horizontal="center" vertical="center" wrapText="1"/>
    </xf>
    <xf numFmtId="0" fontId="20" fillId="0" borderId="40" xfId="0" applyFont="1" applyBorder="1" applyAlignment="1">
      <alignment horizontal="center" vertical="center" wrapText="1"/>
    </xf>
    <xf numFmtId="0" fontId="16" fillId="0" borderId="9" xfId="0" applyFont="1" applyFill="1" applyBorder="1" applyAlignment="1">
      <alignment horizontal="center" vertical="center" wrapText="1"/>
    </xf>
    <xf numFmtId="0" fontId="16" fillId="0" borderId="52" xfId="0" applyFont="1" applyFill="1" applyBorder="1" applyAlignment="1">
      <alignment horizontal="center" vertical="center" wrapText="1"/>
    </xf>
  </cellXfs>
  <cellStyles count="10">
    <cellStyle name="KPT04" xfId="6" xr:uid="{00000000-0005-0000-0000-000000000000}"/>
    <cellStyle name="Millares" xfId="2" builtinId="3"/>
    <cellStyle name="Millares [0]" xfId="8" builtinId="6"/>
    <cellStyle name="Millares 2 2" xfId="5" xr:uid="{00000000-0005-0000-0000-000003000000}"/>
    <cellStyle name="Moneda" xfId="3" builtinId="4"/>
    <cellStyle name="Moneda [0]" xfId="4" builtinId="7"/>
    <cellStyle name="Normal" xfId="0" builtinId="0"/>
    <cellStyle name="Normal 2" xfId="7" xr:uid="{00000000-0005-0000-0000-000007000000}"/>
    <cellStyle name="Normal 3" xfId="9" xr:uid="{00000000-0005-0000-0000-000008000000}"/>
    <cellStyle name="Porcentaje" xfId="1" builtinId="5"/>
  </cellStyles>
  <dxfs count="2182">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CCFF"/>
      <color rgb="FFD068FE"/>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14</c:v>
                </c:pt>
                <c:pt idx="1">
                  <c:v>13</c:v>
                </c:pt>
                <c:pt idx="2">
                  <c:v>6</c:v>
                </c:pt>
                <c:pt idx="3">
                  <c:v>3</c:v>
                </c:pt>
                <c:pt idx="4">
                  <c:v>73</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115"/>
  <sheetViews>
    <sheetView tabSelected="1" topLeftCell="K112" zoomScale="90" zoomScaleNormal="90" zoomScaleSheetLayoutView="78" workbookViewId="0">
      <selection activeCell="Q117" sqref="Q117"/>
    </sheetView>
  </sheetViews>
  <sheetFormatPr baseColWidth="10" defaultColWidth="11.42578125" defaultRowHeight="15" x14ac:dyDescent="0.25"/>
  <cols>
    <col min="1" max="1" width="12.42578125" style="1" customWidth="1"/>
    <col min="2" max="2" width="14.5703125" style="1" customWidth="1"/>
    <col min="3" max="3" width="19.5703125" style="1" customWidth="1"/>
    <col min="4" max="4" width="9.140625" style="2" customWidth="1"/>
    <col min="5" max="5" width="25.28515625" style="1143" customWidth="1"/>
    <col min="6" max="6" width="16.140625" style="1" customWidth="1"/>
    <col min="7" max="7" width="13.7109375" style="1" customWidth="1"/>
    <col min="8" max="8" width="13.28515625" style="1" customWidth="1"/>
    <col min="9" max="9" width="21.7109375" style="1" customWidth="1"/>
    <col min="10" max="10" width="17" style="1" customWidth="1"/>
    <col min="11" max="11" width="16.5703125" style="1" customWidth="1"/>
    <col min="12" max="12" width="9.5703125" style="1" customWidth="1"/>
    <col min="13" max="13" width="29.85546875" style="1" customWidth="1"/>
    <col min="14" max="14" width="7.28515625" style="2" customWidth="1"/>
    <col min="15" max="15" width="7.5703125" style="2" customWidth="1"/>
    <col min="16" max="16" width="8.42578125" style="4" customWidth="1"/>
    <col min="17" max="17" width="74" style="3" customWidth="1"/>
    <col min="18" max="18" width="12.7109375" style="2" customWidth="1"/>
    <col min="19" max="19" width="9.7109375" style="4" customWidth="1"/>
    <col min="20" max="20" width="15.7109375" style="13" customWidth="1"/>
    <col min="21" max="21" width="18.85546875" style="13" customWidth="1"/>
    <col min="22" max="22" width="15" style="4" customWidth="1"/>
    <col min="23" max="23" width="17.7109375" style="3" customWidth="1"/>
    <col min="24" max="24" width="43.5703125" style="2" customWidth="1"/>
    <col min="25" max="25" width="12.7109375" style="2" customWidth="1"/>
    <col min="26" max="26" width="9.7109375" style="4" customWidth="1"/>
    <col min="27" max="28" width="15.7109375" style="13" customWidth="1"/>
    <col min="29" max="29" width="18.7109375" style="4" customWidth="1"/>
    <col min="30" max="30" width="15.140625" style="3" customWidth="1"/>
    <col min="31" max="31" width="34.140625" style="2" customWidth="1"/>
    <col min="32" max="32" width="12.7109375" style="2" customWidth="1"/>
    <col min="33" max="33" width="9.7109375" style="4" customWidth="1"/>
    <col min="34" max="35" width="15.7109375" style="13" customWidth="1"/>
    <col min="36" max="36" width="16" style="4" customWidth="1"/>
    <col min="37" max="37" width="15.28515625" style="3" customWidth="1"/>
    <col min="38" max="38" width="42.140625" style="2" customWidth="1"/>
    <col min="39" max="39" width="12.7109375" style="2" customWidth="1"/>
    <col min="40" max="40" width="12.7109375" style="4" customWidth="1"/>
    <col min="41" max="42" width="15.7109375" style="13" customWidth="1"/>
    <col min="43" max="43" width="14.5703125" style="4" customWidth="1"/>
    <col min="44" max="44" width="18.7109375" style="3" customWidth="1"/>
    <col min="45" max="45" width="41.7109375" style="2" customWidth="1"/>
    <col min="46" max="46" width="9.28515625" style="2" customWidth="1"/>
    <col min="47" max="47" width="9.7109375" style="4" customWidth="1"/>
    <col min="48" max="48" width="15.7109375" style="13" customWidth="1"/>
    <col min="49" max="49" width="17.140625" style="13" customWidth="1"/>
    <col min="50" max="50" width="19.5703125" style="4" customWidth="1"/>
    <col min="51" max="51" width="16.28515625" style="3" customWidth="1"/>
    <col min="52" max="52" width="42.42578125" style="2" customWidth="1"/>
    <col min="53" max="53" width="8" style="2" customWidth="1"/>
    <col min="54" max="54" width="12.7109375" style="3" customWidth="1"/>
    <col min="55" max="55" width="19" style="363" customWidth="1"/>
    <col min="56" max="56" width="16.85546875" style="363" customWidth="1"/>
    <col min="57" max="57" width="15.7109375" style="3" customWidth="1"/>
    <col min="58" max="58" width="17.5703125" style="3" customWidth="1"/>
    <col min="59" max="59" width="35.5703125" style="2" customWidth="1"/>
    <col min="60" max="60" width="11.85546875" style="2" customWidth="1"/>
    <col min="61" max="61" width="11.85546875" style="3" customWidth="1"/>
    <col min="62" max="62" width="19" style="363" customWidth="1"/>
    <col min="63" max="63" width="17.85546875" style="363" customWidth="1"/>
    <col min="64" max="64" width="17.7109375" style="3" customWidth="1"/>
    <col min="65" max="65" width="18.42578125" style="3" customWidth="1"/>
    <col min="66" max="66" width="46.85546875" style="698" customWidth="1"/>
    <col min="67" max="67" width="9.28515625" style="698" customWidth="1"/>
    <col min="68" max="68" width="10.28515625" style="3" customWidth="1"/>
    <col min="69" max="69" width="11.7109375" style="661" customWidth="1"/>
    <col min="70" max="70" width="16.85546875" style="661" customWidth="1"/>
    <col min="71" max="71" width="22.140625" style="3" customWidth="1"/>
    <col min="72" max="72" width="17.140625" style="3" customWidth="1"/>
    <col min="73" max="73" width="12.7109375" style="2" customWidth="1"/>
    <col min="74" max="74" width="41.28515625" style="1" customWidth="1"/>
    <col min="75" max="75" width="12" style="1" customWidth="1"/>
    <col min="76" max="76" width="12.5703125" style="1" customWidth="1"/>
    <col min="77" max="77" width="17.5703125" style="1" customWidth="1"/>
    <col min="78" max="78" width="17.7109375" style="1" customWidth="1"/>
    <col min="79" max="79" width="16" style="1" customWidth="1"/>
    <col min="80" max="80" width="20.28515625" style="3" customWidth="1"/>
    <col min="81" max="81" width="41.85546875" style="1" customWidth="1"/>
    <col min="82" max="82" width="9.85546875" style="1" customWidth="1"/>
    <col min="83" max="83" width="13" style="1" customWidth="1"/>
    <col min="84" max="84" width="22" style="1" customWidth="1"/>
    <col min="85" max="85" width="20.28515625" style="1" customWidth="1"/>
    <col min="86" max="86" width="21" style="1" customWidth="1"/>
    <col min="87" max="87" width="16.7109375" style="3" customWidth="1"/>
    <col min="88" max="88" width="35.85546875" style="1" customWidth="1"/>
    <col min="89" max="90" width="8.5703125" style="1" customWidth="1"/>
    <col min="91" max="91" width="8.85546875" style="1" customWidth="1"/>
    <col min="92" max="92" width="14" style="1142" customWidth="1"/>
    <col min="93" max="93" width="14.5703125" style="1142" customWidth="1"/>
    <col min="94" max="94" width="11.42578125" style="1"/>
    <col min="95" max="95" width="36.85546875" style="3" customWidth="1"/>
    <col min="96" max="16384" width="11.42578125" style="1"/>
  </cols>
  <sheetData>
    <row r="1" spans="1:135" s="1252" customFormat="1" ht="36.75" customHeight="1" thickBot="1" x14ac:dyDescent="0.3">
      <c r="A1" s="1252" t="s">
        <v>698</v>
      </c>
      <c r="B1" s="1253"/>
      <c r="C1" s="1253"/>
      <c r="D1" s="1253"/>
      <c r="E1" s="1253"/>
      <c r="F1" s="1253"/>
      <c r="G1" s="1253"/>
      <c r="H1" s="1253"/>
      <c r="I1" s="1253"/>
      <c r="J1" s="1253"/>
      <c r="K1" s="1253"/>
      <c r="L1" s="1253"/>
      <c r="M1" s="1253"/>
      <c r="N1" s="1253"/>
      <c r="O1" s="1253"/>
      <c r="P1" s="1253"/>
      <c r="Q1" s="1253"/>
      <c r="R1" s="1253"/>
      <c r="S1" s="1253"/>
      <c r="T1" s="1253"/>
      <c r="U1" s="1253"/>
      <c r="V1" s="1253"/>
      <c r="W1" s="1253"/>
      <c r="X1" s="1253"/>
      <c r="Y1" s="1253"/>
      <c r="Z1" s="1253"/>
      <c r="AA1" s="1253"/>
      <c r="AB1" s="1253"/>
      <c r="AC1" s="1253"/>
      <c r="AD1" s="1253"/>
      <c r="AE1" s="1253"/>
      <c r="AF1" s="1253"/>
      <c r="AG1" s="1253"/>
      <c r="AH1" s="1253"/>
      <c r="AI1" s="1253"/>
      <c r="AJ1" s="1253"/>
      <c r="AK1" s="1253"/>
      <c r="AL1" s="1253"/>
      <c r="AM1" s="1253"/>
      <c r="AN1" s="1253"/>
      <c r="AO1" s="1253"/>
      <c r="AP1" s="1253"/>
      <c r="AQ1" s="1253"/>
      <c r="AR1" s="1253"/>
      <c r="AS1" s="1253"/>
      <c r="AT1" s="1253"/>
      <c r="AU1" s="1253"/>
      <c r="AV1" s="1253"/>
      <c r="AW1" s="1253"/>
      <c r="AX1" s="1253"/>
      <c r="AY1" s="1253"/>
      <c r="AZ1" s="1253"/>
      <c r="BA1" s="1253"/>
      <c r="BB1" s="1253"/>
      <c r="BC1" s="1253"/>
      <c r="BD1" s="1253"/>
      <c r="BE1" s="1253"/>
      <c r="BF1" s="1253"/>
      <c r="BG1" s="1253"/>
      <c r="BH1" s="1253"/>
      <c r="BI1" s="1253"/>
      <c r="BJ1" s="1253"/>
      <c r="BK1" s="1253"/>
      <c r="BL1" s="1253"/>
      <c r="BM1" s="1253"/>
      <c r="BN1" s="1253"/>
      <c r="BO1" s="1253"/>
      <c r="BP1" s="1253"/>
      <c r="BQ1" s="1253"/>
      <c r="BR1" s="1253"/>
      <c r="BS1" s="1253"/>
      <c r="BT1" s="1253"/>
      <c r="BU1" s="1253"/>
      <c r="BV1" s="1253"/>
      <c r="BW1" s="1253"/>
      <c r="BX1" s="1253"/>
      <c r="BY1" s="1253"/>
      <c r="BZ1" s="1253"/>
      <c r="CA1" s="1253"/>
      <c r="CB1" s="1253"/>
      <c r="CC1" s="1253"/>
      <c r="CD1" s="1253"/>
      <c r="CE1" s="1253"/>
      <c r="CF1" s="1253"/>
      <c r="CG1" s="1253"/>
      <c r="CH1" s="1253"/>
      <c r="CI1" s="1253"/>
      <c r="CJ1" s="1253"/>
      <c r="CK1" s="1253"/>
      <c r="CL1" s="1253"/>
      <c r="CM1" s="1253"/>
      <c r="CN1" s="1253"/>
      <c r="CO1" s="1253"/>
      <c r="CP1" s="1253"/>
      <c r="CQ1" s="1253"/>
      <c r="CR1" s="1253"/>
      <c r="CS1" s="1253"/>
      <c r="CT1" s="1253"/>
      <c r="CU1" s="1253"/>
      <c r="CV1" s="1253"/>
      <c r="CW1" s="1253"/>
      <c r="CX1" s="1253"/>
      <c r="CY1" s="1253"/>
      <c r="CZ1" s="1253"/>
      <c r="DA1" s="1253"/>
      <c r="DB1" s="1253"/>
      <c r="DC1" s="1253"/>
      <c r="DD1" s="1253"/>
      <c r="DE1" s="1253"/>
      <c r="DF1" s="1253"/>
      <c r="DG1" s="1253"/>
      <c r="DH1" s="1253"/>
      <c r="DI1" s="1253"/>
      <c r="DJ1" s="1253"/>
      <c r="DK1" s="1253"/>
      <c r="DL1" s="1253"/>
      <c r="DM1" s="1253"/>
      <c r="DN1" s="1253"/>
      <c r="DO1" s="1253"/>
      <c r="DP1" s="1253"/>
      <c r="DQ1" s="1253"/>
      <c r="DR1" s="1253"/>
      <c r="DS1" s="1253"/>
      <c r="DT1" s="1253"/>
      <c r="DU1" s="1253"/>
      <c r="DV1" s="1253"/>
      <c r="DW1" s="1253"/>
      <c r="DX1" s="1253"/>
      <c r="DY1" s="1253"/>
      <c r="DZ1" s="1253"/>
      <c r="EA1" s="1253"/>
      <c r="EB1" s="1253"/>
      <c r="EC1" s="1253"/>
      <c r="ED1" s="1253"/>
      <c r="EE1" s="1253"/>
    </row>
    <row r="2" spans="1:135" s="370" customFormat="1" ht="30.75" customHeight="1" thickBot="1" x14ac:dyDescent="0.3">
      <c r="A2" s="1244" t="s">
        <v>0</v>
      </c>
      <c r="B2" s="1244" t="s">
        <v>1</v>
      </c>
      <c r="C2" s="1244" t="s">
        <v>2</v>
      </c>
      <c r="D2" s="1244" t="s">
        <v>12</v>
      </c>
      <c r="E2" s="1245" t="s">
        <v>3</v>
      </c>
      <c r="F2" s="1244" t="s">
        <v>4</v>
      </c>
      <c r="G2" s="1244" t="s">
        <v>5</v>
      </c>
      <c r="H2" s="1244" t="s">
        <v>6</v>
      </c>
      <c r="I2" s="1244" t="s">
        <v>7</v>
      </c>
      <c r="J2" s="1247" t="s">
        <v>769</v>
      </c>
      <c r="K2" s="1247"/>
      <c r="L2" s="1247"/>
      <c r="M2" s="1247"/>
      <c r="N2" s="1246" t="s">
        <v>283</v>
      </c>
      <c r="O2" s="1246"/>
      <c r="P2" s="1248" t="s">
        <v>281</v>
      </c>
      <c r="Q2" s="1250" t="s">
        <v>3308</v>
      </c>
      <c r="R2" s="1210" t="s">
        <v>279</v>
      </c>
      <c r="S2" s="1210"/>
      <c r="T2" s="1209" t="s">
        <v>281</v>
      </c>
      <c r="U2" s="1210" t="s">
        <v>280</v>
      </c>
      <c r="V2" s="1210"/>
      <c r="W2" s="1209" t="s">
        <v>281</v>
      </c>
      <c r="X2" s="1210" t="s">
        <v>282</v>
      </c>
      <c r="Y2" s="1210" t="s">
        <v>686</v>
      </c>
      <c r="Z2" s="1210"/>
      <c r="AA2" s="1209" t="s">
        <v>281</v>
      </c>
      <c r="AB2" s="1210" t="s">
        <v>687</v>
      </c>
      <c r="AC2" s="1210"/>
      <c r="AD2" s="1209" t="s">
        <v>281</v>
      </c>
      <c r="AE2" s="1210" t="s">
        <v>688</v>
      </c>
      <c r="AF2" s="1210" t="s">
        <v>689</v>
      </c>
      <c r="AG2" s="1210"/>
      <c r="AH2" s="1209" t="s">
        <v>281</v>
      </c>
      <c r="AI2" s="1210" t="s">
        <v>690</v>
      </c>
      <c r="AJ2" s="1210"/>
      <c r="AK2" s="1209" t="s">
        <v>281</v>
      </c>
      <c r="AL2" s="1210" t="s">
        <v>691</v>
      </c>
      <c r="AM2" s="1210" t="s">
        <v>697</v>
      </c>
      <c r="AN2" s="1210"/>
      <c r="AO2" s="1209" t="s">
        <v>281</v>
      </c>
      <c r="AP2" s="1210" t="s">
        <v>692</v>
      </c>
      <c r="AQ2" s="1210"/>
      <c r="AR2" s="1209" t="s">
        <v>281</v>
      </c>
      <c r="AS2" s="1210" t="s">
        <v>693</v>
      </c>
      <c r="AT2" s="1210" t="s">
        <v>694</v>
      </c>
      <c r="AU2" s="1210"/>
      <c r="AV2" s="1209" t="s">
        <v>281</v>
      </c>
      <c r="AW2" s="1210" t="s">
        <v>695</v>
      </c>
      <c r="AX2" s="1210"/>
      <c r="AY2" s="1209" t="s">
        <v>281</v>
      </c>
      <c r="AZ2" s="1210" t="s">
        <v>696</v>
      </c>
      <c r="BA2" s="1210" t="s">
        <v>1393</v>
      </c>
      <c r="BB2" s="1210"/>
      <c r="BC2" s="1209" t="s">
        <v>281</v>
      </c>
      <c r="BD2" s="1269" t="s">
        <v>1394</v>
      </c>
      <c r="BE2" s="1269"/>
      <c r="BF2" s="1209" t="s">
        <v>281</v>
      </c>
      <c r="BG2" s="1210" t="s">
        <v>1395</v>
      </c>
      <c r="BH2" s="1210" t="s">
        <v>2370</v>
      </c>
      <c r="BI2" s="1210"/>
      <c r="BJ2" s="1209" t="s">
        <v>2495</v>
      </c>
      <c r="BK2" s="1271" t="s">
        <v>1465</v>
      </c>
      <c r="BL2" s="1272"/>
      <c r="BM2" s="1065" t="s">
        <v>281</v>
      </c>
      <c r="BN2" s="1066" t="s">
        <v>2369</v>
      </c>
      <c r="BO2" s="1205" t="s">
        <v>2456</v>
      </c>
      <c r="BP2" s="1205"/>
      <c r="BQ2" s="1209" t="s">
        <v>2457</v>
      </c>
      <c r="BR2" s="1269" t="s">
        <v>2233</v>
      </c>
      <c r="BS2" s="1269"/>
      <c r="BT2" s="1209" t="s">
        <v>2457</v>
      </c>
      <c r="BU2" s="1066" t="s">
        <v>2459</v>
      </c>
      <c r="BV2" s="1066" t="s">
        <v>2459</v>
      </c>
      <c r="BW2" s="1210" t="s">
        <v>2947</v>
      </c>
      <c r="BX2" s="1210"/>
      <c r="BY2" s="1210" t="s">
        <v>3043</v>
      </c>
      <c r="BZ2" s="1210" t="s">
        <v>2900</v>
      </c>
      <c r="CA2" s="1210"/>
      <c r="CB2" s="1210" t="s">
        <v>2457</v>
      </c>
      <c r="CC2" s="1210" t="s">
        <v>2948</v>
      </c>
      <c r="CD2" s="1149" t="s">
        <v>3202</v>
      </c>
      <c r="CE2" s="1149"/>
      <c r="CF2" s="1273" t="s">
        <v>3430</v>
      </c>
      <c r="CG2" s="1269" t="s">
        <v>3203</v>
      </c>
      <c r="CH2" s="1269"/>
      <c r="CI2" s="1151" t="s">
        <v>2457</v>
      </c>
      <c r="CJ2" s="1270" t="s">
        <v>3204</v>
      </c>
      <c r="CK2" s="1149" t="s">
        <v>5</v>
      </c>
      <c r="CL2" s="1149"/>
      <c r="CM2" s="1126" t="s">
        <v>3043</v>
      </c>
      <c r="CN2" s="1150" t="s">
        <v>3408</v>
      </c>
      <c r="CO2" s="1150"/>
      <c r="CP2" s="1151" t="s">
        <v>2457</v>
      </c>
      <c r="CQ2" s="1152" t="s">
        <v>3409</v>
      </c>
    </row>
    <row r="3" spans="1:135" s="370" customFormat="1" ht="26.25" customHeight="1" thickBot="1" x14ac:dyDescent="0.3">
      <c r="A3" s="1244"/>
      <c r="B3" s="1244"/>
      <c r="C3" s="1244"/>
      <c r="D3" s="1244"/>
      <c r="E3" s="1245"/>
      <c r="F3" s="1244"/>
      <c r="G3" s="1244"/>
      <c r="H3" s="1244"/>
      <c r="I3" s="1244"/>
      <c r="J3" s="1049" t="s">
        <v>8</v>
      </c>
      <c r="K3" s="1049" t="s">
        <v>9</v>
      </c>
      <c r="L3" s="1049" t="s">
        <v>10</v>
      </c>
      <c r="M3" s="1050" t="s">
        <v>11</v>
      </c>
      <c r="N3" s="1048" t="s">
        <v>277</v>
      </c>
      <c r="O3" s="1047" t="s">
        <v>699</v>
      </c>
      <c r="P3" s="1249"/>
      <c r="Q3" s="1251"/>
      <c r="R3" s="1066" t="s">
        <v>277</v>
      </c>
      <c r="S3" s="1066" t="s">
        <v>278</v>
      </c>
      <c r="T3" s="1209"/>
      <c r="U3" s="1066" t="s">
        <v>277</v>
      </c>
      <c r="V3" s="1066" t="s">
        <v>278</v>
      </c>
      <c r="W3" s="1209"/>
      <c r="X3" s="1210"/>
      <c r="Y3" s="1066" t="s">
        <v>277</v>
      </c>
      <c r="Z3" s="1066" t="s">
        <v>278</v>
      </c>
      <c r="AA3" s="1209"/>
      <c r="AB3" s="1066" t="s">
        <v>277</v>
      </c>
      <c r="AC3" s="1066" t="s">
        <v>278</v>
      </c>
      <c r="AD3" s="1209"/>
      <c r="AE3" s="1210"/>
      <c r="AF3" s="1066" t="s">
        <v>277</v>
      </c>
      <c r="AG3" s="1066" t="s">
        <v>278</v>
      </c>
      <c r="AH3" s="1209"/>
      <c r="AI3" s="1066" t="s">
        <v>277</v>
      </c>
      <c r="AJ3" s="1066" t="s">
        <v>278</v>
      </c>
      <c r="AK3" s="1209"/>
      <c r="AL3" s="1210"/>
      <c r="AM3" s="1066" t="s">
        <v>277</v>
      </c>
      <c r="AN3" s="1066" t="s">
        <v>278</v>
      </c>
      <c r="AO3" s="1209"/>
      <c r="AP3" s="1066" t="s">
        <v>277</v>
      </c>
      <c r="AQ3" s="1066" t="s">
        <v>278</v>
      </c>
      <c r="AR3" s="1209"/>
      <c r="AS3" s="1210"/>
      <c r="AT3" s="1066" t="s">
        <v>277</v>
      </c>
      <c r="AU3" s="1066" t="s">
        <v>278</v>
      </c>
      <c r="AV3" s="1209"/>
      <c r="AW3" s="1066" t="s">
        <v>277</v>
      </c>
      <c r="AX3" s="1066" t="s">
        <v>278</v>
      </c>
      <c r="AY3" s="1209"/>
      <c r="AZ3" s="1210"/>
      <c r="BA3" s="1066" t="s">
        <v>277</v>
      </c>
      <c r="BB3" s="1066" t="s">
        <v>278</v>
      </c>
      <c r="BC3" s="1209"/>
      <c r="BD3" s="1064" t="s">
        <v>277</v>
      </c>
      <c r="BE3" s="1064" t="s">
        <v>278</v>
      </c>
      <c r="BF3" s="1209"/>
      <c r="BG3" s="1210"/>
      <c r="BH3" s="1066" t="s">
        <v>277</v>
      </c>
      <c r="BI3" s="1066" t="s">
        <v>278</v>
      </c>
      <c r="BJ3" s="1209"/>
      <c r="BK3" s="1064" t="s">
        <v>277</v>
      </c>
      <c r="BL3" s="1064" t="s">
        <v>278</v>
      </c>
      <c r="BM3" s="1065"/>
      <c r="BN3" s="1066"/>
      <c r="BO3" s="1051" t="s">
        <v>277</v>
      </c>
      <c r="BP3" s="1051" t="s">
        <v>278</v>
      </c>
      <c r="BQ3" s="1209"/>
      <c r="BR3" s="1064" t="s">
        <v>277</v>
      </c>
      <c r="BS3" s="1064" t="s">
        <v>278</v>
      </c>
      <c r="BT3" s="1209"/>
      <c r="BU3" s="1066"/>
      <c r="BV3" s="1066"/>
      <c r="BW3" s="1066" t="s">
        <v>277</v>
      </c>
      <c r="BX3" s="1066" t="s">
        <v>278</v>
      </c>
      <c r="BY3" s="1210"/>
      <c r="BZ3" s="1066" t="s">
        <v>277</v>
      </c>
      <c r="CA3" s="1066" t="s">
        <v>278</v>
      </c>
      <c r="CB3" s="1210"/>
      <c r="CC3" s="1210"/>
      <c r="CD3" s="1051" t="s">
        <v>277</v>
      </c>
      <c r="CE3" s="1051" t="s">
        <v>278</v>
      </c>
      <c r="CF3" s="1274"/>
      <c r="CG3" s="1064" t="s">
        <v>277</v>
      </c>
      <c r="CH3" s="1064" t="s">
        <v>278</v>
      </c>
      <c r="CI3" s="1151"/>
      <c r="CJ3" s="1270"/>
      <c r="CK3" s="1125" t="s">
        <v>277</v>
      </c>
      <c r="CL3" s="1125" t="s">
        <v>278</v>
      </c>
      <c r="CM3" s="1126" t="s">
        <v>3407</v>
      </c>
      <c r="CN3" s="1139" t="s">
        <v>277</v>
      </c>
      <c r="CO3" s="1139" t="s">
        <v>278</v>
      </c>
      <c r="CP3" s="1151"/>
      <c r="CQ3" s="1152"/>
    </row>
    <row r="4" spans="1:135" ht="100.5" customHeight="1" x14ac:dyDescent="0.25">
      <c r="A4" s="1201" t="s">
        <v>13</v>
      </c>
      <c r="B4" s="1155" t="s">
        <v>14</v>
      </c>
      <c r="C4" s="1165" t="s">
        <v>15</v>
      </c>
      <c r="D4" s="662">
        <v>1</v>
      </c>
      <c r="E4" s="907" t="s">
        <v>16</v>
      </c>
      <c r="F4" s="364" t="s">
        <v>17</v>
      </c>
      <c r="G4" s="364" t="s">
        <v>18</v>
      </c>
      <c r="H4" s="364" t="s">
        <v>19</v>
      </c>
      <c r="I4" s="347" t="s">
        <v>20</v>
      </c>
      <c r="J4" s="46" t="s">
        <v>205</v>
      </c>
      <c r="K4" s="47" t="s">
        <v>206</v>
      </c>
      <c r="L4" s="47" t="s">
        <v>96</v>
      </c>
      <c r="M4" s="1038" t="s">
        <v>751</v>
      </c>
      <c r="N4" s="412">
        <v>1</v>
      </c>
      <c r="O4" s="348">
        <v>1</v>
      </c>
      <c r="P4" s="1083">
        <v>1</v>
      </c>
      <c r="Q4" s="1147" t="s">
        <v>3433</v>
      </c>
      <c r="R4" s="1085" t="str">
        <f>'2015'!O4</f>
        <v>ND</v>
      </c>
      <c r="S4" s="47">
        <f>'2015'!P4</f>
        <v>0</v>
      </c>
      <c r="T4" s="48">
        <f>'2015'!Q4</f>
        <v>0</v>
      </c>
      <c r="U4" s="49" t="str">
        <f>'2015'!R4</f>
        <v>ND</v>
      </c>
      <c r="V4" s="49" t="str">
        <f>'2015'!S4</f>
        <v>ND</v>
      </c>
      <c r="W4" s="48" t="str">
        <f>'2015'!T4</f>
        <v>ND</v>
      </c>
      <c r="X4" s="50" t="str">
        <f>'2015'!U4</f>
        <v>ND</v>
      </c>
      <c r="Y4" s="46">
        <f>'2016'!N4</f>
        <v>0.09</v>
      </c>
      <c r="Z4" s="113">
        <f>'2016'!O4</f>
        <v>0.09</v>
      </c>
      <c r="AA4" s="1110">
        <f>'2016'!P4</f>
        <v>1</v>
      </c>
      <c r="AB4" s="49">
        <f>'2016'!Q4</f>
        <v>10000000</v>
      </c>
      <c r="AC4" s="110">
        <f>'2016'!R4</f>
        <v>10000000</v>
      </c>
      <c r="AD4" s="1110">
        <f>'2016'!S4</f>
        <v>1</v>
      </c>
      <c r="AE4" s="50" t="str">
        <f>'2016'!T4</f>
        <v xml:space="preserve">Se beneficiaron a  cuatrocientas  (400) mujeres rurales campesinas, personas en condición de vulnerabilidad y con enfoque diferencial en formación para el trabajo y el desarrollo humano.  </v>
      </c>
      <c r="AF4" s="46">
        <f>'2017'!N4</f>
        <v>0.09</v>
      </c>
      <c r="AG4" s="47">
        <f>'2017'!O4</f>
        <v>0.09</v>
      </c>
      <c r="AH4" s="48">
        <f>'2017'!P4</f>
        <v>1</v>
      </c>
      <c r="AI4" s="49" t="str">
        <f>'2017'!Q4</f>
        <v>NA</v>
      </c>
      <c r="AJ4" s="49" t="str">
        <f>'2017'!R4</f>
        <v xml:space="preserve">890,000,000 (2 milloones por usuario) </v>
      </c>
      <c r="AK4" s="1111">
        <f>'2017'!S4</f>
        <v>0</v>
      </c>
      <c r="AL4" s="50"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M4" s="46">
        <f>'2018'!N4</f>
        <v>3</v>
      </c>
      <c r="AN4" s="47">
        <f>'2018'!O4</f>
        <v>1</v>
      </c>
      <c r="AO4" s="48">
        <f>'2018'!P4</f>
        <v>0.33333333333333331</v>
      </c>
      <c r="AP4" s="49">
        <f>'2018'!Q4</f>
        <v>115160000</v>
      </c>
      <c r="AQ4" s="49">
        <f>'2018'!R4</f>
        <v>57660000</v>
      </c>
      <c r="AR4" s="346">
        <f>'2018'!S4</f>
        <v>0.50069468565474118</v>
      </c>
      <c r="AS4" s="50"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T4" s="46">
        <f>'2019'!N4</f>
        <v>1</v>
      </c>
      <c r="AU4" s="47">
        <f>'2019'!O4</f>
        <v>1</v>
      </c>
      <c r="AV4" s="48">
        <f>'2019'!P4</f>
        <v>0.7</v>
      </c>
      <c r="AW4" s="49">
        <f>'2019'!Q4</f>
        <v>72966200</v>
      </c>
      <c r="AX4" s="49">
        <v>0</v>
      </c>
      <c r="AY4" s="1111">
        <v>0</v>
      </c>
      <c r="AZ4" s="351"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BA4" s="352">
        <f>'2020'!N4</f>
        <v>1</v>
      </c>
      <c r="BB4" s="352">
        <f>'2020'!O4</f>
        <v>1</v>
      </c>
      <c r="BC4" s="346">
        <f>'2020'!P4</f>
        <v>1</v>
      </c>
      <c r="BD4" s="360">
        <f>'2020'!Q4</f>
        <v>0</v>
      </c>
      <c r="BE4" s="360">
        <f>'2020'!R4</f>
        <v>0</v>
      </c>
      <c r="BF4" s="346">
        <f>'2020'!S4</f>
        <v>0</v>
      </c>
      <c r="BG4" s="364" t="s">
        <v>1413</v>
      </c>
      <c r="BH4" s="157">
        <v>3</v>
      </c>
      <c r="BI4" s="157">
        <v>1</v>
      </c>
      <c r="BJ4" s="1055">
        <v>0.33329999999999999</v>
      </c>
      <c r="BK4" s="1056"/>
      <c r="BL4" s="1057"/>
      <c r="BM4" s="1055">
        <v>0.33</v>
      </c>
      <c r="BN4" s="686" t="s">
        <v>2596</v>
      </c>
      <c r="BO4" s="1058">
        <v>1</v>
      </c>
      <c r="BP4" s="1058">
        <v>1</v>
      </c>
      <c r="BQ4" s="1055">
        <v>1</v>
      </c>
      <c r="BR4" s="1042">
        <v>0</v>
      </c>
      <c r="BS4" s="1043">
        <v>0</v>
      </c>
      <c r="BT4" s="1055">
        <v>0</v>
      </c>
      <c r="BU4" s="686" t="s">
        <v>2808</v>
      </c>
      <c r="BV4" s="365"/>
      <c r="BW4" s="1059">
        <v>1</v>
      </c>
      <c r="BX4" s="1060">
        <v>1</v>
      </c>
      <c r="BY4" s="1061">
        <v>1</v>
      </c>
      <c r="BZ4" s="1062">
        <v>96396667</v>
      </c>
      <c r="CA4" s="1062">
        <v>96396667</v>
      </c>
      <c r="CB4" s="1061">
        <v>1</v>
      </c>
      <c r="CC4" s="933" t="s">
        <v>3119</v>
      </c>
      <c r="CD4" s="1044">
        <v>1</v>
      </c>
      <c r="CE4" s="1044">
        <v>1</v>
      </c>
      <c r="CF4" s="1061">
        <v>1</v>
      </c>
      <c r="CG4" s="1063">
        <v>1569000</v>
      </c>
      <c r="CH4" s="1063">
        <v>1569000</v>
      </c>
      <c r="CI4" s="1061">
        <v>1</v>
      </c>
      <c r="CJ4" s="1039" t="s">
        <v>3222</v>
      </c>
      <c r="CK4" s="1129">
        <v>1</v>
      </c>
      <c r="CL4" s="1129">
        <v>0.5</v>
      </c>
      <c r="CM4" s="810">
        <v>0.5</v>
      </c>
      <c r="CN4" s="928">
        <v>71400000</v>
      </c>
      <c r="CO4" s="928">
        <v>10000000</v>
      </c>
      <c r="CP4" s="791">
        <v>0.14000000000000001</v>
      </c>
      <c r="CQ4" s="1147" t="s">
        <v>3431</v>
      </c>
    </row>
    <row r="5" spans="1:135" ht="148.5" customHeight="1" x14ac:dyDescent="0.25">
      <c r="A5" s="1226"/>
      <c r="B5" s="1218"/>
      <c r="C5" s="1221"/>
      <c r="D5" s="191">
        <v>2</v>
      </c>
      <c r="E5" s="860" t="s">
        <v>21</v>
      </c>
      <c r="F5" s="11" t="s">
        <v>22</v>
      </c>
      <c r="G5" s="11" t="s">
        <v>23</v>
      </c>
      <c r="H5" s="11" t="s">
        <v>24</v>
      </c>
      <c r="I5" s="31" t="s">
        <v>25</v>
      </c>
      <c r="J5" s="42" t="s">
        <v>208</v>
      </c>
      <c r="K5" s="11" t="s">
        <v>209</v>
      </c>
      <c r="L5" s="12">
        <v>52</v>
      </c>
      <c r="M5" s="1038" t="s">
        <v>210</v>
      </c>
      <c r="N5" s="413">
        <v>1</v>
      </c>
      <c r="O5" s="348">
        <v>1</v>
      </c>
      <c r="P5" s="1083">
        <v>1</v>
      </c>
      <c r="Q5" s="1137" t="s">
        <v>3313</v>
      </c>
      <c r="R5" s="1085" t="str">
        <f>'2015'!O5</f>
        <v>10% de las convocatorias por año para programas  y proyectos productivos</v>
      </c>
      <c r="S5" s="109">
        <f>'2015'!P5</f>
        <v>0.1</v>
      </c>
      <c r="T5" s="457">
        <f>'2015'!Q5</f>
        <v>1</v>
      </c>
      <c r="U5" s="49">
        <f>'2015'!R5</f>
        <v>30999978</v>
      </c>
      <c r="V5" s="49">
        <f>'2015'!S5</f>
        <v>30999978</v>
      </c>
      <c r="W5" s="48">
        <f>'2015'!T5</f>
        <v>1</v>
      </c>
      <c r="X5" s="50"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Y5" s="108">
        <f>'2016'!N5</f>
        <v>3</v>
      </c>
      <c r="Z5" s="107">
        <f>'2016'!O5</f>
        <v>3</v>
      </c>
      <c r="AA5" s="1110">
        <f>'2016'!P5</f>
        <v>1</v>
      </c>
      <c r="AB5" s="110">
        <f>'2016'!Q5</f>
        <v>106783334</v>
      </c>
      <c r="AC5" s="110">
        <f>'2016'!R5</f>
        <v>106783334</v>
      </c>
      <c r="AD5" s="1110">
        <f>'2016'!S5</f>
        <v>1</v>
      </c>
      <c r="AE5" s="111" t="str">
        <f>'2016'!T5</f>
        <v>Se  apoyo 15   mujeres cafeteras del Municipio de Pijao, proyecto productivo "paisaje, mujer y café"para la comercialización de café especial  segun 1 convenio 071/2016 Gobernacion del Quindío, Alcaldia de Pijao, Fundación Smurfit Kappa, (SENA capacitación)</v>
      </c>
      <c r="AF5" s="108">
        <f>'2017'!N5</f>
        <v>3</v>
      </c>
      <c r="AG5" s="107">
        <f>'2017'!O5</f>
        <v>3</v>
      </c>
      <c r="AH5" s="109">
        <f>'2017'!P5</f>
        <v>1</v>
      </c>
      <c r="AI5" s="110">
        <f>'2017'!Q5</f>
        <v>245080000</v>
      </c>
      <c r="AJ5" s="110">
        <f>'2017'!R5</f>
        <v>117720000</v>
      </c>
      <c r="AK5" s="1117">
        <f>'2017'!S5</f>
        <v>0.48033295250530439</v>
      </c>
      <c r="AL5" s="111"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M5" s="108">
        <f>'2018'!N5</f>
        <v>2</v>
      </c>
      <c r="AN5" s="344">
        <f>'2018'!O5</f>
        <v>0.5</v>
      </c>
      <c r="AO5" s="109">
        <f>'2018'!P5</f>
        <v>0.25</v>
      </c>
      <c r="AP5" s="110">
        <f>'2018'!Q5</f>
        <v>28000000</v>
      </c>
      <c r="AQ5" s="110">
        <f>'2018'!R5</f>
        <v>23020000</v>
      </c>
      <c r="AR5" s="346">
        <f>'2018'!S5</f>
        <v>0.82214285714285718</v>
      </c>
      <c r="AS5" s="111"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T5" s="108">
        <f>'2019'!N5</f>
        <v>0</v>
      </c>
      <c r="AU5" s="107">
        <f>'2019'!O5</f>
        <v>0</v>
      </c>
      <c r="AV5" s="109">
        <f>'2019'!P5</f>
        <v>0.7</v>
      </c>
      <c r="AW5" s="110">
        <f>'2019'!Q5</f>
        <v>0</v>
      </c>
      <c r="AX5" s="110">
        <f>'2019'!R5</f>
        <v>0</v>
      </c>
      <c r="AY5" s="1111">
        <v>0</v>
      </c>
      <c r="AZ5" s="351"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BA5" s="352">
        <f>'2020'!N5</f>
        <v>2</v>
      </c>
      <c r="BB5" s="352">
        <f>'2020'!O5</f>
        <v>1</v>
      </c>
      <c r="BC5" s="346">
        <f>'2020'!P5</f>
        <v>0.5</v>
      </c>
      <c r="BD5" s="360">
        <f>'2020'!Q5</f>
        <v>0</v>
      </c>
      <c r="BE5" s="360">
        <f>'2020'!R5</f>
        <v>0</v>
      </c>
      <c r="BF5" s="346">
        <f>'2020'!S5</f>
        <v>4.0000000000000002E-4</v>
      </c>
      <c r="BG5" s="356" t="s">
        <v>1398</v>
      </c>
      <c r="BH5" s="676">
        <v>4</v>
      </c>
      <c r="BI5" s="455">
        <v>4</v>
      </c>
      <c r="BJ5" s="457">
        <v>1</v>
      </c>
      <c r="BK5" s="456">
        <v>20000000</v>
      </c>
      <c r="BL5" s="451">
        <v>17596632</v>
      </c>
      <c r="BM5" s="457">
        <v>0.7</v>
      </c>
      <c r="BN5" s="683" t="s">
        <v>2597</v>
      </c>
      <c r="BO5" s="688">
        <v>3</v>
      </c>
      <c r="BP5" s="690">
        <v>22</v>
      </c>
      <c r="BQ5" s="457">
        <v>1</v>
      </c>
      <c r="BR5" s="700">
        <v>52679730</v>
      </c>
      <c r="BS5" s="701">
        <v>310671529</v>
      </c>
      <c r="BT5" s="457">
        <v>1</v>
      </c>
      <c r="BU5" s="683" t="s">
        <v>2896</v>
      </c>
      <c r="BV5" s="1109" t="s">
        <v>2658</v>
      </c>
      <c r="BW5" s="880">
        <v>3</v>
      </c>
      <c r="BX5" s="880">
        <v>3</v>
      </c>
      <c r="BY5" s="818">
        <v>1</v>
      </c>
      <c r="BZ5" s="878">
        <v>3000000</v>
      </c>
      <c r="CA5" s="879">
        <v>330000</v>
      </c>
      <c r="CB5" s="791">
        <v>0.11</v>
      </c>
      <c r="CC5" s="871" t="s">
        <v>3101</v>
      </c>
      <c r="CD5" s="1009">
        <v>3</v>
      </c>
      <c r="CE5" s="1009">
        <v>2</v>
      </c>
      <c r="CF5" s="125" t="s">
        <v>3223</v>
      </c>
      <c r="CG5" s="1004">
        <v>20000000</v>
      </c>
      <c r="CH5" s="1063">
        <v>2000000</v>
      </c>
      <c r="CI5" s="791">
        <v>0.1</v>
      </c>
      <c r="CJ5" s="1038" t="s">
        <v>3261</v>
      </c>
      <c r="CK5" s="827">
        <v>3</v>
      </c>
      <c r="CL5" s="1127">
        <v>11</v>
      </c>
      <c r="CM5" s="1130">
        <v>1</v>
      </c>
      <c r="CN5" s="928">
        <v>15600000</v>
      </c>
      <c r="CO5" s="928">
        <v>7650000</v>
      </c>
      <c r="CP5" s="810">
        <v>0.49</v>
      </c>
      <c r="CQ5" s="1137" t="s">
        <v>3428</v>
      </c>
    </row>
    <row r="6" spans="1:135" ht="85.5" customHeight="1" x14ac:dyDescent="0.25">
      <c r="A6" s="1226"/>
      <c r="B6" s="1218"/>
      <c r="C6" s="1221"/>
      <c r="D6" s="191">
        <v>3</v>
      </c>
      <c r="E6" s="860" t="s">
        <v>26</v>
      </c>
      <c r="F6" s="11" t="s">
        <v>27</v>
      </c>
      <c r="G6" s="11" t="s">
        <v>28</v>
      </c>
      <c r="H6" s="11" t="s">
        <v>29</v>
      </c>
      <c r="I6" s="31" t="s">
        <v>30</v>
      </c>
      <c r="J6" s="42" t="s">
        <v>211</v>
      </c>
      <c r="K6" s="11" t="s">
        <v>212</v>
      </c>
      <c r="L6" s="12">
        <v>45</v>
      </c>
      <c r="M6" s="1038" t="s">
        <v>213</v>
      </c>
      <c r="N6" s="414">
        <v>10</v>
      </c>
      <c r="O6" s="47">
        <v>10</v>
      </c>
      <c r="P6" s="1083">
        <f>O6/N6</f>
        <v>1</v>
      </c>
      <c r="Q6" s="1137" t="s">
        <v>3314</v>
      </c>
      <c r="R6" s="1085">
        <f>'2015'!O6</f>
        <v>1</v>
      </c>
      <c r="S6" s="47">
        <f>'2015'!P6</f>
        <v>0</v>
      </c>
      <c r="T6" s="48">
        <f>'2015'!Q6</f>
        <v>0</v>
      </c>
      <c r="U6" s="49">
        <f>'2015'!R6</f>
        <v>0</v>
      </c>
      <c r="V6" s="49">
        <f>'2015'!S6</f>
        <v>0</v>
      </c>
      <c r="W6" s="48">
        <f>'2015'!T6</f>
        <v>0</v>
      </c>
      <c r="X6" s="50" t="str">
        <f>'2015'!U6</f>
        <v>ND</v>
      </c>
      <c r="Y6" s="108">
        <f>'2016'!N6</f>
        <v>1</v>
      </c>
      <c r="Z6" s="107">
        <f>'2016'!O6</f>
        <v>1</v>
      </c>
      <c r="AA6" s="1110">
        <f>'2016'!P6</f>
        <v>1</v>
      </c>
      <c r="AB6" s="110">
        <f>'2016'!Q6</f>
        <v>106577500</v>
      </c>
      <c r="AC6" s="110">
        <f>'2016'!R6</f>
        <v>106577500</v>
      </c>
      <c r="AD6" s="1110">
        <f>'2016'!S6</f>
        <v>1</v>
      </c>
      <c r="AE6" s="111" t="str">
        <f>'2016'!T6</f>
        <v>Se apoyo 5 sectores productivos del departamento  en ruedas de negocios.</v>
      </c>
      <c r="AF6" s="108">
        <f>'2017'!N6</f>
        <v>1</v>
      </c>
      <c r="AG6" s="107">
        <f>'2017'!O6</f>
        <v>1</v>
      </c>
      <c r="AH6" s="109">
        <f>'2017'!P6</f>
        <v>1</v>
      </c>
      <c r="AI6" s="110">
        <f>'2017'!Q6</f>
        <v>69920000</v>
      </c>
      <c r="AJ6" s="110">
        <f>'2017'!R6</f>
        <v>24640000</v>
      </c>
      <c r="AK6" s="1111">
        <f>'2017'!S6</f>
        <v>0.35240274599542332</v>
      </c>
      <c r="AL6" s="111"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M6" s="108">
        <f>'2018'!N6</f>
        <v>3</v>
      </c>
      <c r="AN6" s="107">
        <f>'2018'!O6</f>
        <v>1</v>
      </c>
      <c r="AO6" s="109">
        <f>'2018'!P6</f>
        <v>0.33333333333333331</v>
      </c>
      <c r="AP6" s="110">
        <f>'2018'!Q6</f>
        <v>115160000</v>
      </c>
      <c r="AQ6" s="110">
        <f>'2018'!R6</f>
        <v>57660000</v>
      </c>
      <c r="AR6" s="346">
        <f>'2018'!S6</f>
        <v>0.50069468565474118</v>
      </c>
      <c r="AS6" s="111"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T6" s="108">
        <f>'2019'!N6</f>
        <v>1</v>
      </c>
      <c r="AU6" s="107">
        <f>'2019'!O6</f>
        <v>1</v>
      </c>
      <c r="AV6" s="109">
        <f>'2019'!P6</f>
        <v>0.7</v>
      </c>
      <c r="AW6" s="110">
        <f>'2019'!Q6</f>
        <v>46456000</v>
      </c>
      <c r="AX6" s="110">
        <f>'2019'!R6</f>
        <v>40284000</v>
      </c>
      <c r="AY6" s="1110">
        <v>0.87</v>
      </c>
      <c r="AZ6" s="351"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BA6" s="352">
        <f>'2020'!N6</f>
        <v>3</v>
      </c>
      <c r="BB6" s="352">
        <f>'2020'!O6</f>
        <v>1</v>
      </c>
      <c r="BC6" s="346">
        <f>'2020'!P6</f>
        <v>0.33333333333333331</v>
      </c>
      <c r="BD6" s="360">
        <f>'2020'!Q6</f>
        <v>0</v>
      </c>
      <c r="BE6" s="360">
        <f>'2020'!R6</f>
        <v>0</v>
      </c>
      <c r="BF6" s="346">
        <f>'2020'!S6</f>
        <v>0</v>
      </c>
      <c r="BG6" s="356" t="s">
        <v>1401</v>
      </c>
      <c r="BH6" s="460">
        <v>1</v>
      </c>
      <c r="BI6" s="460">
        <v>1</v>
      </c>
      <c r="BJ6" s="457">
        <v>1</v>
      </c>
      <c r="BK6" s="687">
        <v>0</v>
      </c>
      <c r="BL6" s="461">
        <v>0</v>
      </c>
      <c r="BM6" s="457">
        <v>0</v>
      </c>
      <c r="BN6" s="683" t="s">
        <v>2599</v>
      </c>
      <c r="BO6" s="687">
        <v>1</v>
      </c>
      <c r="BP6" s="687">
        <v>1</v>
      </c>
      <c r="BQ6" s="457">
        <v>1</v>
      </c>
      <c r="BR6" s="702">
        <v>4000000</v>
      </c>
      <c r="BS6" s="702">
        <v>1000000</v>
      </c>
      <c r="BT6" s="457">
        <v>0.25</v>
      </c>
      <c r="BU6" s="683" t="s">
        <v>2823</v>
      </c>
      <c r="BV6" s="1109" t="s">
        <v>2660</v>
      </c>
      <c r="BW6" s="869">
        <v>1</v>
      </c>
      <c r="BX6" s="874">
        <v>1</v>
      </c>
      <c r="BY6" s="875">
        <v>1</v>
      </c>
      <c r="BZ6" s="703">
        <v>15000000</v>
      </c>
      <c r="CA6" s="703">
        <v>15000000</v>
      </c>
      <c r="CB6" s="875">
        <v>1</v>
      </c>
      <c r="CC6" s="871" t="s">
        <v>2908</v>
      </c>
      <c r="CD6" s="976">
        <v>1</v>
      </c>
      <c r="CE6" s="1072">
        <v>1</v>
      </c>
      <c r="CF6" s="1061">
        <v>1</v>
      </c>
      <c r="CG6" s="1063">
        <v>10000000</v>
      </c>
      <c r="CH6" s="1063">
        <v>5000000</v>
      </c>
      <c r="CI6" s="791">
        <v>0.25</v>
      </c>
      <c r="CJ6" s="1038" t="s">
        <v>3274</v>
      </c>
      <c r="CK6" s="1127">
        <v>1</v>
      </c>
      <c r="CL6" s="26"/>
      <c r="CM6" s="1134">
        <v>0</v>
      </c>
      <c r="CN6" s="928">
        <v>0</v>
      </c>
      <c r="CO6" s="928">
        <v>0</v>
      </c>
      <c r="CP6" s="1134">
        <v>0</v>
      </c>
      <c r="CQ6" s="1147" t="s">
        <v>2955</v>
      </c>
    </row>
    <row r="7" spans="1:135" ht="60" customHeight="1" x14ac:dyDescent="0.25">
      <c r="A7" s="1226"/>
      <c r="B7" s="1218"/>
      <c r="C7" s="1221"/>
      <c r="D7" s="191">
        <v>4</v>
      </c>
      <c r="E7" s="860" t="s">
        <v>31</v>
      </c>
      <c r="F7" s="201" t="s">
        <v>32</v>
      </c>
      <c r="G7" s="11" t="s">
        <v>33</v>
      </c>
      <c r="H7" s="11" t="s">
        <v>34</v>
      </c>
      <c r="I7" s="31" t="s">
        <v>35</v>
      </c>
      <c r="J7" s="42" t="s">
        <v>96</v>
      </c>
      <c r="K7" s="12" t="s">
        <v>96</v>
      </c>
      <c r="L7" s="12" t="s">
        <v>96</v>
      </c>
      <c r="M7" s="1037" t="s">
        <v>96</v>
      </c>
      <c r="N7" s="414">
        <v>10</v>
      </c>
      <c r="O7" s="344">
        <v>7</v>
      </c>
      <c r="P7" s="1088">
        <v>0.7</v>
      </c>
      <c r="Q7" s="1137" t="s">
        <v>3310</v>
      </c>
      <c r="R7" s="1085">
        <f>'2015'!O7</f>
        <v>0</v>
      </c>
      <c r="S7" s="47">
        <f>'2015'!P7</f>
        <v>0</v>
      </c>
      <c r="T7" s="48">
        <f>'2015'!Q7</f>
        <v>0</v>
      </c>
      <c r="U7" s="49">
        <f>'2015'!R7</f>
        <v>0</v>
      </c>
      <c r="V7" s="49">
        <f>'2015'!S7</f>
        <v>0</v>
      </c>
      <c r="W7" s="48">
        <f>'2015'!T7</f>
        <v>0</v>
      </c>
      <c r="X7" s="50" t="str">
        <f>'2015'!U7</f>
        <v>ND</v>
      </c>
      <c r="Y7" s="108">
        <f>'2016'!N7</f>
        <v>1</v>
      </c>
      <c r="Z7" s="107">
        <f>'2016'!O7</f>
        <v>0</v>
      </c>
      <c r="AA7" s="109">
        <f>'2016'!P7</f>
        <v>0</v>
      </c>
      <c r="AB7" s="110">
        <f>'2016'!Q7</f>
        <v>0</v>
      </c>
      <c r="AC7" s="110">
        <f>'2016'!R7</f>
        <v>0</v>
      </c>
      <c r="AD7" s="1111">
        <f>'2016'!S7</f>
        <v>0</v>
      </c>
      <c r="AE7" s="111" t="str">
        <f>'2016'!T7</f>
        <v>a la fecha  el seminario dirigido a empresas de mujeres para que participen en las licitaciones de compras públicas, esta pendiente de realizar.</v>
      </c>
      <c r="AF7" s="108">
        <f>'2017'!N7</f>
        <v>1</v>
      </c>
      <c r="AG7" s="107">
        <f>'2017'!O7</f>
        <v>1</v>
      </c>
      <c r="AH7" s="109">
        <f>'2017'!P7</f>
        <v>1</v>
      </c>
      <c r="AI7" s="110" t="str">
        <f>'2017'!Q7</f>
        <v>PENDIENTE</v>
      </c>
      <c r="AJ7" s="110" t="str">
        <f>'2017'!R7</f>
        <v>PENDIENTE</v>
      </c>
      <c r="AK7" s="1111">
        <f>'2017'!S7</f>
        <v>0</v>
      </c>
      <c r="AL7" s="111"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M7" s="108">
        <f>'2018'!N7</f>
        <v>1</v>
      </c>
      <c r="AN7" s="107">
        <f>'2018'!O7</f>
        <v>1</v>
      </c>
      <c r="AO7" s="109">
        <f>'2018'!P7</f>
        <v>1</v>
      </c>
      <c r="AP7" s="110" t="str">
        <f>'2018'!Q7</f>
        <v>-</v>
      </c>
      <c r="AQ7" s="110" t="str">
        <f>'2018'!R7</f>
        <v>-</v>
      </c>
      <c r="AR7" s="346">
        <v>0</v>
      </c>
      <c r="AS7" s="111"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T7" s="108">
        <f>'2019'!N7</f>
        <v>1</v>
      </c>
      <c r="AU7" s="107">
        <f>'2019'!O7</f>
        <v>1</v>
      </c>
      <c r="AV7" s="109">
        <f>'2019'!P7</f>
        <v>0.7</v>
      </c>
      <c r="AW7" s="110">
        <f>'2019'!Q7</f>
        <v>0</v>
      </c>
      <c r="AX7" s="110">
        <v>0</v>
      </c>
      <c r="AY7" s="1111">
        <v>0</v>
      </c>
      <c r="AZ7" s="351"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BA7" s="352">
        <f>'2020'!N7</f>
        <v>1</v>
      </c>
      <c r="BB7" s="352">
        <f>'2020'!O7</f>
        <v>0</v>
      </c>
      <c r="BC7" s="346">
        <f>'2020'!P7</f>
        <v>0</v>
      </c>
      <c r="BD7" s="360" t="str">
        <f>'2020'!Q7</f>
        <v>-</v>
      </c>
      <c r="BE7" s="360" t="str">
        <f>'2020'!R7</f>
        <v>-</v>
      </c>
      <c r="BF7" s="346">
        <f>'2020'!S7</f>
        <v>0</v>
      </c>
      <c r="BG7" s="356" t="s">
        <v>1402</v>
      </c>
      <c r="BH7" s="674">
        <v>1</v>
      </c>
      <c r="BI7" s="674">
        <v>0</v>
      </c>
      <c r="BJ7" s="457">
        <v>0</v>
      </c>
      <c r="BK7" s="687" t="s">
        <v>1079</v>
      </c>
      <c r="BL7" s="461" t="s">
        <v>1079</v>
      </c>
      <c r="BM7" s="457">
        <v>0</v>
      </c>
      <c r="BN7" s="683" t="s">
        <v>2600</v>
      </c>
      <c r="BO7" s="687">
        <v>1</v>
      </c>
      <c r="BP7" s="687">
        <v>2</v>
      </c>
      <c r="BQ7" s="457">
        <v>1</v>
      </c>
      <c r="BR7" s="703">
        <v>6000000</v>
      </c>
      <c r="BS7" s="703">
        <v>22500000</v>
      </c>
      <c r="BT7" s="457">
        <v>1</v>
      </c>
      <c r="BU7" s="683" t="s">
        <v>2824</v>
      </c>
      <c r="BV7" s="1120" t="s">
        <v>3309</v>
      </c>
      <c r="BW7" s="869">
        <v>1</v>
      </c>
      <c r="BX7" s="874">
        <v>2</v>
      </c>
      <c r="BY7" s="875">
        <v>1</v>
      </c>
      <c r="BZ7" s="703">
        <v>4000000</v>
      </c>
      <c r="CA7" s="703">
        <v>1000000</v>
      </c>
      <c r="CB7" s="791">
        <v>0.25</v>
      </c>
      <c r="CC7" s="871" t="s">
        <v>2909</v>
      </c>
      <c r="CD7" s="976">
        <v>1</v>
      </c>
      <c r="CE7" s="26"/>
      <c r="CF7" s="791">
        <v>0</v>
      </c>
      <c r="CG7" s="26"/>
      <c r="CH7" s="26"/>
      <c r="CI7" s="1021">
        <v>0</v>
      </c>
      <c r="CJ7" s="1038" t="s">
        <v>3212</v>
      </c>
      <c r="CK7" s="1127">
        <v>1</v>
      </c>
      <c r="CL7" s="26"/>
      <c r="CM7" s="1134">
        <v>0</v>
      </c>
      <c r="CN7" s="930"/>
      <c r="CO7" s="930"/>
      <c r="CP7" s="1134">
        <v>0</v>
      </c>
      <c r="CQ7" s="1147" t="s">
        <v>2955</v>
      </c>
    </row>
    <row r="8" spans="1:135" ht="60" customHeight="1" x14ac:dyDescent="0.25">
      <c r="A8" s="1226"/>
      <c r="B8" s="1218"/>
      <c r="C8" s="1221"/>
      <c r="D8" s="191">
        <v>5</v>
      </c>
      <c r="E8" s="860" t="s">
        <v>36</v>
      </c>
      <c r="F8" s="11" t="s">
        <v>37</v>
      </c>
      <c r="G8" s="11" t="s">
        <v>38</v>
      </c>
      <c r="H8" s="11" t="s">
        <v>39</v>
      </c>
      <c r="I8" s="31" t="s">
        <v>40</v>
      </c>
      <c r="J8" s="42" t="s">
        <v>211</v>
      </c>
      <c r="K8" s="11" t="s">
        <v>214</v>
      </c>
      <c r="L8" s="12">
        <v>45</v>
      </c>
      <c r="M8" s="1038" t="s">
        <v>213</v>
      </c>
      <c r="N8" s="414">
        <v>5</v>
      </c>
      <c r="O8" s="344">
        <v>10</v>
      </c>
      <c r="P8" s="1083">
        <v>1</v>
      </c>
      <c r="Q8" s="1137" t="s">
        <v>3312</v>
      </c>
      <c r="R8" s="1085">
        <f>'2015'!O8</f>
        <v>1</v>
      </c>
      <c r="S8" s="47">
        <f>'2015'!P8</f>
        <v>0.7</v>
      </c>
      <c r="T8" s="48">
        <f>'2015'!Q8</f>
        <v>0.7</v>
      </c>
      <c r="U8" s="49">
        <f>'2015'!R8</f>
        <v>0</v>
      </c>
      <c r="V8" s="49">
        <f>'2015'!S8</f>
        <v>0</v>
      </c>
      <c r="W8" s="48">
        <f>'2015'!T8</f>
        <v>0</v>
      </c>
      <c r="X8" s="50" t="str">
        <f>'2015'!U8</f>
        <v>ND</v>
      </c>
      <c r="Y8" s="108">
        <f>'2016'!N8</f>
        <v>1</v>
      </c>
      <c r="Z8" s="107">
        <f>'2016'!O8</f>
        <v>2</v>
      </c>
      <c r="AA8" s="109">
        <f>'2016'!P8</f>
        <v>2</v>
      </c>
      <c r="AB8" s="110">
        <f>'2016'!Q8</f>
        <v>0</v>
      </c>
      <c r="AC8" s="110">
        <f>'2016'!R8</f>
        <v>0</v>
      </c>
      <c r="AD8" s="1111">
        <f>'2016'!S8</f>
        <v>0</v>
      </c>
      <c r="AE8" s="1121" t="s">
        <v>3311</v>
      </c>
      <c r="AF8" s="108">
        <f>'2017'!N8</f>
        <v>1</v>
      </c>
      <c r="AG8" s="107">
        <f>'2017'!O8</f>
        <v>1</v>
      </c>
      <c r="AH8" s="109">
        <f>'2017'!P8</f>
        <v>1</v>
      </c>
      <c r="AI8" s="110">
        <f>'2017'!Q8</f>
        <v>69920000</v>
      </c>
      <c r="AJ8" s="110">
        <f>'2017'!R8</f>
        <v>24640000</v>
      </c>
      <c r="AK8" s="1111">
        <f>'2017'!S8</f>
        <v>0.35240274599542332</v>
      </c>
      <c r="AL8" s="111"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M8" s="108">
        <f>'2018'!N8</f>
        <v>3</v>
      </c>
      <c r="AN8" s="107">
        <f>'2018'!O8</f>
        <v>1</v>
      </c>
      <c r="AO8" s="109">
        <f>'2018'!P8</f>
        <v>0.33333333333333331</v>
      </c>
      <c r="AP8" s="110">
        <f>'2018'!Q8</f>
        <v>115160000</v>
      </c>
      <c r="AQ8" s="110">
        <f>'2018'!R8</f>
        <v>57660000</v>
      </c>
      <c r="AR8" s="346">
        <f>'2018'!S8</f>
        <v>0.50069468565474118</v>
      </c>
      <c r="AS8" s="111"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T8" s="108">
        <f>'2019'!N8</f>
        <v>1</v>
      </c>
      <c r="AU8" s="107">
        <f>'2019'!O8</f>
        <v>1</v>
      </c>
      <c r="AV8" s="109">
        <f>'2019'!P8</f>
        <v>0.7</v>
      </c>
      <c r="AW8" s="110">
        <f>'2019'!Q8</f>
        <v>98500000</v>
      </c>
      <c r="AX8" s="110">
        <f>'2019'!R8</f>
        <v>13768000</v>
      </c>
      <c r="AY8" s="1111">
        <v>0.14000000000000001</v>
      </c>
      <c r="AZ8" s="351"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BA8" s="352">
        <f>'2020'!N8</f>
        <v>3</v>
      </c>
      <c r="BB8" s="352">
        <f>'2020'!O8</f>
        <v>1</v>
      </c>
      <c r="BC8" s="346">
        <f>'2020'!P8</f>
        <v>0.33333333333333331</v>
      </c>
      <c r="BD8" s="360">
        <f>'2020'!Q8</f>
        <v>0</v>
      </c>
      <c r="BE8" s="360">
        <f>'2020'!R8</f>
        <v>0</v>
      </c>
      <c r="BF8" s="346">
        <f>'2020'!S8</f>
        <v>0</v>
      </c>
      <c r="BG8" s="26" t="s">
        <v>1403</v>
      </c>
      <c r="BH8" s="460">
        <v>1</v>
      </c>
      <c r="BI8" s="460">
        <v>2</v>
      </c>
      <c r="BJ8" s="457">
        <v>1</v>
      </c>
      <c r="BK8" s="687">
        <v>0</v>
      </c>
      <c r="BL8" s="461">
        <v>0</v>
      </c>
      <c r="BM8" s="457">
        <v>0</v>
      </c>
      <c r="BN8" s="26" t="s">
        <v>2602</v>
      </c>
      <c r="BO8" s="687">
        <v>1</v>
      </c>
      <c r="BP8" s="687">
        <v>2</v>
      </c>
      <c r="BQ8" s="457">
        <v>1</v>
      </c>
      <c r="BR8" s="702">
        <v>4000000</v>
      </c>
      <c r="BS8" s="702">
        <v>1000000</v>
      </c>
      <c r="BT8" s="457">
        <v>0.25</v>
      </c>
      <c r="BU8" s="683" t="s">
        <v>2825</v>
      </c>
      <c r="BV8" s="26"/>
      <c r="BW8" s="476">
        <v>0</v>
      </c>
      <c r="BX8" s="874">
        <v>1</v>
      </c>
      <c r="BY8" s="954">
        <v>1</v>
      </c>
      <c r="BZ8" s="702">
        <v>5500000</v>
      </c>
      <c r="CA8" s="702">
        <v>3500000</v>
      </c>
      <c r="CB8" s="961">
        <v>0.63600000000000001</v>
      </c>
      <c r="CC8" s="955" t="s">
        <v>3197</v>
      </c>
      <c r="CD8" s="976">
        <v>1</v>
      </c>
      <c r="CE8" s="1068">
        <v>1</v>
      </c>
      <c r="CF8" s="1069">
        <v>1</v>
      </c>
      <c r="CG8" s="1070">
        <v>3700000</v>
      </c>
      <c r="CH8" s="1070">
        <v>3700000</v>
      </c>
      <c r="CI8" s="1069">
        <v>1</v>
      </c>
      <c r="CJ8" s="1038" t="s">
        <v>3270</v>
      </c>
      <c r="CK8" s="1127">
        <v>0</v>
      </c>
      <c r="CL8" s="26"/>
      <c r="CM8" s="1134">
        <v>0</v>
      </c>
      <c r="CN8" s="930"/>
      <c r="CO8" s="930"/>
      <c r="CP8" s="1134">
        <v>0</v>
      </c>
      <c r="CQ8" s="1147" t="s">
        <v>2955</v>
      </c>
    </row>
    <row r="9" spans="1:135" ht="60" customHeight="1" x14ac:dyDescent="0.25">
      <c r="A9" s="1226"/>
      <c r="B9" s="1218"/>
      <c r="C9" s="1221"/>
      <c r="D9" s="191">
        <v>6</v>
      </c>
      <c r="E9" s="860" t="s">
        <v>41</v>
      </c>
      <c r="F9" s="11" t="s">
        <v>42</v>
      </c>
      <c r="G9" s="11" t="s">
        <v>43</v>
      </c>
      <c r="H9" s="12" t="s">
        <v>44</v>
      </c>
      <c r="I9" s="52" t="s">
        <v>45</v>
      </c>
      <c r="J9" s="51" t="s">
        <v>215</v>
      </c>
      <c r="K9" s="11" t="s">
        <v>216</v>
      </c>
      <c r="L9" s="9">
        <v>197</v>
      </c>
      <c r="M9" s="1038" t="s">
        <v>217</v>
      </c>
      <c r="N9" s="413">
        <v>0.8</v>
      </c>
      <c r="O9" s="743">
        <v>1</v>
      </c>
      <c r="P9" s="1083">
        <v>1</v>
      </c>
      <c r="Q9" s="1137" t="s">
        <v>3315</v>
      </c>
      <c r="R9" s="1085">
        <f>'2015'!O9</f>
        <v>0.15</v>
      </c>
      <c r="S9" s="47">
        <f>'2015'!P9</f>
        <v>0.15</v>
      </c>
      <c r="T9" s="457">
        <f>'2015'!Q9</f>
        <v>1</v>
      </c>
      <c r="U9" s="49">
        <f>'2015'!R9</f>
        <v>368750000</v>
      </c>
      <c r="V9" s="49">
        <f>'2015'!S9</f>
        <v>368386660</v>
      </c>
      <c r="W9" s="48">
        <f>'2015'!T9</f>
        <v>0.99901467118644072</v>
      </c>
      <c r="X9" s="50"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Y9" s="108">
        <f>'2016'!N9</f>
        <v>0.08</v>
      </c>
      <c r="Z9" s="107">
        <f>'2016'!O9</f>
        <v>0</v>
      </c>
      <c r="AA9" s="109">
        <f>'2016'!P9</f>
        <v>0</v>
      </c>
      <c r="AB9" s="110">
        <f>'2016'!Q9</f>
        <v>0</v>
      </c>
      <c r="AC9" s="110">
        <f>'2016'!R9</f>
        <v>0</v>
      </c>
      <c r="AD9" s="1111">
        <f>'2016'!S9</f>
        <v>0</v>
      </c>
      <c r="AE9" s="1121" t="str">
        <f>'2016'!T9</f>
        <v xml:space="preserve">Se solicalizaron todas las ofertas en los diferentes eventos de mujeres. </v>
      </c>
      <c r="AF9" s="108">
        <f>'2017'!N9</f>
        <v>0.08</v>
      </c>
      <c r="AG9" s="107">
        <f>'2017'!O9</f>
        <v>7.4999999999999997E-2</v>
      </c>
      <c r="AH9" s="109">
        <f>'2017'!P9</f>
        <v>0.9375</v>
      </c>
      <c r="AI9" s="110">
        <f>'2017'!Q9</f>
        <v>82000000</v>
      </c>
      <c r="AJ9" s="110">
        <f>'2017'!R9</f>
        <v>6570000</v>
      </c>
      <c r="AK9" s="1111">
        <f>'2017'!S9</f>
        <v>8.0121951219512197E-2</v>
      </c>
      <c r="AL9" s="111" t="str">
        <f>'2017'!T9</f>
        <v xml:space="preserve">desde la secretaria de equidad de genero y mujer se solicalizaron todas las ofertas en los diferentes eventos de mujeres. </v>
      </c>
      <c r="AM9" s="108">
        <f>'2018'!N9</f>
        <v>400</v>
      </c>
      <c r="AN9" s="107">
        <f>'2018'!O9</f>
        <v>119</v>
      </c>
      <c r="AO9" s="109">
        <f>'2018'!P9</f>
        <v>0.29749999999999999</v>
      </c>
      <c r="AP9" s="110">
        <f>'2018'!Q9</f>
        <v>28000000</v>
      </c>
      <c r="AQ9" s="110">
        <f>'2018'!R9</f>
        <v>23280000</v>
      </c>
      <c r="AR9" s="346">
        <f>'2018'!S9</f>
        <v>0.83142857142857141</v>
      </c>
      <c r="AS9" s="111"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T9" s="108">
        <f>'2019'!N9</f>
        <v>1</v>
      </c>
      <c r="AU9" s="107">
        <f>'2019'!O9</f>
        <v>1</v>
      </c>
      <c r="AV9" s="109">
        <f>'2019'!P9</f>
        <v>0.7</v>
      </c>
      <c r="AW9" s="110">
        <f>'2019'!Q9</f>
        <v>45299000</v>
      </c>
      <c r="AX9" s="110">
        <f>'2019'!R9</f>
        <v>37501000</v>
      </c>
      <c r="AY9" s="1111">
        <v>0.83</v>
      </c>
      <c r="AZ9" s="351"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BA9" s="352">
        <f>'2020'!N9</f>
        <v>400</v>
      </c>
      <c r="BB9" s="358">
        <f>'2020'!O9</f>
        <v>119</v>
      </c>
      <c r="BC9" s="346">
        <f>'2020'!P9</f>
        <v>0.29749999999999999</v>
      </c>
      <c r="BD9" s="360">
        <f>'2020'!Q9</f>
        <v>0</v>
      </c>
      <c r="BE9" s="360">
        <f>'2020'!R9</f>
        <v>0</v>
      </c>
      <c r="BF9" s="346">
        <f>'2020'!S9</f>
        <v>0</v>
      </c>
      <c r="BG9" s="356" t="s">
        <v>1404</v>
      </c>
      <c r="BH9" s="460">
        <v>2</v>
      </c>
      <c r="BI9" s="465">
        <v>2</v>
      </c>
      <c r="BJ9" s="457">
        <v>1</v>
      </c>
      <c r="BK9" s="175">
        <v>0</v>
      </c>
      <c r="BL9" s="171">
        <v>0</v>
      </c>
      <c r="BM9" s="457">
        <v>0</v>
      </c>
      <c r="BN9" s="683" t="s">
        <v>2603</v>
      </c>
      <c r="BO9" s="687">
        <v>2</v>
      </c>
      <c r="BP9" s="691">
        <v>2</v>
      </c>
      <c r="BQ9" s="457">
        <v>1</v>
      </c>
      <c r="BR9" s="700">
        <v>320000</v>
      </c>
      <c r="BS9" s="701">
        <v>320000</v>
      </c>
      <c r="BT9" s="457">
        <v>1</v>
      </c>
      <c r="BU9" s="711" t="s">
        <v>2826</v>
      </c>
      <c r="BV9" s="1109" t="s">
        <v>2663</v>
      </c>
      <c r="BW9" s="859">
        <v>2</v>
      </c>
      <c r="BX9" s="880">
        <v>5</v>
      </c>
      <c r="BY9" s="954">
        <v>1</v>
      </c>
      <c r="BZ9" s="881">
        <v>5000000</v>
      </c>
      <c r="CA9" s="882">
        <v>2500000</v>
      </c>
      <c r="CB9" s="962">
        <v>0.5</v>
      </c>
      <c r="CC9" s="906" t="s">
        <v>3198</v>
      </c>
      <c r="CD9" s="827">
        <v>2</v>
      </c>
      <c r="CE9" s="1009">
        <v>1</v>
      </c>
      <c r="CF9" s="810">
        <v>0.5</v>
      </c>
      <c r="CG9" s="1015">
        <v>3389000</v>
      </c>
      <c r="CH9" s="1015">
        <v>3389000</v>
      </c>
      <c r="CI9" s="1011">
        <v>1</v>
      </c>
      <c r="CJ9" s="1038" t="s">
        <v>3224</v>
      </c>
      <c r="CK9" s="827">
        <v>2</v>
      </c>
      <c r="CL9" s="26"/>
      <c r="CM9" s="1134">
        <v>0</v>
      </c>
      <c r="CN9" s="930"/>
      <c r="CO9" s="930"/>
      <c r="CP9" s="1134">
        <v>0</v>
      </c>
      <c r="CQ9" s="1147" t="s">
        <v>2955</v>
      </c>
    </row>
    <row r="10" spans="1:135" ht="89.25" customHeight="1" x14ac:dyDescent="0.25">
      <c r="A10" s="1226"/>
      <c r="B10" s="1218"/>
      <c r="C10" s="1221"/>
      <c r="D10" s="191">
        <v>7</v>
      </c>
      <c r="E10" s="860" t="s">
        <v>46</v>
      </c>
      <c r="F10" s="11" t="s">
        <v>47</v>
      </c>
      <c r="G10" s="11" t="s">
        <v>48</v>
      </c>
      <c r="H10" s="11" t="s">
        <v>19</v>
      </c>
      <c r="I10" s="31" t="s">
        <v>49</v>
      </c>
      <c r="J10" s="42" t="s">
        <v>96</v>
      </c>
      <c r="K10" s="12" t="s">
        <v>96</v>
      </c>
      <c r="L10" s="12" t="s">
        <v>96</v>
      </c>
      <c r="M10" s="1037" t="s">
        <v>96</v>
      </c>
      <c r="N10" s="413">
        <v>1</v>
      </c>
      <c r="O10" s="727">
        <v>1</v>
      </c>
      <c r="P10" s="1083">
        <v>1</v>
      </c>
      <c r="Q10" s="1137" t="s">
        <v>3316</v>
      </c>
      <c r="R10" s="1085">
        <f>'2015'!O10</f>
        <v>0.5</v>
      </c>
      <c r="S10" s="47">
        <f>'2015'!P10</f>
        <v>0.3</v>
      </c>
      <c r="T10" s="48">
        <f>'2015'!Q10</f>
        <v>0.6</v>
      </c>
      <c r="U10" s="49">
        <f>'2015'!R10</f>
        <v>0</v>
      </c>
      <c r="V10" s="49">
        <f>'2015'!S10</f>
        <v>0</v>
      </c>
      <c r="W10" s="48">
        <f>'2015'!T10</f>
        <v>0</v>
      </c>
      <c r="X10" s="50" t="str">
        <f>'2015'!U10</f>
        <v>ND</v>
      </c>
      <c r="Y10" s="108">
        <f>'2016'!N10</f>
        <v>0.1</v>
      </c>
      <c r="Z10" s="107">
        <f>'2016'!O10</f>
        <v>0.1</v>
      </c>
      <c r="AA10" s="109">
        <f>'2016'!P10</f>
        <v>1</v>
      </c>
      <c r="AB10" s="110">
        <f>'2016'!Q10</f>
        <v>0</v>
      </c>
      <c r="AC10" s="110">
        <f>'2016'!R10</f>
        <v>0</v>
      </c>
      <c r="AD10" s="1111">
        <f>'2016'!S10</f>
        <v>0</v>
      </c>
      <c r="AE10" s="111"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F10" s="108">
        <f>'2017'!N10</f>
        <v>0.1</v>
      </c>
      <c r="AG10" s="107">
        <f>'2017'!O10</f>
        <v>0.08</v>
      </c>
      <c r="AH10" s="109">
        <f>'2017'!P10</f>
        <v>0.79999999999999993</v>
      </c>
      <c r="AI10" s="110" t="str">
        <f>'2017'!Q10</f>
        <v>PENDIENTE</v>
      </c>
      <c r="AJ10" s="110" t="str">
        <f>'2017'!R10</f>
        <v>PENDIENTE</v>
      </c>
      <c r="AK10" s="1111">
        <f>'2017'!S10</f>
        <v>0</v>
      </c>
      <c r="AL10" s="111" t="str">
        <f>'2017'!T10</f>
        <v>Este programa es ejecutado por el SENA, quien ha capacitado a mujeres de distintas poblacion en formacion complementaria en tics, en formacion tecnica  y en  tecnologica. Donde todas las mujeres fortalecen la capacidad de desarrollo competitivo desde las tics.</v>
      </c>
      <c r="AM10" s="108">
        <f>'2018'!N10</f>
        <v>1</v>
      </c>
      <c r="AN10" s="107">
        <f>'2018'!O10</f>
        <v>1</v>
      </c>
      <c r="AO10" s="109">
        <f>'2018'!P10</f>
        <v>1</v>
      </c>
      <c r="AP10" s="110" t="str">
        <f>'2018'!Q10</f>
        <v>-</v>
      </c>
      <c r="AQ10" s="110" t="str">
        <f>'2018'!R10</f>
        <v>-</v>
      </c>
      <c r="AR10" s="346">
        <v>0</v>
      </c>
      <c r="AS10" s="111" t="str">
        <f>'2018'!AB10</f>
        <v>El SENA, mediante el centro de desarrollo empresarial, ofrece asistencia en el desarrollo empresarial, el emprendimiento y el empresarismo, en pro de sensibilizar, asesorar y y gestionar acciones con los emprendedores del departamento.</v>
      </c>
      <c r="AT10" s="108">
        <f>'2019'!N10</f>
        <v>1</v>
      </c>
      <c r="AU10" s="107">
        <f>'2019'!O10</f>
        <v>1</v>
      </c>
      <c r="AV10" s="109">
        <f>'2019'!P10</f>
        <v>0.7</v>
      </c>
      <c r="AW10" s="110">
        <f>'2019'!Q10</f>
        <v>0</v>
      </c>
      <c r="AX10" s="110">
        <v>0</v>
      </c>
      <c r="AY10" s="1111">
        <v>0</v>
      </c>
      <c r="AZ10" s="351" t="str">
        <f>'2019'!S10</f>
        <v>El Servicio Nacional de Aprendizaje SENA reporta que en cuanto a la capacitación de mujeres emprendedoras en terminos de fortalecimiento  TIC, ha logrado formar aproximadamente 5127 mujeres en relacion al uso de herramientas TIC.</v>
      </c>
      <c r="BA10" s="352">
        <f>'2020'!N10</f>
        <v>1</v>
      </c>
      <c r="BB10" s="352">
        <f>'2020'!O10</f>
        <v>1</v>
      </c>
      <c r="BC10" s="346">
        <f>'2020'!P10</f>
        <v>1</v>
      </c>
      <c r="BD10" s="360" t="str">
        <f>'2020'!Q10</f>
        <v>-</v>
      </c>
      <c r="BE10" s="360" t="str">
        <f>'2020'!R10</f>
        <v>-</v>
      </c>
      <c r="BF10" s="346">
        <f>'2020'!S10</f>
        <v>0.5</v>
      </c>
      <c r="BG10" s="356" t="s">
        <v>1013</v>
      </c>
      <c r="BH10" s="674">
        <v>4</v>
      </c>
      <c r="BI10" s="674">
        <v>4</v>
      </c>
      <c r="BJ10" s="467">
        <v>1</v>
      </c>
      <c r="BK10" s="461">
        <v>46160000</v>
      </c>
      <c r="BL10" s="461">
        <v>8655000</v>
      </c>
      <c r="BM10" s="467">
        <v>1.7000000000000001E-2</v>
      </c>
      <c r="BN10" s="683" t="s">
        <v>2598</v>
      </c>
      <c r="BO10" s="694">
        <v>1</v>
      </c>
      <c r="BP10" s="694">
        <v>1</v>
      </c>
      <c r="BQ10" s="467">
        <v>1</v>
      </c>
      <c r="BR10" s="704" t="s">
        <v>2249</v>
      </c>
      <c r="BS10" s="704" t="s">
        <v>2250</v>
      </c>
      <c r="BT10" s="467">
        <v>0.15</v>
      </c>
      <c r="BU10" s="711" t="s">
        <v>2827</v>
      </c>
      <c r="BV10" s="1109"/>
      <c r="BW10" s="868">
        <v>1</v>
      </c>
      <c r="BX10" s="811">
        <v>1</v>
      </c>
      <c r="BY10" s="875">
        <v>1</v>
      </c>
      <c r="BZ10" s="446" t="s">
        <v>3069</v>
      </c>
      <c r="CA10" s="446" t="s">
        <v>3069</v>
      </c>
      <c r="CB10" s="920">
        <v>1</v>
      </c>
      <c r="CC10" s="955" t="s">
        <v>3196</v>
      </c>
      <c r="CD10" s="978">
        <v>1</v>
      </c>
      <c r="CE10" s="984">
        <v>1</v>
      </c>
      <c r="CF10" s="986">
        <v>1</v>
      </c>
      <c r="CG10" s="1106">
        <v>587521995</v>
      </c>
      <c r="CH10" s="1106">
        <v>587521995</v>
      </c>
      <c r="CI10" s="1099">
        <v>1</v>
      </c>
      <c r="CJ10" s="1038" t="s">
        <v>3303</v>
      </c>
      <c r="CK10" s="1129">
        <v>1</v>
      </c>
      <c r="CL10" s="1144">
        <v>1</v>
      </c>
      <c r="CM10" s="1146">
        <v>1</v>
      </c>
      <c r="CN10" s="928">
        <v>40200000</v>
      </c>
      <c r="CO10" s="928">
        <v>17100000</v>
      </c>
      <c r="CP10" s="1135">
        <v>0.43530000000000002</v>
      </c>
      <c r="CQ10" s="1137" t="s">
        <v>3427</v>
      </c>
    </row>
    <row r="11" spans="1:135" ht="110.25" customHeight="1" x14ac:dyDescent="0.25">
      <c r="A11" s="1226"/>
      <c r="B11" s="1218"/>
      <c r="C11" s="1221" t="s">
        <v>50</v>
      </c>
      <c r="D11" s="191">
        <v>8</v>
      </c>
      <c r="E11" s="860" t="s">
        <v>51</v>
      </c>
      <c r="F11" s="11" t="s">
        <v>52</v>
      </c>
      <c r="G11" s="11" t="s">
        <v>53</v>
      </c>
      <c r="H11" s="11" t="s">
        <v>54</v>
      </c>
      <c r="I11" s="31" t="s">
        <v>55</v>
      </c>
      <c r="J11" s="6" t="s">
        <v>211</v>
      </c>
      <c r="K11" s="11" t="s">
        <v>218</v>
      </c>
      <c r="L11" s="12">
        <v>33</v>
      </c>
      <c r="M11" s="1038" t="s">
        <v>219</v>
      </c>
      <c r="N11" s="413">
        <v>1</v>
      </c>
      <c r="O11" s="747">
        <v>1</v>
      </c>
      <c r="P11" s="1083">
        <v>1</v>
      </c>
      <c r="Q11" s="1147" t="s">
        <v>3434</v>
      </c>
      <c r="R11" s="1085">
        <f>'2015'!O11</f>
        <v>0.08</v>
      </c>
      <c r="S11" s="47">
        <f>'2015'!P11</f>
        <v>0.08</v>
      </c>
      <c r="T11" s="467">
        <f>'2015'!Q11</f>
        <v>1</v>
      </c>
      <c r="U11" s="49">
        <f>'2015'!R11</f>
        <v>7987995</v>
      </c>
      <c r="V11" s="49">
        <f>'2015'!S11</f>
        <v>7987995</v>
      </c>
      <c r="W11" s="48">
        <f>'2015'!T11</f>
        <v>1</v>
      </c>
      <c r="X11" s="50"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Y11" s="108">
        <f>'2016'!N11</f>
        <v>10</v>
      </c>
      <c r="Z11" s="107">
        <f>'2016'!O11</f>
        <v>10</v>
      </c>
      <c r="AA11" s="109">
        <f>'2016'!P11</f>
        <v>1</v>
      </c>
      <c r="AB11" s="110">
        <f>'2016'!Q11</f>
        <v>0</v>
      </c>
      <c r="AC11" s="110">
        <f>'2016'!R11</f>
        <v>0</v>
      </c>
      <c r="AD11" s="1111">
        <f>'2016'!S11</f>
        <v>0</v>
      </c>
      <c r="AE11" s="111" t="str">
        <f>'2016'!T11</f>
        <v>Se  apoyo 15   mujeres cafeteras del Municipio de Pijao, proyecto productivo "paisaje, mujer y café"para la comercialización de café especial  segun 1 convenio 071/2016 Gobernacion del Quindío, Alcaldia de Pijao, Fundación Smurfit Kappa, (SENA capacitación)</v>
      </c>
      <c r="AF11" s="108">
        <f>'2017'!N11</f>
        <v>10</v>
      </c>
      <c r="AG11" s="107">
        <f>'2017'!O11</f>
        <v>8</v>
      </c>
      <c r="AH11" s="109">
        <f>'2017'!P11</f>
        <v>0.8</v>
      </c>
      <c r="AI11" s="110">
        <f>'2017'!Q11</f>
        <v>28600000</v>
      </c>
      <c r="AJ11" s="110">
        <f>'2017'!R11</f>
        <v>25860000</v>
      </c>
      <c r="AK11" s="1110">
        <f>'2017'!S11</f>
        <v>0.90419580419580414</v>
      </c>
      <c r="AL11" s="111"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M11" s="108">
        <f>'2018'!N11</f>
        <v>400</v>
      </c>
      <c r="AN11" s="107">
        <f>'2018'!O11</f>
        <v>119</v>
      </c>
      <c r="AO11" s="109">
        <f>'2018'!P11</f>
        <v>0.29749999999999999</v>
      </c>
      <c r="AP11" s="110">
        <f>'2018'!Q11</f>
        <v>28000000</v>
      </c>
      <c r="AQ11" s="110">
        <f>'2018'!R11</f>
        <v>23280000</v>
      </c>
      <c r="AR11" s="346">
        <f>'2018'!S11</f>
        <v>0.83142857142857141</v>
      </c>
      <c r="AS11" s="111"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T11" s="108">
        <f>'2019'!N11</f>
        <v>1</v>
      </c>
      <c r="AU11" s="107">
        <f>'2019'!O11</f>
        <v>1</v>
      </c>
      <c r="AV11" s="109">
        <f>'2019'!P11</f>
        <v>0.7</v>
      </c>
      <c r="AW11" s="110">
        <f>'2019'!Q11</f>
        <v>30000000</v>
      </c>
      <c r="AX11" s="110">
        <f>'2019'!R11</f>
        <v>2000000</v>
      </c>
      <c r="AY11" s="1111">
        <v>6.6600000000000006E-2</v>
      </c>
      <c r="AZ11" s="351"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BA11" s="352">
        <f>'2020'!N11</f>
        <v>400</v>
      </c>
      <c r="BB11" s="358">
        <f>'2020'!O11</f>
        <v>119</v>
      </c>
      <c r="BC11" s="346">
        <f>'2020'!P11</f>
        <v>0.29749999999999999</v>
      </c>
      <c r="BD11" s="360">
        <f>'2020'!Q11</f>
        <v>0</v>
      </c>
      <c r="BE11" s="360">
        <f>'2020'!R11</f>
        <v>0</v>
      </c>
      <c r="BF11" s="346">
        <f>'2020'!S11</f>
        <v>0</v>
      </c>
      <c r="BG11" s="356" t="s">
        <v>1403</v>
      </c>
      <c r="BH11" s="460">
        <v>4</v>
      </c>
      <c r="BI11" s="465">
        <v>5</v>
      </c>
      <c r="BJ11" s="467">
        <v>1</v>
      </c>
      <c r="BK11" s="469">
        <v>226000000</v>
      </c>
      <c r="BL11" s="469">
        <v>8655000</v>
      </c>
      <c r="BM11" s="467">
        <v>0.17</v>
      </c>
      <c r="BN11" s="683" t="s">
        <v>2605</v>
      </c>
      <c r="BO11" s="687">
        <v>4</v>
      </c>
      <c r="BP11" s="691">
        <v>74</v>
      </c>
      <c r="BQ11" s="467">
        <v>1</v>
      </c>
      <c r="BR11" s="705">
        <v>23945642</v>
      </c>
      <c r="BS11" s="705">
        <v>5986410</v>
      </c>
      <c r="BT11" s="467">
        <v>0.25</v>
      </c>
      <c r="BU11" s="683" t="s">
        <v>2828</v>
      </c>
      <c r="BV11" s="639" t="s">
        <v>2666</v>
      </c>
      <c r="BW11" s="874">
        <v>4</v>
      </c>
      <c r="BX11" s="883">
        <v>5</v>
      </c>
      <c r="BY11" s="941">
        <v>1</v>
      </c>
      <c r="BZ11" s="715">
        <v>204178170</v>
      </c>
      <c r="CA11" s="715">
        <v>204178170</v>
      </c>
      <c r="CB11" s="941">
        <v>1</v>
      </c>
      <c r="CC11" s="871" t="s">
        <v>3152</v>
      </c>
      <c r="CD11" s="827">
        <v>4</v>
      </c>
      <c r="CE11" s="1045">
        <v>1</v>
      </c>
      <c r="CF11" s="791">
        <v>0.25</v>
      </c>
      <c r="CG11" s="995">
        <v>14800000</v>
      </c>
      <c r="CH11" s="995">
        <v>14800000</v>
      </c>
      <c r="CI11" s="1046">
        <v>1</v>
      </c>
      <c r="CJ11" s="1038" t="s">
        <v>3262</v>
      </c>
      <c r="CK11" s="827">
        <v>4</v>
      </c>
      <c r="CL11" s="26"/>
      <c r="CM11" s="1134">
        <v>0</v>
      </c>
      <c r="CN11" s="930"/>
      <c r="CO11" s="930"/>
      <c r="CP11" s="1134">
        <v>0</v>
      </c>
      <c r="CQ11" s="1147" t="s">
        <v>2955</v>
      </c>
    </row>
    <row r="12" spans="1:135" ht="69.75" customHeight="1" x14ac:dyDescent="0.25">
      <c r="A12" s="1226"/>
      <c r="B12" s="1218"/>
      <c r="C12" s="1221"/>
      <c r="D12" s="191">
        <v>9</v>
      </c>
      <c r="E12" s="860" t="s">
        <v>56</v>
      </c>
      <c r="F12" s="11" t="s">
        <v>57</v>
      </c>
      <c r="G12" s="11" t="s">
        <v>58</v>
      </c>
      <c r="H12" s="11" t="s">
        <v>59</v>
      </c>
      <c r="I12" s="31" t="s">
        <v>55</v>
      </c>
      <c r="J12" s="42" t="s">
        <v>211</v>
      </c>
      <c r="K12" s="12" t="s">
        <v>214</v>
      </c>
      <c r="L12" s="12">
        <v>28</v>
      </c>
      <c r="M12" s="1038" t="s">
        <v>220</v>
      </c>
      <c r="N12" s="413">
        <v>0.9</v>
      </c>
      <c r="O12" s="747">
        <v>1</v>
      </c>
      <c r="P12" s="1083">
        <v>1</v>
      </c>
      <c r="Q12" s="1147" t="s">
        <v>3435</v>
      </c>
      <c r="R12" s="1085">
        <f>'2015'!O12</f>
        <v>0.1</v>
      </c>
      <c r="S12" s="47">
        <f>'2015'!P12</f>
        <v>0.1</v>
      </c>
      <c r="T12" s="467">
        <f>'2015'!Q12</f>
        <v>1</v>
      </c>
      <c r="U12" s="49">
        <f>'2015'!R12</f>
        <v>137400000</v>
      </c>
      <c r="V12" s="49">
        <f>'2015'!S12</f>
        <v>137400000</v>
      </c>
      <c r="W12" s="48">
        <f>'2015'!T12</f>
        <v>1</v>
      </c>
      <c r="X12" s="50"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Y12" s="108">
        <f>'2016'!N12</f>
        <v>0.09</v>
      </c>
      <c r="Z12" s="107">
        <f>'2016'!O12</f>
        <v>0.09</v>
      </c>
      <c r="AA12" s="109">
        <f>'2016'!P12</f>
        <v>1</v>
      </c>
      <c r="AB12" s="110">
        <f>'2016'!Q12</f>
        <v>270000000</v>
      </c>
      <c r="AC12" s="110">
        <f>'2016'!R12</f>
        <v>270000000</v>
      </c>
      <c r="AD12" s="1110">
        <f>'2016'!S12</f>
        <v>1</v>
      </c>
      <c r="AE12" s="111"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F12" s="108">
        <f>'2017'!N12</f>
        <v>0.09</v>
      </c>
      <c r="AG12" s="107">
        <f>'2017'!O12</f>
        <v>0.09</v>
      </c>
      <c r="AH12" s="109">
        <f>'2017'!P12</f>
        <v>1</v>
      </c>
      <c r="AI12" s="110" t="str">
        <f>'2017'!Q12</f>
        <v>PENDIENTE</v>
      </c>
      <c r="AJ12" s="110" t="str">
        <f>'2017'!R12</f>
        <v>PENDIENTE</v>
      </c>
      <c r="AK12" s="1111">
        <f>'2017'!S12</f>
        <v>0</v>
      </c>
      <c r="AL12" s="111" t="str">
        <f>'2017'!T12</f>
        <v>Se han realizado capacitaciones a 300 jovenes y mujeres rurales campesinas,  en temas de asociatividad, emprendimiento, comercializacion en  los  municipios GÉNOVA-FILANDIA-MONTENEGRO-FILANDIA-BUENAVIST A-CIRCASIA-CALARCÁ</v>
      </c>
      <c r="AM12" s="108">
        <f>'2018'!N12</f>
        <v>2</v>
      </c>
      <c r="AN12" s="107">
        <f>'2018'!O12</f>
        <v>0</v>
      </c>
      <c r="AO12" s="109">
        <f>'2018'!P12</f>
        <v>0</v>
      </c>
      <c r="AP12" s="110">
        <f>'2018'!Q12</f>
        <v>21000000</v>
      </c>
      <c r="AQ12" s="110">
        <f>'2018'!R12</f>
        <v>0</v>
      </c>
      <c r="AR12" s="346">
        <f>'2018'!S12</f>
        <v>0</v>
      </c>
      <c r="AS12" s="111"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T12" s="108">
        <f>'2019'!N12</f>
        <v>12</v>
      </c>
      <c r="AU12" s="107">
        <f>'2019'!O12</f>
        <v>12</v>
      </c>
      <c r="AV12" s="109">
        <f>'2019'!P12</f>
        <v>0.75</v>
      </c>
      <c r="AW12" s="110">
        <f>'2019'!Q12</f>
        <v>33258000</v>
      </c>
      <c r="AX12" s="110">
        <v>0</v>
      </c>
      <c r="AY12" s="1111">
        <v>0</v>
      </c>
      <c r="AZ12" s="351"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BA12" s="352">
        <f>'2020'!N12</f>
        <v>2</v>
      </c>
      <c r="BB12" s="358">
        <f>'2020'!O12</f>
        <v>0</v>
      </c>
      <c r="BC12" s="346">
        <f>'2020'!P12</f>
        <v>0</v>
      </c>
      <c r="BD12" s="360">
        <f>'2020'!Q12</f>
        <v>0</v>
      </c>
      <c r="BE12" s="360">
        <f>'2020'!R12</f>
        <v>0</v>
      </c>
      <c r="BF12" s="346">
        <f>'2020'!S12</f>
        <v>0</v>
      </c>
      <c r="BG12" s="355" t="s">
        <v>1398</v>
      </c>
      <c r="BH12" s="460">
        <v>4</v>
      </c>
      <c r="BI12" s="465">
        <v>16</v>
      </c>
      <c r="BJ12" s="467">
        <v>1</v>
      </c>
      <c r="BK12" s="473">
        <v>123000000</v>
      </c>
      <c r="BL12" s="163"/>
      <c r="BM12" s="467">
        <v>0</v>
      </c>
      <c r="BN12" s="684" t="s">
        <v>2607</v>
      </c>
      <c r="BO12" s="687">
        <v>4</v>
      </c>
      <c r="BP12" s="691">
        <v>22</v>
      </c>
      <c r="BQ12" s="467">
        <v>1</v>
      </c>
      <c r="BR12" s="700">
        <v>286000000</v>
      </c>
      <c r="BS12" s="701">
        <v>286000000</v>
      </c>
      <c r="BT12" s="467">
        <v>1</v>
      </c>
      <c r="BU12" s="684" t="s">
        <v>2829</v>
      </c>
      <c r="BV12" s="1109" t="s">
        <v>2670</v>
      </c>
      <c r="BW12" s="883">
        <v>4</v>
      </c>
      <c r="BX12" s="883">
        <v>10</v>
      </c>
      <c r="BY12" s="875">
        <v>1</v>
      </c>
      <c r="BZ12" s="884">
        <v>287884712</v>
      </c>
      <c r="CA12" s="885">
        <v>287884712</v>
      </c>
      <c r="CB12" s="875">
        <v>1</v>
      </c>
      <c r="CC12" s="871" t="s">
        <v>3072</v>
      </c>
      <c r="CD12" s="978">
        <v>0.9</v>
      </c>
      <c r="CE12" s="984">
        <v>0.9</v>
      </c>
      <c r="CF12" s="1046">
        <v>1</v>
      </c>
      <c r="CG12" s="996">
        <v>241000000</v>
      </c>
      <c r="CH12" s="997">
        <v>197800000</v>
      </c>
      <c r="CI12" s="1046">
        <v>0.8</v>
      </c>
      <c r="CJ12" s="1052" t="s">
        <v>3304</v>
      </c>
      <c r="CK12" s="1129">
        <v>0.9</v>
      </c>
      <c r="CL12" s="26"/>
      <c r="CM12" s="1134">
        <v>0</v>
      </c>
      <c r="CN12" s="930"/>
      <c r="CO12" s="930"/>
      <c r="CP12" s="1134">
        <v>0</v>
      </c>
      <c r="CQ12" s="1147" t="s">
        <v>2955</v>
      </c>
    </row>
    <row r="13" spans="1:135" ht="60" customHeight="1" x14ac:dyDescent="0.25">
      <c r="A13" s="1226"/>
      <c r="B13" s="1218"/>
      <c r="C13" s="1221"/>
      <c r="D13" s="191">
        <v>10</v>
      </c>
      <c r="E13" s="860" t="s">
        <v>60</v>
      </c>
      <c r="F13" s="11" t="s">
        <v>61</v>
      </c>
      <c r="G13" s="11" t="s">
        <v>62</v>
      </c>
      <c r="H13" s="11" t="s">
        <v>63</v>
      </c>
      <c r="I13" s="31" t="s">
        <v>55</v>
      </c>
      <c r="J13" s="42" t="s">
        <v>221</v>
      </c>
      <c r="K13" s="12" t="s">
        <v>222</v>
      </c>
      <c r="L13" s="12">
        <v>122</v>
      </c>
      <c r="M13" s="1038" t="s">
        <v>223</v>
      </c>
      <c r="N13" s="413">
        <v>0.9</v>
      </c>
      <c r="O13" s="747">
        <v>1</v>
      </c>
      <c r="P13" s="1083">
        <v>1</v>
      </c>
      <c r="Q13" s="1147" t="s">
        <v>3436</v>
      </c>
      <c r="R13" s="1085">
        <f>'2015'!O13</f>
        <v>0.1</v>
      </c>
      <c r="S13" s="47">
        <f>'2015'!P13</f>
        <v>0.1</v>
      </c>
      <c r="T13" s="467">
        <f>'2015'!Q13</f>
        <v>1</v>
      </c>
      <c r="U13" s="49">
        <f>'2015'!R13</f>
        <v>137400000</v>
      </c>
      <c r="V13" s="49">
        <f>'2015'!S13</f>
        <v>137400000</v>
      </c>
      <c r="W13" s="48">
        <f>'2015'!T13</f>
        <v>1</v>
      </c>
      <c r="X13" s="50" t="str">
        <f>'2015'!U13</f>
        <v>Desde el 80%de los encadenamientos productivos, con iniciativa femenina, mencionada anteriormente, se da cumplimiento a esta meta</v>
      </c>
      <c r="Y13" s="108">
        <f>'2016'!N13</f>
        <v>0.09</v>
      </c>
      <c r="Z13" s="107">
        <f>'2016'!O13</f>
        <v>0.09</v>
      </c>
      <c r="AA13" s="109">
        <f>'2016'!P13</f>
        <v>1</v>
      </c>
      <c r="AB13" s="110">
        <f>'2016'!Q13</f>
        <v>4894167</v>
      </c>
      <c r="AC13" s="110">
        <f>'2016'!R13</f>
        <v>4894167</v>
      </c>
      <c r="AD13" s="1110">
        <f>'2016'!S13</f>
        <v>1</v>
      </c>
      <c r="AE13" s="111"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F13" s="108">
        <f>'2017'!N13</f>
        <v>0.09</v>
      </c>
      <c r="AG13" s="107">
        <f>'2017'!O13</f>
        <v>0.09</v>
      </c>
      <c r="AH13" s="109">
        <f>'2017'!P13</f>
        <v>1</v>
      </c>
      <c r="AI13" s="110">
        <f>'2017'!Q13</f>
        <v>3090000</v>
      </c>
      <c r="AJ13" s="110">
        <f>'2017'!R13</f>
        <v>3090000</v>
      </c>
      <c r="AK13" s="1110">
        <f>'2017'!S13</f>
        <v>1</v>
      </c>
      <c r="AL13" s="111"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M13" s="108">
        <f>'2018'!N13</f>
        <v>1</v>
      </c>
      <c r="AN13" s="107">
        <f>'2018'!O13</f>
        <v>0.5</v>
      </c>
      <c r="AO13" s="109">
        <f>'2018'!P13</f>
        <v>0.5</v>
      </c>
      <c r="AP13" s="110">
        <f>'2018'!Q13</f>
        <v>96174667</v>
      </c>
      <c r="AQ13" s="110">
        <f>'2018'!R13</f>
        <v>25800000</v>
      </c>
      <c r="AR13" s="346">
        <f>'2018'!S13</f>
        <v>0.26826191142413836</v>
      </c>
      <c r="AS13" s="111"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T13" s="108">
        <f>'2019'!N13</f>
        <v>12</v>
      </c>
      <c r="AU13" s="107">
        <f>'2019'!O13</f>
        <v>12</v>
      </c>
      <c r="AV13" s="109">
        <f>'2019'!P13</f>
        <v>0.7</v>
      </c>
      <c r="AW13" s="110">
        <f>'2019'!Q13</f>
        <v>0</v>
      </c>
      <c r="AX13" s="110">
        <v>0</v>
      </c>
      <c r="AY13" s="1111">
        <v>0</v>
      </c>
      <c r="AZ13" s="351"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BA13" s="352">
        <f>'2020'!N13</f>
        <v>1</v>
      </c>
      <c r="BB13" s="352">
        <f>'2020'!O13</f>
        <v>0.5</v>
      </c>
      <c r="BC13" s="346">
        <f>'2020'!P13</f>
        <v>0.5</v>
      </c>
      <c r="BD13" s="360">
        <f>'2020'!Q13</f>
        <v>0</v>
      </c>
      <c r="BE13" s="360">
        <f>'2020'!R13</f>
        <v>0</v>
      </c>
      <c r="BF13" s="346">
        <f>'2020'!S13</f>
        <v>0.01</v>
      </c>
      <c r="BG13" s="26" t="s">
        <v>1399</v>
      </c>
      <c r="BH13" s="674">
        <v>2</v>
      </c>
      <c r="BI13" s="674">
        <v>4</v>
      </c>
      <c r="BJ13" s="467">
        <v>1</v>
      </c>
      <c r="BK13" s="475">
        <v>130000000</v>
      </c>
      <c r="BL13" s="461">
        <v>0</v>
      </c>
      <c r="BM13" s="467">
        <v>0</v>
      </c>
      <c r="BN13" s="26" t="s">
        <v>2608</v>
      </c>
      <c r="BO13" s="687">
        <v>2</v>
      </c>
      <c r="BP13" s="687">
        <v>2</v>
      </c>
      <c r="BQ13" s="467">
        <v>0.66659999999999997</v>
      </c>
      <c r="BR13" s="700">
        <v>0</v>
      </c>
      <c r="BS13" s="701">
        <v>0</v>
      </c>
      <c r="BT13" s="467">
        <v>0</v>
      </c>
      <c r="BU13" s="26" t="s">
        <v>2830</v>
      </c>
      <c r="BV13" s="1109" t="s">
        <v>2660</v>
      </c>
      <c r="BW13" s="874">
        <v>2</v>
      </c>
      <c r="BX13" s="874">
        <v>0</v>
      </c>
      <c r="BY13" s="876">
        <v>0</v>
      </c>
      <c r="BZ13" s="779"/>
      <c r="CA13" s="708"/>
      <c r="CB13" s="792"/>
      <c r="CC13" s="871" t="s">
        <v>2954</v>
      </c>
      <c r="CD13" s="827">
        <v>2</v>
      </c>
      <c r="CE13" s="1072">
        <v>2</v>
      </c>
      <c r="CF13" s="1073">
        <v>1</v>
      </c>
      <c r="CG13" s="996">
        <v>5000000</v>
      </c>
      <c r="CH13" s="395">
        <v>0</v>
      </c>
      <c r="CI13" s="1021">
        <v>0</v>
      </c>
      <c r="CJ13" s="1038" t="s">
        <v>3271</v>
      </c>
      <c r="CK13" s="827">
        <v>2</v>
      </c>
      <c r="CL13" s="26"/>
      <c r="CM13" s="1134">
        <v>0</v>
      </c>
      <c r="CN13" s="930"/>
      <c r="CO13" s="930"/>
      <c r="CP13" s="1134">
        <v>0</v>
      </c>
      <c r="CQ13" s="1147" t="s">
        <v>2955</v>
      </c>
    </row>
    <row r="14" spans="1:135" ht="60" customHeight="1" x14ac:dyDescent="0.25">
      <c r="A14" s="1226"/>
      <c r="B14" s="1218"/>
      <c r="C14" s="1221" t="s">
        <v>50</v>
      </c>
      <c r="D14" s="191">
        <v>11</v>
      </c>
      <c r="E14" s="860" t="s">
        <v>64</v>
      </c>
      <c r="F14" s="11" t="s">
        <v>65</v>
      </c>
      <c r="G14" s="11" t="s">
        <v>66</v>
      </c>
      <c r="H14" s="11" t="s">
        <v>67</v>
      </c>
      <c r="I14" s="31" t="s">
        <v>289</v>
      </c>
      <c r="J14" s="42" t="s">
        <v>224</v>
      </c>
      <c r="K14" s="12" t="s">
        <v>290</v>
      </c>
      <c r="L14" s="12" t="s">
        <v>225</v>
      </c>
      <c r="M14" s="1038" t="s">
        <v>226</v>
      </c>
      <c r="N14" s="413">
        <v>0.95</v>
      </c>
      <c r="O14" s="747">
        <v>1</v>
      </c>
      <c r="P14" s="1083">
        <v>1</v>
      </c>
      <c r="Q14" s="1147" t="s">
        <v>3437</v>
      </c>
      <c r="R14" s="1085">
        <f>'2015'!O14</f>
        <v>0.2</v>
      </c>
      <c r="S14" s="47">
        <f>'2015'!P14</f>
        <v>0.2</v>
      </c>
      <c r="T14" s="467">
        <f>'2015'!Q14</f>
        <v>1</v>
      </c>
      <c r="U14" s="49">
        <f>'2015'!R14</f>
        <v>137400000</v>
      </c>
      <c r="V14" s="49">
        <f>'2015'!S14</f>
        <v>8000000</v>
      </c>
      <c r="W14" s="48">
        <f>'2015'!T14</f>
        <v>5.8224163027656477E-2</v>
      </c>
      <c r="X14" s="50"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Y14" s="108">
        <f>'2016'!N14</f>
        <v>9.5000000000000001E-2</v>
      </c>
      <c r="Z14" s="107">
        <f>'2016'!O14</f>
        <v>9.5000000000000001E-2</v>
      </c>
      <c r="AA14" s="109">
        <f>'2016'!P14</f>
        <v>1</v>
      </c>
      <c r="AB14" s="110">
        <f>'2016'!Q14</f>
        <v>10000000</v>
      </c>
      <c r="AC14" s="110">
        <f>'2016'!R14</f>
        <v>10000000</v>
      </c>
      <c r="AD14" s="1110">
        <f>'2016'!S14</f>
        <v>1</v>
      </c>
      <c r="AE14" s="111"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F14" s="108">
        <f>'2017'!N14</f>
        <v>9.5000000000000001E-2</v>
      </c>
      <c r="AG14" s="107">
        <f>'2017'!O14</f>
        <v>9.5000000000000001E-2</v>
      </c>
      <c r="AH14" s="109">
        <f>'2017'!P14</f>
        <v>1</v>
      </c>
      <c r="AI14" s="110">
        <f>'2017'!Q14</f>
        <v>18000000</v>
      </c>
      <c r="AJ14" s="110">
        <f>'2017'!R14</f>
        <v>0</v>
      </c>
      <c r="AK14" s="1111">
        <f>'2017'!S14</f>
        <v>0</v>
      </c>
      <c r="AL14" s="111"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M14" s="108">
        <f>'2018'!N14</f>
        <v>600</v>
      </c>
      <c r="AN14" s="107">
        <f>'2018'!O14</f>
        <v>139</v>
      </c>
      <c r="AO14" s="109">
        <f>'2018'!P14</f>
        <v>0.23166666666666666</v>
      </c>
      <c r="AP14" s="110">
        <f>'2018'!Q14</f>
        <v>28000000</v>
      </c>
      <c r="AQ14" s="110">
        <f>'2018'!R14</f>
        <v>26620000</v>
      </c>
      <c r="AR14" s="346">
        <f>'2018'!S14</f>
        <v>0.95071428571428573</v>
      </c>
      <c r="AS14" s="111"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T14" s="108">
        <f>'2019'!N14</f>
        <v>13</v>
      </c>
      <c r="AU14" s="107">
        <f>'2019'!O14</f>
        <v>13</v>
      </c>
      <c r="AV14" s="109">
        <f>'2019'!P14</f>
        <v>0.7</v>
      </c>
      <c r="AW14" s="110">
        <f>'2019'!Q14</f>
        <v>30000000</v>
      </c>
      <c r="AX14" s="110">
        <v>0</v>
      </c>
      <c r="AY14" s="1111">
        <v>0</v>
      </c>
      <c r="AZ14" s="351"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BA14" s="352">
        <f>'2020'!N14</f>
        <v>600</v>
      </c>
      <c r="BB14" s="358">
        <f>'2020'!O14</f>
        <v>139</v>
      </c>
      <c r="BC14" s="346">
        <f>'2020'!P14</f>
        <v>0.23166666666666666</v>
      </c>
      <c r="BD14" s="360">
        <f>'2020'!Q14</f>
        <v>0</v>
      </c>
      <c r="BE14" s="360">
        <f>'2020'!R14</f>
        <v>0</v>
      </c>
      <c r="BF14" s="346">
        <f>'2020'!S14</f>
        <v>0</v>
      </c>
      <c r="BG14" s="356" t="s">
        <v>1403</v>
      </c>
      <c r="BH14" s="460">
        <v>465</v>
      </c>
      <c r="BI14" s="465">
        <v>655</v>
      </c>
      <c r="BJ14" s="467">
        <v>1</v>
      </c>
      <c r="BK14" s="175">
        <v>0</v>
      </c>
      <c r="BL14" s="171">
        <v>0</v>
      </c>
      <c r="BM14" s="467">
        <v>0</v>
      </c>
      <c r="BN14" s="683" t="s">
        <v>2609</v>
      </c>
      <c r="BO14" s="687">
        <v>465</v>
      </c>
      <c r="BP14" s="691">
        <v>6</v>
      </c>
      <c r="BQ14" s="467">
        <v>1.2E-2</v>
      </c>
      <c r="BR14" s="700">
        <v>27558000</v>
      </c>
      <c r="BS14" s="701">
        <v>16018000</v>
      </c>
      <c r="BT14" s="467">
        <v>0.6</v>
      </c>
      <c r="BU14" s="683" t="s">
        <v>2831</v>
      </c>
      <c r="BV14" s="1109" t="s">
        <v>2675</v>
      </c>
      <c r="BW14" s="874">
        <v>465</v>
      </c>
      <c r="BX14" s="883">
        <v>0</v>
      </c>
      <c r="BY14" s="876">
        <v>0</v>
      </c>
      <c r="BZ14" s="885"/>
      <c r="CA14" s="885"/>
      <c r="CB14" s="792"/>
      <c r="CC14" s="871" t="s">
        <v>2954</v>
      </c>
      <c r="CD14" s="827">
        <v>465</v>
      </c>
      <c r="CE14" s="1072">
        <v>158</v>
      </c>
      <c r="CF14" s="791">
        <v>0.34</v>
      </c>
      <c r="CG14" s="996">
        <v>87500000</v>
      </c>
      <c r="CH14" s="996">
        <v>87500000</v>
      </c>
      <c r="CI14" s="1104">
        <v>1</v>
      </c>
      <c r="CJ14" s="1038" t="s">
        <v>3272</v>
      </c>
      <c r="CK14" s="827">
        <v>465</v>
      </c>
      <c r="CL14" s="26"/>
      <c r="CM14" s="1134">
        <v>0</v>
      </c>
      <c r="CN14" s="930"/>
      <c r="CO14" s="930"/>
      <c r="CP14" s="1134">
        <v>0</v>
      </c>
      <c r="CQ14" s="1147" t="s">
        <v>2955</v>
      </c>
    </row>
    <row r="15" spans="1:135" ht="60" customHeight="1" x14ac:dyDescent="0.25">
      <c r="A15" s="1226"/>
      <c r="B15" s="1218"/>
      <c r="C15" s="1221"/>
      <c r="D15" s="191">
        <v>12</v>
      </c>
      <c r="E15" s="860" t="s">
        <v>69</v>
      </c>
      <c r="F15" s="11" t="s">
        <v>70</v>
      </c>
      <c r="G15" s="11" t="s">
        <v>71</v>
      </c>
      <c r="H15" s="11" t="s">
        <v>72</v>
      </c>
      <c r="I15" s="31" t="s">
        <v>285</v>
      </c>
      <c r="J15" s="6" t="s">
        <v>211</v>
      </c>
      <c r="K15" s="8" t="s">
        <v>212</v>
      </c>
      <c r="L15" s="12">
        <v>46</v>
      </c>
      <c r="M15" s="1038" t="s">
        <v>227</v>
      </c>
      <c r="N15" s="413">
        <v>0.5</v>
      </c>
      <c r="O15" s="747">
        <v>1</v>
      </c>
      <c r="P15" s="1083">
        <v>1</v>
      </c>
      <c r="Q15" s="1147" t="s">
        <v>3438</v>
      </c>
      <c r="R15" s="1085">
        <f>'2015'!O15</f>
        <v>0.05</v>
      </c>
      <c r="S15" s="47">
        <f>'2015'!P15</f>
        <v>0.05</v>
      </c>
      <c r="T15" s="467">
        <f>'2015'!Q15</f>
        <v>1</v>
      </c>
      <c r="U15" s="49">
        <f>'2015'!R15</f>
        <v>46926660</v>
      </c>
      <c r="V15" s="49">
        <f>'2015'!S15</f>
        <v>46926660</v>
      </c>
      <c r="W15" s="48">
        <f>'2015'!T15</f>
        <v>1</v>
      </c>
      <c r="X15" s="50"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Y15" s="108">
        <f>'2016'!N15</f>
        <v>0.05</v>
      </c>
      <c r="Z15" s="107">
        <f>'2016'!O15</f>
        <v>0.05</v>
      </c>
      <c r="AA15" s="109">
        <f>'2016'!P15</f>
        <v>1</v>
      </c>
      <c r="AB15" s="110">
        <f>'2016'!Q15</f>
        <v>60000000</v>
      </c>
      <c r="AC15" s="110">
        <f>'2016'!R15</f>
        <v>60000000</v>
      </c>
      <c r="AD15" s="1110">
        <f>'2016'!S15</f>
        <v>1</v>
      </c>
      <c r="AE15" s="111"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F15" s="108">
        <f>'2017'!N15</f>
        <v>0.05</v>
      </c>
      <c r="AG15" s="107">
        <f>'2017'!O15</f>
        <v>0.05</v>
      </c>
      <c r="AH15" s="109">
        <f>'2017'!P15</f>
        <v>1</v>
      </c>
      <c r="AI15" s="110">
        <f>'2017'!Q15</f>
        <v>215000000</v>
      </c>
      <c r="AJ15" s="110">
        <f>'2017'!R15</f>
        <v>215000000</v>
      </c>
      <c r="AK15" s="1110">
        <f>'2017'!S15</f>
        <v>1</v>
      </c>
      <c r="AL15" s="111"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M15" s="108">
        <f>'2018'!N15</f>
        <v>1</v>
      </c>
      <c r="AN15" s="107">
        <f>'2018'!O15</f>
        <v>0.25</v>
      </c>
      <c r="AO15" s="109">
        <f>'2018'!P15</f>
        <v>0.25</v>
      </c>
      <c r="AP15" s="110">
        <f>'2018'!Q15</f>
        <v>100000000</v>
      </c>
      <c r="AQ15" s="110">
        <f>'2018'!R15</f>
        <v>100000000</v>
      </c>
      <c r="AR15" s="346">
        <f>'2018'!S15</f>
        <v>1</v>
      </c>
      <c r="AS15" s="111"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T15" s="108">
        <f>'2019'!N15</f>
        <v>12</v>
      </c>
      <c r="AU15" s="107">
        <f>'2019'!O15</f>
        <v>12</v>
      </c>
      <c r="AV15" s="109">
        <f>'2019'!P15</f>
        <v>0.8</v>
      </c>
      <c r="AW15" s="110">
        <f>'2019'!Q15</f>
        <v>150000000</v>
      </c>
      <c r="AX15" s="110">
        <f>'2019'!R15</f>
        <v>150000000</v>
      </c>
      <c r="AY15" s="1110">
        <v>1</v>
      </c>
      <c r="AZ15" s="351"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BA15" s="352">
        <f>'2020'!N15</f>
        <v>1</v>
      </c>
      <c r="BB15" s="352">
        <f>'2020'!O15</f>
        <v>0.25</v>
      </c>
      <c r="BC15" s="346">
        <f>'2020'!P15</f>
        <v>0.25</v>
      </c>
      <c r="BD15" s="360">
        <f>'2020'!Q15</f>
        <v>0</v>
      </c>
      <c r="BE15" s="360">
        <f>'2020'!R15</f>
        <v>0</v>
      </c>
      <c r="BF15" s="346">
        <f>'2020'!S15</f>
        <v>2.3999999999999998E-3</v>
      </c>
      <c r="BG15" s="355" t="s">
        <v>1398</v>
      </c>
      <c r="BH15" s="674">
        <v>80</v>
      </c>
      <c r="BI15" s="674">
        <v>154</v>
      </c>
      <c r="BJ15" s="467">
        <v>1</v>
      </c>
      <c r="BK15" s="477">
        <v>130000000</v>
      </c>
      <c r="BL15" s="387">
        <v>0</v>
      </c>
      <c r="BM15" s="467">
        <v>0</v>
      </c>
      <c r="BN15" s="684" t="s">
        <v>2610</v>
      </c>
      <c r="BO15" s="694">
        <v>0.8</v>
      </c>
      <c r="BP15" s="687">
        <v>0</v>
      </c>
      <c r="BQ15" s="467">
        <v>0</v>
      </c>
      <c r="BR15" s="700">
        <v>0</v>
      </c>
      <c r="BS15" s="701">
        <v>0</v>
      </c>
      <c r="BT15" s="467">
        <f>(BP15/BO15)*1</f>
        <v>0</v>
      </c>
      <c r="BU15" s="38" t="s">
        <v>2832</v>
      </c>
      <c r="BV15" s="1109" t="s">
        <v>2676</v>
      </c>
      <c r="BW15" s="868">
        <v>0.5</v>
      </c>
      <c r="BX15" s="874">
        <v>0</v>
      </c>
      <c r="BY15" s="876">
        <v>0</v>
      </c>
      <c r="BZ15" s="886"/>
      <c r="CA15" s="887"/>
      <c r="CB15" s="792"/>
      <c r="CC15" s="871" t="s">
        <v>2954</v>
      </c>
      <c r="CD15" s="978">
        <v>0.5</v>
      </c>
      <c r="CE15" s="1067">
        <v>0.46</v>
      </c>
      <c r="CF15" s="1069">
        <v>0.92</v>
      </c>
      <c r="CG15" s="989">
        <v>200000000</v>
      </c>
      <c r="CH15" s="989">
        <v>200000000</v>
      </c>
      <c r="CI15" s="1069">
        <v>1</v>
      </c>
      <c r="CJ15" s="1038" t="s">
        <v>3305</v>
      </c>
      <c r="CK15" s="1129">
        <v>0.5</v>
      </c>
      <c r="CL15" s="26"/>
      <c r="CM15" s="1134">
        <v>0</v>
      </c>
      <c r="CN15" s="930"/>
      <c r="CO15" s="930"/>
      <c r="CP15" s="1134">
        <v>0</v>
      </c>
      <c r="CQ15" s="1147" t="s">
        <v>2955</v>
      </c>
    </row>
    <row r="16" spans="1:135" ht="60" customHeight="1" x14ac:dyDescent="0.25">
      <c r="A16" s="1226"/>
      <c r="B16" s="1218"/>
      <c r="C16" s="1221"/>
      <c r="D16" s="191">
        <v>13</v>
      </c>
      <c r="E16" s="860" t="s">
        <v>287</v>
      </c>
      <c r="F16" s="11" t="s">
        <v>288</v>
      </c>
      <c r="G16" s="11" t="s">
        <v>73</v>
      </c>
      <c r="H16" s="11" t="s">
        <v>74</v>
      </c>
      <c r="I16" s="31" t="s">
        <v>286</v>
      </c>
      <c r="J16" s="42" t="s">
        <v>228</v>
      </c>
      <c r="K16" s="26" t="s">
        <v>229</v>
      </c>
      <c r="L16" s="12" t="s">
        <v>230</v>
      </c>
      <c r="M16" s="38" t="s">
        <v>231</v>
      </c>
      <c r="N16" s="413">
        <v>0.5</v>
      </c>
      <c r="O16" s="747">
        <v>1</v>
      </c>
      <c r="P16" s="1083">
        <v>1</v>
      </c>
      <c r="Q16" s="1137" t="s">
        <v>3317</v>
      </c>
      <c r="R16" s="1085">
        <f>'2015'!O16</f>
        <v>0.05</v>
      </c>
      <c r="S16" s="47">
        <f>'2015'!P16</f>
        <v>0.05</v>
      </c>
      <c r="T16" s="467">
        <f>'2015'!Q16</f>
        <v>1</v>
      </c>
      <c r="U16" s="49">
        <f>'2015'!R16</f>
        <v>46926660</v>
      </c>
      <c r="V16" s="49">
        <f>'2015'!S16</f>
        <v>46926660</v>
      </c>
      <c r="W16" s="48">
        <f>'2015'!T16</f>
        <v>1</v>
      </c>
      <c r="X16" s="50" t="str">
        <f>'2015'!U16</f>
        <v>Se brindó fortalecimiento en el área productiva de la asociación café mujer en córdoba, en el manejo agronómico del cultivo, beneficio húmedo, beneficio seco  empacado y comercialización</v>
      </c>
      <c r="Y16" s="108">
        <f>'2016'!N16</f>
        <v>0.05</v>
      </c>
      <c r="Z16" s="107">
        <f>'2016'!O16</f>
        <v>0.05</v>
      </c>
      <c r="AA16" s="109">
        <f>'2016'!P16</f>
        <v>1</v>
      </c>
      <c r="AB16" s="110">
        <f>'2016'!Q16</f>
        <v>0</v>
      </c>
      <c r="AC16" s="110">
        <f>'2016'!R16</f>
        <v>0</v>
      </c>
      <c r="AD16" s="1111">
        <f>'2016'!S16</f>
        <v>0</v>
      </c>
      <c r="AE16" s="111" t="str">
        <f>'2016'!T16</f>
        <v xml:space="preserve">se convocaron a apoyaron en la formulacion a diferentes organizaciones de mujeres del departamento. </v>
      </c>
      <c r="AF16" s="108">
        <f>'2017'!N16</f>
        <v>0.05</v>
      </c>
      <c r="AG16" s="107">
        <f>'2017'!O16</f>
        <v>0.04</v>
      </c>
      <c r="AH16" s="109">
        <f>'2017'!P16</f>
        <v>0.79999999999999993</v>
      </c>
      <c r="AI16" s="110" t="str">
        <f>'2017'!Q16</f>
        <v>7000000
82000000</v>
      </c>
      <c r="AJ16" s="110" t="str">
        <f>'2017'!R16</f>
        <v>0
6570000</v>
      </c>
      <c r="AK16" s="1111">
        <f>'2017'!S16</f>
        <v>0</v>
      </c>
      <c r="AL16" s="111"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M16" s="108">
        <f>'2018'!N16</f>
        <v>70</v>
      </c>
      <c r="AN16" s="107">
        <f>'2018'!O16</f>
        <v>70</v>
      </c>
      <c r="AO16" s="109">
        <f>'2018'!P16</f>
        <v>1</v>
      </c>
      <c r="AP16" s="110">
        <f>'2018'!Q16</f>
        <v>7000000</v>
      </c>
      <c r="AQ16" s="110">
        <f>'2018'!R16</f>
        <v>5950000</v>
      </c>
      <c r="AR16" s="346">
        <f>'2018'!S16</f>
        <v>0.85</v>
      </c>
      <c r="AS16" s="111"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T16" s="108">
        <f>'2019'!N16</f>
        <v>12</v>
      </c>
      <c r="AU16" s="107">
        <f>'2019'!O16</f>
        <v>12</v>
      </c>
      <c r="AV16" s="109">
        <f>'2019'!P16</f>
        <v>0.7</v>
      </c>
      <c r="AW16" s="110">
        <f>'2019'!Q16</f>
        <v>11000000</v>
      </c>
      <c r="AX16" s="110">
        <v>0</v>
      </c>
      <c r="AY16" s="1111">
        <v>0</v>
      </c>
      <c r="AZ16" s="351"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BA16" s="352">
        <f>'2020'!N16</f>
        <v>70</v>
      </c>
      <c r="BB16" s="358">
        <f>'2020'!O16</f>
        <v>70</v>
      </c>
      <c r="BC16" s="346">
        <f>'2020'!P16</f>
        <v>1</v>
      </c>
      <c r="BD16" s="360">
        <f>'2020'!Q16</f>
        <v>0</v>
      </c>
      <c r="BE16" s="360">
        <f>'2020'!R16</f>
        <v>0</v>
      </c>
      <c r="BF16" s="346">
        <f>'2020'!S16</f>
        <v>4.6500000000000007E-2</v>
      </c>
      <c r="BG16" s="355" t="s">
        <v>1400</v>
      </c>
      <c r="BH16" s="479">
        <v>465</v>
      </c>
      <c r="BI16" s="465">
        <v>25</v>
      </c>
      <c r="BJ16" s="467">
        <v>0.05</v>
      </c>
      <c r="BK16" s="477">
        <v>130000000</v>
      </c>
      <c r="BL16" s="163">
        <v>0</v>
      </c>
      <c r="BM16" s="467">
        <v>0</v>
      </c>
      <c r="BN16" s="684" t="s">
        <v>2611</v>
      </c>
      <c r="BO16" s="692">
        <v>465</v>
      </c>
      <c r="BP16" s="691">
        <v>70</v>
      </c>
      <c r="BQ16" s="467">
        <v>0.15</v>
      </c>
      <c r="BR16" s="700">
        <v>20000000</v>
      </c>
      <c r="BS16" s="701">
        <v>11100000</v>
      </c>
      <c r="BT16" s="467">
        <v>0.5</v>
      </c>
      <c r="BU16" s="684" t="s">
        <v>2833</v>
      </c>
      <c r="BV16" s="1109" t="s">
        <v>2680</v>
      </c>
      <c r="BW16" s="828">
        <v>465</v>
      </c>
      <c r="BX16" s="828">
        <v>465</v>
      </c>
      <c r="BY16" s="875">
        <v>1</v>
      </c>
      <c r="BZ16" s="898">
        <v>38916666</v>
      </c>
      <c r="CA16" s="898">
        <v>38916666</v>
      </c>
      <c r="CB16" s="920">
        <v>1</v>
      </c>
      <c r="CC16" s="871" t="s">
        <v>3111</v>
      </c>
      <c r="CD16" s="827">
        <v>465</v>
      </c>
      <c r="CE16" s="26"/>
      <c r="CF16" s="791">
        <v>0</v>
      </c>
      <c r="CG16" s="26"/>
      <c r="CH16" s="26"/>
      <c r="CI16" s="1021">
        <v>0</v>
      </c>
      <c r="CJ16" s="1038" t="s">
        <v>3273</v>
      </c>
      <c r="CK16" s="827">
        <v>465</v>
      </c>
      <c r="CL16" s="26"/>
      <c r="CM16" s="1134">
        <v>0</v>
      </c>
      <c r="CN16" s="930"/>
      <c r="CO16" s="930"/>
      <c r="CP16" s="1134">
        <v>0</v>
      </c>
      <c r="CQ16" s="1147" t="s">
        <v>2955</v>
      </c>
    </row>
    <row r="17" spans="1:95" ht="60" customHeight="1" x14ac:dyDescent="0.25">
      <c r="A17" s="1226"/>
      <c r="B17" s="1218"/>
      <c r="C17" s="1221"/>
      <c r="D17" s="191">
        <v>14</v>
      </c>
      <c r="E17" s="860" t="s">
        <v>75</v>
      </c>
      <c r="F17" s="11" t="s">
        <v>76</v>
      </c>
      <c r="G17" s="11" t="s">
        <v>77</v>
      </c>
      <c r="H17" s="11" t="s">
        <v>78</v>
      </c>
      <c r="I17" s="31" t="s">
        <v>68</v>
      </c>
      <c r="J17" s="42" t="s">
        <v>211</v>
      </c>
      <c r="K17" s="12" t="s">
        <v>218</v>
      </c>
      <c r="L17" s="12">
        <v>32</v>
      </c>
      <c r="M17" s="1038" t="s">
        <v>232</v>
      </c>
      <c r="N17" s="744">
        <v>0.8</v>
      </c>
      <c r="O17" s="747">
        <v>0.39</v>
      </c>
      <c r="P17" s="1084">
        <v>0.48</v>
      </c>
      <c r="Q17" s="1137" t="s">
        <v>3318</v>
      </c>
      <c r="R17" s="1085">
        <f>'2015'!O17</f>
        <v>0.1</v>
      </c>
      <c r="S17" s="47">
        <f>'2015'!P17</f>
        <v>0.1</v>
      </c>
      <c r="T17" s="467">
        <f>'2015'!Q17</f>
        <v>1</v>
      </c>
      <c r="U17" s="49">
        <f>'2015'!R17</f>
        <v>174500000</v>
      </c>
      <c r="V17" s="49">
        <f>'2015'!S17</f>
        <v>47689970</v>
      </c>
      <c r="W17" s="48">
        <f>'2015'!T17</f>
        <v>0.27329495702005729</v>
      </c>
      <c r="X17" s="50"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Y17" s="108">
        <f>'2016'!N17</f>
        <v>0.08</v>
      </c>
      <c r="Z17" s="107">
        <f>'2016'!O17</f>
        <v>0</v>
      </c>
      <c r="AA17" s="109">
        <f>'2016'!P17</f>
        <v>0</v>
      </c>
      <c r="AB17" s="110">
        <f>'2016'!Q17</f>
        <v>0</v>
      </c>
      <c r="AC17" s="110">
        <f>'2016'!R17</f>
        <v>0</v>
      </c>
      <c r="AD17" s="1111">
        <f>'2016'!S17</f>
        <v>0</v>
      </c>
      <c r="AE17" s="111" t="str">
        <f>'2016'!T17</f>
        <v>No se apoyaron  mujeres  victimas en cofinanciamiento maximo para sus proyectos</v>
      </c>
      <c r="AF17" s="108">
        <f>'2017'!N17</f>
        <v>0.08</v>
      </c>
      <c r="AG17" s="107">
        <f>'2017'!O17</f>
        <v>0.08</v>
      </c>
      <c r="AH17" s="109">
        <f>'2017'!P17</f>
        <v>1</v>
      </c>
      <c r="AI17" s="110">
        <f>'2017'!Q17</f>
        <v>186900000</v>
      </c>
      <c r="AJ17" s="110">
        <f>'2017'!R17</f>
        <v>59710000</v>
      </c>
      <c r="AK17" s="1111">
        <f>'2017'!S17</f>
        <v>0.3194756554307116</v>
      </c>
      <c r="AL17" s="111" t="str">
        <f>'2017'!T17</f>
        <v xml:space="preserve">Secretaria de agricultura ha apoyado a 3 organizaciones de mujeres con esta condicion, con el acompañamiento tecnico, compra de insumos y registros invima. </v>
      </c>
      <c r="AM17" s="108">
        <f>'2018'!N17</f>
        <v>30</v>
      </c>
      <c r="AN17" s="107">
        <f>'2018'!O17</f>
        <v>15</v>
      </c>
      <c r="AO17" s="109">
        <f>'2018'!P17</f>
        <v>0.5</v>
      </c>
      <c r="AP17" s="110">
        <f>'2018'!Q17</f>
        <v>140000000</v>
      </c>
      <c r="AQ17" s="110">
        <f>'2018'!R17</f>
        <v>66320000</v>
      </c>
      <c r="AR17" s="346">
        <f>'2018'!S17</f>
        <v>0.4737142857142857</v>
      </c>
      <c r="AS17" s="111"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T17" s="108">
        <f>'2019'!N17</f>
        <v>9</v>
      </c>
      <c r="AU17" s="107">
        <f>'2019'!O17</f>
        <v>9</v>
      </c>
      <c r="AV17" s="109">
        <f>'2019'!P17</f>
        <v>0.6</v>
      </c>
      <c r="AW17" s="110">
        <f>'2019'!Q17</f>
        <v>250412588</v>
      </c>
      <c r="AX17" s="110">
        <f>'2019'!R17</f>
        <v>25400000</v>
      </c>
      <c r="AY17" s="1113">
        <v>0.1134</v>
      </c>
      <c r="AZ17" s="351"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BA17" s="352">
        <f>'2020'!N17</f>
        <v>30</v>
      </c>
      <c r="BB17" s="358">
        <f>'2020'!O17</f>
        <v>15</v>
      </c>
      <c r="BC17" s="346">
        <f>'2020'!P17</f>
        <v>0.5</v>
      </c>
      <c r="BD17" s="360">
        <f>'2020'!Q17</f>
        <v>0</v>
      </c>
      <c r="BE17" s="360">
        <f>'2020'!R17</f>
        <v>0</v>
      </c>
      <c r="BF17" s="346">
        <f>'2020'!S17</f>
        <v>0</v>
      </c>
      <c r="BG17" s="356" t="s">
        <v>1403</v>
      </c>
      <c r="BH17" s="460">
        <v>0</v>
      </c>
      <c r="BI17" s="465">
        <v>0</v>
      </c>
      <c r="BJ17" s="467">
        <v>0</v>
      </c>
      <c r="BK17" s="477">
        <v>130000000</v>
      </c>
      <c r="BL17" s="171">
        <v>0</v>
      </c>
      <c r="BM17" s="467">
        <v>0</v>
      </c>
      <c r="BN17" s="683"/>
      <c r="BO17" s="687">
        <v>0</v>
      </c>
      <c r="BP17" s="691">
        <v>0</v>
      </c>
      <c r="BQ17" s="467">
        <v>0</v>
      </c>
      <c r="BR17" s="700">
        <v>0</v>
      </c>
      <c r="BS17" s="701">
        <v>0</v>
      </c>
      <c r="BT17" s="467">
        <v>0</v>
      </c>
      <c r="BU17" s="38" t="s">
        <v>2897</v>
      </c>
      <c r="BV17" s="1109" t="s">
        <v>2676</v>
      </c>
      <c r="BW17" s="868">
        <v>0.8</v>
      </c>
      <c r="BX17" s="883">
        <v>0</v>
      </c>
      <c r="BY17" s="876">
        <v>0</v>
      </c>
      <c r="BZ17" s="886"/>
      <c r="CA17" s="888"/>
      <c r="CB17" s="792"/>
      <c r="CC17" s="932" t="s">
        <v>2954</v>
      </c>
      <c r="CD17" s="978">
        <v>0.8</v>
      </c>
      <c r="CE17" s="26"/>
      <c r="CF17" s="791">
        <v>0</v>
      </c>
      <c r="CG17" s="26"/>
      <c r="CH17" s="26"/>
      <c r="CI17" s="1021">
        <v>0</v>
      </c>
      <c r="CJ17" s="1038" t="s">
        <v>3263</v>
      </c>
      <c r="CK17" s="1129">
        <v>0.8</v>
      </c>
      <c r="CL17" s="26"/>
      <c r="CM17" s="1134">
        <v>0</v>
      </c>
      <c r="CN17" s="930"/>
      <c r="CO17" s="930"/>
      <c r="CP17" s="1134">
        <v>0</v>
      </c>
      <c r="CQ17" s="1147" t="s">
        <v>2955</v>
      </c>
    </row>
    <row r="18" spans="1:95" ht="60" customHeight="1" x14ac:dyDescent="0.25">
      <c r="A18" s="1226"/>
      <c r="B18" s="1218"/>
      <c r="C18" s="1221" t="s">
        <v>79</v>
      </c>
      <c r="D18" s="191">
        <v>15</v>
      </c>
      <c r="E18" s="860" t="s">
        <v>80</v>
      </c>
      <c r="F18" s="11" t="s">
        <v>81</v>
      </c>
      <c r="G18" s="11" t="s">
        <v>82</v>
      </c>
      <c r="H18" s="11" t="s">
        <v>83</v>
      </c>
      <c r="I18" s="31" t="s">
        <v>84</v>
      </c>
      <c r="J18" s="1226" t="s">
        <v>233</v>
      </c>
      <c r="K18" s="1218" t="s">
        <v>234</v>
      </c>
      <c r="L18" s="1219">
        <v>197</v>
      </c>
      <c r="M18" s="1219" t="s">
        <v>217</v>
      </c>
      <c r="N18" s="413">
        <v>1</v>
      </c>
      <c r="O18" s="747">
        <v>1</v>
      </c>
      <c r="P18" s="1083">
        <v>1</v>
      </c>
      <c r="Q18" s="1137" t="s">
        <v>3319</v>
      </c>
      <c r="R18" s="1085">
        <f>'2015'!O18</f>
        <v>0</v>
      </c>
      <c r="S18" s="47">
        <f>'2015'!P18</f>
        <v>0</v>
      </c>
      <c r="T18" s="48">
        <f>'2015'!Q18</f>
        <v>0</v>
      </c>
      <c r="U18" s="49">
        <f>'2015'!R18</f>
        <v>0</v>
      </c>
      <c r="V18" s="49">
        <f>'2015'!S18</f>
        <v>0</v>
      </c>
      <c r="W18" s="48">
        <f>'2015'!T18</f>
        <v>0</v>
      </c>
      <c r="X18" s="50" t="str">
        <f>'2015'!U18</f>
        <v>ND</v>
      </c>
      <c r="Y18" s="108">
        <f>'2016'!N18</f>
        <v>0.1</v>
      </c>
      <c r="Z18" s="107">
        <f>'2016'!O18</f>
        <v>0.05</v>
      </c>
      <c r="AA18" s="109">
        <f>'2016'!P18</f>
        <v>0.5</v>
      </c>
      <c r="AB18" s="110">
        <f>'2016'!Q18</f>
        <v>0</v>
      </c>
      <c r="AC18" s="110">
        <f>'2016'!R18</f>
        <v>0</v>
      </c>
      <c r="AD18" s="1111">
        <f>'2016'!S18</f>
        <v>0</v>
      </c>
      <c r="AE18" s="111"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F18" s="108">
        <f>'2017'!N18</f>
        <v>0.1</v>
      </c>
      <c r="AG18" s="107">
        <f>'2017'!O18</f>
        <v>0.08</v>
      </c>
      <c r="AH18" s="109">
        <f>'2017'!P18</f>
        <v>0.79999999999999993</v>
      </c>
      <c r="AI18" s="110">
        <f>'2017'!Q18</f>
        <v>82000000</v>
      </c>
      <c r="AJ18" s="110">
        <f>'2017'!R18</f>
        <v>6570000</v>
      </c>
      <c r="AK18" s="1111">
        <f>'2017'!S18</f>
        <v>8.0121951219512197E-2</v>
      </c>
      <c r="AL18" s="111"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M18" s="108">
        <f>'2018'!N18</f>
        <v>1</v>
      </c>
      <c r="AN18" s="107">
        <f>'2018'!O18</f>
        <v>0.2</v>
      </c>
      <c r="AO18" s="109">
        <f>'2018'!P18</f>
        <v>0.2</v>
      </c>
      <c r="AP18" s="110">
        <f>'2018'!Q18</f>
        <v>69300000</v>
      </c>
      <c r="AQ18" s="110">
        <f>'2018'!R18</f>
        <v>59520000</v>
      </c>
      <c r="AR18" s="346">
        <f>'2018'!S18</f>
        <v>0.8588744588744589</v>
      </c>
      <c r="AS18" s="111" t="str">
        <f>'2018'!AB18</f>
        <v>A la fecha el ministerio de trabajo no ha reportado información. Frente a este punto se cuenta con la evidencia del envío de solicitud de información que de manera reiterada se ha realizado, al igual que a la Cámara de Comercio</v>
      </c>
      <c r="AT18" s="108">
        <f>'2019'!N18</f>
        <v>1</v>
      </c>
      <c r="AU18" s="107">
        <f>'2019'!O18</f>
        <v>1</v>
      </c>
      <c r="AV18" s="109">
        <f>'2019'!P18</f>
        <v>0.7</v>
      </c>
      <c r="AW18" s="110">
        <f>'2019'!Q18</f>
        <v>45299000</v>
      </c>
      <c r="AX18" s="110">
        <f>'2019'!R18</f>
        <v>37501000</v>
      </c>
      <c r="AY18" s="1114">
        <v>0.82699999999999996</v>
      </c>
      <c r="AZ18" s="351"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BA18" s="352">
        <f>'2020'!N18</f>
        <v>1</v>
      </c>
      <c r="BB18" s="352">
        <f>'2020'!O18</f>
        <v>0.2</v>
      </c>
      <c r="BC18" s="346">
        <f>'2020'!P18</f>
        <v>0.2</v>
      </c>
      <c r="BD18" s="360">
        <f>'2020'!Q18</f>
        <v>0</v>
      </c>
      <c r="BE18" s="360">
        <f>'2020'!R18</f>
        <v>0</v>
      </c>
      <c r="BF18" s="346">
        <f>'2020'!S18</f>
        <v>0</v>
      </c>
      <c r="BG18" s="1156" t="s">
        <v>1405</v>
      </c>
      <c r="BH18" s="460">
        <v>3</v>
      </c>
      <c r="BI18" s="483">
        <v>1</v>
      </c>
      <c r="BJ18" s="467">
        <v>0.33329999999999999</v>
      </c>
      <c r="BK18" s="687">
        <v>0</v>
      </c>
      <c r="BL18" s="484">
        <v>1923000</v>
      </c>
      <c r="BM18" s="467">
        <v>1</v>
      </c>
      <c r="BN18" s="26" t="s">
        <v>1576</v>
      </c>
      <c r="BO18" s="694">
        <v>1</v>
      </c>
      <c r="BP18" s="739">
        <v>1</v>
      </c>
      <c r="BQ18" s="467">
        <v>1</v>
      </c>
      <c r="BR18" s="703">
        <v>20000000</v>
      </c>
      <c r="BS18" s="703">
        <v>850000</v>
      </c>
      <c r="BT18" s="467">
        <v>0.04</v>
      </c>
      <c r="BU18" s="26" t="s">
        <v>2834</v>
      </c>
      <c r="BV18" s="1109"/>
      <c r="BW18" s="785">
        <v>1</v>
      </c>
      <c r="BX18" s="785">
        <v>1</v>
      </c>
      <c r="BY18" s="920">
        <v>1</v>
      </c>
      <c r="BZ18" s="703"/>
      <c r="CA18" s="703"/>
      <c r="CB18" s="792"/>
      <c r="CC18" s="871" t="s">
        <v>3085</v>
      </c>
      <c r="CD18" s="785">
        <v>1</v>
      </c>
      <c r="CE18" s="1010">
        <v>0.25</v>
      </c>
      <c r="CF18" s="791">
        <v>0.25</v>
      </c>
      <c r="CG18" s="1016">
        <v>1569000</v>
      </c>
      <c r="CH18" s="1016">
        <v>1569000</v>
      </c>
      <c r="CI18" s="1011">
        <v>1</v>
      </c>
      <c r="CJ18" s="1038" t="s">
        <v>3226</v>
      </c>
      <c r="CK18" s="785">
        <v>1</v>
      </c>
      <c r="CL18" s="1136">
        <v>0.5</v>
      </c>
      <c r="CM18" s="962">
        <v>0.5</v>
      </c>
      <c r="CN18" s="928">
        <v>12000000</v>
      </c>
      <c r="CO18" s="928">
        <v>4000000</v>
      </c>
      <c r="CP18" s="789">
        <v>0.33329999999999999</v>
      </c>
      <c r="CQ18" s="1137" t="s">
        <v>3432</v>
      </c>
    </row>
    <row r="19" spans="1:95" ht="118.5" customHeight="1" x14ac:dyDescent="0.25">
      <c r="A19" s="1226"/>
      <c r="B19" s="1218"/>
      <c r="C19" s="1221"/>
      <c r="D19" s="191">
        <v>16</v>
      </c>
      <c r="E19" s="860" t="s">
        <v>85</v>
      </c>
      <c r="F19" s="11" t="s">
        <v>86</v>
      </c>
      <c r="G19" s="11" t="s">
        <v>291</v>
      </c>
      <c r="H19" s="11" t="s">
        <v>87</v>
      </c>
      <c r="I19" s="80" t="s">
        <v>88</v>
      </c>
      <c r="J19" s="1226"/>
      <c r="K19" s="1218"/>
      <c r="L19" s="1219"/>
      <c r="M19" s="1219"/>
      <c r="N19" s="414">
        <v>2</v>
      </c>
      <c r="O19" s="344">
        <v>2</v>
      </c>
      <c r="P19" s="1083">
        <f>O19/N19</f>
        <v>1</v>
      </c>
      <c r="Q19" s="1147" t="s">
        <v>3439</v>
      </c>
      <c r="R19" s="1085" t="str">
        <f>'2015'!O19</f>
        <v>Proposicion de la implementacion del programa equipares del ministerio del trabajo desde el consejo departamental de mujeres "Lina María Ramirez Alarcón"</v>
      </c>
      <c r="S19" s="47">
        <f>'2015'!P19</f>
        <v>0</v>
      </c>
      <c r="T19" s="48">
        <f>'2015'!Q19</f>
        <v>0</v>
      </c>
      <c r="U19" s="49">
        <f>'2015'!R19</f>
        <v>0</v>
      </c>
      <c r="V19" s="49">
        <f>'2015'!S19</f>
        <v>0</v>
      </c>
      <c r="W19" s="48">
        <f>'2015'!T19</f>
        <v>0</v>
      </c>
      <c r="X19" s="50" t="str">
        <f>'2015'!U19</f>
        <v>No ha sido posible la socializacion con el Ministerio de Trabajo territorial Quindio.</v>
      </c>
      <c r="Y19" s="108">
        <f>'2016'!N19</f>
        <v>2</v>
      </c>
      <c r="Z19" s="107">
        <f>'2016'!O19</f>
        <v>1</v>
      </c>
      <c r="AA19" s="109">
        <f>'2016'!P19</f>
        <v>0.5</v>
      </c>
      <c r="AB19" s="110">
        <f>'2016'!Q19</f>
        <v>0</v>
      </c>
      <c r="AC19" s="110">
        <f>'2016'!R19</f>
        <v>0</v>
      </c>
      <c r="AD19" s="1111">
        <f>'2016'!S19</f>
        <v>0</v>
      </c>
      <c r="AE19" s="111"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F19" s="108">
        <f>'2017'!N19</f>
        <v>2E-3</v>
      </c>
      <c r="AG19" s="107">
        <f>'2017'!O19</f>
        <v>6.9999999999999999E-4</v>
      </c>
      <c r="AH19" s="109">
        <f>'2017'!P19</f>
        <v>0.35</v>
      </c>
      <c r="AI19" s="110">
        <f>'2017'!Q19</f>
        <v>0</v>
      </c>
      <c r="AJ19" s="110">
        <f>'2017'!R19</f>
        <v>0</v>
      </c>
      <c r="AK19" s="1111">
        <f>'2017'!S19</f>
        <v>0</v>
      </c>
      <c r="AL19" s="111"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M19" s="108">
        <f>'2018'!N19</f>
        <v>0</v>
      </c>
      <c r="AN19" s="107">
        <f>'2018'!O19</f>
        <v>0</v>
      </c>
      <c r="AO19" s="109">
        <f>'2018'!P19</f>
        <v>0</v>
      </c>
      <c r="AP19" s="110">
        <f>'2018'!Q19</f>
        <v>0</v>
      </c>
      <c r="AQ19" s="110">
        <f>'2018'!R19</f>
        <v>0</v>
      </c>
      <c r="AR19" s="346">
        <f>'2018'!S19</f>
        <v>0</v>
      </c>
      <c r="AS19" s="111">
        <f>'2018'!AB19</f>
        <v>0</v>
      </c>
      <c r="AT19" s="108">
        <f>'2019'!N19</f>
        <v>1</v>
      </c>
      <c r="AU19" s="107">
        <f>'2019'!O19</f>
        <v>1</v>
      </c>
      <c r="AV19" s="109">
        <f>'2019'!P19</f>
        <v>0.7</v>
      </c>
      <c r="AW19" s="110">
        <f>'2019'!Q19</f>
        <v>0</v>
      </c>
      <c r="AX19" s="110">
        <f>'2019'!R19</f>
        <v>0</v>
      </c>
      <c r="AY19" s="1113">
        <v>0</v>
      </c>
      <c r="AZ19" s="351"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BA19" s="352">
        <f>'2020'!N19</f>
        <v>0</v>
      </c>
      <c r="BB19" s="352">
        <f>'2020'!O19</f>
        <v>0</v>
      </c>
      <c r="BC19" s="346">
        <f>'2020'!P19</f>
        <v>0</v>
      </c>
      <c r="BD19" s="360">
        <f>'2020'!Q19</f>
        <v>0</v>
      </c>
      <c r="BE19" s="360">
        <f>'2020'!R19</f>
        <v>0</v>
      </c>
      <c r="BF19" s="346">
        <f>'2020'!S19</f>
        <v>0</v>
      </c>
      <c r="BG19" s="1154"/>
      <c r="BH19" s="460">
        <v>1</v>
      </c>
      <c r="BI19" s="483">
        <v>1</v>
      </c>
      <c r="BJ19" s="467">
        <v>1</v>
      </c>
      <c r="BK19" s="687"/>
      <c r="BL19" s="489"/>
      <c r="BM19" s="467">
        <v>0</v>
      </c>
      <c r="BN19" s="26" t="s">
        <v>2612</v>
      </c>
      <c r="BO19" s="687">
        <v>1</v>
      </c>
      <c r="BP19" s="693">
        <v>3</v>
      </c>
      <c r="BQ19" s="467">
        <v>1</v>
      </c>
      <c r="BR19" s="700">
        <v>0</v>
      </c>
      <c r="BS19" s="701">
        <v>0</v>
      </c>
      <c r="BT19" s="467">
        <v>0</v>
      </c>
      <c r="BU19" s="26" t="s">
        <v>2835</v>
      </c>
      <c r="BV19" s="1109" t="s">
        <v>2681</v>
      </c>
      <c r="BW19" s="872">
        <v>1</v>
      </c>
      <c r="BX19" s="889">
        <v>3</v>
      </c>
      <c r="BY19" s="875">
        <v>1</v>
      </c>
      <c r="BZ19" s="874"/>
      <c r="CA19" s="780"/>
      <c r="CB19" s="792"/>
      <c r="CC19" s="871" t="s">
        <v>3073</v>
      </c>
      <c r="CD19" s="975">
        <v>1</v>
      </c>
      <c r="CE19" s="26"/>
      <c r="CF19" s="791">
        <v>0</v>
      </c>
      <c r="CG19" s="26"/>
      <c r="CH19" s="26"/>
      <c r="CI19" s="1021">
        <v>0</v>
      </c>
      <c r="CJ19" s="1038" t="s">
        <v>3225</v>
      </c>
      <c r="CK19" s="1128">
        <v>1</v>
      </c>
      <c r="CL19" s="26"/>
      <c r="CM19" s="1134">
        <v>0</v>
      </c>
      <c r="CN19" s="930"/>
      <c r="CO19" s="930"/>
      <c r="CP19" s="1134">
        <v>0</v>
      </c>
      <c r="CQ19" s="1147" t="s">
        <v>2955</v>
      </c>
    </row>
    <row r="20" spans="1:95" ht="60" customHeight="1" x14ac:dyDescent="0.25">
      <c r="A20" s="1226"/>
      <c r="B20" s="1218"/>
      <c r="C20" s="1221"/>
      <c r="D20" s="191">
        <v>17</v>
      </c>
      <c r="E20" s="860" t="s">
        <v>89</v>
      </c>
      <c r="F20" s="11" t="s">
        <v>90</v>
      </c>
      <c r="G20" s="11" t="s">
        <v>91</v>
      </c>
      <c r="H20" s="11" t="s">
        <v>87</v>
      </c>
      <c r="I20" s="80" t="s">
        <v>92</v>
      </c>
      <c r="J20" s="1226"/>
      <c r="K20" s="1218"/>
      <c r="L20" s="1219"/>
      <c r="M20" s="1219"/>
      <c r="N20" s="414">
        <v>1</v>
      </c>
      <c r="O20" s="344">
        <v>1</v>
      </c>
      <c r="P20" s="1083">
        <v>1</v>
      </c>
      <c r="Q20" s="1137" t="s">
        <v>3320</v>
      </c>
      <c r="R20" s="1085">
        <f>'2015'!O20</f>
        <v>0</v>
      </c>
      <c r="S20" s="47">
        <f>'2015'!P20</f>
        <v>0</v>
      </c>
      <c r="T20" s="48">
        <f>'2015'!Q20</f>
        <v>0</v>
      </c>
      <c r="U20" s="49">
        <f>'2015'!R20</f>
        <v>0</v>
      </c>
      <c r="V20" s="49">
        <f>'2015'!S20</f>
        <v>0</v>
      </c>
      <c r="W20" s="48">
        <f>'2015'!T20</f>
        <v>0</v>
      </c>
      <c r="X20" s="50" t="str">
        <f>'2015'!U20</f>
        <v>ND</v>
      </c>
      <c r="Y20" s="108">
        <f>'2016'!N20</f>
        <v>1</v>
      </c>
      <c r="Z20" s="107">
        <f>'2016'!O20</f>
        <v>0.5</v>
      </c>
      <c r="AA20" s="109">
        <f>'2016'!P20</f>
        <v>0.5</v>
      </c>
      <c r="AB20" s="110">
        <f>'2016'!Q20</f>
        <v>0</v>
      </c>
      <c r="AC20" s="110">
        <f>'2016'!R20</f>
        <v>0</v>
      </c>
      <c r="AD20" s="1111">
        <f>'2016'!S20</f>
        <v>0</v>
      </c>
      <c r="AE20" s="111" t="str">
        <f>'2016'!T20</f>
        <v>se establecio dialogos con el ministerio de trabajo para promover  estrategias de acompañamiento en empresas privadas y públicas, que cierren las brechas de género en cuanto al acceso al pleno empleo y condiciones de igualdad salarial.</v>
      </c>
      <c r="AF20" s="108">
        <f>'2017'!N20</f>
        <v>1E-3</v>
      </c>
      <c r="AG20" s="107">
        <f>'2017'!O20</f>
        <v>2.9999999999999997E-4</v>
      </c>
      <c r="AH20" s="109">
        <f>'2017'!P20</f>
        <v>0.3</v>
      </c>
      <c r="AI20" s="110">
        <f>'2017'!Q20</f>
        <v>0</v>
      </c>
      <c r="AJ20" s="110">
        <f>'2017'!R20</f>
        <v>0</v>
      </c>
      <c r="AK20" s="1111">
        <f>'2017'!S20</f>
        <v>0</v>
      </c>
      <c r="AL20" s="111"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M20" s="108">
        <f>'2018'!N20</f>
        <v>0</v>
      </c>
      <c r="AN20" s="107">
        <f>'2018'!O20</f>
        <v>0</v>
      </c>
      <c r="AO20" s="109">
        <f>'2018'!P20</f>
        <v>0</v>
      </c>
      <c r="AP20" s="110">
        <f>'2018'!Q20</f>
        <v>0</v>
      </c>
      <c r="AQ20" s="110">
        <f>'2018'!R20</f>
        <v>0</v>
      </c>
      <c r="AR20" s="346">
        <f>'2018'!S20</f>
        <v>0</v>
      </c>
      <c r="AS20" s="111">
        <f>'2018'!AB20</f>
        <v>0</v>
      </c>
      <c r="AT20" s="108">
        <f>'2019'!N20</f>
        <v>1</v>
      </c>
      <c r="AU20" s="107">
        <f>'2019'!O20</f>
        <v>1</v>
      </c>
      <c r="AV20" s="109">
        <f>'2019'!P20</f>
        <v>0.7</v>
      </c>
      <c r="AW20" s="110">
        <f>'2019'!Q20</f>
        <v>0</v>
      </c>
      <c r="AX20" s="110">
        <f>'2019'!R20</f>
        <v>0</v>
      </c>
      <c r="AY20" s="1113">
        <v>0</v>
      </c>
      <c r="AZ20" s="351"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BA20" s="352">
        <f>'2020'!N20</f>
        <v>0</v>
      </c>
      <c r="BB20" s="352">
        <f>'2020'!O20</f>
        <v>0</v>
      </c>
      <c r="BC20" s="346">
        <f>'2020'!P20</f>
        <v>0</v>
      </c>
      <c r="BD20" s="360">
        <f>'2020'!Q20</f>
        <v>0</v>
      </c>
      <c r="BE20" s="360">
        <f>'2020'!R20</f>
        <v>0</v>
      </c>
      <c r="BF20" s="346">
        <f>'2020'!S20</f>
        <v>0</v>
      </c>
      <c r="BG20" s="1155"/>
      <c r="BH20" s="460">
        <v>1</v>
      </c>
      <c r="BI20" s="483">
        <v>1</v>
      </c>
      <c r="BJ20" s="494">
        <v>1</v>
      </c>
      <c r="BK20" s="687"/>
      <c r="BL20" s="489"/>
      <c r="BM20" s="494">
        <v>0</v>
      </c>
      <c r="BN20" s="26" t="s">
        <v>2613</v>
      </c>
      <c r="BO20" s="687">
        <v>1</v>
      </c>
      <c r="BP20" s="693">
        <v>2</v>
      </c>
      <c r="BQ20" s="494">
        <v>1</v>
      </c>
      <c r="BR20" s="700">
        <v>0</v>
      </c>
      <c r="BS20" s="701">
        <v>0</v>
      </c>
      <c r="BT20" s="494">
        <v>0</v>
      </c>
      <c r="BU20" s="26" t="s">
        <v>2836</v>
      </c>
      <c r="BV20" s="1109" t="s">
        <v>2683</v>
      </c>
      <c r="BW20" s="872">
        <v>1</v>
      </c>
      <c r="BX20" s="889">
        <v>2</v>
      </c>
      <c r="BY20" s="875">
        <v>1</v>
      </c>
      <c r="BZ20" s="874"/>
      <c r="CA20" s="780"/>
      <c r="CB20" s="792"/>
      <c r="CC20" s="871" t="s">
        <v>2836</v>
      </c>
      <c r="CD20" s="975">
        <v>1</v>
      </c>
      <c r="CE20" s="26"/>
      <c r="CF20" s="791">
        <v>0</v>
      </c>
      <c r="CG20" s="26"/>
      <c r="CH20" s="26"/>
      <c r="CI20" s="1021">
        <v>0</v>
      </c>
      <c r="CJ20" s="1038" t="s">
        <v>3225</v>
      </c>
      <c r="CK20" s="1128">
        <v>1</v>
      </c>
      <c r="CL20" s="26"/>
      <c r="CM20" s="1134">
        <v>0</v>
      </c>
      <c r="CN20" s="930"/>
      <c r="CO20" s="930"/>
      <c r="CP20" s="1134">
        <v>0</v>
      </c>
      <c r="CQ20" s="1147" t="s">
        <v>2955</v>
      </c>
    </row>
    <row r="21" spans="1:95" ht="60" customHeight="1" x14ac:dyDescent="0.25">
      <c r="A21" s="1226"/>
      <c r="B21" s="1218"/>
      <c r="C21" s="1221"/>
      <c r="D21" s="191">
        <v>18</v>
      </c>
      <c r="E21" s="860" t="s">
        <v>93</v>
      </c>
      <c r="F21" s="11" t="s">
        <v>94</v>
      </c>
      <c r="G21" s="11" t="s">
        <v>95</v>
      </c>
      <c r="H21" s="12" t="s">
        <v>96</v>
      </c>
      <c r="I21" s="80" t="s">
        <v>97</v>
      </c>
      <c r="J21" s="42" t="s">
        <v>96</v>
      </c>
      <c r="K21" s="12" t="s">
        <v>96</v>
      </c>
      <c r="L21" s="12" t="s">
        <v>96</v>
      </c>
      <c r="M21" s="1037" t="s">
        <v>96</v>
      </c>
      <c r="N21" s="413">
        <v>0.9</v>
      </c>
      <c r="O21" s="747">
        <v>1</v>
      </c>
      <c r="P21" s="1083">
        <v>1</v>
      </c>
      <c r="Q21" s="1137" t="s">
        <v>3321</v>
      </c>
      <c r="R21" s="1085">
        <f>'2015'!O21</f>
        <v>0.5</v>
      </c>
      <c r="S21" s="47">
        <f>'2015'!P21</f>
        <v>0.5</v>
      </c>
      <c r="T21" s="467">
        <f>'2015'!Q21</f>
        <v>1</v>
      </c>
      <c r="U21" s="49">
        <f>'2015'!R21</f>
        <v>23650000</v>
      </c>
      <c r="V21" s="49">
        <f>'2015'!S21</f>
        <v>16666666</v>
      </c>
      <c r="W21" s="48">
        <f>'2015'!T21</f>
        <v>0.70472160676532769</v>
      </c>
      <c r="X21" s="50" t="str">
        <f>'2015'!U21</f>
        <v>Desde la secretaria de turismo se hanGenerado capacidades laborales en las familias del programa RED UNIDOS.</v>
      </c>
      <c r="Y21" s="108">
        <f>'2016'!N21</f>
        <v>0.09</v>
      </c>
      <c r="Z21" s="107">
        <f>'2016'!O21</f>
        <v>0.09</v>
      </c>
      <c r="AA21" s="109">
        <f>'2016'!P21</f>
        <v>1</v>
      </c>
      <c r="AB21" s="110">
        <f>'2016'!Q21</f>
        <v>0</v>
      </c>
      <c r="AC21" s="110">
        <f>'2016'!R21</f>
        <v>0</v>
      </c>
      <c r="AD21" s="1111">
        <f>'2016'!S21</f>
        <v>0</v>
      </c>
      <c r="AE21" s="111" t="str">
        <f>'2016'!T21</f>
        <v xml:space="preserve">Se ha Incentivado las capacidades laborales de las mujeres cabeza de familia viculadas  al programa RED UNIDOS a traves de los diferentes instituciones y dependencias de la gobernacion. </v>
      </c>
      <c r="AF21" s="108">
        <f>'2017'!N21</f>
        <v>0.09</v>
      </c>
      <c r="AG21" s="107">
        <f>'2017'!O21</f>
        <v>0.09</v>
      </c>
      <c r="AH21" s="109">
        <f>'2017'!P21</f>
        <v>1</v>
      </c>
      <c r="AI21" s="110" t="str">
        <f>'2017'!Q21</f>
        <v>PENDIENTE</v>
      </c>
      <c r="AJ21" s="110" t="str">
        <f>'2017'!R21</f>
        <v>PENDIENTE</v>
      </c>
      <c r="AK21" s="1111">
        <f>'2017'!S21</f>
        <v>0</v>
      </c>
      <c r="AL21" s="111"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M21" s="108">
        <f>'2018'!N21</f>
        <v>600</v>
      </c>
      <c r="AN21" s="107">
        <f>'2018'!O21</f>
        <v>139</v>
      </c>
      <c r="AO21" s="109">
        <f>'2018'!P21</f>
        <v>0.23166666666666666</v>
      </c>
      <c r="AP21" s="110">
        <f>'2018'!Q21</f>
        <v>28000000</v>
      </c>
      <c r="AQ21" s="110">
        <f>'2018'!R21</f>
        <v>26620000</v>
      </c>
      <c r="AR21" s="346">
        <f>'2018'!S21</f>
        <v>0.95071428571428573</v>
      </c>
      <c r="AS21" s="111"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T21" s="108">
        <f>'2019'!N21</f>
        <v>0</v>
      </c>
      <c r="AU21" s="107">
        <f>'2019'!O21</f>
        <v>0</v>
      </c>
      <c r="AV21" s="109">
        <f>'2019'!P21</f>
        <v>0</v>
      </c>
      <c r="AW21" s="110">
        <f>'2019'!Q21</f>
        <v>0</v>
      </c>
      <c r="AX21" s="110">
        <v>0</v>
      </c>
      <c r="AY21" s="1113">
        <v>0</v>
      </c>
      <c r="AZ21" s="351"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BA21" s="352">
        <f>'2020'!N21</f>
        <v>600</v>
      </c>
      <c r="BB21" s="358">
        <f>'2020'!O21</f>
        <v>139</v>
      </c>
      <c r="BC21" s="346">
        <f>'2020'!P21</f>
        <v>0.23166666666666666</v>
      </c>
      <c r="BD21" s="360">
        <f>'2020'!Q21</f>
        <v>0</v>
      </c>
      <c r="BE21" s="360">
        <f>'2020'!R21</f>
        <v>0</v>
      </c>
      <c r="BF21" s="346">
        <f>'2020'!S21</f>
        <v>0</v>
      </c>
      <c r="BG21" s="356" t="s">
        <v>1413</v>
      </c>
      <c r="BH21" s="460">
        <v>0</v>
      </c>
      <c r="BI21" s="465">
        <v>0</v>
      </c>
      <c r="BJ21" s="467">
        <v>0</v>
      </c>
      <c r="BK21" s="175">
        <v>0</v>
      </c>
      <c r="BL21" s="171">
        <v>0</v>
      </c>
      <c r="BM21" s="467">
        <v>0</v>
      </c>
      <c r="BN21" s="684"/>
      <c r="BO21" s="687">
        <v>0</v>
      </c>
      <c r="BP21" s="691">
        <v>0</v>
      </c>
      <c r="BQ21" s="467">
        <v>0</v>
      </c>
      <c r="BR21" s="700">
        <v>0</v>
      </c>
      <c r="BS21" s="701">
        <v>0</v>
      </c>
      <c r="BT21" s="467">
        <v>0</v>
      </c>
      <c r="BU21" s="38" t="s">
        <v>2897</v>
      </c>
      <c r="BV21" s="1109"/>
      <c r="BW21" s="868">
        <v>0.9</v>
      </c>
      <c r="BX21" s="883">
        <v>0</v>
      </c>
      <c r="BY21" s="876">
        <v>0</v>
      </c>
      <c r="BZ21" s="890"/>
      <c r="CA21" s="888"/>
      <c r="CB21" s="792"/>
      <c r="CC21" s="871" t="s">
        <v>3033</v>
      </c>
      <c r="CD21" s="978">
        <v>0.9</v>
      </c>
      <c r="CE21" s="26"/>
      <c r="CF21" s="791">
        <v>0</v>
      </c>
      <c r="CG21" s="26"/>
      <c r="CH21" s="26"/>
      <c r="CI21" s="1021">
        <v>0</v>
      </c>
      <c r="CJ21" s="1038" t="s">
        <v>3227</v>
      </c>
      <c r="CK21" s="1129">
        <v>0.9</v>
      </c>
      <c r="CL21" s="26"/>
      <c r="CM21" s="1134">
        <v>0</v>
      </c>
      <c r="CN21" s="930"/>
      <c r="CO21" s="930"/>
      <c r="CP21" s="1134">
        <v>0</v>
      </c>
      <c r="CQ21" s="1147" t="s">
        <v>2955</v>
      </c>
    </row>
    <row r="22" spans="1:95" ht="205.5" customHeight="1" x14ac:dyDescent="0.25">
      <c r="A22" s="1226"/>
      <c r="B22" s="1218"/>
      <c r="C22" s="1221"/>
      <c r="D22" s="812">
        <v>19</v>
      </c>
      <c r="E22" s="860" t="s">
        <v>98</v>
      </c>
      <c r="F22" s="803" t="s">
        <v>99</v>
      </c>
      <c r="G22" s="803" t="s">
        <v>100</v>
      </c>
      <c r="H22" s="803" t="s">
        <v>101</v>
      </c>
      <c r="I22" s="80" t="s">
        <v>102</v>
      </c>
      <c r="J22" s="801" t="s">
        <v>233</v>
      </c>
      <c r="K22" s="795" t="s">
        <v>234</v>
      </c>
      <c r="L22" s="804">
        <v>192</v>
      </c>
      <c r="M22" s="1040" t="s">
        <v>235</v>
      </c>
      <c r="N22" s="802">
        <v>1</v>
      </c>
      <c r="O22" s="799">
        <v>1</v>
      </c>
      <c r="P22" s="1083">
        <v>1</v>
      </c>
      <c r="Q22" s="1137" t="s">
        <v>3322</v>
      </c>
      <c r="R22" s="1085" t="str">
        <f>'2015'!O22</f>
        <v>Implementacion del plan de acompañamiento al ciudadano migrante (el que sale y el que retorna)</v>
      </c>
      <c r="S22" s="799">
        <f>'2015'!P22</f>
        <v>0.8</v>
      </c>
      <c r="T22" s="457">
        <f>'2015'!Q22</f>
        <v>0.8</v>
      </c>
      <c r="U22" s="796">
        <f>'2015'!R22</f>
        <v>5363333</v>
      </c>
      <c r="V22" s="796">
        <f>'2015'!S22</f>
        <v>5209430.07</v>
      </c>
      <c r="W22" s="797">
        <f>'2015'!T22</f>
        <v>0.97130461039804916</v>
      </c>
      <c r="X22" s="800"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Y22" s="798">
        <f>'2016'!N22</f>
        <v>0.1</v>
      </c>
      <c r="Z22" s="799">
        <f>'2016'!O22</f>
        <v>0.1</v>
      </c>
      <c r="AA22" s="797">
        <f>'2016'!P22</f>
        <v>1</v>
      </c>
      <c r="AB22" s="796">
        <f>'2016'!Q22</f>
        <v>30756666</v>
      </c>
      <c r="AC22" s="796">
        <f>'2016'!R22</f>
        <v>30756666</v>
      </c>
      <c r="AD22" s="1110">
        <f>'2016'!S22</f>
        <v>1</v>
      </c>
      <c r="AE22" s="800" t="str">
        <f>'2016'!T22</f>
        <v xml:space="preserve">se Implemento   un  programa  departamental para la atención y acompañamiento a la población migrante,   y de repatriación .  </v>
      </c>
      <c r="AF22" s="798">
        <f>'2017'!N22</f>
        <v>0.1</v>
      </c>
      <c r="AG22" s="799">
        <f>'2017'!O22</f>
        <v>0.1</v>
      </c>
      <c r="AH22" s="797">
        <f>'2017'!P22</f>
        <v>1</v>
      </c>
      <c r="AI22" s="796">
        <f>'2017'!Q22</f>
        <v>82000000</v>
      </c>
      <c r="AJ22" s="796">
        <f>'2017'!R22</f>
        <v>6570000</v>
      </c>
      <c r="AK22" s="1111">
        <f>'2017'!S22</f>
        <v>8.0121951219512197E-2</v>
      </c>
      <c r="AL22" s="800"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M22" s="798">
        <f>'2018'!N22</f>
        <v>1</v>
      </c>
      <c r="AN22" s="799">
        <f>'2018'!O22</f>
        <v>0.25</v>
      </c>
      <c r="AO22" s="797">
        <f>'2018'!P22</f>
        <v>0.25</v>
      </c>
      <c r="AP22" s="796">
        <f>'2018'!Q22</f>
        <v>80000000</v>
      </c>
      <c r="AQ22" s="796">
        <f>'2018'!R22</f>
        <v>20280000</v>
      </c>
      <c r="AR22" s="797">
        <f>'2018'!S22</f>
        <v>0.2535</v>
      </c>
      <c r="AS22" s="800"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T22" s="798">
        <f>'2019'!N22</f>
        <v>1</v>
      </c>
      <c r="AU22" s="799">
        <f>'2019'!O22</f>
        <v>1</v>
      </c>
      <c r="AV22" s="797">
        <f>'2019'!P22</f>
        <v>0.7</v>
      </c>
      <c r="AW22" s="796">
        <f>'2019'!Q22</f>
        <v>44500000</v>
      </c>
      <c r="AX22" s="796">
        <f>'2019'!R22</f>
        <v>5596000</v>
      </c>
      <c r="AY22" s="1113">
        <v>0.12570000000000001</v>
      </c>
      <c r="AZ22" s="351"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BA22" s="806">
        <f>'2020'!N22</f>
        <v>1</v>
      </c>
      <c r="BB22" s="806">
        <f>'2020'!O22</f>
        <v>0.25</v>
      </c>
      <c r="BC22" s="797">
        <f>'2020'!P22</f>
        <v>0.25</v>
      </c>
      <c r="BD22" s="360">
        <f>'2020'!Q22</f>
        <v>0</v>
      </c>
      <c r="BE22" s="360">
        <f>'2020'!R22</f>
        <v>0</v>
      </c>
      <c r="BF22" s="797">
        <f>'2020'!S22</f>
        <v>0</v>
      </c>
      <c r="BG22" s="803" t="s">
        <v>1413</v>
      </c>
      <c r="BH22" s="808">
        <v>0</v>
      </c>
      <c r="BI22" s="813">
        <v>0</v>
      </c>
      <c r="BJ22" s="457">
        <v>0</v>
      </c>
      <c r="BK22" s="386">
        <v>0</v>
      </c>
      <c r="BL22" s="386">
        <v>0</v>
      </c>
      <c r="BM22" s="457">
        <v>0</v>
      </c>
      <c r="BN22" s="803"/>
      <c r="BO22" s="807">
        <v>0</v>
      </c>
      <c r="BP22" s="814">
        <v>0</v>
      </c>
      <c r="BQ22" s="457">
        <v>0</v>
      </c>
      <c r="BR22" s="815">
        <v>0</v>
      </c>
      <c r="BS22" s="703">
        <v>0</v>
      </c>
      <c r="BT22" s="457">
        <v>0</v>
      </c>
      <c r="BU22" s="38" t="s">
        <v>2897</v>
      </c>
      <c r="BV22" s="1109" t="s">
        <v>2660</v>
      </c>
      <c r="BW22" s="872">
        <v>1</v>
      </c>
      <c r="BX22" s="899">
        <v>1</v>
      </c>
      <c r="BY22" s="941">
        <v>1</v>
      </c>
      <c r="BZ22" s="891"/>
      <c r="CA22" s="891"/>
      <c r="CB22" s="792"/>
      <c r="CC22" s="932" t="s">
        <v>3154</v>
      </c>
      <c r="CD22" s="975">
        <v>1</v>
      </c>
      <c r="CE22" s="26"/>
      <c r="CF22" s="791">
        <v>0</v>
      </c>
      <c r="CG22" s="26"/>
      <c r="CH22" s="26"/>
      <c r="CI22" s="1021">
        <v>0</v>
      </c>
      <c r="CJ22" s="1038" t="s">
        <v>3228</v>
      </c>
      <c r="CK22" s="1128">
        <v>1</v>
      </c>
      <c r="CL22" s="26"/>
      <c r="CM22" s="1134">
        <v>0</v>
      </c>
      <c r="CN22" s="930"/>
      <c r="CO22" s="930"/>
      <c r="CP22" s="1134">
        <v>0</v>
      </c>
      <c r="CQ22" s="1147" t="s">
        <v>2955</v>
      </c>
    </row>
    <row r="23" spans="1:95" ht="150.75" customHeight="1" x14ac:dyDescent="0.25">
      <c r="A23" s="1226"/>
      <c r="B23" s="1218"/>
      <c r="C23" s="1221"/>
      <c r="D23" s="191">
        <v>20</v>
      </c>
      <c r="E23" s="860" t="s">
        <v>103</v>
      </c>
      <c r="F23" s="11" t="s">
        <v>104</v>
      </c>
      <c r="G23" s="11" t="s">
        <v>105</v>
      </c>
      <c r="H23" s="11" t="s">
        <v>106</v>
      </c>
      <c r="I23" s="31" t="s">
        <v>107</v>
      </c>
      <c r="J23" s="42" t="s">
        <v>96</v>
      </c>
      <c r="K23" s="12" t="s">
        <v>96</v>
      </c>
      <c r="L23" s="12" t="s">
        <v>96</v>
      </c>
      <c r="M23" s="1037" t="s">
        <v>96</v>
      </c>
      <c r="N23" s="823">
        <v>1</v>
      </c>
      <c r="O23" s="820">
        <v>1</v>
      </c>
      <c r="P23" s="1083">
        <v>1</v>
      </c>
      <c r="Q23" s="1137" t="s">
        <v>3323</v>
      </c>
      <c r="R23" s="1085">
        <v>0</v>
      </c>
      <c r="S23" s="47">
        <f>'2015'!P23</f>
        <v>0</v>
      </c>
      <c r="T23" s="467">
        <f>'2015'!Q23</f>
        <v>0</v>
      </c>
      <c r="U23" s="49">
        <f>'2015'!R23</f>
        <v>0</v>
      </c>
      <c r="V23" s="49">
        <f>'2015'!S23</f>
        <v>0</v>
      </c>
      <c r="W23" s="48">
        <f>'2015'!T23</f>
        <v>0</v>
      </c>
      <c r="X23" s="50" t="str">
        <f>'2015'!U23</f>
        <v>ND</v>
      </c>
      <c r="Y23" s="108">
        <f>'2016'!N23</f>
        <v>0.1</v>
      </c>
      <c r="Z23" s="107">
        <f>'2016'!O23</f>
        <v>0</v>
      </c>
      <c r="AA23" s="109">
        <f>'2016'!P23</f>
        <v>0</v>
      </c>
      <c r="AB23" s="110">
        <f>'2016'!Q23</f>
        <v>0</v>
      </c>
      <c r="AC23" s="110">
        <f>'2016'!R23</f>
        <v>0</v>
      </c>
      <c r="AD23" s="1111">
        <f>'2016'!S23</f>
        <v>0</v>
      </c>
      <c r="AE23" s="111" t="str">
        <f>'2016'!T23</f>
        <v xml:space="preserve">No reporta informacion </v>
      </c>
      <c r="AF23" s="108">
        <f>'2017'!N23</f>
        <v>0.1</v>
      </c>
      <c r="AG23" s="107">
        <f>'2017'!O23</f>
        <v>0</v>
      </c>
      <c r="AH23" s="109">
        <f>'2017'!P23</f>
        <v>0</v>
      </c>
      <c r="AI23" s="110" t="str">
        <f>'2017'!Q23</f>
        <v>PENDIENTE</v>
      </c>
      <c r="AJ23" s="110" t="str">
        <f>'2017'!R23</f>
        <v>PENDIENTE</v>
      </c>
      <c r="AK23" s="1111">
        <f>'2017'!S23</f>
        <v>0</v>
      </c>
      <c r="AL23" s="111">
        <f>'2017'!T23</f>
        <v>0</v>
      </c>
      <c r="AM23" s="108">
        <f>'2018'!N23</f>
        <v>1</v>
      </c>
      <c r="AN23" s="107">
        <f>'2018'!O23</f>
        <v>0</v>
      </c>
      <c r="AO23" s="109">
        <f>'2018'!P23</f>
        <v>0</v>
      </c>
      <c r="AP23" s="110" t="str">
        <f>'2018'!Q23</f>
        <v>-</v>
      </c>
      <c r="AQ23" s="110" t="str">
        <f>'2018'!R23</f>
        <v>-</v>
      </c>
      <c r="AR23" s="346">
        <v>0</v>
      </c>
      <c r="AS23" s="111"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T23" s="108">
        <f>'2019'!N23</f>
        <v>0</v>
      </c>
      <c r="AU23" s="107">
        <f>'2019'!O23</f>
        <v>0</v>
      </c>
      <c r="AV23" s="109">
        <f>'2019'!P23</f>
        <v>0.7</v>
      </c>
      <c r="AW23" s="110">
        <f>'2019'!Q23</f>
        <v>0</v>
      </c>
      <c r="AX23" s="110">
        <v>0</v>
      </c>
      <c r="AY23" s="1113">
        <v>0</v>
      </c>
      <c r="AZ23" s="351"/>
      <c r="BA23" s="352">
        <f>'2020'!N23</f>
        <v>1</v>
      </c>
      <c r="BB23" s="352">
        <f>'2020'!O23</f>
        <v>0</v>
      </c>
      <c r="BC23" s="346">
        <f>'2020'!P23</f>
        <v>0</v>
      </c>
      <c r="BD23" s="360" t="str">
        <f>'2020'!Q23</f>
        <v>-</v>
      </c>
      <c r="BE23" s="360" t="str">
        <f>'2020'!R23</f>
        <v>-</v>
      </c>
      <c r="BF23" s="346">
        <f>'2020'!S23</f>
        <v>0</v>
      </c>
      <c r="BG23" s="356" t="s">
        <v>1413</v>
      </c>
      <c r="BH23" s="674">
        <v>1</v>
      </c>
      <c r="BI23" s="674">
        <v>0</v>
      </c>
      <c r="BJ23" s="503">
        <v>0</v>
      </c>
      <c r="BK23" s="499">
        <v>7692000</v>
      </c>
      <c r="BL23" s="484">
        <v>3846000</v>
      </c>
      <c r="BM23" s="467">
        <v>0.42</v>
      </c>
      <c r="BN23" s="683" t="s">
        <v>2614</v>
      </c>
      <c r="BO23" s="687">
        <v>1</v>
      </c>
      <c r="BP23" s="687">
        <v>0</v>
      </c>
      <c r="BQ23" s="467">
        <v>0</v>
      </c>
      <c r="BR23" s="700">
        <v>0</v>
      </c>
      <c r="BS23" s="701">
        <v>0</v>
      </c>
      <c r="BT23" s="467">
        <v>0</v>
      </c>
      <c r="BU23" s="38" t="s">
        <v>2895</v>
      </c>
      <c r="BV23" s="1109" t="s">
        <v>2684</v>
      </c>
      <c r="BW23" s="869">
        <v>1</v>
      </c>
      <c r="BX23" s="874">
        <v>0</v>
      </c>
      <c r="BY23" s="876">
        <v>0</v>
      </c>
      <c r="BZ23" s="707"/>
      <c r="CA23" s="781"/>
      <c r="CB23" s="792"/>
      <c r="CC23" s="871" t="s">
        <v>3242</v>
      </c>
      <c r="CD23" s="976">
        <v>1</v>
      </c>
      <c r="CE23" s="1074">
        <v>1</v>
      </c>
      <c r="CF23" s="1075">
        <v>1</v>
      </c>
      <c r="CG23" s="26"/>
      <c r="CH23" s="26"/>
      <c r="CI23" s="1021">
        <v>0</v>
      </c>
      <c r="CJ23" s="1038" t="s">
        <v>3277</v>
      </c>
      <c r="CK23" s="1127">
        <v>1</v>
      </c>
      <c r="CL23" s="26"/>
      <c r="CM23" s="1134">
        <v>0</v>
      </c>
      <c r="CN23" s="930"/>
      <c r="CO23" s="930"/>
      <c r="CP23" s="1134">
        <v>0</v>
      </c>
      <c r="CQ23" s="1147" t="s">
        <v>2955</v>
      </c>
    </row>
    <row r="24" spans="1:95" ht="60" customHeight="1" x14ac:dyDescent="0.25">
      <c r="A24" s="1226"/>
      <c r="B24" s="1222" t="s">
        <v>108</v>
      </c>
      <c r="C24" s="1221" t="s">
        <v>109</v>
      </c>
      <c r="D24" s="191">
        <v>21</v>
      </c>
      <c r="E24" s="14" t="s">
        <v>110</v>
      </c>
      <c r="F24" s="11" t="s">
        <v>111</v>
      </c>
      <c r="G24" s="11" t="s">
        <v>112</v>
      </c>
      <c r="H24" s="11" t="s">
        <v>113</v>
      </c>
      <c r="I24" s="31" t="s">
        <v>114</v>
      </c>
      <c r="J24" s="42" t="s">
        <v>236</v>
      </c>
      <c r="K24" s="12" t="s">
        <v>237</v>
      </c>
      <c r="L24" s="12">
        <v>65</v>
      </c>
      <c r="M24" s="1038" t="s">
        <v>238</v>
      </c>
      <c r="N24" s="413">
        <v>0.5</v>
      </c>
      <c r="O24" s="747">
        <v>1</v>
      </c>
      <c r="P24" s="1083">
        <v>1</v>
      </c>
      <c r="Q24" s="1137" t="s">
        <v>3324</v>
      </c>
      <c r="R24" s="1085">
        <f>'2015'!O24</f>
        <v>0</v>
      </c>
      <c r="S24" s="47">
        <f>'2015'!P24</f>
        <v>0</v>
      </c>
      <c r="T24" s="467">
        <f>'2015'!Q24</f>
        <v>0</v>
      </c>
      <c r="U24" s="49">
        <f>'2015'!R24</f>
        <v>0</v>
      </c>
      <c r="V24" s="49">
        <f>'2015'!S24</f>
        <v>0</v>
      </c>
      <c r="W24" s="48">
        <f>'2015'!T24</f>
        <v>0</v>
      </c>
      <c r="X24" s="50" t="str">
        <f>'2015'!U24</f>
        <v>ND</v>
      </c>
      <c r="Y24" s="108">
        <f>'2016'!N24</f>
        <v>0.05</v>
      </c>
      <c r="Z24" s="107">
        <f>'2016'!O24</f>
        <v>0.05</v>
      </c>
      <c r="AA24" s="109">
        <f>'2016'!P24</f>
        <v>1</v>
      </c>
      <c r="AB24" s="110">
        <f>'2016'!Q24</f>
        <v>40000000</v>
      </c>
      <c r="AC24" s="110">
        <f>'2016'!R24</f>
        <v>0</v>
      </c>
      <c r="AD24" s="1111">
        <f>'2016'!S24</f>
        <v>0</v>
      </c>
      <c r="AE24" s="111" t="str">
        <f>'2016'!T24</f>
        <v xml:space="preserve">se viene trabajando en los comites de convivencia escolar </v>
      </c>
      <c r="AF24" s="108">
        <f>'2017'!N24</f>
        <v>0.05</v>
      </c>
      <c r="AG24" s="107">
        <f>'2017'!O24</f>
        <v>0.04</v>
      </c>
      <c r="AH24" s="109">
        <f>'2017'!P24</f>
        <v>0.79999999999999993</v>
      </c>
      <c r="AI24" s="110" t="str">
        <f>'2017'!Q24</f>
        <v>PENDIENTE</v>
      </c>
      <c r="AJ24" s="110" t="str">
        <f>'2017'!R24</f>
        <v>PENDIENTE</v>
      </c>
      <c r="AK24" s="1111">
        <f>'2017'!S24</f>
        <v>0</v>
      </c>
      <c r="AL24" s="111"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M24" s="108">
        <f>'2018'!N24</f>
        <v>4500</v>
      </c>
      <c r="AN24" s="107">
        <f>'2018'!O24</f>
        <v>3707</v>
      </c>
      <c r="AO24" s="109">
        <f>'2018'!P24</f>
        <v>0.82377777777777783</v>
      </c>
      <c r="AP24" s="110">
        <f>'2018'!Q24</f>
        <v>7200000</v>
      </c>
      <c r="AQ24" s="110">
        <f>'2018'!R24</f>
        <v>0</v>
      </c>
      <c r="AR24" s="346">
        <f>'2018'!S24</f>
        <v>0</v>
      </c>
      <c r="AS24" s="111" t="str">
        <f>'2018'!AB24</f>
        <v xml:space="preserve">Durante el primer semestre del año 2018, se han atendido  en jornada nocturna o sabatina  3.707 personas de la población adulta, distribuidas en los 11 municipios del Departamento.
</v>
      </c>
      <c r="AT24" s="108">
        <f>'2019'!N24</f>
        <v>1</v>
      </c>
      <c r="AU24" s="107">
        <f>'2019'!O24</f>
        <v>1</v>
      </c>
      <c r="AV24" s="109">
        <f>'2019'!P24</f>
        <v>0.8</v>
      </c>
      <c r="AW24" s="110">
        <f>'2019'!Q24</f>
        <v>2210457012</v>
      </c>
      <c r="AX24" s="110">
        <f>'2019'!R24</f>
        <v>199742308</v>
      </c>
      <c r="AY24" s="1113">
        <v>0.09</v>
      </c>
      <c r="AZ24" s="351"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BA24" s="352">
        <f>'2020'!N24</f>
        <v>4500</v>
      </c>
      <c r="BB24" s="352">
        <f>'2020'!O24</f>
        <v>3707</v>
      </c>
      <c r="BC24" s="346">
        <f>'2020'!P24</f>
        <v>0.82377777777777783</v>
      </c>
      <c r="BD24" s="360">
        <f>'2020'!Q24</f>
        <v>0</v>
      </c>
      <c r="BE24" s="360">
        <f>'2020'!R24</f>
        <v>0</v>
      </c>
      <c r="BF24" s="346">
        <f>'2020'!S24</f>
        <v>0.3</v>
      </c>
      <c r="BG24" s="356" t="s">
        <v>1396</v>
      </c>
      <c r="BH24" s="460">
        <v>1</v>
      </c>
      <c r="BI24" s="460"/>
      <c r="BJ24" s="467">
        <v>0</v>
      </c>
      <c r="BK24" s="163"/>
      <c r="BL24" s="163"/>
      <c r="BM24" s="467">
        <v>0</v>
      </c>
      <c r="BN24" s="683"/>
      <c r="BO24" s="694">
        <v>0.5</v>
      </c>
      <c r="BP24" s="687">
        <v>0</v>
      </c>
      <c r="BQ24" s="467">
        <v>0</v>
      </c>
      <c r="BR24" s="700">
        <v>0</v>
      </c>
      <c r="BS24" s="701">
        <v>0</v>
      </c>
      <c r="BT24" s="467">
        <f>BP24/BO24*1</f>
        <v>0</v>
      </c>
      <c r="BU24" s="38" t="s">
        <v>2832</v>
      </c>
      <c r="BV24" s="26"/>
      <c r="BW24" s="868">
        <v>0.5</v>
      </c>
      <c r="BX24" s="874">
        <v>0</v>
      </c>
      <c r="BY24" s="876">
        <v>0</v>
      </c>
      <c r="BZ24" s="892"/>
      <c r="CA24" s="892"/>
      <c r="CB24" s="792"/>
      <c r="CC24" s="871" t="s">
        <v>2954</v>
      </c>
      <c r="CD24" s="978">
        <v>0.5</v>
      </c>
      <c r="CE24" s="26"/>
      <c r="CF24" s="791">
        <v>0</v>
      </c>
      <c r="CG24" s="26"/>
      <c r="CH24" s="26"/>
      <c r="CI24" s="1021">
        <v>0</v>
      </c>
      <c r="CJ24" s="1038" t="s">
        <v>3225</v>
      </c>
      <c r="CK24" s="1129">
        <v>0.5</v>
      </c>
      <c r="CL24" s="26"/>
      <c r="CM24" s="1134">
        <v>0</v>
      </c>
      <c r="CN24" s="930"/>
      <c r="CO24" s="930"/>
      <c r="CP24" s="1134">
        <v>0</v>
      </c>
      <c r="CQ24" s="1147" t="s">
        <v>2955</v>
      </c>
    </row>
    <row r="25" spans="1:95" ht="60" customHeight="1" x14ac:dyDescent="0.25">
      <c r="A25" s="1226"/>
      <c r="B25" s="1222"/>
      <c r="C25" s="1221"/>
      <c r="D25" s="191">
        <v>22</v>
      </c>
      <c r="E25" s="860" t="s">
        <v>115</v>
      </c>
      <c r="F25" s="11" t="s">
        <v>116</v>
      </c>
      <c r="G25" s="11" t="s">
        <v>117</v>
      </c>
      <c r="H25" s="11" t="s">
        <v>118</v>
      </c>
      <c r="I25" s="31" t="s">
        <v>119</v>
      </c>
      <c r="J25" s="56" t="s">
        <v>236</v>
      </c>
      <c r="K25" s="18" t="s">
        <v>239</v>
      </c>
      <c r="L25" s="12">
        <v>85</v>
      </c>
      <c r="M25" s="1038" t="s">
        <v>240</v>
      </c>
      <c r="N25" s="413">
        <v>1</v>
      </c>
      <c r="O25" s="747">
        <v>1</v>
      </c>
      <c r="P25" s="1083">
        <v>1</v>
      </c>
      <c r="Q25" s="1137" t="s">
        <v>3325</v>
      </c>
      <c r="R25" s="1085">
        <f>'2015'!O25</f>
        <v>0</v>
      </c>
      <c r="S25" s="47">
        <f>'2015'!P25</f>
        <v>0</v>
      </c>
      <c r="T25" s="467">
        <f>'2015'!Q25</f>
        <v>0</v>
      </c>
      <c r="U25" s="49">
        <f>'2015'!R25</f>
        <v>0</v>
      </c>
      <c r="V25" s="49">
        <f>'2015'!S25</f>
        <v>0</v>
      </c>
      <c r="W25" s="48">
        <f>'2015'!T25</f>
        <v>0</v>
      </c>
      <c r="X25" s="50" t="str">
        <f>'2015'!U25</f>
        <v>ND</v>
      </c>
      <c r="Y25" s="108">
        <f>'2016'!N25</f>
        <v>0.1</v>
      </c>
      <c r="Z25" s="107">
        <f>'2016'!O25</f>
        <v>0.1</v>
      </c>
      <c r="AA25" s="109">
        <f>'2016'!P25</f>
        <v>1</v>
      </c>
      <c r="AB25" s="110">
        <f>'2016'!Q25</f>
        <v>40000000</v>
      </c>
      <c r="AC25" s="110">
        <f>'2016'!R25</f>
        <v>0</v>
      </c>
      <c r="AD25" s="1111">
        <f>'2016'!S25</f>
        <v>0</v>
      </c>
      <c r="AE25" s="111" t="str">
        <f>'2016'!T25</f>
        <v xml:space="preserve">se viene trabajando en los comites de convivencia escolar </v>
      </c>
      <c r="AF25" s="108">
        <f>'2017'!N25</f>
        <v>0.1</v>
      </c>
      <c r="AG25" s="107">
        <f>'2017'!O25</f>
        <v>0.05</v>
      </c>
      <c r="AH25" s="109">
        <f>'2017'!P25</f>
        <v>0.5</v>
      </c>
      <c r="AI25" s="110" t="str">
        <f>'2017'!Q25</f>
        <v>PENDIENTE</v>
      </c>
      <c r="AJ25" s="110" t="str">
        <f>'2017'!R25</f>
        <v>PENDIENTE</v>
      </c>
      <c r="AK25" s="1111">
        <f>'2017'!S25</f>
        <v>0</v>
      </c>
      <c r="AL25" s="111"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M25" s="108">
        <f>'2018'!N25</f>
        <v>26</v>
      </c>
      <c r="AN25" s="107">
        <f>'2018'!O25</f>
        <v>54</v>
      </c>
      <c r="AO25" s="109">
        <f>'2018'!P25</f>
        <v>2.0769230769230771</v>
      </c>
      <c r="AP25" s="110">
        <f>'2018'!Q25</f>
        <v>16050000</v>
      </c>
      <c r="AQ25" s="110">
        <f>'2018'!R25</f>
        <v>0</v>
      </c>
      <c r="AR25" s="346">
        <f>'2018'!S25</f>
        <v>0</v>
      </c>
      <c r="AS25" s="111"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T25" s="108">
        <f>'2019'!N25</f>
        <v>1</v>
      </c>
      <c r="AU25" s="107">
        <f>'2019'!O25</f>
        <v>1</v>
      </c>
      <c r="AV25" s="109">
        <f>'2019'!P25</f>
        <v>0.8</v>
      </c>
      <c r="AW25" s="110">
        <f>'2019'!Q25</f>
        <v>0</v>
      </c>
      <c r="AX25" s="110">
        <v>0</v>
      </c>
      <c r="AY25" s="1113">
        <v>0</v>
      </c>
      <c r="AZ25" s="351"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BA25" s="352">
        <f>'2020'!N25</f>
        <v>26</v>
      </c>
      <c r="BB25" s="352">
        <f>'2020'!O25</f>
        <v>54</v>
      </c>
      <c r="BC25" s="346">
        <f>'2020'!P25</f>
        <v>2.0769230769230771</v>
      </c>
      <c r="BD25" s="360">
        <f>'2020'!Q25</f>
        <v>0</v>
      </c>
      <c r="BE25" s="360">
        <f>'2020'!R25</f>
        <v>0</v>
      </c>
      <c r="BF25" s="346">
        <f>'2020'!S25</f>
        <v>0.2</v>
      </c>
      <c r="BG25" s="356" t="s">
        <v>1397</v>
      </c>
      <c r="BH25" s="460">
        <v>2</v>
      </c>
      <c r="BI25" s="460">
        <v>2</v>
      </c>
      <c r="BJ25" s="467">
        <v>1</v>
      </c>
      <c r="BK25" s="171">
        <v>0</v>
      </c>
      <c r="BL25" s="163"/>
      <c r="BM25" s="467">
        <v>0</v>
      </c>
      <c r="BN25" s="683" t="s">
        <v>2615</v>
      </c>
      <c r="BO25" s="687">
        <v>2</v>
      </c>
      <c r="BP25" s="687">
        <v>0</v>
      </c>
      <c r="BQ25" s="467">
        <v>0</v>
      </c>
      <c r="BR25" s="700">
        <v>0</v>
      </c>
      <c r="BS25" s="701">
        <v>0</v>
      </c>
      <c r="BT25" s="467">
        <f>BP25/BO25*1</f>
        <v>0</v>
      </c>
      <c r="BU25" s="38" t="s">
        <v>2832</v>
      </c>
      <c r="BV25" s="26"/>
      <c r="BW25" s="872">
        <v>2</v>
      </c>
      <c r="BX25" s="979">
        <v>1</v>
      </c>
      <c r="BY25" s="941">
        <v>1</v>
      </c>
      <c r="BZ25" s="893"/>
      <c r="CA25" s="894"/>
      <c r="CB25" s="816">
        <v>0</v>
      </c>
      <c r="CC25" s="871" t="s">
        <v>2949</v>
      </c>
      <c r="CD25" s="827">
        <v>2</v>
      </c>
      <c r="CE25" s="993">
        <v>2</v>
      </c>
      <c r="CF25" s="1025">
        <v>1</v>
      </c>
      <c r="CG25" s="1005">
        <v>20000000</v>
      </c>
      <c r="CH25" s="26"/>
      <c r="CI25" s="1021">
        <v>0</v>
      </c>
      <c r="CJ25" s="1038" t="s">
        <v>3245</v>
      </c>
      <c r="CK25" s="827">
        <v>2</v>
      </c>
      <c r="CL25" s="26"/>
      <c r="CM25" s="1134">
        <v>0</v>
      </c>
      <c r="CN25" s="930"/>
      <c r="CO25" s="930"/>
      <c r="CP25" s="1134">
        <v>0</v>
      </c>
      <c r="CQ25" s="1147" t="s">
        <v>2955</v>
      </c>
    </row>
    <row r="26" spans="1:95" ht="60" customHeight="1" x14ac:dyDescent="0.25">
      <c r="A26" s="1226"/>
      <c r="B26" s="1222"/>
      <c r="C26" s="1221"/>
      <c r="D26" s="191">
        <v>23</v>
      </c>
      <c r="E26" s="860" t="s">
        <v>120</v>
      </c>
      <c r="F26" s="11" t="s">
        <v>121</v>
      </c>
      <c r="G26" s="11" t="s">
        <v>122</v>
      </c>
      <c r="H26" s="11" t="s">
        <v>118</v>
      </c>
      <c r="I26" s="31" t="s">
        <v>123</v>
      </c>
      <c r="J26" s="42" t="s">
        <v>96</v>
      </c>
      <c r="K26" s="12" t="s">
        <v>96</v>
      </c>
      <c r="L26" s="12" t="s">
        <v>96</v>
      </c>
      <c r="M26" s="8" t="s">
        <v>241</v>
      </c>
      <c r="N26" s="413">
        <v>1</v>
      </c>
      <c r="O26" s="747">
        <v>1</v>
      </c>
      <c r="P26" s="1083">
        <v>1</v>
      </c>
      <c r="Q26" s="1137" t="s">
        <v>3326</v>
      </c>
      <c r="R26" s="1085">
        <f>'2015'!O26</f>
        <v>0</v>
      </c>
      <c r="S26" s="47">
        <f>'2015'!P26</f>
        <v>0</v>
      </c>
      <c r="T26" s="467">
        <f>'2015'!Q26</f>
        <v>0</v>
      </c>
      <c r="U26" s="49">
        <f>'2015'!R26</f>
        <v>0</v>
      </c>
      <c r="V26" s="49">
        <f>'2015'!S26</f>
        <v>0</v>
      </c>
      <c r="W26" s="48">
        <f>'2015'!T26</f>
        <v>0</v>
      </c>
      <c r="X26" s="50" t="str">
        <f>'2015'!U26</f>
        <v>ND</v>
      </c>
      <c r="Y26" s="108">
        <f>'2016'!N26</f>
        <v>0.1</v>
      </c>
      <c r="Z26" s="107">
        <f>'2016'!O26</f>
        <v>0</v>
      </c>
      <c r="AA26" s="109">
        <f>'2016'!P26</f>
        <v>0</v>
      </c>
      <c r="AB26" s="110">
        <f>'2016'!Q26</f>
        <v>0</v>
      </c>
      <c r="AC26" s="110">
        <f>'2016'!R26</f>
        <v>0</v>
      </c>
      <c r="AD26" s="1111">
        <f>'2016'!S26</f>
        <v>0</v>
      </c>
      <c r="AE26" s="111" t="str">
        <f>'2016'!T26</f>
        <v xml:space="preserve">No reporta informacion </v>
      </c>
      <c r="AF26" s="108">
        <f>'2017'!N26</f>
        <v>0.1</v>
      </c>
      <c r="AG26" s="107">
        <f>'2017'!O26</f>
        <v>0.1</v>
      </c>
      <c r="AH26" s="109">
        <f>'2017'!P26</f>
        <v>1</v>
      </c>
      <c r="AI26" s="110">
        <f>'2017'!Q26</f>
        <v>3000000000</v>
      </c>
      <c r="AJ26" s="110">
        <f>'2017'!R26</f>
        <v>3000000000</v>
      </c>
      <c r="AK26" s="1110">
        <f>'2017'!S26</f>
        <v>1</v>
      </c>
      <c r="AL26" s="111"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M26" s="108">
        <f>'2018'!N26</f>
        <v>1</v>
      </c>
      <c r="AN26" s="107">
        <f>'2018'!O26</f>
        <v>0</v>
      </c>
      <c r="AO26" s="109">
        <f>'2018'!P26</f>
        <v>0</v>
      </c>
      <c r="AP26" s="110" t="str">
        <f>'2018'!Q26</f>
        <v>-</v>
      </c>
      <c r="AQ26" s="110" t="str">
        <f>'2018'!R26</f>
        <v>-</v>
      </c>
      <c r="AR26" s="346">
        <v>0</v>
      </c>
      <c r="AS26" s="111"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T26" s="108">
        <f>'2019'!N26</f>
        <v>1</v>
      </c>
      <c r="AU26" s="107">
        <f>'2019'!O26</f>
        <v>1</v>
      </c>
      <c r="AV26" s="109">
        <f>'2019'!P26</f>
        <v>0.6</v>
      </c>
      <c r="AW26" s="110">
        <f>'2019'!Q26</f>
        <v>0</v>
      </c>
      <c r="AX26" s="110">
        <v>0</v>
      </c>
      <c r="AY26" s="1113">
        <v>0</v>
      </c>
      <c r="AZ26" s="351"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BA26" s="352">
        <f>'2020'!N26</f>
        <v>1</v>
      </c>
      <c r="BB26" s="352">
        <f>'2020'!O26</f>
        <v>0</v>
      </c>
      <c r="BC26" s="346">
        <f>'2020'!P26</f>
        <v>0</v>
      </c>
      <c r="BD26" s="360">
        <f>'2020'!Q26</f>
        <v>0</v>
      </c>
      <c r="BE26" s="360">
        <f>'2020'!R26</f>
        <v>0</v>
      </c>
      <c r="BF26" s="346">
        <f>'2020'!S26</f>
        <v>0</v>
      </c>
      <c r="BG26" s="356" t="s">
        <v>1413</v>
      </c>
      <c r="BH26" s="460">
        <v>1</v>
      </c>
      <c r="BI26" s="460">
        <v>1</v>
      </c>
      <c r="BJ26" s="467">
        <v>1</v>
      </c>
      <c r="BK26" s="687">
        <v>0</v>
      </c>
      <c r="BL26" s="461">
        <v>0</v>
      </c>
      <c r="BM26" s="467">
        <v>0</v>
      </c>
      <c r="BN26" s="683" t="s">
        <v>2616</v>
      </c>
      <c r="BO26" s="687">
        <v>1</v>
      </c>
      <c r="BP26" s="687">
        <v>0</v>
      </c>
      <c r="BQ26" s="467">
        <v>0</v>
      </c>
      <c r="BR26" s="700">
        <v>0</v>
      </c>
      <c r="BS26" s="701">
        <v>0</v>
      </c>
      <c r="BT26" s="467">
        <v>0</v>
      </c>
      <c r="BU26" s="38" t="s">
        <v>2832</v>
      </c>
      <c r="BV26" s="1109" t="s">
        <v>2685</v>
      </c>
      <c r="BW26" s="868">
        <v>1</v>
      </c>
      <c r="BX26" s="811">
        <v>1</v>
      </c>
      <c r="BY26" s="875">
        <v>1</v>
      </c>
      <c r="BZ26" s="874"/>
      <c r="CA26" s="708"/>
      <c r="CB26" s="792"/>
      <c r="CC26" s="871" t="s">
        <v>3024</v>
      </c>
      <c r="CD26" s="978">
        <v>1</v>
      </c>
      <c r="CE26" s="1006">
        <v>1</v>
      </c>
      <c r="CF26" s="1008">
        <v>1</v>
      </c>
      <c r="CG26" s="851">
        <v>7000952</v>
      </c>
      <c r="CH26" s="851">
        <v>7000952</v>
      </c>
      <c r="CI26" s="1008">
        <v>1</v>
      </c>
      <c r="CJ26" s="1038" t="s">
        <v>2969</v>
      </c>
      <c r="CK26" s="1129">
        <v>1</v>
      </c>
      <c r="CL26" s="26"/>
      <c r="CM26" s="1134">
        <v>0</v>
      </c>
      <c r="CN26" s="930"/>
      <c r="CO26" s="930"/>
      <c r="CP26" s="1134">
        <v>0</v>
      </c>
      <c r="CQ26" s="1147" t="s">
        <v>2955</v>
      </c>
    </row>
    <row r="27" spans="1:95" ht="72" customHeight="1" x14ac:dyDescent="0.25">
      <c r="A27" s="1226"/>
      <c r="B27" s="1222"/>
      <c r="C27" s="1221" t="s">
        <v>124</v>
      </c>
      <c r="D27" s="191">
        <v>24</v>
      </c>
      <c r="E27" s="860" t="s">
        <v>125</v>
      </c>
      <c r="F27" s="11" t="s">
        <v>126</v>
      </c>
      <c r="G27" s="11" t="s">
        <v>127</v>
      </c>
      <c r="H27" s="11" t="s">
        <v>128</v>
      </c>
      <c r="I27" s="31" t="s">
        <v>129</v>
      </c>
      <c r="J27" s="42" t="s">
        <v>242</v>
      </c>
      <c r="K27" s="12" t="s">
        <v>243</v>
      </c>
      <c r="L27" s="12">
        <v>68</v>
      </c>
      <c r="M27" s="1038" t="s">
        <v>244</v>
      </c>
      <c r="N27" s="414">
        <v>2</v>
      </c>
      <c r="O27" s="344">
        <v>2</v>
      </c>
      <c r="P27" s="1083">
        <v>1</v>
      </c>
      <c r="Q27" s="1137" t="s">
        <v>3327</v>
      </c>
      <c r="R27" s="1085">
        <f>'2015'!O27</f>
        <v>0</v>
      </c>
      <c r="S27" s="47">
        <f>'2015'!P27</f>
        <v>0</v>
      </c>
      <c r="T27" s="467">
        <f>'2015'!Q27</f>
        <v>0</v>
      </c>
      <c r="U27" s="49">
        <f>'2015'!R27</f>
        <v>0</v>
      </c>
      <c r="V27" s="49">
        <f>'2015'!S27</f>
        <v>0</v>
      </c>
      <c r="W27" s="48">
        <f>'2015'!T27</f>
        <v>0</v>
      </c>
      <c r="X27" s="50"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Y27" s="108">
        <f>'2016'!N27</f>
        <v>2</v>
      </c>
      <c r="Z27" s="107">
        <f>'2016'!O27</f>
        <v>1</v>
      </c>
      <c r="AA27" s="109">
        <f>'2016'!P27</f>
        <v>0.5</v>
      </c>
      <c r="AB27" s="110">
        <f>'2016'!Q27</f>
        <v>10000000</v>
      </c>
      <c r="AC27" s="110">
        <f>'2016'!R27</f>
        <v>10000000</v>
      </c>
      <c r="AD27" s="1110">
        <f>'2016'!S27</f>
        <v>1</v>
      </c>
      <c r="AE27" s="111" t="str">
        <f>'2016'!T27</f>
        <v xml:space="preserve">Se Atendieron  cuatro mil cuatrociena cincuenta y tresos (4.456)  personas de la población adulta del departamento (jóvenes y adultos, madres cabeza de hogar)  </v>
      </c>
      <c r="AF27" s="108">
        <f>'2017'!N27</f>
        <v>2E-3</v>
      </c>
      <c r="AG27" s="107">
        <f>'2017'!O27</f>
        <v>2E-3</v>
      </c>
      <c r="AH27" s="109">
        <f>'2017'!P27</f>
        <v>1</v>
      </c>
      <c r="AI27" s="110">
        <f>'2017'!Q27</f>
        <v>10000000</v>
      </c>
      <c r="AJ27" s="110">
        <f>'2017'!R27</f>
        <v>0</v>
      </c>
      <c r="AK27" s="1111">
        <f>'2017'!S27</f>
        <v>0</v>
      </c>
      <c r="AL27" s="111" t="str">
        <f>'2017'!T27</f>
        <v>Secretaria de educacion  atendieron 3980 personas de la población adulta del departamento (jóvenes y adultos, madres cabeza de hogar),  con docentes de planta por sistema de horas extras.</v>
      </c>
      <c r="AM27" s="108">
        <f>'2018'!N27</f>
        <v>4500</v>
      </c>
      <c r="AN27" s="107">
        <f>'2018'!O27</f>
        <v>3707</v>
      </c>
      <c r="AO27" s="109">
        <f>'2018'!P27</f>
        <v>0.82377777777777783</v>
      </c>
      <c r="AP27" s="110">
        <f>'2018'!Q27</f>
        <v>7200000</v>
      </c>
      <c r="AQ27" s="110">
        <f>'2018'!R27</f>
        <v>0</v>
      </c>
      <c r="AR27" s="346">
        <f>'2018'!S27</f>
        <v>0</v>
      </c>
      <c r="AS27" s="111" t="str">
        <f>'2018'!AB27</f>
        <v>Durante el primer semestre del año 2018, se han atendido  en jornada nocturna o sabatina  3.707 personas de la población adulta, distribuidas en los 11 municipios del Departamento.</v>
      </c>
      <c r="AT27" s="108">
        <f>'2019'!N27</f>
        <v>1</v>
      </c>
      <c r="AU27" s="107">
        <f>'2019'!O27</f>
        <v>1</v>
      </c>
      <c r="AV27" s="109">
        <f>'2019'!P27</f>
        <v>0.7</v>
      </c>
      <c r="AW27" s="110">
        <f>'2019'!Q27</f>
        <v>25000000</v>
      </c>
      <c r="AX27" s="110">
        <f>'2019'!R27</f>
        <v>2935000</v>
      </c>
      <c r="AY27" s="1113">
        <v>0.1174</v>
      </c>
      <c r="AZ27" s="351"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BA27" s="352">
        <f>'2020'!N27</f>
        <v>4500</v>
      </c>
      <c r="BB27" s="352">
        <f>'2020'!O27</f>
        <v>3707</v>
      </c>
      <c r="BC27" s="346">
        <f>'2020'!P27</f>
        <v>0.82377777777777783</v>
      </c>
      <c r="BD27" s="360">
        <f>'2020'!Q27</f>
        <v>0</v>
      </c>
      <c r="BE27" s="360">
        <f>'2020'!R27</f>
        <v>0</v>
      </c>
      <c r="BF27" s="346">
        <f>'2020'!S27</f>
        <v>0</v>
      </c>
      <c r="BG27" s="26" t="s">
        <v>1413</v>
      </c>
      <c r="BH27" s="460">
        <v>3</v>
      </c>
      <c r="BI27" s="460">
        <v>3</v>
      </c>
      <c r="BJ27" s="503">
        <v>1</v>
      </c>
      <c r="BK27" s="163">
        <v>0</v>
      </c>
      <c r="BL27" s="163">
        <v>0</v>
      </c>
      <c r="BM27" s="503">
        <v>0</v>
      </c>
      <c r="BN27" s="26" t="s">
        <v>2617</v>
      </c>
      <c r="BO27" s="687">
        <v>2</v>
      </c>
      <c r="BP27" s="687">
        <v>2</v>
      </c>
      <c r="BQ27" s="503">
        <v>1</v>
      </c>
      <c r="BR27" s="701">
        <v>15812536973.51</v>
      </c>
      <c r="BS27" s="701">
        <v>12902520614.18</v>
      </c>
      <c r="BT27" s="503">
        <v>0</v>
      </c>
      <c r="BU27" s="26" t="s">
        <v>2837</v>
      </c>
      <c r="BV27" s="1109" t="s">
        <v>2761</v>
      </c>
      <c r="BW27" s="869">
        <v>1</v>
      </c>
      <c r="BX27" s="872">
        <v>1</v>
      </c>
      <c r="BY27" s="875">
        <v>1</v>
      </c>
      <c r="BZ27" s="782"/>
      <c r="CA27" s="783"/>
      <c r="CB27" s="792"/>
      <c r="CC27" s="871" t="s">
        <v>3025</v>
      </c>
      <c r="CD27" s="976">
        <v>1</v>
      </c>
      <c r="CE27" s="993">
        <v>1</v>
      </c>
      <c r="CF27" s="994">
        <v>1</v>
      </c>
      <c r="CG27" s="26"/>
      <c r="CH27" s="26"/>
      <c r="CI27" s="1021">
        <v>0</v>
      </c>
      <c r="CJ27" s="1038" t="s">
        <v>3283</v>
      </c>
      <c r="CK27" s="1127">
        <v>1</v>
      </c>
      <c r="CL27" s="1127">
        <v>1</v>
      </c>
      <c r="CM27" s="1130">
        <v>1</v>
      </c>
      <c r="CN27" s="928">
        <v>0</v>
      </c>
      <c r="CO27" s="928">
        <v>0</v>
      </c>
      <c r="CP27" s="1131">
        <v>0</v>
      </c>
      <c r="CQ27" s="1137" t="s">
        <v>3414</v>
      </c>
    </row>
    <row r="28" spans="1:95" ht="60" customHeight="1" x14ac:dyDescent="0.25">
      <c r="A28" s="1226"/>
      <c r="B28" s="1222"/>
      <c r="C28" s="1221"/>
      <c r="D28" s="191">
        <v>25</v>
      </c>
      <c r="E28" s="14" t="s">
        <v>130</v>
      </c>
      <c r="F28" s="11" t="s">
        <v>131</v>
      </c>
      <c r="G28" s="11" t="s">
        <v>132</v>
      </c>
      <c r="H28" s="11" t="s">
        <v>133</v>
      </c>
      <c r="I28" s="31" t="s">
        <v>134</v>
      </c>
      <c r="J28" s="42" t="s">
        <v>245</v>
      </c>
      <c r="K28" s="12" t="s">
        <v>246</v>
      </c>
      <c r="L28" s="12">
        <v>107</v>
      </c>
      <c r="M28" s="1038" t="s">
        <v>247</v>
      </c>
      <c r="N28" s="413">
        <v>0.8</v>
      </c>
      <c r="O28" s="747">
        <v>1</v>
      </c>
      <c r="P28" s="1083">
        <v>1</v>
      </c>
      <c r="Q28" s="1137" t="s">
        <v>3328</v>
      </c>
      <c r="R28" s="1085">
        <f>'2015'!O28</f>
        <v>0</v>
      </c>
      <c r="S28" s="47">
        <f>'2015'!P28</f>
        <v>0</v>
      </c>
      <c r="T28" s="48">
        <f>'2015'!Q28</f>
        <v>0</v>
      </c>
      <c r="U28" s="49">
        <f>'2015'!R28</f>
        <v>0</v>
      </c>
      <c r="V28" s="49">
        <f>'2015'!S28</f>
        <v>0</v>
      </c>
      <c r="W28" s="48">
        <f>'2015'!T28</f>
        <v>0</v>
      </c>
      <c r="X28" s="50" t="str">
        <f>'2015'!U28</f>
        <v>ND</v>
      </c>
      <c r="Y28" s="108">
        <f>'2016'!N28</f>
        <v>0.08</v>
      </c>
      <c r="Z28" s="107">
        <f>'2016'!O28</f>
        <v>0.08</v>
      </c>
      <c r="AA28" s="109">
        <f>'2016'!P28</f>
        <v>1</v>
      </c>
      <c r="AB28" s="110">
        <f>'2016'!Q28</f>
        <v>9880000</v>
      </c>
      <c r="AC28" s="110">
        <f>'2016'!R28</f>
        <v>9880000</v>
      </c>
      <c r="AD28" s="1110">
        <f>'2016'!S28</f>
        <v>1</v>
      </c>
      <c r="AE28" s="111" t="str">
        <f>'2016'!T28</f>
        <v xml:space="preserve">se Implementó el programa de acceso y permanencia de la educación técnica, tecnológica y superior en el Departamento del Quindío     </v>
      </c>
      <c r="AF28" s="108">
        <f>'2017'!N28</f>
        <v>0.08</v>
      </c>
      <c r="AG28" s="107">
        <f>'2017'!O28</f>
        <v>0.08</v>
      </c>
      <c r="AH28" s="109">
        <f>'2017'!P28</f>
        <v>1</v>
      </c>
      <c r="AI28" s="110">
        <f>'2017'!Q28</f>
        <v>53800000</v>
      </c>
      <c r="AJ28" s="110">
        <f>'2017'!R28</f>
        <v>53800000</v>
      </c>
      <c r="AK28" s="1110">
        <f>'2017'!S28</f>
        <v>1</v>
      </c>
      <c r="AL28" s="111"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M28" s="108">
        <f>'2018'!N28</f>
        <v>1</v>
      </c>
      <c r="AN28" s="107">
        <f>'2018'!O28</f>
        <v>0.13</v>
      </c>
      <c r="AO28" s="109">
        <f>'2018'!P28</f>
        <v>0.13</v>
      </c>
      <c r="AP28" s="110">
        <f>'2018'!Q28</f>
        <v>45000000</v>
      </c>
      <c r="AQ28" s="110">
        <f>'2018'!R28</f>
        <v>5800000</v>
      </c>
      <c r="AR28" s="346">
        <f>'2018'!S28</f>
        <v>0.12888888888888889</v>
      </c>
      <c r="AS28" s="111">
        <f>'2018'!AB28</f>
        <v>0</v>
      </c>
      <c r="AT28" s="108">
        <f>'2019'!N28</f>
        <v>1</v>
      </c>
      <c r="AU28" s="107">
        <f>'2019'!O28</f>
        <v>1</v>
      </c>
      <c r="AV28" s="109">
        <f>'2019'!P28</f>
        <v>0.8</v>
      </c>
      <c r="AW28" s="110">
        <f>'2019'!Q28</f>
        <v>144717884</v>
      </c>
      <c r="AX28" s="110">
        <f>'2019'!R28</f>
        <v>100000000</v>
      </c>
      <c r="AY28" s="1122">
        <v>0.69</v>
      </c>
      <c r="AZ28" s="351"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BA28" s="352">
        <f>'2020'!N28</f>
        <v>1</v>
      </c>
      <c r="BB28" s="352">
        <f>'2020'!O28</f>
        <v>0.13</v>
      </c>
      <c r="BC28" s="346">
        <f>'2020'!P28</f>
        <v>0.13</v>
      </c>
      <c r="BD28" s="360">
        <f>'2020'!Q28</f>
        <v>0</v>
      </c>
      <c r="BE28" s="360">
        <f>'2020'!R28</f>
        <v>0</v>
      </c>
      <c r="BF28" s="346">
        <f>'2020'!S28</f>
        <v>0</v>
      </c>
      <c r="BG28" s="26" t="s">
        <v>1413</v>
      </c>
      <c r="BH28" s="460">
        <v>0</v>
      </c>
      <c r="BI28" s="460"/>
      <c r="BJ28" s="467">
        <v>0</v>
      </c>
      <c r="BK28" s="387">
        <v>0</v>
      </c>
      <c r="BL28" s="163">
        <v>0</v>
      </c>
      <c r="BM28" s="467">
        <v>0</v>
      </c>
      <c r="BN28" s="26" t="s">
        <v>2600</v>
      </c>
      <c r="BO28" s="694">
        <v>0.8</v>
      </c>
      <c r="BP28" s="687">
        <v>0</v>
      </c>
      <c r="BQ28" s="467">
        <v>0</v>
      </c>
      <c r="BR28" s="700">
        <v>0</v>
      </c>
      <c r="BS28" s="701">
        <v>0</v>
      </c>
      <c r="BT28" s="467">
        <v>0</v>
      </c>
      <c r="BU28" s="38" t="s">
        <v>2832</v>
      </c>
      <c r="BV28" s="1109"/>
      <c r="BW28" s="868">
        <v>0.8</v>
      </c>
      <c r="BX28" s="811">
        <v>0.8</v>
      </c>
      <c r="BY28" s="875">
        <v>0.8</v>
      </c>
      <c r="BZ28" s="887"/>
      <c r="CA28" s="892"/>
      <c r="CB28" s="792"/>
      <c r="CC28" s="871" t="s">
        <v>3027</v>
      </c>
      <c r="CD28" s="978">
        <v>0.8</v>
      </c>
      <c r="CE28" s="1000">
        <v>0.9</v>
      </c>
      <c r="CF28" s="1002">
        <v>1</v>
      </c>
      <c r="CG28" s="26"/>
      <c r="CH28" s="26"/>
      <c r="CI28" s="1021">
        <v>0</v>
      </c>
      <c r="CJ28" s="1038" t="s">
        <v>3219</v>
      </c>
      <c r="CK28" s="1129">
        <v>0.8</v>
      </c>
      <c r="CL28" s="26"/>
      <c r="CM28" s="1134">
        <v>0</v>
      </c>
      <c r="CN28" s="928">
        <v>0</v>
      </c>
      <c r="CO28" s="928">
        <v>0</v>
      </c>
      <c r="CP28" s="1131">
        <v>0</v>
      </c>
      <c r="CQ28" s="1137" t="s">
        <v>3415</v>
      </c>
    </row>
    <row r="29" spans="1:95" ht="105.75" customHeight="1" x14ac:dyDescent="0.25">
      <c r="A29" s="1226"/>
      <c r="B29" s="1222"/>
      <c r="C29" s="1221" t="s">
        <v>135</v>
      </c>
      <c r="D29" s="191">
        <v>26</v>
      </c>
      <c r="E29" s="860" t="s">
        <v>136</v>
      </c>
      <c r="F29" s="11" t="s">
        <v>137</v>
      </c>
      <c r="G29" s="11" t="s">
        <v>138</v>
      </c>
      <c r="H29" s="11" t="s">
        <v>139</v>
      </c>
      <c r="I29" s="31" t="s">
        <v>140</v>
      </c>
      <c r="J29" s="42" t="s">
        <v>96</v>
      </c>
      <c r="K29" s="12" t="s">
        <v>96</v>
      </c>
      <c r="L29" s="12" t="s">
        <v>96</v>
      </c>
      <c r="M29" s="8" t="s">
        <v>241</v>
      </c>
      <c r="N29" s="414">
        <v>5</v>
      </c>
      <c r="O29" s="1148" t="s">
        <v>2961</v>
      </c>
      <c r="P29" s="1083">
        <v>0.9</v>
      </c>
      <c r="Q29" s="1137" t="s">
        <v>3329</v>
      </c>
      <c r="R29" s="1085">
        <f>'2015'!O29</f>
        <v>0</v>
      </c>
      <c r="S29" s="47">
        <f>'2015'!P29</f>
        <v>0</v>
      </c>
      <c r="T29" s="48">
        <f>'2015'!Q29</f>
        <v>0</v>
      </c>
      <c r="U29" s="49">
        <f>'2015'!R29</f>
        <v>0</v>
      </c>
      <c r="V29" s="49">
        <f>'2015'!S29</f>
        <v>0</v>
      </c>
      <c r="W29" s="48">
        <f>'2015'!T29</f>
        <v>0</v>
      </c>
      <c r="X29" s="50" t="str">
        <f>'2015'!U29</f>
        <v>ND</v>
      </c>
      <c r="Y29" s="108">
        <f>'2016'!N29</f>
        <v>1</v>
      </c>
      <c r="Z29" s="107">
        <f>'2016'!O29</f>
        <v>1</v>
      </c>
      <c r="AA29" s="109">
        <f>'2016'!P29</f>
        <v>1</v>
      </c>
      <c r="AB29" s="110">
        <f>'2016'!Q29</f>
        <v>0</v>
      </c>
      <c r="AC29" s="110">
        <f>'2016'!R29</f>
        <v>0</v>
      </c>
      <c r="AD29" s="1111">
        <f>'2016'!S29</f>
        <v>0</v>
      </c>
      <c r="AE29" s="111" t="str">
        <f>'2016'!T29</f>
        <v xml:space="preserve">Se tiene un convenio marco entre la Universidad del Quindio y el departamento del Quindiopara  la cooperación en todas las lineas propuestas. </v>
      </c>
      <c r="AF29" s="108">
        <f>'2017'!N29</f>
        <v>1</v>
      </c>
      <c r="AG29" s="107">
        <f>'2017'!O29</f>
        <v>1</v>
      </c>
      <c r="AH29" s="109">
        <f>'2017'!P29</f>
        <v>1</v>
      </c>
      <c r="AI29" s="110" t="str">
        <f>'2017'!Q29</f>
        <v>PENDIENTE</v>
      </c>
      <c r="AJ29" s="110" t="str">
        <f>'2017'!R29</f>
        <v>PENDIENTE</v>
      </c>
      <c r="AK29" s="1111">
        <f>'2017'!S29</f>
        <v>0</v>
      </c>
      <c r="AL29" s="111"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M29" s="108">
        <f>'2018'!N29</f>
        <v>1</v>
      </c>
      <c r="AN29" s="107">
        <f>'2018'!O29</f>
        <v>0</v>
      </c>
      <c r="AO29" s="109">
        <f>'2018'!P29</f>
        <v>0</v>
      </c>
      <c r="AP29" s="110">
        <f>'2018'!Q29</f>
        <v>1</v>
      </c>
      <c r="AQ29" s="110" t="e">
        <f>'2018'!R29</f>
        <v>#VALUE!</v>
      </c>
      <c r="AR29" s="346">
        <v>0</v>
      </c>
      <c r="AS29" s="111"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T29" s="108">
        <f>'2019'!N29</f>
        <v>1</v>
      </c>
      <c r="AU29" s="107">
        <f>'2019'!O29</f>
        <v>1</v>
      </c>
      <c r="AV29" s="109">
        <f>'2019'!P29</f>
        <v>0.8</v>
      </c>
      <c r="AW29" s="110">
        <f>'2019'!Q29</f>
        <v>0</v>
      </c>
      <c r="AX29" s="110">
        <v>0</v>
      </c>
      <c r="AY29" s="1113">
        <v>0</v>
      </c>
      <c r="AZ29" s="351"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BA29" s="352">
        <f>'2020'!N29</f>
        <v>1</v>
      </c>
      <c r="BB29" s="352">
        <f>'2020'!O29</f>
        <v>0</v>
      </c>
      <c r="BC29" s="346">
        <f>'2020'!P29</f>
        <v>0</v>
      </c>
      <c r="BD29" s="360">
        <f>'2020'!Q29</f>
        <v>0</v>
      </c>
      <c r="BE29" s="360">
        <f>'2020'!R29</f>
        <v>0</v>
      </c>
      <c r="BF29" s="346">
        <f>'2020'!S29</f>
        <v>0.4</v>
      </c>
      <c r="BG29" s="356" t="s">
        <v>1413</v>
      </c>
      <c r="BH29" s="674">
        <v>1</v>
      </c>
      <c r="BI29" s="674">
        <v>0</v>
      </c>
      <c r="BJ29" s="467">
        <v>0</v>
      </c>
      <c r="BK29" s="360">
        <f>'2020'!V29</f>
        <v>0</v>
      </c>
      <c r="BL29" s="360">
        <f>'2020'!W29</f>
        <v>0</v>
      </c>
      <c r="BM29" s="682">
        <f>'2020'!X29</f>
        <v>0</v>
      </c>
      <c r="BN29" s="683" t="s">
        <v>2600</v>
      </c>
      <c r="BO29" s="687">
        <v>1</v>
      </c>
      <c r="BP29" s="687">
        <v>2</v>
      </c>
      <c r="BQ29" s="467">
        <v>1</v>
      </c>
      <c r="BR29" s="700">
        <v>86388934</v>
      </c>
      <c r="BS29" s="701">
        <v>86388934</v>
      </c>
      <c r="BT29" s="467">
        <v>1</v>
      </c>
      <c r="BU29" s="683" t="s">
        <v>2838</v>
      </c>
      <c r="BV29" s="1109" t="s">
        <v>2686</v>
      </c>
      <c r="BW29" s="869">
        <v>0</v>
      </c>
      <c r="BX29" s="872">
        <v>1</v>
      </c>
      <c r="BY29" s="875">
        <v>1</v>
      </c>
      <c r="BZ29" s="895">
        <v>100000000</v>
      </c>
      <c r="CA29" s="895">
        <v>0</v>
      </c>
      <c r="CB29" s="870">
        <v>0</v>
      </c>
      <c r="CC29" s="871" t="s">
        <v>3028</v>
      </c>
      <c r="CD29" s="976">
        <v>1</v>
      </c>
      <c r="CE29" s="1007">
        <v>1</v>
      </c>
      <c r="CF29" s="1008">
        <v>1</v>
      </c>
      <c r="CG29" s="26"/>
      <c r="CH29" s="26"/>
      <c r="CI29" s="1021">
        <v>0</v>
      </c>
      <c r="CJ29" s="1038" t="s">
        <v>3282</v>
      </c>
      <c r="CK29" s="1127">
        <v>0</v>
      </c>
      <c r="CL29" s="1127">
        <v>1</v>
      </c>
      <c r="CM29" s="1130">
        <v>1</v>
      </c>
      <c r="CN29" s="928">
        <v>0</v>
      </c>
      <c r="CO29" s="928">
        <v>0</v>
      </c>
      <c r="CP29" s="1131">
        <v>0</v>
      </c>
      <c r="CQ29" s="1137" t="s">
        <v>3416</v>
      </c>
    </row>
    <row r="30" spans="1:95" ht="60" customHeight="1" x14ac:dyDescent="0.25">
      <c r="A30" s="1226"/>
      <c r="B30" s="1222"/>
      <c r="C30" s="1221"/>
      <c r="D30" s="191">
        <v>27</v>
      </c>
      <c r="E30" s="1137" t="s">
        <v>141</v>
      </c>
      <c r="F30" s="26" t="s">
        <v>142</v>
      </c>
      <c r="G30" s="26" t="s">
        <v>143</v>
      </c>
      <c r="H30" s="26" t="s">
        <v>144</v>
      </c>
      <c r="I30" s="59" t="s">
        <v>145</v>
      </c>
      <c r="J30" s="58" t="s">
        <v>215</v>
      </c>
      <c r="K30" s="26" t="s">
        <v>216</v>
      </c>
      <c r="L30" s="12">
        <v>197</v>
      </c>
      <c r="M30" s="26" t="s">
        <v>217</v>
      </c>
      <c r="N30" s="413">
        <v>1</v>
      </c>
      <c r="O30" s="747">
        <v>1</v>
      </c>
      <c r="P30" s="1083">
        <v>1</v>
      </c>
      <c r="Q30" s="1137" t="s">
        <v>3330</v>
      </c>
      <c r="R30" s="1085">
        <f>'2015'!O30</f>
        <v>0.05</v>
      </c>
      <c r="S30" s="47">
        <f>'2015'!P30</f>
        <v>0.05</v>
      </c>
      <c r="T30" s="714">
        <f>'2015'!Q30</f>
        <v>1</v>
      </c>
      <c r="U30" s="49">
        <f>'2015'!R30</f>
        <v>10000000</v>
      </c>
      <c r="V30" s="49">
        <f>'2015'!S30</f>
        <v>10000000</v>
      </c>
      <c r="W30" s="48">
        <f>'2015'!T30</f>
        <v>1</v>
      </c>
      <c r="X30" s="50"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Y30" s="108">
        <f>'2016'!N30</f>
        <v>0.1</v>
      </c>
      <c r="Z30" s="107">
        <f>'2016'!O30</f>
        <v>0.05</v>
      </c>
      <c r="AA30" s="109">
        <f>'2016'!P30</f>
        <v>0.5</v>
      </c>
      <c r="AB30" s="110">
        <f>'2016'!Q30</f>
        <v>0</v>
      </c>
      <c r="AC30" s="110">
        <f>'2016'!R30</f>
        <v>0</v>
      </c>
      <c r="AD30" s="1111">
        <f>'2016'!S30</f>
        <v>0</v>
      </c>
      <c r="AE30" s="111" t="str">
        <f>'2016'!T30</f>
        <v>Se viene realizando en compañía de la defensoria del Pueblo el seguimiento a la ley 1257.</v>
      </c>
      <c r="AF30" s="108">
        <f>'2017'!N30</f>
        <v>0.1</v>
      </c>
      <c r="AG30" s="107">
        <f>'2017'!O30</f>
        <v>0.1</v>
      </c>
      <c r="AH30" s="109">
        <f>'2017'!P30</f>
        <v>1</v>
      </c>
      <c r="AI30" s="110">
        <f>'2017'!Q30</f>
        <v>82000000</v>
      </c>
      <c r="AJ30" s="110">
        <f>'2017'!R30</f>
        <v>6570000</v>
      </c>
      <c r="AK30" s="1111">
        <f>'2017'!S30</f>
        <v>8.0121951219512197E-2</v>
      </c>
      <c r="AL30" s="111"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M30" s="108">
        <f>'2018'!N30</f>
        <v>1</v>
      </c>
      <c r="AN30" s="107">
        <f>'2018'!O30</f>
        <v>0.2</v>
      </c>
      <c r="AO30" s="109">
        <f>'2018'!P30</f>
        <v>0.2</v>
      </c>
      <c r="AP30" s="110">
        <f>'2018'!Q30</f>
        <v>69300000</v>
      </c>
      <c r="AQ30" s="110">
        <f>'2018'!R30</f>
        <v>59520000</v>
      </c>
      <c r="AR30" s="346">
        <f>'2018'!S30</f>
        <v>0.8588744588744589</v>
      </c>
      <c r="AS30" s="111"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T30" s="108">
        <f>'2019'!N30</f>
        <v>1</v>
      </c>
      <c r="AU30" s="107">
        <f>'2019'!O30</f>
        <v>1</v>
      </c>
      <c r="AV30" s="109">
        <f>'2019'!P30</f>
        <v>0.65</v>
      </c>
      <c r="AW30" s="110">
        <f>'2019'!Q30</f>
        <v>45299000</v>
      </c>
      <c r="AX30" s="110">
        <f>'2019'!R30</f>
        <v>37501000</v>
      </c>
      <c r="AY30" s="1114">
        <v>0.82699999999999996</v>
      </c>
      <c r="AZ30" s="351"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BA30" s="352">
        <f>'2020'!N30</f>
        <v>1</v>
      </c>
      <c r="BB30" s="352">
        <f>'2020'!O30</f>
        <v>0.2</v>
      </c>
      <c r="BC30" s="346">
        <f>'2020'!P30</f>
        <v>0.2</v>
      </c>
      <c r="BD30" s="360">
        <f>'2020'!Q30</f>
        <v>0</v>
      </c>
      <c r="BE30" s="360">
        <f>'2020'!R30</f>
        <v>0</v>
      </c>
      <c r="BF30" s="346">
        <f>'2020'!S30</f>
        <v>0.54</v>
      </c>
      <c r="BG30" s="355" t="s">
        <v>1414</v>
      </c>
      <c r="BH30" s="460">
        <v>3</v>
      </c>
      <c r="BI30" s="483">
        <v>3</v>
      </c>
      <c r="BJ30" s="467">
        <v>1</v>
      </c>
      <c r="BK30" s="360">
        <f>'2020'!V30</f>
        <v>0</v>
      </c>
      <c r="BL30" s="360">
        <f>'2020'!W30</f>
        <v>0</v>
      </c>
      <c r="BM30" s="682">
        <v>0</v>
      </c>
      <c r="BN30" s="684" t="s">
        <v>2618</v>
      </c>
      <c r="BO30" s="694">
        <v>1</v>
      </c>
      <c r="BP30" s="739">
        <v>1</v>
      </c>
      <c r="BQ30" s="467">
        <v>1</v>
      </c>
      <c r="BR30" s="700">
        <v>0</v>
      </c>
      <c r="BS30" s="701">
        <v>0</v>
      </c>
      <c r="BT30" s="467">
        <v>0</v>
      </c>
      <c r="BU30" s="38" t="s">
        <v>2898</v>
      </c>
      <c r="BV30" s="1109"/>
      <c r="BW30" s="868">
        <v>1</v>
      </c>
      <c r="BX30" s="868">
        <v>1</v>
      </c>
      <c r="BY30" s="875">
        <v>1</v>
      </c>
      <c r="BZ30" s="784"/>
      <c r="CA30" s="708"/>
      <c r="CB30" s="792"/>
      <c r="CC30" s="871" t="s">
        <v>2951</v>
      </c>
      <c r="CD30" s="978">
        <v>1</v>
      </c>
      <c r="CE30" s="1010">
        <v>1</v>
      </c>
      <c r="CF30" s="1011">
        <v>1</v>
      </c>
      <c r="CG30" s="26"/>
      <c r="CH30" s="26"/>
      <c r="CI30" s="1021">
        <v>0</v>
      </c>
      <c r="CJ30" s="1038" t="s">
        <v>3229</v>
      </c>
      <c r="CK30" s="1129">
        <v>1</v>
      </c>
      <c r="CL30" s="26"/>
      <c r="CM30" s="1134">
        <v>0</v>
      </c>
      <c r="CN30" s="930"/>
      <c r="CO30" s="930"/>
      <c r="CP30" s="1134">
        <v>0</v>
      </c>
      <c r="CQ30" s="1147" t="s">
        <v>2955</v>
      </c>
    </row>
    <row r="31" spans="1:95" ht="124.5" customHeight="1" x14ac:dyDescent="0.25">
      <c r="A31" s="1226"/>
      <c r="B31" s="1219" t="s">
        <v>146</v>
      </c>
      <c r="C31" s="1218" t="s">
        <v>147</v>
      </c>
      <c r="D31" s="191">
        <v>28</v>
      </c>
      <c r="E31" s="1137" t="s">
        <v>2839</v>
      </c>
      <c r="F31" s="26" t="s">
        <v>149</v>
      </c>
      <c r="G31" s="26" t="s">
        <v>150</v>
      </c>
      <c r="H31" s="26" t="s">
        <v>151</v>
      </c>
      <c r="I31" s="59" t="s">
        <v>152</v>
      </c>
      <c r="J31" s="58" t="s">
        <v>248</v>
      </c>
      <c r="K31" s="39" t="s">
        <v>249</v>
      </c>
      <c r="L31" s="12">
        <v>157</v>
      </c>
      <c r="M31" s="39" t="s">
        <v>250</v>
      </c>
      <c r="N31" s="413">
        <v>0.9</v>
      </c>
      <c r="O31" s="747">
        <v>1</v>
      </c>
      <c r="P31" s="1083">
        <v>1</v>
      </c>
      <c r="Q31" s="1137" t="s">
        <v>3331</v>
      </c>
      <c r="R31" s="1085">
        <f>'2015'!O31</f>
        <v>0.7</v>
      </c>
      <c r="S31" s="47">
        <f>'2015'!P31</f>
        <v>0.6</v>
      </c>
      <c r="T31" s="714">
        <f>'2015'!Q31</f>
        <v>0.85714285714285721</v>
      </c>
      <c r="U31" s="49">
        <f>'2015'!R31</f>
        <v>18444390908.93</v>
      </c>
      <c r="V31" s="49">
        <f>'2015'!S31</f>
        <v>9148596406</v>
      </c>
      <c r="W31" s="48">
        <f>'2015'!T31</f>
        <v>0.49600967856144457</v>
      </c>
      <c r="X31" s="50"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Y31" s="108">
        <f>'2016'!N31</f>
        <v>0.09</v>
      </c>
      <c r="Z31" s="107">
        <f>'2016'!O31</f>
        <v>0.09</v>
      </c>
      <c r="AA31" s="109">
        <f>'2016'!P31</f>
        <v>1</v>
      </c>
      <c r="AB31" s="110">
        <f>'2016'!Q31</f>
        <v>0</v>
      </c>
      <c r="AC31" s="110">
        <f>'2016'!R31</f>
        <v>0</v>
      </c>
      <c r="AD31" s="1111">
        <f>'2016'!S31</f>
        <v>0</v>
      </c>
      <c r="AE31" s="111"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F31" s="108">
        <f>'2017'!N31</f>
        <v>0.09</v>
      </c>
      <c r="AG31" s="107">
        <f>'2017'!O31</f>
        <v>0.09</v>
      </c>
      <c r="AH31" s="109">
        <f>'2017'!P31</f>
        <v>1</v>
      </c>
      <c r="AI31" s="110">
        <f>'2017'!Q31</f>
        <v>61607604</v>
      </c>
      <c r="AJ31" s="110">
        <f>'2017'!R31</f>
        <v>15840000</v>
      </c>
      <c r="AK31" s="1111">
        <f>'2017'!S31</f>
        <v>0.25711111894564181</v>
      </c>
      <c r="AL31" s="111" t="str">
        <f>'2017'!T31</f>
        <v>La secretaria de salud reporta la afiliacion al sistema de seguridad social Mujer con discapacidad a Junio 30 de 2017: 6,953 afiliados.</v>
      </c>
      <c r="AM31" s="108">
        <f>'2018'!N31</f>
        <v>5</v>
      </c>
      <c r="AN31" s="107">
        <f>'2018'!O31</f>
        <v>1</v>
      </c>
      <c r="AO31" s="109">
        <f>'2018'!P31</f>
        <v>0.2</v>
      </c>
      <c r="AP31" s="110">
        <f>'2018'!Q31</f>
        <v>86385271</v>
      </c>
      <c r="AQ31" s="110">
        <f>'2018'!R31</f>
        <v>34860000</v>
      </c>
      <c r="AR31" s="346">
        <f>'2018'!S31</f>
        <v>0.40354101569004741</v>
      </c>
      <c r="AS31" s="111"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T31" s="108">
        <f>'2019'!N31</f>
        <v>1</v>
      </c>
      <c r="AU31" s="107">
        <f>'2019'!O31</f>
        <v>1</v>
      </c>
      <c r="AV31" s="109">
        <f>'2019'!P31</f>
        <v>0.8</v>
      </c>
      <c r="AW31" s="110">
        <f>'2019'!Q31</f>
        <v>0</v>
      </c>
      <c r="AX31" s="110">
        <f>'2019'!R31</f>
        <v>0</v>
      </c>
      <c r="AY31" s="1113">
        <v>0</v>
      </c>
      <c r="AZ31" s="351"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BA31" s="352">
        <f>'2020'!N31</f>
        <v>5</v>
      </c>
      <c r="BB31" s="352">
        <f>'2020'!O31</f>
        <v>1</v>
      </c>
      <c r="BC31" s="346">
        <f>'2020'!P31</f>
        <v>0.2</v>
      </c>
      <c r="BD31" s="360">
        <f>'2020'!Q31</f>
        <v>0</v>
      </c>
      <c r="BE31" s="360">
        <f>'2020'!R31</f>
        <v>0</v>
      </c>
      <c r="BF31" s="346">
        <f>'2020'!S31</f>
        <v>0</v>
      </c>
      <c r="BG31" s="356" t="s">
        <v>1413</v>
      </c>
      <c r="BH31" s="460">
        <v>3</v>
      </c>
      <c r="BI31" s="677">
        <v>2</v>
      </c>
      <c r="BJ31" s="506">
        <v>0.66659999999999997</v>
      </c>
      <c r="BK31" s="505">
        <v>56000000</v>
      </c>
      <c r="BL31" s="461">
        <v>0</v>
      </c>
      <c r="BM31" s="506">
        <v>0</v>
      </c>
      <c r="BN31" s="683" t="s">
        <v>2619</v>
      </c>
      <c r="BO31" s="694">
        <v>0.9</v>
      </c>
      <c r="BP31" s="739">
        <v>0.98</v>
      </c>
      <c r="BQ31" s="506">
        <v>1</v>
      </c>
      <c r="BR31" s="700">
        <v>0</v>
      </c>
      <c r="BS31" s="701">
        <v>0</v>
      </c>
      <c r="BT31" s="506">
        <v>0</v>
      </c>
      <c r="BU31" s="683" t="s">
        <v>2840</v>
      </c>
      <c r="BV31" s="1109" t="s">
        <v>2777</v>
      </c>
      <c r="BW31" s="868">
        <v>0.9</v>
      </c>
      <c r="BX31" s="868">
        <v>0.98</v>
      </c>
      <c r="BY31" s="875">
        <v>1</v>
      </c>
      <c r="BZ31" s="26"/>
      <c r="CA31" s="26"/>
      <c r="CB31" s="792"/>
      <c r="CC31" s="871" t="s">
        <v>3040</v>
      </c>
      <c r="CD31" s="978">
        <v>0.9</v>
      </c>
      <c r="CE31" s="101">
        <v>0.99519999999999997</v>
      </c>
      <c r="CF31" s="1069">
        <v>1</v>
      </c>
      <c r="CG31" s="1071">
        <v>22704797542.532398</v>
      </c>
      <c r="CH31" s="1071">
        <v>7335420476.8299799</v>
      </c>
      <c r="CI31" s="791">
        <v>0.32</v>
      </c>
      <c r="CJ31" s="1038" t="s">
        <v>3266</v>
      </c>
      <c r="CK31" s="1129">
        <v>0.9</v>
      </c>
      <c r="CL31" s="26"/>
      <c r="CM31" s="1134">
        <v>0</v>
      </c>
      <c r="CN31" s="930"/>
      <c r="CO31" s="930"/>
      <c r="CP31" s="1134">
        <v>0</v>
      </c>
      <c r="CQ31" s="1147" t="s">
        <v>2955</v>
      </c>
    </row>
    <row r="32" spans="1:95" ht="50.25" customHeight="1" x14ac:dyDescent="0.25">
      <c r="A32" s="1226"/>
      <c r="B32" s="1219"/>
      <c r="C32" s="1218"/>
      <c r="D32" s="1237">
        <v>29</v>
      </c>
      <c r="E32" s="1221" t="s">
        <v>153</v>
      </c>
      <c r="F32" s="1218" t="s">
        <v>154</v>
      </c>
      <c r="G32" s="1218" t="s">
        <v>155</v>
      </c>
      <c r="H32" s="1218" t="s">
        <v>151</v>
      </c>
      <c r="I32" s="1232" t="s">
        <v>152</v>
      </c>
      <c r="J32" s="42" t="s">
        <v>251</v>
      </c>
      <c r="K32" s="8" t="s">
        <v>252</v>
      </c>
      <c r="L32" s="12">
        <v>129</v>
      </c>
      <c r="M32" s="1038" t="s">
        <v>253</v>
      </c>
      <c r="N32" s="1267">
        <v>0.9</v>
      </c>
      <c r="O32" s="1153">
        <v>1</v>
      </c>
      <c r="P32" s="1241">
        <v>1</v>
      </c>
      <c r="Q32" s="1221" t="s">
        <v>3332</v>
      </c>
      <c r="R32" s="1261">
        <f>'2015'!O32:O35</f>
        <v>0.7</v>
      </c>
      <c r="S32" s="1156">
        <f>'2015'!P32:P35</f>
        <v>0.6</v>
      </c>
      <c r="T32" s="1264">
        <f>'2015'!Q32:Q35</f>
        <v>0.85714285714285721</v>
      </c>
      <c r="U32" s="1169">
        <f>'2015'!R32:R35</f>
        <v>18444390908.93</v>
      </c>
      <c r="V32" s="1169">
        <f>'2015'!S32:S35</f>
        <v>9148596406</v>
      </c>
      <c r="W32" s="1166">
        <f>'2015'!T32:T35</f>
        <v>0.49600967856144457</v>
      </c>
      <c r="X32" s="1238" t="str">
        <f>'2015'!U32:U35</f>
        <v>Vinculación de 3600 mujeres gestantes al programa de control prenatal antes de la semana doce de edad gestacional.</v>
      </c>
      <c r="Y32" s="1199">
        <f>'2016'!N32:N35</f>
        <v>0.09</v>
      </c>
      <c r="Z32" s="1156">
        <f>'2016'!O32:O35</f>
        <v>0.09</v>
      </c>
      <c r="AA32" s="1166">
        <f>'2016'!P32:P35</f>
        <v>1</v>
      </c>
      <c r="AB32" s="1169">
        <f>'2016'!Q32:Q35</f>
        <v>12650000</v>
      </c>
      <c r="AC32" s="1169">
        <f>'2016'!R32:R35</f>
        <v>12650000</v>
      </c>
      <c r="AD32" s="1172">
        <f>'2016'!S32:S35</f>
        <v>1</v>
      </c>
      <c r="AE32" s="1202" t="str">
        <f>'2016'!T32:T35</f>
        <v>Se vincularon de  tres mil novecientas venti cuatro mujeres gestantes, al programa de control prenatal  antes de la semana doce de edad gestacional.</v>
      </c>
      <c r="AF32" s="1199">
        <f>'2017'!N32:N35</f>
        <v>0.09</v>
      </c>
      <c r="AG32" s="1156">
        <f>'2017'!O32:O35</f>
        <v>0.09</v>
      </c>
      <c r="AH32" s="1166">
        <f>'2017'!P32:P35</f>
        <v>1</v>
      </c>
      <c r="AI32" s="1169">
        <f>'2017'!Q32:Q35</f>
        <v>58710000</v>
      </c>
      <c r="AJ32" s="1169">
        <f>'2017'!R32:R35</f>
        <v>10140000</v>
      </c>
      <c r="AK32" s="1258">
        <f>'2017'!S32:S35</f>
        <v>0.17271333673990802</v>
      </c>
      <c r="AL32" s="1202"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M32" s="1199">
        <f>'2018'!N32:N35</f>
        <v>6</v>
      </c>
      <c r="AN32" s="1156">
        <f>'2018'!O32:O35</f>
        <v>5</v>
      </c>
      <c r="AO32" s="1166">
        <f>'2018'!P32:P35</f>
        <v>0.83333333333333337</v>
      </c>
      <c r="AP32" s="1169">
        <f>'2018'!Q32:Q35</f>
        <v>53000000</v>
      </c>
      <c r="AQ32" s="1169">
        <f>'2018'!R32:R35</f>
        <v>31680000</v>
      </c>
      <c r="AR32" s="1166">
        <f>'2018'!S32:S35</f>
        <v>0.59773584905660382</v>
      </c>
      <c r="AS32" s="1202"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T32" s="1199">
        <f>'2019'!N32:N35</f>
        <v>0</v>
      </c>
      <c r="AU32" s="1156">
        <f>'2019'!O32:O35</f>
        <v>0</v>
      </c>
      <c r="AV32" s="1166">
        <f>'2019'!P32:P35</f>
        <v>0.8</v>
      </c>
      <c r="AW32" s="1169">
        <f>'2019'!Q32:Q35</f>
        <v>55960000</v>
      </c>
      <c r="AX32" s="1169">
        <f>'2019'!R32:R35</f>
        <v>55960000</v>
      </c>
      <c r="AY32" s="1172">
        <v>1</v>
      </c>
      <c r="AZ32" s="1175"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BA32" s="1156">
        <f>'2020'!N32:N35</f>
        <v>6</v>
      </c>
      <c r="BB32" s="1156">
        <f>'2020'!O32:O35</f>
        <v>5</v>
      </c>
      <c r="BC32" s="1166">
        <f>'2020'!P32:P35</f>
        <v>0.83333333333333337</v>
      </c>
      <c r="BD32" s="1206">
        <f>'2020'!Q32:Q35</f>
        <v>0</v>
      </c>
      <c r="BE32" s="1206">
        <f>'2020'!R32:R35</f>
        <v>0</v>
      </c>
      <c r="BF32" s="1166">
        <f>'2020'!S32:S35</f>
        <v>0</v>
      </c>
      <c r="BG32" s="1156" t="s">
        <v>1413</v>
      </c>
      <c r="BH32" s="1211">
        <v>1</v>
      </c>
      <c r="BI32" s="1214">
        <v>0</v>
      </c>
      <c r="BJ32" s="1184">
        <v>0</v>
      </c>
      <c r="BK32" s="1206">
        <f>'2020'!V32:V35</f>
        <v>0</v>
      </c>
      <c r="BL32" s="1206">
        <f>'2020'!W32:W35</f>
        <v>0</v>
      </c>
      <c r="BM32" s="1166">
        <f>'2020'!X32:X35</f>
        <v>0</v>
      </c>
      <c r="BN32" s="1156" t="s">
        <v>2600</v>
      </c>
      <c r="BO32" s="1187">
        <v>0.9</v>
      </c>
      <c r="BP32" s="1190">
        <v>0.98</v>
      </c>
      <c r="BQ32" s="1193">
        <v>1</v>
      </c>
      <c r="BR32" s="1178">
        <v>44000000</v>
      </c>
      <c r="BS32" s="1181">
        <v>44000000</v>
      </c>
      <c r="BT32" s="1184">
        <v>1</v>
      </c>
      <c r="BU32" s="1156" t="s">
        <v>2841</v>
      </c>
      <c r="BV32" s="1156" t="s">
        <v>2778</v>
      </c>
      <c r="BW32" s="1254">
        <v>0.9</v>
      </c>
      <c r="BX32" s="1254">
        <v>0.98</v>
      </c>
      <c r="BY32" s="1255">
        <v>1</v>
      </c>
      <c r="BZ32" s="1218"/>
      <c r="CA32" s="1218"/>
      <c r="CB32" s="1257"/>
      <c r="CC32" s="1221" t="s">
        <v>3041</v>
      </c>
      <c r="CD32" s="1153">
        <v>0.9</v>
      </c>
      <c r="CE32" s="1153">
        <v>0.9</v>
      </c>
      <c r="CF32" s="1196">
        <v>1</v>
      </c>
      <c r="CG32" s="1156"/>
      <c r="CH32" s="1156"/>
      <c r="CI32" s="1157">
        <v>0</v>
      </c>
      <c r="CJ32" s="1163" t="s">
        <v>3286</v>
      </c>
      <c r="CK32" s="1153">
        <v>0.9</v>
      </c>
      <c r="CL32" s="1156"/>
      <c r="CM32" s="1157">
        <v>0</v>
      </c>
      <c r="CN32" s="1160"/>
      <c r="CO32" s="1160"/>
      <c r="CP32" s="1157">
        <v>0</v>
      </c>
      <c r="CQ32" s="1156" t="s">
        <v>2955</v>
      </c>
    </row>
    <row r="33" spans="1:95" ht="60" customHeight="1" x14ac:dyDescent="0.25">
      <c r="A33" s="1226"/>
      <c r="B33" s="1219"/>
      <c r="C33" s="1218"/>
      <c r="D33" s="1237"/>
      <c r="E33" s="1221"/>
      <c r="F33" s="1218"/>
      <c r="G33" s="1218"/>
      <c r="H33" s="1218"/>
      <c r="I33" s="1232"/>
      <c r="J33" s="42" t="s">
        <v>254</v>
      </c>
      <c r="K33" s="8" t="s">
        <v>255</v>
      </c>
      <c r="L33" s="12">
        <v>134</v>
      </c>
      <c r="M33" s="1038" t="s">
        <v>256</v>
      </c>
      <c r="N33" s="1268"/>
      <c r="O33" s="1154"/>
      <c r="P33" s="1242"/>
      <c r="Q33" s="1221"/>
      <c r="R33" s="1262"/>
      <c r="S33" s="1154"/>
      <c r="T33" s="1265"/>
      <c r="U33" s="1170"/>
      <c r="V33" s="1170"/>
      <c r="W33" s="1167"/>
      <c r="X33" s="1239"/>
      <c r="Y33" s="1200"/>
      <c r="Z33" s="1154"/>
      <c r="AA33" s="1167"/>
      <c r="AB33" s="1170"/>
      <c r="AC33" s="1170"/>
      <c r="AD33" s="1173"/>
      <c r="AE33" s="1203"/>
      <c r="AF33" s="1200"/>
      <c r="AG33" s="1154"/>
      <c r="AH33" s="1167"/>
      <c r="AI33" s="1170"/>
      <c r="AJ33" s="1170"/>
      <c r="AK33" s="1259"/>
      <c r="AL33" s="1203"/>
      <c r="AM33" s="1200"/>
      <c r="AN33" s="1154"/>
      <c r="AO33" s="1167"/>
      <c r="AP33" s="1170"/>
      <c r="AQ33" s="1170"/>
      <c r="AR33" s="1167"/>
      <c r="AS33" s="1203"/>
      <c r="AT33" s="1200"/>
      <c r="AU33" s="1154"/>
      <c r="AV33" s="1167"/>
      <c r="AW33" s="1170"/>
      <c r="AX33" s="1170"/>
      <c r="AY33" s="1173"/>
      <c r="AZ33" s="1176"/>
      <c r="BA33" s="1154"/>
      <c r="BB33" s="1154"/>
      <c r="BC33" s="1167"/>
      <c r="BD33" s="1207"/>
      <c r="BE33" s="1207"/>
      <c r="BF33" s="1167"/>
      <c r="BG33" s="1154"/>
      <c r="BH33" s="1212"/>
      <c r="BI33" s="1215"/>
      <c r="BJ33" s="1185"/>
      <c r="BK33" s="1207"/>
      <c r="BL33" s="1207"/>
      <c r="BM33" s="1167"/>
      <c r="BN33" s="1154"/>
      <c r="BO33" s="1188"/>
      <c r="BP33" s="1191"/>
      <c r="BQ33" s="1194"/>
      <c r="BR33" s="1179"/>
      <c r="BS33" s="1182"/>
      <c r="BT33" s="1185"/>
      <c r="BU33" s="1154"/>
      <c r="BV33" s="1154"/>
      <c r="BW33" s="1218"/>
      <c r="BX33" s="1218"/>
      <c r="BY33" s="1256"/>
      <c r="BZ33" s="1218"/>
      <c r="CA33" s="1218"/>
      <c r="CB33" s="1257"/>
      <c r="CC33" s="1221"/>
      <c r="CD33" s="1154"/>
      <c r="CE33" s="1154"/>
      <c r="CF33" s="1197"/>
      <c r="CG33" s="1154"/>
      <c r="CH33" s="1154"/>
      <c r="CI33" s="1158"/>
      <c r="CJ33" s="1164"/>
      <c r="CK33" s="1154"/>
      <c r="CL33" s="1154"/>
      <c r="CM33" s="1158"/>
      <c r="CN33" s="1161"/>
      <c r="CO33" s="1161"/>
      <c r="CP33" s="1158"/>
      <c r="CQ33" s="1154"/>
    </row>
    <row r="34" spans="1:95" ht="36" customHeight="1" x14ac:dyDescent="0.25">
      <c r="A34" s="1226"/>
      <c r="B34" s="1219"/>
      <c r="C34" s="1218"/>
      <c r="D34" s="1237"/>
      <c r="E34" s="1221"/>
      <c r="F34" s="1218"/>
      <c r="G34" s="1218"/>
      <c r="H34" s="1218"/>
      <c r="I34" s="1232"/>
      <c r="J34" s="42" t="s">
        <v>254</v>
      </c>
      <c r="K34" s="8" t="s">
        <v>255</v>
      </c>
      <c r="L34" s="12">
        <v>133</v>
      </c>
      <c r="M34" s="1038" t="s">
        <v>257</v>
      </c>
      <c r="N34" s="1268"/>
      <c r="O34" s="1154"/>
      <c r="P34" s="1242"/>
      <c r="Q34" s="1221"/>
      <c r="R34" s="1262"/>
      <c r="S34" s="1154"/>
      <c r="T34" s="1265"/>
      <c r="U34" s="1170"/>
      <c r="V34" s="1170"/>
      <c r="W34" s="1167"/>
      <c r="X34" s="1239"/>
      <c r="Y34" s="1200"/>
      <c r="Z34" s="1154"/>
      <c r="AA34" s="1167"/>
      <c r="AB34" s="1170"/>
      <c r="AC34" s="1170"/>
      <c r="AD34" s="1173"/>
      <c r="AE34" s="1203"/>
      <c r="AF34" s="1200"/>
      <c r="AG34" s="1154"/>
      <c r="AH34" s="1167"/>
      <c r="AI34" s="1170"/>
      <c r="AJ34" s="1170"/>
      <c r="AK34" s="1259"/>
      <c r="AL34" s="1203"/>
      <c r="AM34" s="1200"/>
      <c r="AN34" s="1154"/>
      <c r="AO34" s="1167"/>
      <c r="AP34" s="1170"/>
      <c r="AQ34" s="1170"/>
      <c r="AR34" s="1167"/>
      <c r="AS34" s="1203"/>
      <c r="AT34" s="1200"/>
      <c r="AU34" s="1154"/>
      <c r="AV34" s="1167"/>
      <c r="AW34" s="1170"/>
      <c r="AX34" s="1170"/>
      <c r="AY34" s="1173"/>
      <c r="AZ34" s="1176"/>
      <c r="BA34" s="1154"/>
      <c r="BB34" s="1154"/>
      <c r="BC34" s="1167"/>
      <c r="BD34" s="1207"/>
      <c r="BE34" s="1207"/>
      <c r="BF34" s="1167"/>
      <c r="BG34" s="1154"/>
      <c r="BH34" s="1212"/>
      <c r="BI34" s="1215"/>
      <c r="BJ34" s="1185"/>
      <c r="BK34" s="1207"/>
      <c r="BL34" s="1207"/>
      <c r="BM34" s="1167"/>
      <c r="BN34" s="1154"/>
      <c r="BO34" s="1188"/>
      <c r="BP34" s="1191"/>
      <c r="BQ34" s="1194"/>
      <c r="BR34" s="1179"/>
      <c r="BS34" s="1182"/>
      <c r="BT34" s="1185"/>
      <c r="BU34" s="1154"/>
      <c r="BV34" s="1154"/>
      <c r="BW34" s="1218"/>
      <c r="BX34" s="1218"/>
      <c r="BY34" s="1256"/>
      <c r="BZ34" s="1218"/>
      <c r="CA34" s="1218"/>
      <c r="CB34" s="1257"/>
      <c r="CC34" s="1221"/>
      <c r="CD34" s="1154"/>
      <c r="CE34" s="1154"/>
      <c r="CF34" s="1197"/>
      <c r="CG34" s="1154"/>
      <c r="CH34" s="1154"/>
      <c r="CI34" s="1158"/>
      <c r="CJ34" s="1164"/>
      <c r="CK34" s="1154"/>
      <c r="CL34" s="1154"/>
      <c r="CM34" s="1158"/>
      <c r="CN34" s="1161"/>
      <c r="CO34" s="1161"/>
      <c r="CP34" s="1158"/>
      <c r="CQ34" s="1154"/>
    </row>
    <row r="35" spans="1:95" ht="18" customHeight="1" x14ac:dyDescent="0.25">
      <c r="A35" s="1226"/>
      <c r="B35" s="1219"/>
      <c r="C35" s="1218"/>
      <c r="D35" s="1237"/>
      <c r="E35" s="1221"/>
      <c r="F35" s="1218"/>
      <c r="G35" s="1218"/>
      <c r="H35" s="1218"/>
      <c r="I35" s="1232"/>
      <c r="J35" s="6" t="s">
        <v>254</v>
      </c>
      <c r="K35" s="8" t="s">
        <v>249</v>
      </c>
      <c r="L35" s="12">
        <v>154</v>
      </c>
      <c r="M35" s="1038" t="s">
        <v>258</v>
      </c>
      <c r="N35" s="1268"/>
      <c r="O35" s="1155"/>
      <c r="P35" s="1243"/>
      <c r="Q35" s="1221"/>
      <c r="R35" s="1263"/>
      <c r="S35" s="1155"/>
      <c r="T35" s="1266"/>
      <c r="U35" s="1171"/>
      <c r="V35" s="1171"/>
      <c r="W35" s="1168"/>
      <c r="X35" s="1240"/>
      <c r="Y35" s="1201"/>
      <c r="Z35" s="1155"/>
      <c r="AA35" s="1168"/>
      <c r="AB35" s="1171"/>
      <c r="AC35" s="1171"/>
      <c r="AD35" s="1174"/>
      <c r="AE35" s="1204"/>
      <c r="AF35" s="1201"/>
      <c r="AG35" s="1155"/>
      <c r="AH35" s="1168"/>
      <c r="AI35" s="1171"/>
      <c r="AJ35" s="1171"/>
      <c r="AK35" s="1260"/>
      <c r="AL35" s="1204"/>
      <c r="AM35" s="1201"/>
      <c r="AN35" s="1155"/>
      <c r="AO35" s="1168"/>
      <c r="AP35" s="1171"/>
      <c r="AQ35" s="1171"/>
      <c r="AR35" s="1168"/>
      <c r="AS35" s="1204"/>
      <c r="AT35" s="1201"/>
      <c r="AU35" s="1155"/>
      <c r="AV35" s="1168"/>
      <c r="AW35" s="1171"/>
      <c r="AX35" s="1171"/>
      <c r="AY35" s="1174"/>
      <c r="AZ35" s="1177"/>
      <c r="BA35" s="1155"/>
      <c r="BB35" s="1155"/>
      <c r="BC35" s="1168"/>
      <c r="BD35" s="1208"/>
      <c r="BE35" s="1208"/>
      <c r="BF35" s="1168"/>
      <c r="BG35" s="1155"/>
      <c r="BH35" s="1213"/>
      <c r="BI35" s="1216"/>
      <c r="BJ35" s="1186"/>
      <c r="BK35" s="1208"/>
      <c r="BL35" s="1208"/>
      <c r="BM35" s="1168"/>
      <c r="BN35" s="1155"/>
      <c r="BO35" s="1189"/>
      <c r="BP35" s="1192"/>
      <c r="BQ35" s="1195"/>
      <c r="BR35" s="1180"/>
      <c r="BS35" s="1183"/>
      <c r="BT35" s="1186"/>
      <c r="BU35" s="1155"/>
      <c r="BV35" s="1155"/>
      <c r="BW35" s="1218"/>
      <c r="BX35" s="1218"/>
      <c r="BY35" s="1256"/>
      <c r="BZ35" s="1218"/>
      <c r="CA35" s="1218"/>
      <c r="CB35" s="1257"/>
      <c r="CC35" s="1221"/>
      <c r="CD35" s="1155"/>
      <c r="CE35" s="1155"/>
      <c r="CF35" s="1198"/>
      <c r="CG35" s="1155"/>
      <c r="CH35" s="1155"/>
      <c r="CI35" s="1159"/>
      <c r="CJ35" s="1165"/>
      <c r="CK35" s="1155"/>
      <c r="CL35" s="1155"/>
      <c r="CM35" s="1159"/>
      <c r="CN35" s="1162"/>
      <c r="CO35" s="1162"/>
      <c r="CP35" s="1159"/>
      <c r="CQ35" s="1155"/>
    </row>
    <row r="36" spans="1:95" ht="250.5" customHeight="1" x14ac:dyDescent="0.25">
      <c r="A36" s="1226"/>
      <c r="B36" s="1219"/>
      <c r="C36" s="1221" t="s">
        <v>156</v>
      </c>
      <c r="D36" s="663">
        <v>30</v>
      </c>
      <c r="E36" s="1138" t="s">
        <v>157</v>
      </c>
      <c r="F36" s="336" t="s">
        <v>158</v>
      </c>
      <c r="G36" s="336" t="s">
        <v>159</v>
      </c>
      <c r="H36" s="336" t="s">
        <v>151</v>
      </c>
      <c r="I36" s="805" t="s">
        <v>179</v>
      </c>
      <c r="J36" s="340" t="s">
        <v>254</v>
      </c>
      <c r="K36" s="341" t="s">
        <v>259</v>
      </c>
      <c r="L36" s="341">
        <v>143</v>
      </c>
      <c r="M36" s="1037" t="s">
        <v>260</v>
      </c>
      <c r="N36" s="415">
        <v>0.9</v>
      </c>
      <c r="O36" s="742">
        <v>1</v>
      </c>
      <c r="P36" s="1086">
        <v>1</v>
      </c>
      <c r="Q36" s="1137" t="s">
        <v>3333</v>
      </c>
      <c r="R36" s="1093">
        <f>'2015'!O36:O41</f>
        <v>0.5</v>
      </c>
      <c r="S36" s="336">
        <f>'2015'!P36:P41</f>
        <v>0.5</v>
      </c>
      <c r="T36" s="713">
        <f>'2015'!Q36:Q41</f>
        <v>1</v>
      </c>
      <c r="U36" s="338">
        <f>'2015'!R36:R41</f>
        <v>233605063.59999999</v>
      </c>
      <c r="V36" s="338">
        <f>'2015'!S36:S41</f>
        <v>233605063.59999999</v>
      </c>
      <c r="W36" s="337">
        <f>'2015'!T36:T41</f>
        <v>1</v>
      </c>
      <c r="X36" s="339"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Y36" s="335">
        <f>'2016'!N36:N41</f>
        <v>0.09</v>
      </c>
      <c r="Z36" s="336">
        <f>'2016'!O36:O41</f>
        <v>0.09</v>
      </c>
      <c r="AA36" s="337">
        <f>'2016'!P36:P41</f>
        <v>1</v>
      </c>
      <c r="AB36" s="338">
        <f>'2016'!Q36:Q41</f>
        <v>12650000</v>
      </c>
      <c r="AC36" s="338">
        <f>'2016'!R36:R41</f>
        <v>12650000</v>
      </c>
      <c r="AD36" s="1115">
        <f>'2016'!S36:S41</f>
        <v>1</v>
      </c>
      <c r="AE36" s="334"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F36" s="335">
        <f>'2017'!N36:N41</f>
        <v>0.09</v>
      </c>
      <c r="AG36" s="336">
        <f>'2017'!O36:O41</f>
        <v>0.09</v>
      </c>
      <c r="AH36" s="337">
        <f>'2017'!P36:P41</f>
        <v>1</v>
      </c>
      <c r="AI36" s="338">
        <f>'2017'!Q36:Q41</f>
        <v>20000000</v>
      </c>
      <c r="AJ36" s="338">
        <f>'2017'!R36:R41</f>
        <v>19045950</v>
      </c>
      <c r="AK36" s="1115">
        <f>'2017'!S36:S41</f>
        <v>0.95229750000000002</v>
      </c>
      <c r="AL36" s="334" t="str">
        <f>'2017'!T36:T41</f>
        <v xml:space="preserve">Secretaria de salud reporta esquemas de vacunacion: Para el 2017 se esta trabajando con la meta era 95% en todos los biologicos ofertados por el PAI,  y se introduce la discriminacion de niño, niña e indigenas. </v>
      </c>
      <c r="AM36" s="335">
        <f>'2018'!N36:N41</f>
        <v>1</v>
      </c>
      <c r="AN36" s="359">
        <f>'2018'!O36:O41</f>
        <v>1</v>
      </c>
      <c r="AO36" s="337">
        <f>'2018'!P36:P41</f>
        <v>1</v>
      </c>
      <c r="AP36" s="338">
        <f>'2018'!Q36:Q41</f>
        <v>35000000</v>
      </c>
      <c r="AQ36" s="338">
        <f>'2018'!R36:R41</f>
        <v>25509300</v>
      </c>
      <c r="AR36" s="345">
        <f>'2018'!S36:S41</f>
        <v>0.72883714285714285</v>
      </c>
      <c r="AS36" s="334"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T36" s="335">
        <f>'2019'!N36:N41</f>
        <v>0</v>
      </c>
      <c r="AU36" s="336">
        <f>'2019'!O36:O41</f>
        <v>0</v>
      </c>
      <c r="AV36" s="337">
        <f>'2019'!P36:P41</f>
        <v>0.8</v>
      </c>
      <c r="AW36" s="338">
        <f>'2019'!Q36:Q41</f>
        <v>0</v>
      </c>
      <c r="AX36" s="338">
        <f>'2019'!R36:R41</f>
        <v>0</v>
      </c>
      <c r="AY36" s="1112">
        <v>0</v>
      </c>
      <c r="AZ36" s="342"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BA36" s="352">
        <f>'2020'!N36:N41</f>
        <v>1</v>
      </c>
      <c r="BB36" s="358">
        <f>'2020'!O36:O41</f>
        <v>1</v>
      </c>
      <c r="BC36" s="345">
        <f>'2020'!P36:P41</f>
        <v>1</v>
      </c>
      <c r="BD36" s="361">
        <f>'2020'!Q36:Q41</f>
        <v>0</v>
      </c>
      <c r="BE36" s="361">
        <f>'2020'!R36:R41</f>
        <v>0</v>
      </c>
      <c r="BF36" s="345">
        <f>'2020'!S36:S41</f>
        <v>0</v>
      </c>
      <c r="BG36" s="26" t="s">
        <v>1413</v>
      </c>
      <c r="BH36" s="460">
        <v>1</v>
      </c>
      <c r="BI36" s="511">
        <v>0</v>
      </c>
      <c r="BJ36" s="668">
        <v>0</v>
      </c>
      <c r="BK36" s="361">
        <f>'2020'!V36:V41</f>
        <v>0</v>
      </c>
      <c r="BL36" s="361">
        <f>'2020'!W36:W41</f>
        <v>0</v>
      </c>
      <c r="BM36" s="681">
        <v>0</v>
      </c>
      <c r="BN36" s="26" t="s">
        <v>2600</v>
      </c>
      <c r="BO36" s="694">
        <v>0.9</v>
      </c>
      <c r="BP36" s="740">
        <v>0.7</v>
      </c>
      <c r="BQ36" s="679">
        <v>0.77</v>
      </c>
      <c r="BR36" s="700">
        <v>0</v>
      </c>
      <c r="BS36" s="701">
        <v>0</v>
      </c>
      <c r="BT36" s="679">
        <v>0</v>
      </c>
      <c r="BU36" s="26" t="s">
        <v>2842</v>
      </c>
      <c r="BV36" s="1109" t="s">
        <v>2779</v>
      </c>
      <c r="BW36" s="868">
        <v>0.9</v>
      </c>
      <c r="BX36" s="868">
        <v>1</v>
      </c>
      <c r="BY36" s="954">
        <v>1</v>
      </c>
      <c r="BZ36" s="963">
        <v>29653333</v>
      </c>
      <c r="CA36" s="964">
        <v>29653333</v>
      </c>
      <c r="CB36" s="792"/>
      <c r="CC36" s="3" t="s">
        <v>2842</v>
      </c>
      <c r="CD36" s="978">
        <v>0.9</v>
      </c>
      <c r="CE36" s="1096">
        <v>0.9</v>
      </c>
      <c r="CF36" s="1097">
        <v>1</v>
      </c>
      <c r="CG36" s="1101">
        <v>825715200</v>
      </c>
      <c r="CH36" s="1101">
        <v>825715200</v>
      </c>
      <c r="CI36" s="1097">
        <v>1</v>
      </c>
      <c r="CJ36" s="1068" t="s">
        <v>3287</v>
      </c>
      <c r="CK36" s="1129">
        <v>0.9</v>
      </c>
      <c r="CL36" s="26"/>
      <c r="CM36" s="1134">
        <v>0</v>
      </c>
      <c r="CN36" s="930"/>
      <c r="CO36" s="930"/>
      <c r="CP36" s="1134">
        <v>0</v>
      </c>
      <c r="CQ36" s="1147" t="s">
        <v>2955</v>
      </c>
    </row>
    <row r="37" spans="1:95" ht="60" customHeight="1" x14ac:dyDescent="0.25">
      <c r="A37" s="1226"/>
      <c r="B37" s="1219"/>
      <c r="C37" s="1221"/>
      <c r="D37" s="191">
        <v>31</v>
      </c>
      <c r="E37" s="860" t="s">
        <v>160</v>
      </c>
      <c r="F37" s="11" t="s">
        <v>161</v>
      </c>
      <c r="G37" s="11" t="s">
        <v>162</v>
      </c>
      <c r="H37" s="11" t="s">
        <v>118</v>
      </c>
      <c r="I37" s="31" t="s">
        <v>163</v>
      </c>
      <c r="J37" s="42" t="s">
        <v>254</v>
      </c>
      <c r="K37" s="12" t="s">
        <v>255</v>
      </c>
      <c r="L37" s="15">
        <v>133</v>
      </c>
      <c r="M37" s="1041" t="s">
        <v>257</v>
      </c>
      <c r="N37" s="413">
        <v>1</v>
      </c>
      <c r="O37" s="809">
        <v>1</v>
      </c>
      <c r="P37" s="1083">
        <v>1</v>
      </c>
      <c r="Q37" s="1137" t="s">
        <v>3334</v>
      </c>
      <c r="R37" s="1080">
        <f>'2015'!O42</f>
        <v>0.7</v>
      </c>
      <c r="S37" s="86">
        <f>'2015'!P42</f>
        <v>0.7</v>
      </c>
      <c r="T37" s="713">
        <f>'2015'!Q42</f>
        <v>1</v>
      </c>
      <c r="U37" s="37">
        <f>'2015'!R42</f>
        <v>75646965.310000002</v>
      </c>
      <c r="V37" s="37">
        <f>'2015'!S42</f>
        <v>40525000</v>
      </c>
      <c r="W37" s="36">
        <f>'2015'!T42</f>
        <v>0.53571217079137579</v>
      </c>
      <c r="X37" s="31"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Y37" s="42">
        <f>'2016'!N42</f>
        <v>0.1</v>
      </c>
      <c r="Z37" s="12">
        <f>'2016'!O42</f>
        <v>0.1</v>
      </c>
      <c r="AA37" s="36">
        <f>'2016'!P42</f>
        <v>1</v>
      </c>
      <c r="AB37" s="37">
        <f>'2016'!Q42</f>
        <v>0</v>
      </c>
      <c r="AC37" s="37">
        <f>'2016'!R42</f>
        <v>0</v>
      </c>
      <c r="AD37" s="816">
        <f>'2016'!S42</f>
        <v>0</v>
      </c>
      <c r="AE37" s="31" t="str">
        <f>'2016'!T42</f>
        <v>Implementación del Plan de acción intersectorial.</v>
      </c>
      <c r="AF37" s="42">
        <f>'2017'!N42</f>
        <v>0.1</v>
      </c>
      <c r="AG37" s="12">
        <f>'2017'!O42</f>
        <v>0.1</v>
      </c>
      <c r="AH37" s="36">
        <f>'2017'!P42</f>
        <v>1</v>
      </c>
      <c r="AI37" s="37">
        <f>'2017'!Q42</f>
        <v>25750000</v>
      </c>
      <c r="AJ37" s="37">
        <f>'2017'!R42</f>
        <v>25750000</v>
      </c>
      <c r="AK37" s="819">
        <f>'2017'!S42</f>
        <v>1</v>
      </c>
      <c r="AL37" s="31"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M37" s="42">
        <f>'2018'!N42</f>
        <v>12</v>
      </c>
      <c r="AN37" s="12">
        <f>'2018'!O42</f>
        <v>12</v>
      </c>
      <c r="AO37" s="36">
        <f>'2018'!P42</f>
        <v>1</v>
      </c>
      <c r="AP37" s="37">
        <f>'2018'!Q42</f>
        <v>24140000</v>
      </c>
      <c r="AQ37" s="37">
        <f>'2018'!R42</f>
        <v>20000000</v>
      </c>
      <c r="AR37" s="203">
        <f>'2018'!S42</f>
        <v>0.82850041425020715</v>
      </c>
      <c r="AS37" s="31"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T37" s="42">
        <f>'2019'!N42</f>
        <v>0</v>
      </c>
      <c r="AU37" s="12">
        <f>'2019'!O42</f>
        <v>0</v>
      </c>
      <c r="AV37" s="36">
        <f>'2019'!P42</f>
        <v>0.7</v>
      </c>
      <c r="AW37" s="37">
        <f>'2019'!Q42</f>
        <v>0</v>
      </c>
      <c r="AX37" s="37">
        <f>'2019'!R42</f>
        <v>0</v>
      </c>
      <c r="AY37" s="816">
        <v>0</v>
      </c>
      <c r="AZ37" s="353"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BA37" s="352">
        <f>'2020'!N42</f>
        <v>12</v>
      </c>
      <c r="BB37" s="352">
        <f>'2020'!O42</f>
        <v>12</v>
      </c>
      <c r="BC37" s="203">
        <f>'2020'!P42</f>
        <v>1</v>
      </c>
      <c r="BD37" s="362">
        <f>'2020'!Q42</f>
        <v>0</v>
      </c>
      <c r="BE37" s="362">
        <f>'2020'!R42</f>
        <v>0</v>
      </c>
      <c r="BF37" s="203">
        <f>'2020'!S42</f>
        <v>0</v>
      </c>
      <c r="BG37" s="26" t="s">
        <v>1413</v>
      </c>
      <c r="BH37" s="674">
        <v>5</v>
      </c>
      <c r="BI37" s="674"/>
      <c r="BJ37" s="467">
        <v>0</v>
      </c>
      <c r="BK37" s="520">
        <v>11540000</v>
      </c>
      <c r="BL37" s="520">
        <v>11540000</v>
      </c>
      <c r="BM37" s="467">
        <v>1</v>
      </c>
      <c r="BN37" s="26" t="s">
        <v>2600</v>
      </c>
      <c r="BO37" s="687">
        <v>100</v>
      </c>
      <c r="BP37" s="687">
        <v>0</v>
      </c>
      <c r="BQ37" s="467">
        <v>0</v>
      </c>
      <c r="BR37" s="700">
        <v>0</v>
      </c>
      <c r="BS37" s="701">
        <v>0</v>
      </c>
      <c r="BT37" s="467">
        <v>0</v>
      </c>
      <c r="BU37" s="26" t="s">
        <v>2810</v>
      </c>
      <c r="BV37" s="1109" t="s">
        <v>2780</v>
      </c>
      <c r="BW37" s="785">
        <v>1</v>
      </c>
      <c r="BX37" s="967"/>
      <c r="BY37" s="792"/>
      <c r="BZ37" s="26"/>
      <c r="CA37" s="26"/>
      <c r="CB37" s="792"/>
      <c r="CC37" s="3" t="s">
        <v>2955</v>
      </c>
      <c r="CD37" s="785">
        <v>1</v>
      </c>
      <c r="CE37" s="1020">
        <v>100</v>
      </c>
      <c r="CF37" s="1097">
        <v>1</v>
      </c>
      <c r="CG37" s="1020"/>
      <c r="CH37" s="1020"/>
      <c r="CI37" s="1021">
        <v>0</v>
      </c>
      <c r="CJ37" s="1038" t="s">
        <v>3288</v>
      </c>
      <c r="CK37" s="785">
        <v>1</v>
      </c>
      <c r="CL37" s="26"/>
      <c r="CM37" s="1134">
        <v>0</v>
      </c>
      <c r="CN37" s="930"/>
      <c r="CO37" s="930"/>
      <c r="CP37" s="1134">
        <v>0</v>
      </c>
      <c r="CQ37" s="1147" t="s">
        <v>2955</v>
      </c>
    </row>
    <row r="38" spans="1:95" ht="91.5" customHeight="1" x14ac:dyDescent="0.25">
      <c r="A38" s="1226"/>
      <c r="B38" s="1219"/>
      <c r="C38" s="1221" t="s">
        <v>164</v>
      </c>
      <c r="D38" s="191">
        <v>32</v>
      </c>
      <c r="E38" s="1137" t="s">
        <v>2811</v>
      </c>
      <c r="F38" s="12" t="s">
        <v>166</v>
      </c>
      <c r="G38" s="12" t="s">
        <v>167</v>
      </c>
      <c r="H38" s="12" t="s">
        <v>168</v>
      </c>
      <c r="I38" s="52" t="s">
        <v>169</v>
      </c>
      <c r="J38" s="42" t="s">
        <v>254</v>
      </c>
      <c r="K38" s="12" t="s">
        <v>255</v>
      </c>
      <c r="L38" s="12">
        <v>134</v>
      </c>
      <c r="M38" s="1037" t="s">
        <v>256</v>
      </c>
      <c r="N38" s="413">
        <v>0.9</v>
      </c>
      <c r="O38" s="100">
        <v>1</v>
      </c>
      <c r="P38" s="1083">
        <v>1</v>
      </c>
      <c r="Q38" s="1137" t="s">
        <v>3335</v>
      </c>
      <c r="R38" s="1080">
        <f>'2015'!O43</f>
        <v>0.9</v>
      </c>
      <c r="S38" s="86">
        <f>'2015'!P43</f>
        <v>0.8</v>
      </c>
      <c r="T38" s="713">
        <f>'2015'!Q43</f>
        <v>0.88888888888888895</v>
      </c>
      <c r="U38" s="37">
        <f>'2015'!R43</f>
        <v>202500689.22999999</v>
      </c>
      <c r="V38" s="37">
        <f>'2015'!S43</f>
        <v>84171531</v>
      </c>
      <c r="W38" s="36">
        <f>'2015'!T43</f>
        <v>0.41566046673746426</v>
      </c>
      <c r="X38" s="31"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Y38" s="103">
        <f>'2016'!N43</f>
        <v>0.09</v>
      </c>
      <c r="Z38" s="104">
        <f>'2016'!O43</f>
        <v>0.09</v>
      </c>
      <c r="AA38" s="112">
        <f>'2016'!P43</f>
        <v>1</v>
      </c>
      <c r="AB38" s="37">
        <f>'2016'!Q43</f>
        <v>14667000</v>
      </c>
      <c r="AC38" s="37">
        <f>'2016'!R43</f>
        <v>14667000</v>
      </c>
      <c r="AD38" s="819">
        <f>'2016'!S43</f>
        <v>1</v>
      </c>
      <c r="AE38" s="31" t="str">
        <f>'2016'!T43</f>
        <v xml:space="preserve">Se Canalizaron  acciones de promoción de la salud en el desarrollo de la política nacional de sexualidad, derechos sexuales y reproductivos   </v>
      </c>
      <c r="AF38" s="103">
        <f>'2017'!N43</f>
        <v>0.09</v>
      </c>
      <c r="AG38" s="104">
        <f>'2017'!O43</f>
        <v>0.09</v>
      </c>
      <c r="AH38" s="112">
        <f>'2017'!P43</f>
        <v>1</v>
      </c>
      <c r="AI38" s="37">
        <f>'2017'!Q43</f>
        <v>54000000</v>
      </c>
      <c r="AJ38" s="37">
        <f>'2017'!R43</f>
        <v>31680000</v>
      </c>
      <c r="AK38" s="1118">
        <f>'2017'!S43</f>
        <v>0.58666666666666667</v>
      </c>
      <c r="AL38" s="31"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M38" s="103">
        <f>'2018'!N43</f>
        <v>1</v>
      </c>
      <c r="AN38" s="104">
        <f>'2018'!O43</f>
        <v>0.4</v>
      </c>
      <c r="AO38" s="112">
        <f>'2018'!P43</f>
        <v>0.4</v>
      </c>
      <c r="AP38" s="37">
        <f>'2018'!Q43</f>
        <v>56400000</v>
      </c>
      <c r="AQ38" s="37">
        <f>'2018'!R43</f>
        <v>56400000</v>
      </c>
      <c r="AR38" s="203">
        <f>'2018'!S43</f>
        <v>1</v>
      </c>
      <c r="AS38" s="31" t="str">
        <f>'2018'!AB43</f>
        <v>La Secretaría de Familia a través de la dirección de poblaciones, oficina encargada de formular la politica publica de diversidad sexual e identidad de genero, ha diseñado una ruta de atención en salud para poblacion sexualmente diversa.</v>
      </c>
      <c r="AT38" s="103">
        <f>'2019'!N43</f>
        <v>12</v>
      </c>
      <c r="AU38" s="104">
        <f>'2019'!O43</f>
        <v>12</v>
      </c>
      <c r="AV38" s="112">
        <f>'2019'!P43</f>
        <v>0.7</v>
      </c>
      <c r="AW38" s="37">
        <f>'2019'!Q43</f>
        <v>60000000</v>
      </c>
      <c r="AX38" s="37">
        <f>'2019'!R43</f>
        <v>9412000</v>
      </c>
      <c r="AY38" s="816">
        <v>0.15679999999999999</v>
      </c>
      <c r="AZ38" s="353" t="str">
        <f>'2019'!S43</f>
        <v>Se desarrolla el  Programa Generaciones Con Bienestar para lo cual de los 2050 cupos programados para la atención en la presente anualidad se tiene que al 30 de septiembre se ha realialido la atención de 1899 usuarios.</v>
      </c>
      <c r="BA38" s="352">
        <f>'2020'!N43</f>
        <v>1</v>
      </c>
      <c r="BB38" s="352">
        <f>'2020'!O43</f>
        <v>0.4</v>
      </c>
      <c r="BC38" s="203">
        <f>'2020'!P43</f>
        <v>0.4</v>
      </c>
      <c r="BD38" s="362">
        <f>'2020'!Q43</f>
        <v>0</v>
      </c>
      <c r="BE38" s="362">
        <f>'2020'!R43</f>
        <v>0</v>
      </c>
      <c r="BF38" s="203">
        <f>'2020'!S43</f>
        <v>0</v>
      </c>
      <c r="BG38" s="26" t="s">
        <v>1413</v>
      </c>
      <c r="BH38" s="460">
        <v>12</v>
      </c>
      <c r="BI38" s="677">
        <v>17</v>
      </c>
      <c r="BJ38" s="467">
        <v>1</v>
      </c>
      <c r="BK38" s="521">
        <v>3026150101</v>
      </c>
      <c r="BL38" s="521">
        <v>2727483111</v>
      </c>
      <c r="BM38" s="467">
        <v>0.9</v>
      </c>
      <c r="BN38" s="26" t="s">
        <v>2620</v>
      </c>
      <c r="BO38" s="687">
        <v>12</v>
      </c>
      <c r="BP38" s="693">
        <v>20</v>
      </c>
      <c r="BQ38" s="467">
        <v>1</v>
      </c>
      <c r="BR38" s="700">
        <v>885000</v>
      </c>
      <c r="BS38" s="701">
        <v>885000</v>
      </c>
      <c r="BT38" s="467">
        <v>1</v>
      </c>
      <c r="BU38" s="26" t="s">
        <v>2843</v>
      </c>
      <c r="BV38" s="1109" t="s">
        <v>2781</v>
      </c>
      <c r="BW38" s="827">
        <v>12</v>
      </c>
      <c r="BX38" s="827">
        <v>10</v>
      </c>
      <c r="BY38" s="875" t="s">
        <v>3029</v>
      </c>
      <c r="BZ38" s="817">
        <v>130000000</v>
      </c>
      <c r="CA38" s="817">
        <v>12100000</v>
      </c>
      <c r="CB38" s="870" t="s">
        <v>2962</v>
      </c>
      <c r="CC38" s="871" t="s">
        <v>3120</v>
      </c>
      <c r="CD38" s="827">
        <v>12</v>
      </c>
      <c r="CE38" s="1036">
        <v>17</v>
      </c>
      <c r="CF38" s="1097">
        <v>1</v>
      </c>
      <c r="CG38" s="1102">
        <v>11100000</v>
      </c>
      <c r="CH38" s="1102">
        <v>11100000</v>
      </c>
      <c r="CI38" s="1097">
        <v>1</v>
      </c>
      <c r="CJ38" s="1038" t="s">
        <v>3289</v>
      </c>
      <c r="CK38" s="827">
        <v>12</v>
      </c>
      <c r="CL38" s="1127">
        <v>7</v>
      </c>
      <c r="CM38" s="1135">
        <v>0.58330000000000004</v>
      </c>
      <c r="CN38" s="928">
        <v>64000000</v>
      </c>
      <c r="CO38" s="928">
        <v>0</v>
      </c>
      <c r="CP38" s="1131">
        <v>0</v>
      </c>
      <c r="CQ38" s="1137" t="s">
        <v>3418</v>
      </c>
    </row>
    <row r="39" spans="1:95" ht="60" customHeight="1" x14ac:dyDescent="0.25">
      <c r="A39" s="1226"/>
      <c r="B39" s="1219"/>
      <c r="C39" s="1221"/>
      <c r="D39" s="191">
        <v>33</v>
      </c>
      <c r="E39" s="860" t="s">
        <v>170</v>
      </c>
      <c r="F39" s="11" t="s">
        <v>171</v>
      </c>
      <c r="G39" s="11" t="s">
        <v>172</v>
      </c>
      <c r="H39" s="11" t="s">
        <v>173</v>
      </c>
      <c r="I39" s="31" t="s">
        <v>174</v>
      </c>
      <c r="J39" s="6" t="s">
        <v>265</v>
      </c>
      <c r="K39" s="8" t="s">
        <v>266</v>
      </c>
      <c r="L39" s="15">
        <v>185</v>
      </c>
      <c r="M39" s="1041" t="s">
        <v>267</v>
      </c>
      <c r="N39" s="414">
        <v>1</v>
      </c>
      <c r="O39" s="343">
        <v>1</v>
      </c>
      <c r="P39" s="1083">
        <v>1</v>
      </c>
      <c r="Q39" s="1137" t="s">
        <v>3336</v>
      </c>
      <c r="R39" s="1080" t="str">
        <f>'2015'!O44</f>
        <v>Estrategia interinstitucional e intersectorial implementada y activa.</v>
      </c>
      <c r="S39" s="86">
        <f>'2015'!P44</f>
        <v>0.8</v>
      </c>
      <c r="T39" s="713">
        <f>'2015'!Q44</f>
        <v>0.8</v>
      </c>
      <c r="U39" s="37">
        <f>'2015'!R44</f>
        <v>71399999</v>
      </c>
      <c r="V39" s="37">
        <f>'2015'!S44</f>
        <v>23859999</v>
      </c>
      <c r="W39" s="36">
        <f>'2015'!T44</f>
        <v>0.33417366014248823</v>
      </c>
      <c r="X39" s="31"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Y39" s="103">
        <f>'2016'!N44</f>
        <v>0.1</v>
      </c>
      <c r="Z39" s="104">
        <f>'2016'!O44</f>
        <v>0.1</v>
      </c>
      <c r="AA39" s="112">
        <f>'2016'!P44</f>
        <v>1</v>
      </c>
      <c r="AB39" s="37">
        <f>'2016'!Q44</f>
        <v>4673224</v>
      </c>
      <c r="AC39" s="37">
        <f>'2016'!R44</f>
        <v>4673224</v>
      </c>
      <c r="AD39" s="819">
        <f>'2016'!S44</f>
        <v>1</v>
      </c>
      <c r="AE39" s="31"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F39" s="103">
        <f>'2017'!N44</f>
        <v>0.1</v>
      </c>
      <c r="AG39" s="104">
        <f>'2017'!O44</f>
        <v>0.08</v>
      </c>
      <c r="AH39" s="112">
        <f>'2017'!P44</f>
        <v>0.79999999999999993</v>
      </c>
      <c r="AI39" s="37">
        <f>'2017'!Q44</f>
        <v>16500000</v>
      </c>
      <c r="AJ39" s="37">
        <f>'2017'!R44</f>
        <v>0</v>
      </c>
      <c r="AK39" s="816">
        <f>'2017'!S44</f>
        <v>0</v>
      </c>
      <c r="AL39" s="31"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M39" s="103">
        <f>'2018'!N44</f>
        <v>1</v>
      </c>
      <c r="AN39" s="104">
        <f>'2018'!O44</f>
        <v>0.2</v>
      </c>
      <c r="AO39" s="112">
        <f>'2018'!P44</f>
        <v>0.2</v>
      </c>
      <c r="AP39" s="37">
        <f>'2018'!Q44</f>
        <v>40000000</v>
      </c>
      <c r="AQ39" s="37">
        <f>'2018'!R44</f>
        <v>15000000</v>
      </c>
      <c r="AR39" s="203">
        <f>'2018'!S44</f>
        <v>0.375</v>
      </c>
      <c r="AS39" s="31"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T39" s="103">
        <f>'2019'!N44</f>
        <v>1</v>
      </c>
      <c r="AU39" s="104">
        <f>'2019'!O44</f>
        <v>1</v>
      </c>
      <c r="AV39" s="112">
        <f>'2019'!P44</f>
        <v>0.7</v>
      </c>
      <c r="AW39" s="37">
        <f>'2019'!Q44</f>
        <v>40000000</v>
      </c>
      <c r="AX39" s="37">
        <f>'2019'!R44</f>
        <v>2180000</v>
      </c>
      <c r="AY39" s="816">
        <v>5.45E-2</v>
      </c>
      <c r="AZ39" s="353"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BA39" s="352">
        <f>'2020'!N44</f>
        <v>1</v>
      </c>
      <c r="BB39" s="352">
        <f>'2020'!O44</f>
        <v>0.2</v>
      </c>
      <c r="BC39" s="203">
        <f>'2020'!P44</f>
        <v>0.2</v>
      </c>
      <c r="BD39" s="362">
        <f>'2020'!Q44</f>
        <v>0</v>
      </c>
      <c r="BE39" s="362">
        <f>'2020'!R44</f>
        <v>0</v>
      </c>
      <c r="BF39" s="203">
        <f>'2020'!S44</f>
        <v>0</v>
      </c>
      <c r="BG39" s="26" t="s">
        <v>1413</v>
      </c>
      <c r="BH39" s="460">
        <v>1</v>
      </c>
      <c r="BI39" s="677">
        <v>1</v>
      </c>
      <c r="BJ39" s="467">
        <v>1</v>
      </c>
      <c r="BK39" s="163">
        <v>0</v>
      </c>
      <c r="BL39" s="163"/>
      <c r="BM39" s="467">
        <v>0</v>
      </c>
      <c r="BN39" s="26" t="s">
        <v>2621</v>
      </c>
      <c r="BO39" s="687">
        <v>1</v>
      </c>
      <c r="BP39" s="693">
        <v>1</v>
      </c>
      <c r="BQ39" s="467">
        <v>1</v>
      </c>
      <c r="BR39" s="700">
        <v>0</v>
      </c>
      <c r="BS39" s="701">
        <v>0</v>
      </c>
      <c r="BT39" s="467">
        <v>0</v>
      </c>
      <c r="BU39" s="26" t="s">
        <v>2844</v>
      </c>
      <c r="BV39" s="1109" t="s">
        <v>2783</v>
      </c>
      <c r="BW39" s="872">
        <v>1</v>
      </c>
      <c r="BX39" s="872">
        <v>1</v>
      </c>
      <c r="BY39" s="875">
        <v>1</v>
      </c>
      <c r="BZ39" s="26"/>
      <c r="CA39" s="26"/>
      <c r="CB39" s="792"/>
      <c r="CC39" s="871" t="s">
        <v>3102</v>
      </c>
      <c r="CD39" s="975">
        <v>1</v>
      </c>
      <c r="CE39" s="1009">
        <v>1</v>
      </c>
      <c r="CF39" s="1011">
        <v>1</v>
      </c>
      <c r="CG39" s="1103">
        <v>11100000</v>
      </c>
      <c r="CH39" s="1103">
        <v>11100000</v>
      </c>
      <c r="CI39" s="1097">
        <v>1</v>
      </c>
      <c r="CJ39" s="1038" t="s">
        <v>3290</v>
      </c>
      <c r="CK39" s="1128">
        <v>1</v>
      </c>
      <c r="CL39" s="1127">
        <v>1</v>
      </c>
      <c r="CM39" s="1130">
        <v>1</v>
      </c>
      <c r="CN39" s="928">
        <v>64000000</v>
      </c>
      <c r="CO39" s="928">
        <v>0</v>
      </c>
      <c r="CP39" s="1131">
        <v>0</v>
      </c>
      <c r="CQ39" s="1137" t="s">
        <v>3419</v>
      </c>
    </row>
    <row r="40" spans="1:95" ht="105" customHeight="1" x14ac:dyDescent="0.25">
      <c r="A40" s="1226"/>
      <c r="B40" s="1219"/>
      <c r="C40" s="1221"/>
      <c r="D40" s="191">
        <v>34</v>
      </c>
      <c r="E40" s="860" t="s">
        <v>175</v>
      </c>
      <c r="F40" s="11" t="s">
        <v>176</v>
      </c>
      <c r="G40" s="11" t="s">
        <v>177</v>
      </c>
      <c r="H40" s="11" t="s">
        <v>178</v>
      </c>
      <c r="I40" s="31" t="s">
        <v>179</v>
      </c>
      <c r="J40" s="42" t="s">
        <v>254</v>
      </c>
      <c r="K40" s="9" t="s">
        <v>262</v>
      </c>
      <c r="L40" s="12">
        <v>137</v>
      </c>
      <c r="M40" s="1037" t="s">
        <v>263</v>
      </c>
      <c r="N40" s="748">
        <v>1</v>
      </c>
      <c r="O40" s="748">
        <v>1</v>
      </c>
      <c r="P40" s="1087">
        <v>1</v>
      </c>
      <c r="Q40" s="1137" t="s">
        <v>3337</v>
      </c>
      <c r="R40" s="1080" t="str">
        <f>'2015'!O45</f>
        <v>Enfoque diferencial y de género incluido e  implementado 5%</v>
      </c>
      <c r="S40" s="86">
        <f>'2015'!P45</f>
        <v>1</v>
      </c>
      <c r="T40" s="713">
        <f>'2015'!Q45</f>
        <v>1</v>
      </c>
      <c r="U40" s="37">
        <f>'2015'!R45</f>
        <v>40525000</v>
      </c>
      <c r="V40" s="37">
        <f>'2015'!S45</f>
        <v>18900000</v>
      </c>
      <c r="W40" s="36">
        <f>'2015'!T45</f>
        <v>0.46637877853177051</v>
      </c>
      <c r="X40" s="31" t="str">
        <f>'2015'!U45</f>
        <v>Durante el periodo se realizó el fortalecimiento de los equipos básicos de atención primaria en salud mental de los 10 municipios ya conformados.</v>
      </c>
      <c r="Y40" s="103">
        <f>'2016'!N45</f>
        <v>0.1</v>
      </c>
      <c r="Z40" s="104">
        <f>'2016'!O45</f>
        <v>0.1</v>
      </c>
      <c r="AA40" s="112">
        <f>'2016'!P45</f>
        <v>1</v>
      </c>
      <c r="AB40" s="37">
        <f>'2016'!Q45</f>
        <v>17600000</v>
      </c>
      <c r="AC40" s="37">
        <f>'2016'!R45</f>
        <v>17600000</v>
      </c>
      <c r="AD40" s="819">
        <f>'2016'!S45</f>
        <v>1</v>
      </c>
      <c r="AE40" s="31" t="str">
        <f>'2016'!T45</f>
        <v>Se Ajusto e implemento  la política de salud mental en los 12 municipios del Departamento, conforme a los lineamientos y desarrollos técnicos definidos por el Ministerio de Salud y Protección Social..</v>
      </c>
      <c r="AF40" s="103">
        <f>'2017'!N45</f>
        <v>0.1</v>
      </c>
      <c r="AG40" s="104">
        <f>'2017'!O45</f>
        <v>0.09</v>
      </c>
      <c r="AH40" s="112">
        <f>'2017'!P45</f>
        <v>0.89999999999999991</v>
      </c>
      <c r="AI40" s="37">
        <f>'2017'!Q45</f>
        <v>41200000</v>
      </c>
      <c r="AJ40" s="37">
        <f>'2017'!R45</f>
        <v>38560000</v>
      </c>
      <c r="AK40" s="819">
        <f>'2017'!S45</f>
        <v>0.93592233009708736</v>
      </c>
      <c r="AL40" s="31"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M40" s="103">
        <f>'2018'!N45</f>
        <v>12</v>
      </c>
      <c r="AN40" s="104">
        <f>'2018'!O45</f>
        <v>2</v>
      </c>
      <c r="AO40" s="112">
        <f>'2018'!P45</f>
        <v>0.16666666666666666</v>
      </c>
      <c r="AP40" s="37">
        <f>'2018'!Q45</f>
        <v>53000000</v>
      </c>
      <c r="AQ40" s="37">
        <f>'2018'!R45</f>
        <v>26400000</v>
      </c>
      <c r="AR40" s="203">
        <f>'2018'!S45</f>
        <v>0.49811320754716981</v>
      </c>
      <c r="AS40" s="31"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T40" s="103">
        <f>'2019'!N45</f>
        <v>1</v>
      </c>
      <c r="AU40" s="104">
        <f>'2019'!O45</f>
        <v>1</v>
      </c>
      <c r="AV40" s="112">
        <f>'2019'!P45</f>
        <v>0.7</v>
      </c>
      <c r="AW40" s="37">
        <f>'2019'!Q45</f>
        <v>56000000</v>
      </c>
      <c r="AX40" s="37">
        <f>'2019'!R45</f>
        <v>2798000</v>
      </c>
      <c r="AY40" s="816">
        <v>4.99E-2</v>
      </c>
      <c r="AZ40" s="353"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A40" s="352">
        <f>'2020'!N45</f>
        <v>12</v>
      </c>
      <c r="BB40" s="352">
        <f>'2020'!O45</f>
        <v>2</v>
      </c>
      <c r="BC40" s="203">
        <f>'2020'!P45</f>
        <v>0.16666666666666666</v>
      </c>
      <c r="BD40" s="362">
        <f>'2020'!Q45</f>
        <v>0</v>
      </c>
      <c r="BE40" s="362">
        <f>'2020'!R45</f>
        <v>0</v>
      </c>
      <c r="BF40" s="203">
        <f>'2020'!S45</f>
        <v>0</v>
      </c>
      <c r="BG40" s="26" t="s">
        <v>1413</v>
      </c>
      <c r="BH40" s="674">
        <v>0</v>
      </c>
      <c r="BI40" s="674">
        <v>0</v>
      </c>
      <c r="BJ40" s="467">
        <v>0</v>
      </c>
      <c r="BK40" s="362">
        <f>'2020'!V45</f>
        <v>0</v>
      </c>
      <c r="BL40" s="362">
        <f>'2020'!W45</f>
        <v>0</v>
      </c>
      <c r="BM40" s="689">
        <f>'2020'!X45</f>
        <v>0</v>
      </c>
      <c r="BN40" s="26" t="s">
        <v>2600</v>
      </c>
      <c r="BO40" s="687">
        <v>1</v>
      </c>
      <c r="BP40" s="687">
        <v>1</v>
      </c>
      <c r="BQ40" s="467">
        <v>1</v>
      </c>
      <c r="BR40" s="700">
        <v>17310000</v>
      </c>
      <c r="BS40" s="701">
        <v>17310000</v>
      </c>
      <c r="BT40" s="467">
        <v>1</v>
      </c>
      <c r="BU40" s="26" t="s">
        <v>2845</v>
      </c>
      <c r="BV40" s="1108"/>
      <c r="BW40" s="869">
        <v>1</v>
      </c>
      <c r="BX40" s="872">
        <v>1</v>
      </c>
      <c r="BY40" s="875">
        <v>1</v>
      </c>
      <c r="BZ40" s="26"/>
      <c r="CA40" s="26"/>
      <c r="CB40" s="792"/>
      <c r="CC40" s="871" t="s">
        <v>2845</v>
      </c>
      <c r="CD40" s="976">
        <v>1</v>
      </c>
      <c r="CE40" s="1020">
        <v>1</v>
      </c>
      <c r="CF40" s="1069">
        <v>1</v>
      </c>
      <c r="CG40" s="989">
        <v>44400000</v>
      </c>
      <c r="CH40" s="989">
        <v>44400000</v>
      </c>
      <c r="CI40" s="1069">
        <v>1</v>
      </c>
      <c r="CJ40" s="1038" t="s">
        <v>3267</v>
      </c>
      <c r="CK40" s="1127">
        <v>1</v>
      </c>
      <c r="CL40" s="1127">
        <v>1</v>
      </c>
      <c r="CM40" s="1130">
        <v>1</v>
      </c>
      <c r="CN40" s="928">
        <v>0</v>
      </c>
      <c r="CO40" s="928">
        <v>0</v>
      </c>
      <c r="CP40" s="1131">
        <v>0</v>
      </c>
      <c r="CQ40" s="1137" t="s">
        <v>3420</v>
      </c>
    </row>
    <row r="41" spans="1:95" ht="60" customHeight="1" x14ac:dyDescent="0.25">
      <c r="A41" s="1226"/>
      <c r="B41" s="1219"/>
      <c r="C41" s="1221"/>
      <c r="D41" s="191">
        <v>35</v>
      </c>
      <c r="E41" s="860" t="s">
        <v>180</v>
      </c>
      <c r="F41" s="11" t="s">
        <v>181</v>
      </c>
      <c r="G41" s="11" t="s">
        <v>182</v>
      </c>
      <c r="H41" s="11" t="s">
        <v>183</v>
      </c>
      <c r="I41" s="31" t="s">
        <v>184</v>
      </c>
      <c r="J41" s="6" t="s">
        <v>254</v>
      </c>
      <c r="K41" s="38" t="s">
        <v>268</v>
      </c>
      <c r="L41" s="12">
        <v>139</v>
      </c>
      <c r="M41" s="8" t="s">
        <v>269</v>
      </c>
      <c r="N41" s="413">
        <v>0.9</v>
      </c>
      <c r="O41" s="100">
        <v>1</v>
      </c>
      <c r="P41" s="1083">
        <v>1</v>
      </c>
      <c r="Q41" s="1137" t="s">
        <v>3338</v>
      </c>
      <c r="R41" s="1080">
        <f>'2015'!O46</f>
        <v>0.2</v>
      </c>
      <c r="S41" s="86">
        <f>'2015'!P46</f>
        <v>5.0000000000000001E-3</v>
      </c>
      <c r="T41" s="36">
        <f>'2015'!Q46</f>
        <v>2.4999999999999998E-2</v>
      </c>
      <c r="U41" s="37">
        <f>'2015'!R46</f>
        <v>0</v>
      </c>
      <c r="V41" s="37">
        <f>'2015'!S46</f>
        <v>0</v>
      </c>
      <c r="W41" s="36">
        <f>'2015'!T46</f>
        <v>0</v>
      </c>
      <c r="X41" s="31" t="str">
        <f>'2015'!U46</f>
        <v>No fue posible obtener la informacion por parte de la unidad ejecutora del programa</v>
      </c>
      <c r="Y41" s="103">
        <f>'2016'!N46</f>
        <v>0.09</v>
      </c>
      <c r="Z41" s="104">
        <f>'2016'!O46</f>
        <v>0</v>
      </c>
      <c r="AA41" s="112">
        <f>'2016'!P46</f>
        <v>0</v>
      </c>
      <c r="AB41" s="37">
        <f>'2016'!Q46</f>
        <v>0</v>
      </c>
      <c r="AC41" s="37">
        <f>'2016'!R46</f>
        <v>0</v>
      </c>
      <c r="AD41" s="816">
        <f>'2016'!S46</f>
        <v>0</v>
      </c>
      <c r="AE41" s="31" t="str">
        <f>'2016'!T46</f>
        <v>no reporta</v>
      </c>
      <c r="AF41" s="103">
        <f>'2017'!N46</f>
        <v>0.09</v>
      </c>
      <c r="AG41" s="104">
        <f>'2017'!O46</f>
        <v>0.09</v>
      </c>
      <c r="AH41" s="112">
        <f>'2017'!P46</f>
        <v>1</v>
      </c>
      <c r="AI41" s="37">
        <f>'2017'!Q46</f>
        <v>92700000</v>
      </c>
      <c r="AJ41" s="37">
        <f>'2017'!R46</f>
        <v>89440000</v>
      </c>
      <c r="AK41" s="819">
        <f>'2017'!S46</f>
        <v>0.96483279395900756</v>
      </c>
      <c r="AL41" s="31"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M41" s="103">
        <f>'2018'!N46</f>
        <v>1</v>
      </c>
      <c r="AN41" s="104">
        <f>'2018'!O46</f>
        <v>0.4</v>
      </c>
      <c r="AO41" s="112">
        <f>'2018'!P46</f>
        <v>0.4</v>
      </c>
      <c r="AP41" s="37">
        <f>'2018'!Q46</f>
        <v>112000000</v>
      </c>
      <c r="AQ41" s="37">
        <f>'2018'!R46</f>
        <v>66720000</v>
      </c>
      <c r="AR41" s="203">
        <f>'2018'!S46</f>
        <v>0.59571428571428575</v>
      </c>
      <c r="AS41" s="31">
        <f>'2018'!AB46</f>
        <v>0</v>
      </c>
      <c r="AT41" s="103">
        <f>'2019'!N46</f>
        <v>1</v>
      </c>
      <c r="AU41" s="104">
        <f>'2019'!O46</f>
        <v>1</v>
      </c>
      <c r="AV41" s="112">
        <f>'2019'!P46</f>
        <v>0.7</v>
      </c>
      <c r="AW41" s="37">
        <f>'2019'!Q46</f>
        <v>112000000</v>
      </c>
      <c r="AX41" s="37">
        <f>'2019'!R46</f>
        <v>14584000</v>
      </c>
      <c r="AY41" s="816">
        <v>0.13</v>
      </c>
      <c r="AZ41" s="353"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BA41" s="352">
        <f>'2020'!N46</f>
        <v>1</v>
      </c>
      <c r="BB41" s="352">
        <f>'2020'!O46</f>
        <v>0.4</v>
      </c>
      <c r="BC41" s="203">
        <f>'2020'!P46</f>
        <v>0.4</v>
      </c>
      <c r="BD41" s="362">
        <f>'2020'!Q46</f>
        <v>0</v>
      </c>
      <c r="BE41" s="362">
        <f>'2020'!R46</f>
        <v>0</v>
      </c>
      <c r="BF41" s="203">
        <f>'2020'!S46</f>
        <v>0</v>
      </c>
      <c r="BG41" s="26" t="s">
        <v>1413</v>
      </c>
      <c r="BH41" s="674">
        <v>0</v>
      </c>
      <c r="BI41" s="674">
        <v>0</v>
      </c>
      <c r="BJ41" s="467">
        <v>0</v>
      </c>
      <c r="BK41" s="362">
        <f>'2020'!V46</f>
        <v>0</v>
      </c>
      <c r="BL41" s="362">
        <f>'2020'!W46</f>
        <v>0</v>
      </c>
      <c r="BM41" s="689">
        <f>'2020'!X46</f>
        <v>0</v>
      </c>
      <c r="BN41" s="26" t="s">
        <v>2600</v>
      </c>
      <c r="BO41" s="694">
        <v>0.9</v>
      </c>
      <c r="BP41" s="687">
        <v>0</v>
      </c>
      <c r="BQ41" s="467">
        <v>0</v>
      </c>
      <c r="BR41" s="700">
        <v>0</v>
      </c>
      <c r="BS41" s="701">
        <v>0</v>
      </c>
      <c r="BT41" s="467">
        <v>0</v>
      </c>
      <c r="BU41" s="26" t="s">
        <v>2812</v>
      </c>
      <c r="BV41" s="1109" t="s">
        <v>2784</v>
      </c>
      <c r="BW41" s="868">
        <v>0.9</v>
      </c>
      <c r="BX41" s="874">
        <v>0</v>
      </c>
      <c r="BY41" s="876">
        <v>0</v>
      </c>
      <c r="BZ41" s="26"/>
      <c r="CA41" s="26"/>
      <c r="CB41" s="792"/>
      <c r="CC41" s="871" t="s">
        <v>2812</v>
      </c>
      <c r="CD41" s="978">
        <v>0.9</v>
      </c>
      <c r="CE41" s="1020" t="s">
        <v>3292</v>
      </c>
      <c r="CF41" s="810">
        <v>0.56330000000000002</v>
      </c>
      <c r="CG41" s="1020"/>
      <c r="CH41" s="1020"/>
      <c r="CI41" s="1021">
        <v>0</v>
      </c>
      <c r="CJ41" s="1038" t="s">
        <v>3291</v>
      </c>
      <c r="CK41" s="1129">
        <v>0.9</v>
      </c>
      <c r="CL41" s="1127" t="s">
        <v>3422</v>
      </c>
      <c r="CM41" s="1131" t="s">
        <v>3423</v>
      </c>
      <c r="CN41" s="1140">
        <v>223800000</v>
      </c>
      <c r="CO41" s="928">
        <v>0</v>
      </c>
      <c r="CP41" s="1131">
        <v>0</v>
      </c>
      <c r="CQ41" s="1137" t="s">
        <v>3421</v>
      </c>
    </row>
    <row r="42" spans="1:95" ht="126.75" customHeight="1" x14ac:dyDescent="0.25">
      <c r="A42" s="1226"/>
      <c r="B42" s="1219"/>
      <c r="C42" s="1221"/>
      <c r="D42" s="191">
        <v>36</v>
      </c>
      <c r="E42" s="860" t="s">
        <v>185</v>
      </c>
      <c r="F42" s="11" t="s">
        <v>186</v>
      </c>
      <c r="G42" s="11" t="s">
        <v>187</v>
      </c>
      <c r="H42" s="11" t="s">
        <v>188</v>
      </c>
      <c r="I42" s="31" t="s">
        <v>189</v>
      </c>
      <c r="J42" s="6" t="s">
        <v>254</v>
      </c>
      <c r="K42" s="12" t="s">
        <v>270</v>
      </c>
      <c r="L42" s="12">
        <v>162</v>
      </c>
      <c r="M42" s="1038" t="s">
        <v>271</v>
      </c>
      <c r="N42" s="414">
        <v>10</v>
      </c>
      <c r="O42" s="748">
        <v>10</v>
      </c>
      <c r="P42" s="1087">
        <v>1</v>
      </c>
      <c r="Q42" s="1137" t="s">
        <v>3339</v>
      </c>
      <c r="R42" s="1080">
        <f>'2015'!O47</f>
        <v>0.1</v>
      </c>
      <c r="S42" s="86">
        <f>'2015'!P47</f>
        <v>0.1</v>
      </c>
      <c r="T42" s="713">
        <f>'2015'!Q47</f>
        <v>1</v>
      </c>
      <c r="U42" s="37">
        <f>'2015'!R47</f>
        <v>74194772</v>
      </c>
      <c r="V42" s="37">
        <f>'2015'!S47</f>
        <v>74194772</v>
      </c>
      <c r="W42" s="36">
        <f>'2015'!T47</f>
        <v>1</v>
      </c>
      <c r="X42" s="31" t="str">
        <f>'2015'!U47</f>
        <v>Desde la  secretaria de salud departamental se incorporó el enfoque de gènero que permite de manera concreta el inicio de los seguimientos a todos los temas relacionados con la salud con enfasis en la vigilancia de la salud pública de las ITS.</v>
      </c>
      <c r="Y42" s="103">
        <f>'2016'!N47</f>
        <v>0.1</v>
      </c>
      <c r="Z42" s="104">
        <f>'2016'!O47</f>
        <v>0.1</v>
      </c>
      <c r="AA42" s="112">
        <f>'2016'!P47</f>
        <v>1</v>
      </c>
      <c r="AB42" s="37">
        <f>'2016'!Q47</f>
        <v>49846333</v>
      </c>
      <c r="AC42" s="37">
        <f>'2016'!R47</f>
        <v>49846333</v>
      </c>
      <c r="AD42" s="819">
        <f>'2016'!S47</f>
        <v>1</v>
      </c>
      <c r="AE42" s="31"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F42" s="103">
        <f>'2017'!N47</f>
        <v>0.1</v>
      </c>
      <c r="AG42" s="104">
        <f>'2017'!O47</f>
        <v>0.1</v>
      </c>
      <c r="AH42" s="112">
        <f>'2017'!P47</f>
        <v>1</v>
      </c>
      <c r="AI42" s="37">
        <f>'2017'!Q47</f>
        <v>279309844</v>
      </c>
      <c r="AJ42" s="37">
        <f>'2017'!R47</f>
        <v>212685000</v>
      </c>
      <c r="AK42" s="1119">
        <f>'2017'!S47</f>
        <v>0.76146618018948165</v>
      </c>
      <c r="AL42" s="31"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M42" s="103">
        <v>0.8</v>
      </c>
      <c r="AN42" s="104">
        <v>0.8</v>
      </c>
      <c r="AO42" s="112">
        <f>'2018'!P47</f>
        <v>1</v>
      </c>
      <c r="AP42" s="37">
        <f>'2018'!Q47</f>
        <v>323286843</v>
      </c>
      <c r="AQ42" s="37">
        <f>'2018'!R47</f>
        <v>157800000</v>
      </c>
      <c r="AR42" s="203">
        <f>'2018'!S47</f>
        <v>0.48811141998748153</v>
      </c>
      <c r="AS42" s="31" t="str">
        <f>'2018'!AB47</f>
        <v>Se realiza verificación semanal de la notificación obligatoria semanal emanada de las 83 unidades primarias generadoras de datos UPGD y se realiza la Búsqueda Activa Institucional correspondiente al trimestre evaluado.</v>
      </c>
      <c r="AT42" s="103">
        <v>0.7</v>
      </c>
      <c r="AU42" s="104">
        <v>0.5</v>
      </c>
      <c r="AV42" s="112">
        <f>'2019'!P47</f>
        <v>0.7</v>
      </c>
      <c r="AW42" s="37">
        <f>'2019'!Q47</f>
        <v>243800000</v>
      </c>
      <c r="AX42" s="37">
        <f>'2019'!R47</f>
        <v>30910000</v>
      </c>
      <c r="AY42" s="816">
        <v>0.12670000000000001</v>
      </c>
      <c r="AZ42" s="353"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BA42" s="352">
        <v>0.8</v>
      </c>
      <c r="BB42" s="352">
        <v>8.8000000000000007</v>
      </c>
      <c r="BC42" s="203">
        <f>'2020'!P47</f>
        <v>1</v>
      </c>
      <c r="BD42" s="362">
        <f>'2020'!Q47</f>
        <v>0</v>
      </c>
      <c r="BE42" s="362">
        <f>'2020'!R47</f>
        <v>0</v>
      </c>
      <c r="BF42" s="203">
        <f>'2020'!S47</f>
        <v>0</v>
      </c>
      <c r="BG42" s="26" t="s">
        <v>1413</v>
      </c>
      <c r="BH42" s="674">
        <v>15</v>
      </c>
      <c r="BI42" s="674">
        <v>12</v>
      </c>
      <c r="BJ42" s="467">
        <v>0.8</v>
      </c>
      <c r="BK42" s="505">
        <v>0</v>
      </c>
      <c r="BL42" s="461">
        <v>2885000</v>
      </c>
      <c r="BM42" s="467">
        <v>1</v>
      </c>
      <c r="BN42" s="26" t="s">
        <v>2622</v>
      </c>
      <c r="BO42" s="687">
        <v>10</v>
      </c>
      <c r="BP42" s="687">
        <v>18</v>
      </c>
      <c r="BQ42" s="467">
        <v>1</v>
      </c>
      <c r="BR42" s="700">
        <v>0</v>
      </c>
      <c r="BS42" s="701">
        <v>0</v>
      </c>
      <c r="BT42" s="467">
        <v>0</v>
      </c>
      <c r="BU42" s="26" t="s">
        <v>2846</v>
      </c>
      <c r="BV42" s="1109" t="s">
        <v>2785</v>
      </c>
      <c r="BW42" s="869">
        <v>1</v>
      </c>
      <c r="BX42" s="874">
        <v>0</v>
      </c>
      <c r="BY42" s="876">
        <v>0</v>
      </c>
      <c r="BZ42" s="26"/>
      <c r="CA42" s="26"/>
      <c r="CB42" s="792"/>
      <c r="CC42" s="871" t="s">
        <v>2955</v>
      </c>
      <c r="CD42" s="976">
        <v>1</v>
      </c>
      <c r="CE42" s="1020">
        <v>1</v>
      </c>
      <c r="CF42" s="1099">
        <v>1</v>
      </c>
      <c r="CG42" s="1103">
        <v>11100000</v>
      </c>
      <c r="CH42" s="1103">
        <v>11100000</v>
      </c>
      <c r="CI42" s="1097">
        <v>1</v>
      </c>
      <c r="CJ42" s="1038" t="s">
        <v>3293</v>
      </c>
      <c r="CK42" s="1127">
        <v>1</v>
      </c>
      <c r="CL42" s="1127">
        <v>1</v>
      </c>
      <c r="CM42" s="1130">
        <v>1</v>
      </c>
      <c r="CN42" s="928">
        <v>0</v>
      </c>
      <c r="CO42" s="928">
        <v>0</v>
      </c>
      <c r="CP42" s="1131">
        <v>0</v>
      </c>
      <c r="CQ42" s="1137" t="s">
        <v>3424</v>
      </c>
    </row>
    <row r="43" spans="1:95" ht="60" customHeight="1" x14ac:dyDescent="0.25">
      <c r="A43" s="1226"/>
      <c r="B43" s="1219"/>
      <c r="C43" s="1221" t="s">
        <v>190</v>
      </c>
      <c r="D43" s="191">
        <v>37</v>
      </c>
      <c r="E43" s="860" t="s">
        <v>191</v>
      </c>
      <c r="F43" s="11" t="s">
        <v>192</v>
      </c>
      <c r="G43" s="11" t="s">
        <v>193</v>
      </c>
      <c r="H43" s="11" t="s">
        <v>194</v>
      </c>
      <c r="I43" s="31" t="s">
        <v>179</v>
      </c>
      <c r="J43" s="1226" t="s">
        <v>254</v>
      </c>
      <c r="K43" s="1218" t="s">
        <v>262</v>
      </c>
      <c r="L43" s="1218">
        <v>137</v>
      </c>
      <c r="M43" s="1218" t="s">
        <v>263</v>
      </c>
      <c r="N43" s="413">
        <v>1</v>
      </c>
      <c r="O43" s="100">
        <v>1</v>
      </c>
      <c r="P43" s="1083">
        <v>1</v>
      </c>
      <c r="Q43" s="1137" t="s">
        <v>3340</v>
      </c>
      <c r="R43" s="1080">
        <f>'2015'!O48</f>
        <v>0.3</v>
      </c>
      <c r="S43" s="86">
        <f>'2015'!P48</f>
        <v>0.3</v>
      </c>
      <c r="T43" s="713">
        <f>'2015'!Q48</f>
        <v>1</v>
      </c>
      <c r="U43" s="37">
        <f>'2015'!R48</f>
        <v>10113333</v>
      </c>
      <c r="V43" s="37">
        <f>'2015'!S48</f>
        <v>10000000</v>
      </c>
      <c r="W43" s="36">
        <f>'2015'!T48</f>
        <v>0.98879370431093294</v>
      </c>
      <c r="X43" s="31"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Y43" s="103">
        <f>'2016'!N48</f>
        <v>0.1</v>
      </c>
      <c r="Z43" s="104">
        <f>'2016'!O48</f>
        <v>0.1</v>
      </c>
      <c r="AA43" s="112">
        <f>'2016'!P48</f>
        <v>1</v>
      </c>
      <c r="AB43" s="37">
        <f>'2016'!Q48</f>
        <v>0</v>
      </c>
      <c r="AC43" s="37">
        <f>'2016'!R48</f>
        <v>0</v>
      </c>
      <c r="AD43" s="816">
        <f>'2016'!S48</f>
        <v>0</v>
      </c>
      <c r="AE43" s="31"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F43" s="103">
        <f>'2017'!N48</f>
        <v>0.1</v>
      </c>
      <c r="AG43" s="104">
        <f>'2017'!O48</f>
        <v>0.1</v>
      </c>
      <c r="AH43" s="112">
        <f>'2017'!P48</f>
        <v>1</v>
      </c>
      <c r="AI43" s="37">
        <f>'2017'!Q48</f>
        <v>41200000</v>
      </c>
      <c r="AJ43" s="37">
        <f>'2017'!R48</f>
        <v>38560000</v>
      </c>
      <c r="AK43" s="819">
        <f>'2017'!S48</f>
        <v>0.93592233009708736</v>
      </c>
      <c r="AL43" s="31"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M43" s="103">
        <f>'2018'!N48</f>
        <v>8</v>
      </c>
      <c r="AN43" s="104">
        <f>'2018'!O48</f>
        <v>8</v>
      </c>
      <c r="AO43" s="112">
        <f>'2018'!P48</f>
        <v>1</v>
      </c>
      <c r="AP43" s="37">
        <f>'2018'!Q48</f>
        <v>37000000</v>
      </c>
      <c r="AQ43" s="37">
        <f>'2018'!R48</f>
        <v>22240000</v>
      </c>
      <c r="AR43" s="203">
        <f>'2018'!S48</f>
        <v>0.60108108108108105</v>
      </c>
      <c r="AS43" s="31"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T43" s="103">
        <f>'2019'!N48</f>
        <v>1</v>
      </c>
      <c r="AU43" s="104">
        <f>'2019'!O48</f>
        <v>1</v>
      </c>
      <c r="AV43" s="112">
        <f>'2019'!P48</f>
        <v>0.7</v>
      </c>
      <c r="AW43" s="37">
        <f>'2019'!Q48</f>
        <v>56000000</v>
      </c>
      <c r="AX43" s="37">
        <f>'2019'!R48</f>
        <v>2798000</v>
      </c>
      <c r="AY43" s="816">
        <v>4.99E-2</v>
      </c>
      <c r="AZ43" s="353"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A43" s="352">
        <f>'2020'!N48</f>
        <v>8</v>
      </c>
      <c r="BB43" s="358">
        <f>'2020'!O48</f>
        <v>8</v>
      </c>
      <c r="BC43" s="203">
        <f>'2020'!P48</f>
        <v>1</v>
      </c>
      <c r="BD43" s="362">
        <f>'2020'!Q48</f>
        <v>0</v>
      </c>
      <c r="BE43" s="362">
        <f>'2020'!R48</f>
        <v>0</v>
      </c>
      <c r="BF43" s="203">
        <f>'2020'!S48</f>
        <v>0</v>
      </c>
      <c r="BG43" s="26" t="s">
        <v>1413</v>
      </c>
      <c r="BH43" s="460">
        <v>3</v>
      </c>
      <c r="BI43" s="511">
        <v>2</v>
      </c>
      <c r="BJ43" s="467">
        <v>0.66659999999999997</v>
      </c>
      <c r="BK43" s="540">
        <v>17000000</v>
      </c>
      <c r="BL43" s="540">
        <v>44000000</v>
      </c>
      <c r="BM43" s="467">
        <v>1</v>
      </c>
      <c r="BN43" s="26" t="s">
        <v>2623</v>
      </c>
      <c r="BO43" s="694">
        <v>1</v>
      </c>
      <c r="BP43" s="739">
        <v>1</v>
      </c>
      <c r="BQ43" s="467">
        <v>1</v>
      </c>
      <c r="BR43" s="700">
        <v>0</v>
      </c>
      <c r="BS43" s="701">
        <v>0</v>
      </c>
      <c r="BT43" s="467">
        <v>0</v>
      </c>
      <c r="BU43" s="26" t="s">
        <v>2847</v>
      </c>
      <c r="BV43" s="1109" t="s">
        <v>2786</v>
      </c>
      <c r="BW43" s="868">
        <v>1</v>
      </c>
      <c r="BX43" s="868">
        <v>1</v>
      </c>
      <c r="BY43" s="875">
        <v>1</v>
      </c>
      <c r="BZ43" s="26"/>
      <c r="CA43" s="26"/>
      <c r="CB43" s="792"/>
      <c r="CC43" s="871" t="s">
        <v>2952</v>
      </c>
      <c r="CD43" s="978">
        <v>1</v>
      </c>
      <c r="CE43" s="1020">
        <v>0</v>
      </c>
      <c r="CF43" s="791">
        <v>0</v>
      </c>
      <c r="CG43" s="1020"/>
      <c r="CH43" s="1020"/>
      <c r="CI43" s="1021">
        <v>0</v>
      </c>
      <c r="CJ43" s="1038" t="s">
        <v>3242</v>
      </c>
      <c r="CK43" s="1129">
        <v>1</v>
      </c>
      <c r="CL43" s="26"/>
      <c r="CM43" s="1134">
        <v>0</v>
      </c>
      <c r="CN43" s="930"/>
      <c r="CO43" s="930"/>
      <c r="CP43" s="1134">
        <v>0</v>
      </c>
      <c r="CQ43" s="1147" t="s">
        <v>2955</v>
      </c>
    </row>
    <row r="44" spans="1:95" ht="60" customHeight="1" x14ac:dyDescent="0.25">
      <c r="A44" s="1226"/>
      <c r="B44" s="1219"/>
      <c r="C44" s="1221"/>
      <c r="D44" s="191">
        <v>38</v>
      </c>
      <c r="E44" s="860" t="s">
        <v>195</v>
      </c>
      <c r="F44" s="11" t="s">
        <v>192</v>
      </c>
      <c r="G44" s="11" t="s">
        <v>193</v>
      </c>
      <c r="H44" s="11" t="s">
        <v>194</v>
      </c>
      <c r="I44" s="31" t="s">
        <v>179</v>
      </c>
      <c r="J44" s="1226"/>
      <c r="K44" s="1218"/>
      <c r="L44" s="1218"/>
      <c r="M44" s="1218"/>
      <c r="N44" s="413">
        <v>1</v>
      </c>
      <c r="O44" s="100">
        <v>1</v>
      </c>
      <c r="P44" s="1083">
        <f>O44/N44</f>
        <v>1</v>
      </c>
      <c r="Q44" s="1137" t="s">
        <v>3341</v>
      </c>
      <c r="R44" s="1080">
        <f>'2015'!O49</f>
        <v>0</v>
      </c>
      <c r="S44" s="86">
        <f>'2015'!P49</f>
        <v>0</v>
      </c>
      <c r="T44" s="36">
        <f>'2015'!Q49</f>
        <v>0</v>
      </c>
      <c r="U44" s="37">
        <f>'2015'!R49</f>
        <v>0</v>
      </c>
      <c r="V44" s="37">
        <f>'2015'!S49</f>
        <v>0</v>
      </c>
      <c r="W44" s="36">
        <f>'2015'!T49</f>
        <v>0</v>
      </c>
      <c r="X44" s="31" t="str">
        <f>'2015'!U49</f>
        <v>ND</v>
      </c>
      <c r="Y44" s="103">
        <f>'2016'!N49</f>
        <v>0.1</v>
      </c>
      <c r="Z44" s="104">
        <f>'2016'!O49</f>
        <v>0.1</v>
      </c>
      <c r="AA44" s="112">
        <f>'2016'!P49</f>
        <v>1</v>
      </c>
      <c r="AB44" s="37">
        <f>'2016'!Q49</f>
        <v>0</v>
      </c>
      <c r="AC44" s="37">
        <f>'2016'!R49</f>
        <v>0</v>
      </c>
      <c r="AD44" s="816">
        <f>'2016'!S49</f>
        <v>0</v>
      </c>
      <c r="AE44" s="31" t="str">
        <f>'2016'!T49</f>
        <v>estas estan establecidas por el sistema de salud</v>
      </c>
      <c r="AF44" s="103">
        <f>'2017'!N49</f>
        <v>0.1</v>
      </c>
      <c r="AG44" s="104">
        <f>'2017'!O49</f>
        <v>0.06</v>
      </c>
      <c r="AH44" s="112">
        <f>'2017'!P49</f>
        <v>0.6</v>
      </c>
      <c r="AI44" s="37">
        <f>'2017'!Q49</f>
        <v>0</v>
      </c>
      <c r="AJ44" s="37">
        <f>'2017'!R49</f>
        <v>0</v>
      </c>
      <c r="AK44" s="816">
        <f>'2017'!S49</f>
        <v>0</v>
      </c>
      <c r="AL44" s="31"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M44" s="103">
        <f>'2018'!N49</f>
        <v>0</v>
      </c>
      <c r="AN44" s="104">
        <f>'2018'!O49</f>
        <v>0</v>
      </c>
      <c r="AO44" s="112">
        <f>'2018'!P49</f>
        <v>0</v>
      </c>
      <c r="AP44" s="37">
        <f>'2018'!Q49</f>
        <v>0</v>
      </c>
      <c r="AQ44" s="37">
        <f>'2018'!R49</f>
        <v>0</v>
      </c>
      <c r="AR44" s="203">
        <f>'2018'!S49</f>
        <v>0</v>
      </c>
      <c r="AS44" s="31">
        <f>'2018'!AB49</f>
        <v>0</v>
      </c>
      <c r="AT44" s="103">
        <f>'2019'!N49</f>
        <v>0</v>
      </c>
      <c r="AU44" s="104">
        <f>'2019'!O49</f>
        <v>0</v>
      </c>
      <c r="AV44" s="112">
        <f>'2019'!P49</f>
        <v>0.7</v>
      </c>
      <c r="AW44" s="37">
        <f>'2019'!Q49</f>
        <v>0</v>
      </c>
      <c r="AX44" s="37">
        <f>'2019'!R49</f>
        <v>0</v>
      </c>
      <c r="AY44" s="816">
        <v>0</v>
      </c>
      <c r="AZ44" s="353"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BA44" s="352">
        <f>'2020'!N49</f>
        <v>0</v>
      </c>
      <c r="BB44" s="358">
        <f>'2020'!O49</f>
        <v>0</v>
      </c>
      <c r="BC44" s="203">
        <f>'2020'!P49</f>
        <v>0</v>
      </c>
      <c r="BD44" s="362">
        <f>'2020'!Q49</f>
        <v>0</v>
      </c>
      <c r="BE44" s="362">
        <f>'2020'!R49</f>
        <v>0</v>
      </c>
      <c r="BF44" s="203">
        <f>'2020'!S49</f>
        <v>0</v>
      </c>
      <c r="BG44" s="26" t="s">
        <v>1413</v>
      </c>
      <c r="BH44" s="460">
        <v>0</v>
      </c>
      <c r="BI44" s="511">
        <v>0</v>
      </c>
      <c r="BJ44" s="669">
        <v>0</v>
      </c>
      <c r="BK44" s="540"/>
      <c r="BL44" s="542"/>
      <c r="BM44" s="680">
        <v>0</v>
      </c>
      <c r="BN44" s="26" t="s">
        <v>2600</v>
      </c>
      <c r="BO44" s="694">
        <v>1</v>
      </c>
      <c r="BP44" s="739">
        <v>1</v>
      </c>
      <c r="BQ44" s="680">
        <v>1</v>
      </c>
      <c r="BR44" s="700">
        <v>0</v>
      </c>
      <c r="BS44" s="701">
        <v>0</v>
      </c>
      <c r="BT44" s="680">
        <v>0</v>
      </c>
      <c r="BU44" s="26" t="s">
        <v>2848</v>
      </c>
      <c r="BV44" s="1109" t="s">
        <v>2786</v>
      </c>
      <c r="BW44" s="868">
        <v>1</v>
      </c>
      <c r="BX44" s="868">
        <v>1</v>
      </c>
      <c r="BY44" s="875">
        <v>1</v>
      </c>
      <c r="BZ44" s="26"/>
      <c r="CA44" s="26"/>
      <c r="CB44" s="792"/>
      <c r="CC44" s="871" t="s">
        <v>2848</v>
      </c>
      <c r="CD44" s="978">
        <v>1</v>
      </c>
      <c r="CE44" s="1020">
        <v>0</v>
      </c>
      <c r="CF44" s="791">
        <v>0</v>
      </c>
      <c r="CG44" s="1020"/>
      <c r="CH44" s="1020"/>
      <c r="CI44" s="1021">
        <v>0</v>
      </c>
      <c r="CJ44" s="1038" t="s">
        <v>3242</v>
      </c>
      <c r="CK44" s="1129">
        <v>1</v>
      </c>
      <c r="CL44" s="26"/>
      <c r="CM44" s="1134">
        <v>0</v>
      </c>
      <c r="CN44" s="930"/>
      <c r="CO44" s="930"/>
      <c r="CP44" s="1134">
        <v>0</v>
      </c>
      <c r="CQ44" s="1147" t="s">
        <v>2955</v>
      </c>
    </row>
    <row r="45" spans="1:95" ht="82.5" customHeight="1" x14ac:dyDescent="0.25">
      <c r="A45" s="1226"/>
      <c r="B45" s="1219"/>
      <c r="C45" s="1221"/>
      <c r="D45" s="191">
        <v>39</v>
      </c>
      <c r="E45" s="860" t="s">
        <v>196</v>
      </c>
      <c r="F45" s="11" t="s">
        <v>197</v>
      </c>
      <c r="G45" s="11" t="s">
        <v>198</v>
      </c>
      <c r="H45" s="11" t="s">
        <v>199</v>
      </c>
      <c r="I45" s="31" t="s">
        <v>179</v>
      </c>
      <c r="J45" s="1226" t="s">
        <v>254</v>
      </c>
      <c r="K45" s="1218" t="s">
        <v>255</v>
      </c>
      <c r="L45" s="1219">
        <v>133</v>
      </c>
      <c r="M45" s="1219" t="s">
        <v>257</v>
      </c>
      <c r="N45" s="414">
        <v>1</v>
      </c>
      <c r="O45" s="343">
        <v>1</v>
      </c>
      <c r="P45" s="1083">
        <v>1</v>
      </c>
      <c r="Q45" s="1137" t="s">
        <v>3342</v>
      </c>
      <c r="R45" s="1080">
        <f>'2015'!O50</f>
        <v>0</v>
      </c>
      <c r="S45" s="86">
        <f>'2015'!P50</f>
        <v>0</v>
      </c>
      <c r="T45" s="36">
        <f>'2015'!Q50</f>
        <v>0</v>
      </c>
      <c r="U45" s="37">
        <f>'2015'!R50</f>
        <v>0</v>
      </c>
      <c r="V45" s="37">
        <f>'2015'!S50</f>
        <v>0</v>
      </c>
      <c r="W45" s="36">
        <f>'2015'!T50</f>
        <v>0</v>
      </c>
      <c r="X45" s="31" t="str">
        <f>'2015'!U50</f>
        <v>ND</v>
      </c>
      <c r="Y45" s="103">
        <f>'2016'!N50</f>
        <v>0.1</v>
      </c>
      <c r="Z45" s="104">
        <f>'2016'!O50</f>
        <v>0.1</v>
      </c>
      <c r="AA45" s="112">
        <f>'2016'!P50</f>
        <v>1</v>
      </c>
      <c r="AB45" s="37">
        <f>'2016'!Q50</f>
        <v>0</v>
      </c>
      <c r="AC45" s="37">
        <f>'2016'!R50</f>
        <v>0</v>
      </c>
      <c r="AD45" s="816">
        <f>'2016'!S50</f>
        <v>0</v>
      </c>
      <c r="AE45" s="31" t="str">
        <f>'2016'!T50</f>
        <v>se adelantaron las acciones desde la secretaria de salud</v>
      </c>
      <c r="AF45" s="103">
        <f>'2017'!N50</f>
        <v>0.1</v>
      </c>
      <c r="AG45" s="104">
        <f>'2017'!O50</f>
        <v>8.5000000000000006E-2</v>
      </c>
      <c r="AH45" s="112">
        <f>'2017'!P50</f>
        <v>0.85</v>
      </c>
      <c r="AI45" s="37">
        <f>'2017'!Q50</f>
        <v>25750000</v>
      </c>
      <c r="AJ45" s="37">
        <f>'2017'!R50</f>
        <v>23220000</v>
      </c>
      <c r="AK45" s="819">
        <f>'2017'!S50</f>
        <v>0.90174757281553397</v>
      </c>
      <c r="AL45" s="31" t="str">
        <f>'2017'!T50</f>
        <v>En secretaria de salud a traves del ASIS (Análisis de Situación de Salud) se ha formulado un plan de articulación intersectorial para la canalización de diferentes acciones (salud, riesgos y atención) en la poblacion.</v>
      </c>
      <c r="AM45" s="103">
        <f>'2018'!N50</f>
        <v>5</v>
      </c>
      <c r="AN45" s="104">
        <f>'2018'!O50</f>
        <v>1</v>
      </c>
      <c r="AO45" s="112">
        <f>'2018'!P50</f>
        <v>0.2</v>
      </c>
      <c r="AP45" s="37">
        <f>'2018'!Q50</f>
        <v>86385271</v>
      </c>
      <c r="AQ45" s="37">
        <f>'2018'!R50</f>
        <v>34860000</v>
      </c>
      <c r="AR45" s="203">
        <f>'2018'!S50</f>
        <v>0.40354101569004741</v>
      </c>
      <c r="AS45" s="31"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T45" s="103">
        <f>'2019'!N50</f>
        <v>12</v>
      </c>
      <c r="AU45" s="104">
        <f>'2019'!O50</f>
        <v>12</v>
      </c>
      <c r="AV45" s="112">
        <f>'2019'!P50</f>
        <v>0.7</v>
      </c>
      <c r="AW45" s="37">
        <f>'2019'!Q50</f>
        <v>28000000</v>
      </c>
      <c r="AX45" s="37">
        <f>'2019'!R50</f>
        <v>3180000</v>
      </c>
      <c r="AY45" s="816">
        <v>0.1135</v>
      </c>
      <c r="AZ45" s="353"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BA45" s="352">
        <f>'2020'!N50</f>
        <v>5</v>
      </c>
      <c r="BB45" s="352">
        <f>'2020'!O50</f>
        <v>1</v>
      </c>
      <c r="BC45" s="203">
        <f>'2020'!P50</f>
        <v>0.2</v>
      </c>
      <c r="BD45" s="362">
        <f>'2020'!Q50</f>
        <v>0</v>
      </c>
      <c r="BE45" s="362">
        <f>'2020'!R50</f>
        <v>0</v>
      </c>
      <c r="BF45" s="203">
        <f>'2020'!S50</f>
        <v>0</v>
      </c>
      <c r="BG45" s="26" t="s">
        <v>1413</v>
      </c>
      <c r="BH45" s="460">
        <v>1</v>
      </c>
      <c r="BI45" s="483">
        <v>1</v>
      </c>
      <c r="BJ45" s="467">
        <v>1</v>
      </c>
      <c r="BK45" s="505">
        <v>0</v>
      </c>
      <c r="BL45" s="505">
        <v>0</v>
      </c>
      <c r="BM45" s="467">
        <v>0</v>
      </c>
      <c r="BN45" s="26" t="s">
        <v>2624</v>
      </c>
      <c r="BO45" s="687">
        <v>1</v>
      </c>
      <c r="BP45" s="693">
        <v>1</v>
      </c>
      <c r="BQ45" s="467">
        <v>1</v>
      </c>
      <c r="BR45" s="700">
        <v>0</v>
      </c>
      <c r="BS45" s="701">
        <v>0</v>
      </c>
      <c r="BT45" s="467">
        <v>0</v>
      </c>
      <c r="BU45" s="26" t="s">
        <v>2849</v>
      </c>
      <c r="BV45" s="1109" t="s">
        <v>2787</v>
      </c>
      <c r="BW45" s="872">
        <v>1</v>
      </c>
      <c r="BX45" s="872">
        <v>1</v>
      </c>
      <c r="BY45" s="875">
        <v>1</v>
      </c>
      <c r="BZ45" s="26"/>
      <c r="CA45" s="26"/>
      <c r="CB45" s="792"/>
      <c r="CC45" s="871" t="s">
        <v>2849</v>
      </c>
      <c r="CD45" s="976">
        <v>1</v>
      </c>
      <c r="CE45" s="1020">
        <v>1</v>
      </c>
      <c r="CF45" s="1099">
        <v>1</v>
      </c>
      <c r="CG45" s="1020"/>
      <c r="CH45" s="1020"/>
      <c r="CI45" s="1021">
        <v>0</v>
      </c>
      <c r="CJ45" s="1038" t="s">
        <v>3294</v>
      </c>
      <c r="CK45" s="1127">
        <v>1</v>
      </c>
      <c r="CL45" s="1127">
        <v>1</v>
      </c>
      <c r="CM45" s="1130">
        <v>1</v>
      </c>
      <c r="CN45" s="928">
        <v>0</v>
      </c>
      <c r="CO45" s="928">
        <v>0</v>
      </c>
      <c r="CP45" s="1131">
        <v>0</v>
      </c>
      <c r="CQ45" s="1137" t="s">
        <v>3425</v>
      </c>
    </row>
    <row r="46" spans="1:95" ht="60" customHeight="1" x14ac:dyDescent="0.25">
      <c r="A46" s="1226"/>
      <c r="B46" s="1219"/>
      <c r="C46" s="1221"/>
      <c r="D46" s="191">
        <v>40</v>
      </c>
      <c r="E46" s="860" t="s">
        <v>200</v>
      </c>
      <c r="F46" s="11" t="s">
        <v>201</v>
      </c>
      <c r="G46" s="11" t="s">
        <v>202</v>
      </c>
      <c r="H46" s="11" t="s">
        <v>203</v>
      </c>
      <c r="I46" s="31" t="s">
        <v>204</v>
      </c>
      <c r="J46" s="1226"/>
      <c r="K46" s="1218"/>
      <c r="L46" s="1219"/>
      <c r="M46" s="1219"/>
      <c r="N46" s="414">
        <v>1</v>
      </c>
      <c r="O46" s="343">
        <v>1</v>
      </c>
      <c r="P46" s="1087">
        <v>1</v>
      </c>
      <c r="Q46" s="1137" t="s">
        <v>3343</v>
      </c>
      <c r="R46" s="1080">
        <f>'2015'!O51</f>
        <v>0</v>
      </c>
      <c r="S46" s="86">
        <f>'2015'!P51</f>
        <v>0</v>
      </c>
      <c r="T46" s="36">
        <f>'2015'!Q51</f>
        <v>0</v>
      </c>
      <c r="U46" s="37">
        <f>'2015'!R51</f>
        <v>0</v>
      </c>
      <c r="V46" s="37">
        <f>'2015'!S51</f>
        <v>0</v>
      </c>
      <c r="W46" s="36">
        <f>'2015'!T51</f>
        <v>0</v>
      </c>
      <c r="X46" s="31" t="str">
        <f>'2015'!U51</f>
        <v>ND</v>
      </c>
      <c r="Y46" s="103">
        <f>'2016'!N51</f>
        <v>0.1</v>
      </c>
      <c r="Z46" s="104">
        <f>'2016'!O51</f>
        <v>0.1</v>
      </c>
      <c r="AA46" s="112">
        <f>'2016'!P51</f>
        <v>1</v>
      </c>
      <c r="AB46" s="37">
        <f>'2016'!Q51</f>
        <v>0</v>
      </c>
      <c r="AC46" s="37">
        <f>'2016'!R51</f>
        <v>0</v>
      </c>
      <c r="AD46" s="816">
        <f>'2016'!S51</f>
        <v>0</v>
      </c>
      <c r="AE46" s="31"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F46" s="103">
        <f>'2017'!N51</f>
        <v>0.1</v>
      </c>
      <c r="AG46" s="104">
        <f>'2017'!O51</f>
        <v>0.09</v>
      </c>
      <c r="AH46" s="112">
        <f>'2017'!P51</f>
        <v>0.89999999999999991</v>
      </c>
      <c r="AI46" s="37">
        <f>'2017'!Q51</f>
        <v>0</v>
      </c>
      <c r="AJ46" s="37">
        <f>'2017'!R51</f>
        <v>0</v>
      </c>
      <c r="AK46" s="816">
        <f>'2017'!S51</f>
        <v>0</v>
      </c>
      <c r="AL46" s="31" t="str">
        <f>'2017'!T51</f>
        <v>En secretaria de salud a traves del ASIS (Análisis de Situación de Salud) se ha formulado un plan de articulación intersectorial para la canalización de diferentes acciones (salud, riesgos y atención) en la poblacion.</v>
      </c>
      <c r="AM46" s="103">
        <f>'2018'!N51</f>
        <v>0</v>
      </c>
      <c r="AN46" s="104">
        <f>'2018'!O51</f>
        <v>0</v>
      </c>
      <c r="AO46" s="112">
        <f>'2018'!P51</f>
        <v>0</v>
      </c>
      <c r="AP46" s="37">
        <f>'2018'!Q51</f>
        <v>0</v>
      </c>
      <c r="AQ46" s="37">
        <f>'2018'!R51</f>
        <v>0</v>
      </c>
      <c r="AR46" s="203">
        <f>'2018'!S51</f>
        <v>0</v>
      </c>
      <c r="AS46" s="31">
        <f>'2018'!AB51</f>
        <v>0</v>
      </c>
      <c r="AT46" s="103">
        <f>'2019'!N51</f>
        <v>0</v>
      </c>
      <c r="AU46" s="104">
        <f>'2019'!O51</f>
        <v>0</v>
      </c>
      <c r="AV46" s="112">
        <f>'2019'!P51</f>
        <v>0.7</v>
      </c>
      <c r="AW46" s="37">
        <f>'2019'!Q51</f>
        <v>0</v>
      </c>
      <c r="AX46" s="37">
        <f>'2019'!R51</f>
        <v>0</v>
      </c>
      <c r="AY46" s="816">
        <v>0</v>
      </c>
      <c r="AZ46" s="353"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BA46" s="352">
        <f>'2020'!N51</f>
        <v>0</v>
      </c>
      <c r="BB46" s="352">
        <f>'2020'!O51</f>
        <v>0</v>
      </c>
      <c r="BC46" s="203">
        <f>'2020'!P51</f>
        <v>0</v>
      </c>
      <c r="BD46" s="362">
        <f>'2020'!Q51</f>
        <v>0</v>
      </c>
      <c r="BE46" s="362">
        <f>'2020'!R51</f>
        <v>0</v>
      </c>
      <c r="BF46" s="203">
        <f>'2020'!S51</f>
        <v>0</v>
      </c>
      <c r="BG46" s="356" t="s">
        <v>1413</v>
      </c>
      <c r="BH46" s="460">
        <v>0</v>
      </c>
      <c r="BI46" s="677">
        <v>0</v>
      </c>
      <c r="BJ46" s="467">
        <v>0</v>
      </c>
      <c r="BK46" s="505"/>
      <c r="BL46" s="461"/>
      <c r="BM46" s="467">
        <v>0</v>
      </c>
      <c r="BN46" s="683" t="s">
        <v>2600</v>
      </c>
      <c r="BO46" s="687">
        <v>0</v>
      </c>
      <c r="BP46" s="693">
        <v>0</v>
      </c>
      <c r="BQ46" s="467">
        <v>0</v>
      </c>
      <c r="BR46" s="700">
        <v>0</v>
      </c>
      <c r="BS46" s="701">
        <v>0</v>
      </c>
      <c r="BT46" s="467">
        <v>0</v>
      </c>
      <c r="BU46" s="38" t="s">
        <v>2897</v>
      </c>
      <c r="BV46" s="1108"/>
      <c r="BW46" s="872">
        <v>1</v>
      </c>
      <c r="BX46" s="900">
        <v>0</v>
      </c>
      <c r="BY46" s="876">
        <v>0</v>
      </c>
      <c r="BZ46" s="26"/>
      <c r="CA46" s="26"/>
      <c r="CB46" s="792"/>
      <c r="CC46" s="871" t="s">
        <v>2955</v>
      </c>
      <c r="CD46" s="976">
        <v>1</v>
      </c>
      <c r="CE46" s="1020">
        <v>1</v>
      </c>
      <c r="CF46" s="1069">
        <v>1</v>
      </c>
      <c r="CG46" s="989">
        <v>27133333</v>
      </c>
      <c r="CH46" s="989">
        <v>27133333</v>
      </c>
      <c r="CI46" s="1069">
        <v>1</v>
      </c>
      <c r="CJ46" s="1038" t="s">
        <v>3268</v>
      </c>
      <c r="CK46" s="1127">
        <v>1</v>
      </c>
      <c r="CL46" s="1127">
        <v>1</v>
      </c>
      <c r="CM46" s="1130">
        <v>1</v>
      </c>
      <c r="CN46" s="928">
        <v>0</v>
      </c>
      <c r="CO46" s="928">
        <v>0</v>
      </c>
      <c r="CP46" s="1131">
        <v>0</v>
      </c>
      <c r="CQ46" s="1137" t="s">
        <v>3426</v>
      </c>
    </row>
    <row r="47" spans="1:95" ht="60" customHeight="1" x14ac:dyDescent="0.25">
      <c r="A47" s="1226" t="s">
        <v>292</v>
      </c>
      <c r="B47" s="1221" t="s">
        <v>293</v>
      </c>
      <c r="C47" s="1221" t="s">
        <v>294</v>
      </c>
      <c r="D47" s="664">
        <v>41</v>
      </c>
      <c r="E47" s="14" t="s">
        <v>295</v>
      </c>
      <c r="F47" s="5" t="s">
        <v>296</v>
      </c>
      <c r="G47" s="5" t="s">
        <v>297</v>
      </c>
      <c r="H47" s="5" t="s">
        <v>298</v>
      </c>
      <c r="I47" s="32" t="s">
        <v>299</v>
      </c>
      <c r="J47" s="62" t="s">
        <v>382</v>
      </c>
      <c r="K47" s="8" t="s">
        <v>383</v>
      </c>
      <c r="L47" s="10">
        <v>250</v>
      </c>
      <c r="M47" s="8" t="s">
        <v>384</v>
      </c>
      <c r="N47" s="413">
        <v>0.9</v>
      </c>
      <c r="O47" s="971">
        <v>1</v>
      </c>
      <c r="P47" s="1083">
        <v>1</v>
      </c>
      <c r="Q47" s="1137" t="s">
        <v>3344</v>
      </c>
      <c r="R47" s="1080">
        <f>'2015'!O52</f>
        <v>0</v>
      </c>
      <c r="S47" s="86">
        <f>'2015'!P52</f>
        <v>0</v>
      </c>
      <c r="T47" s="36">
        <f>'2015'!Q52</f>
        <v>0</v>
      </c>
      <c r="U47" s="37">
        <f>'2015'!R52</f>
        <v>0</v>
      </c>
      <c r="V47" s="37">
        <f>'2015'!S52</f>
        <v>0</v>
      </c>
      <c r="W47" s="36">
        <f>'2015'!T52</f>
        <v>0</v>
      </c>
      <c r="X47" s="31" t="str">
        <f>'2015'!U52</f>
        <v>ND</v>
      </c>
      <c r="Y47" s="103">
        <f>'2016'!N52</f>
        <v>0.09</v>
      </c>
      <c r="Z47" s="104">
        <f>'2016'!O52</f>
        <v>0.05</v>
      </c>
      <c r="AA47" s="112">
        <f>'2016'!P52</f>
        <v>0.55555555555555558</v>
      </c>
      <c r="AB47" s="37">
        <f>'2016'!Q52</f>
        <v>0</v>
      </c>
      <c r="AC47" s="37">
        <f>'2016'!R52</f>
        <v>0</v>
      </c>
      <c r="AD47" s="816">
        <f>'2016'!S52</f>
        <v>0</v>
      </c>
      <c r="AE47" s="31" t="str">
        <f>'2016'!T52</f>
        <v xml:space="preserve">se inicio con el diseño de una propusta de capacitacion </v>
      </c>
      <c r="AF47" s="103">
        <f>'2017'!N52</f>
        <v>0.09</v>
      </c>
      <c r="AG47" s="104">
        <f>'2017'!O52</f>
        <v>0.09</v>
      </c>
      <c r="AH47" s="112">
        <f>'2017'!P52</f>
        <v>1</v>
      </c>
      <c r="AI47" s="37">
        <f>'2017'!Q52</f>
        <v>274250000</v>
      </c>
      <c r="AJ47" s="37">
        <f>'2017'!R52</f>
        <v>31600000</v>
      </c>
      <c r="AK47" s="816">
        <f>'2017'!S52</f>
        <v>0.11522333637192343</v>
      </c>
      <c r="AL47" s="31"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M47" s="103">
        <f>'2018'!N52</f>
        <v>3</v>
      </c>
      <c r="AN47" s="104">
        <f>'2018'!O52</f>
        <v>1</v>
      </c>
      <c r="AO47" s="112">
        <f>'2018'!P52</f>
        <v>0.33333333333333331</v>
      </c>
      <c r="AP47" s="37">
        <f>'2018'!Q52</f>
        <v>358000000</v>
      </c>
      <c r="AQ47" s="37">
        <f>'2018'!R52</f>
        <v>84490000</v>
      </c>
      <c r="AR47" s="203">
        <f>'2018'!S52</f>
        <v>0.23600558659217877</v>
      </c>
      <c r="AS47" s="31"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T47" s="103">
        <f>'2019'!N52</f>
        <v>1</v>
      </c>
      <c r="AU47" s="104">
        <f>'2019'!O52</f>
        <v>1</v>
      </c>
      <c r="AV47" s="112">
        <f>'2019'!P52</f>
        <v>0.7</v>
      </c>
      <c r="AW47" s="37">
        <f>'2019'!Q52</f>
        <v>8550000</v>
      </c>
      <c r="AX47" s="37">
        <f>'2019'!R52</f>
        <v>8550000</v>
      </c>
      <c r="AY47" s="819">
        <v>1</v>
      </c>
      <c r="AZ47" s="353"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BA47" s="352">
        <f>'2020'!N52</f>
        <v>3</v>
      </c>
      <c r="BB47" s="352">
        <f>'2020'!O52</f>
        <v>1</v>
      </c>
      <c r="BC47" s="203">
        <f>'2020'!P52</f>
        <v>0.33333333333333331</v>
      </c>
      <c r="BD47" s="362">
        <f>'2020'!Q52</f>
        <v>0</v>
      </c>
      <c r="BE47" s="362">
        <f>'2020'!R52</f>
        <v>0</v>
      </c>
      <c r="BF47" s="203">
        <f>'2020'!S52</f>
        <v>0</v>
      </c>
      <c r="BG47" s="356" t="s">
        <v>1413</v>
      </c>
      <c r="BH47" s="674">
        <v>1</v>
      </c>
      <c r="BI47" s="674">
        <v>1</v>
      </c>
      <c r="BJ47" s="467">
        <v>1</v>
      </c>
      <c r="BK47" s="550">
        <v>1000000</v>
      </c>
      <c r="BL47" s="550">
        <v>11500000</v>
      </c>
      <c r="BM47" s="467">
        <v>1</v>
      </c>
      <c r="BN47" s="683" t="s">
        <v>1746</v>
      </c>
      <c r="BO47" s="687">
        <v>1</v>
      </c>
      <c r="BP47" s="687">
        <v>1</v>
      </c>
      <c r="BQ47" s="467">
        <v>1</v>
      </c>
      <c r="BR47" s="700">
        <v>12400000</v>
      </c>
      <c r="BS47" s="701">
        <v>12400000</v>
      </c>
      <c r="BT47" s="467">
        <v>1</v>
      </c>
      <c r="BU47" s="683" t="s">
        <v>2894</v>
      </c>
      <c r="BV47" s="1109" t="s">
        <v>2689</v>
      </c>
      <c r="BW47" s="872">
        <v>1</v>
      </c>
      <c r="BX47" s="970">
        <v>0</v>
      </c>
      <c r="BY47" s="877">
        <v>0</v>
      </c>
      <c r="BZ47" s="26"/>
      <c r="CA47" s="26"/>
      <c r="CB47" s="792"/>
      <c r="CC47" s="871" t="s">
        <v>3030</v>
      </c>
      <c r="CD47" s="827">
        <v>0.9</v>
      </c>
      <c r="CE47" s="1020">
        <v>1</v>
      </c>
      <c r="CF47" s="1011">
        <v>1</v>
      </c>
      <c r="CG47" s="1030">
        <v>14800000</v>
      </c>
      <c r="CH47" s="1030">
        <v>11100000</v>
      </c>
      <c r="CI47" s="1026">
        <v>0.75</v>
      </c>
      <c r="CJ47" s="1038" t="s">
        <v>3295</v>
      </c>
      <c r="CK47" s="827">
        <v>0.9</v>
      </c>
      <c r="CL47" s="26"/>
      <c r="CM47" s="1134">
        <v>0</v>
      </c>
      <c r="CN47" s="930"/>
      <c r="CO47" s="930"/>
      <c r="CP47" s="1134">
        <v>0</v>
      </c>
      <c r="CQ47" s="1147" t="s">
        <v>2955</v>
      </c>
    </row>
    <row r="48" spans="1:95" ht="72" customHeight="1" x14ac:dyDescent="0.25">
      <c r="A48" s="1226"/>
      <c r="B48" s="1221"/>
      <c r="C48" s="1221"/>
      <c r="D48" s="664">
        <v>42</v>
      </c>
      <c r="E48" s="14" t="s">
        <v>300</v>
      </c>
      <c r="F48" s="5" t="s">
        <v>301</v>
      </c>
      <c r="G48" s="5" t="s">
        <v>302</v>
      </c>
      <c r="H48" s="5" t="s">
        <v>303</v>
      </c>
      <c r="I48" s="32" t="s">
        <v>304</v>
      </c>
      <c r="J48" s="1226" t="s">
        <v>215</v>
      </c>
      <c r="K48" s="1218" t="s">
        <v>216</v>
      </c>
      <c r="L48" s="1218">
        <v>197</v>
      </c>
      <c r="M48" s="1218" t="s">
        <v>217</v>
      </c>
      <c r="N48" s="745">
        <v>1</v>
      </c>
      <c r="O48" s="343">
        <v>1</v>
      </c>
      <c r="P48" s="1083">
        <v>1</v>
      </c>
      <c r="Q48" s="1137" t="s">
        <v>3345</v>
      </c>
      <c r="R48" s="1080">
        <f>'2015'!O53</f>
        <v>0</v>
      </c>
      <c r="S48" s="86">
        <f>'2015'!P53</f>
        <v>0</v>
      </c>
      <c r="T48" s="36">
        <f>'2015'!Q53</f>
        <v>0</v>
      </c>
      <c r="U48" s="37">
        <f>'2015'!R53</f>
        <v>0</v>
      </c>
      <c r="V48" s="37">
        <f>'2015'!S53</f>
        <v>0</v>
      </c>
      <c r="W48" s="36">
        <f>'2015'!T53</f>
        <v>0</v>
      </c>
      <c r="X48" s="31" t="str">
        <f>'2015'!U53</f>
        <v>ND</v>
      </c>
      <c r="Y48" s="103">
        <f>'2016'!N53</f>
        <v>0.1</v>
      </c>
      <c r="Z48" s="104">
        <f>'2016'!O53</f>
        <v>0.05</v>
      </c>
      <c r="AA48" s="112">
        <f>'2016'!P53</f>
        <v>0.5</v>
      </c>
      <c r="AB48" s="37">
        <f>'2016'!Q53</f>
        <v>0</v>
      </c>
      <c r="AC48" s="37">
        <f>'2016'!R53</f>
        <v>0</v>
      </c>
      <c r="AD48" s="816">
        <f>'2016'!S53</f>
        <v>0</v>
      </c>
      <c r="AE48" s="31" t="str">
        <f>'2016'!T53</f>
        <v xml:space="preserve">se inicio con el diseño de una propusta de capacitacion </v>
      </c>
      <c r="AF48" s="103">
        <f>'2017'!N53</f>
        <v>0.1</v>
      </c>
      <c r="AG48" s="104">
        <f>'2017'!O53</f>
        <v>0.1</v>
      </c>
      <c r="AH48" s="112">
        <f>'2017'!P53</f>
        <v>1</v>
      </c>
      <c r="AI48" s="37">
        <f>'2017'!Q53</f>
        <v>82000000</v>
      </c>
      <c r="AJ48" s="37">
        <f>'2017'!R53</f>
        <v>6570000</v>
      </c>
      <c r="AK48" s="816">
        <f>'2017'!S53</f>
        <v>8.0121951219512197E-2</v>
      </c>
      <c r="AL48" s="31" t="str">
        <f>'2017'!T53</f>
        <v xml:space="preserve">Desde la jefatura de equidad de genero y mujer se realizó realización de una  "Escuela de participacion política para mujeres" del departamento. </v>
      </c>
      <c r="AM48" s="103">
        <f>'2018'!N53</f>
        <v>1</v>
      </c>
      <c r="AN48" s="104">
        <f>'2018'!O53</f>
        <v>0.2</v>
      </c>
      <c r="AO48" s="112">
        <f>'2018'!P53</f>
        <v>0.2</v>
      </c>
      <c r="AP48" s="37">
        <f>'2018'!Q53</f>
        <v>69300000</v>
      </c>
      <c r="AQ48" s="37">
        <f>'2018'!R53</f>
        <v>59520000</v>
      </c>
      <c r="AR48" s="203">
        <f>'2018'!S53</f>
        <v>0.8588744588744589</v>
      </c>
      <c r="AS48" s="31"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T48" s="103">
        <f>'2019'!N53</f>
        <v>0</v>
      </c>
      <c r="AU48" s="104">
        <f>'2019'!O53</f>
        <v>0</v>
      </c>
      <c r="AV48" s="112">
        <f>'2019'!P53</f>
        <v>0.7</v>
      </c>
      <c r="AW48" s="37">
        <f>'2019'!Q53</f>
        <v>45299000</v>
      </c>
      <c r="AX48" s="37">
        <f>'2019'!R53</f>
        <v>37501000</v>
      </c>
      <c r="AY48" s="819">
        <v>0.82699999999999996</v>
      </c>
      <c r="AZ48" s="353"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BA48" s="352">
        <f>'2020'!N53</f>
        <v>1</v>
      </c>
      <c r="BB48" s="352">
        <f>'2020'!O53</f>
        <v>0.2</v>
      </c>
      <c r="BC48" s="203">
        <f>'2020'!P53</f>
        <v>0.2</v>
      </c>
      <c r="BD48" s="362">
        <f>'2020'!Q53</f>
        <v>0</v>
      </c>
      <c r="BE48" s="362">
        <f>'2020'!R53</f>
        <v>0</v>
      </c>
      <c r="BF48" s="203">
        <f>'2020'!S53</f>
        <v>0</v>
      </c>
      <c r="BG48" s="356" t="s">
        <v>1413</v>
      </c>
      <c r="BH48" s="460">
        <v>0</v>
      </c>
      <c r="BI48" s="677">
        <v>0</v>
      </c>
      <c r="BJ48" s="467">
        <v>0</v>
      </c>
      <c r="BK48" s="687">
        <v>0</v>
      </c>
      <c r="BL48" s="489">
        <v>0</v>
      </c>
      <c r="BM48" s="467">
        <v>0</v>
      </c>
      <c r="BN48" s="683" t="s">
        <v>2600</v>
      </c>
      <c r="BO48" s="687">
        <v>0</v>
      </c>
      <c r="BP48" s="693">
        <v>0</v>
      </c>
      <c r="BQ48" s="467">
        <v>0</v>
      </c>
      <c r="BR48" s="700">
        <v>0</v>
      </c>
      <c r="BS48" s="701">
        <v>0</v>
      </c>
      <c r="BT48" s="467">
        <v>0</v>
      </c>
      <c r="BU48" s="38" t="s">
        <v>2897</v>
      </c>
      <c r="BV48" s="1109" t="s">
        <v>2691</v>
      </c>
      <c r="BW48" s="869">
        <v>1</v>
      </c>
      <c r="BX48" s="900">
        <v>0</v>
      </c>
      <c r="BY48" s="876">
        <v>0</v>
      </c>
      <c r="BZ48" s="26"/>
      <c r="CA48" s="26"/>
      <c r="CB48" s="792"/>
      <c r="CC48" s="871" t="s">
        <v>2955</v>
      </c>
      <c r="CD48" s="976">
        <v>1</v>
      </c>
      <c r="CE48" s="1009">
        <v>1</v>
      </c>
      <c r="CF48" s="1028">
        <v>1</v>
      </c>
      <c r="CG48" s="1031">
        <v>14800000</v>
      </c>
      <c r="CH48" s="1031">
        <v>11100000</v>
      </c>
      <c r="CI48" s="1026">
        <v>0.75</v>
      </c>
      <c r="CJ48" s="1038" t="s">
        <v>3257</v>
      </c>
      <c r="CK48" s="1127">
        <v>1</v>
      </c>
      <c r="CL48" s="26"/>
      <c r="CM48" s="1134">
        <v>0</v>
      </c>
      <c r="CN48" s="930"/>
      <c r="CO48" s="930"/>
      <c r="CP48" s="1134">
        <v>0</v>
      </c>
      <c r="CQ48" s="1147" t="s">
        <v>2955</v>
      </c>
    </row>
    <row r="49" spans="1:95" ht="141" customHeight="1" x14ac:dyDescent="0.25">
      <c r="A49" s="1226"/>
      <c r="B49" s="1221"/>
      <c r="C49" s="1221"/>
      <c r="D49" s="664">
        <v>43</v>
      </c>
      <c r="E49" s="1137" t="s">
        <v>305</v>
      </c>
      <c r="F49" s="5" t="s">
        <v>306</v>
      </c>
      <c r="G49" s="5" t="s">
        <v>307</v>
      </c>
      <c r="H49" s="5" t="s">
        <v>308</v>
      </c>
      <c r="I49" s="32" t="s">
        <v>309</v>
      </c>
      <c r="J49" s="1226"/>
      <c r="K49" s="1218"/>
      <c r="L49" s="1218"/>
      <c r="M49" s="1218"/>
      <c r="N49" s="745">
        <v>1</v>
      </c>
      <c r="O49" s="343">
        <v>1</v>
      </c>
      <c r="P49" s="1083">
        <v>1</v>
      </c>
      <c r="Q49" s="1137" t="s">
        <v>3346</v>
      </c>
      <c r="R49" s="1080" t="str">
        <f>'2015'!O54</f>
        <v>Socializacion de la importancia de la red de mujeres al poder</v>
      </c>
      <c r="S49" s="86">
        <f>'2015'!P54</f>
        <v>5.0000000000000001E-3</v>
      </c>
      <c r="T49" s="36">
        <f>'2015'!Q54</f>
        <v>5.0000000000000001E-3</v>
      </c>
      <c r="U49" s="37">
        <f>'2015'!R54</f>
        <v>0</v>
      </c>
      <c r="V49" s="37">
        <f>'2015'!S54</f>
        <v>0</v>
      </c>
      <c r="W49" s="36">
        <f>'2015'!T54</f>
        <v>0</v>
      </c>
      <c r="X49" s="31"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Y49" s="103">
        <f>'2016'!N54</f>
        <v>0.1</v>
      </c>
      <c r="Z49" s="104">
        <f>'2016'!O54</f>
        <v>0.05</v>
      </c>
      <c r="AA49" s="112">
        <f>'2016'!P54</f>
        <v>0.5</v>
      </c>
      <c r="AB49" s="37">
        <f>'2016'!Q54</f>
        <v>0</v>
      </c>
      <c r="AC49" s="37">
        <f>'2016'!R54</f>
        <v>0</v>
      </c>
      <c r="AD49" s="816">
        <f>'2016'!S54</f>
        <v>0</v>
      </c>
      <c r="AE49" s="31" t="str">
        <f>'2016'!T54</f>
        <v xml:space="preserve">se inicio con el diseño de una propusta de capacitacion </v>
      </c>
      <c r="AF49" s="103">
        <f>'2017'!N54</f>
        <v>0.1</v>
      </c>
      <c r="AG49" s="104">
        <f>'2017'!O54</f>
        <v>0.1</v>
      </c>
      <c r="AH49" s="112">
        <f>'2017'!P54</f>
        <v>1</v>
      </c>
      <c r="AI49" s="37">
        <f>'2017'!Q54</f>
        <v>0</v>
      </c>
      <c r="AJ49" s="37">
        <f>'2017'!R54</f>
        <v>0</v>
      </c>
      <c r="AK49" s="816">
        <f>'2017'!S54</f>
        <v>0</v>
      </c>
      <c r="AL49" s="31" t="str">
        <f>'2017'!T54</f>
        <v xml:space="preserve">Desde la jefatura de equidad de genero y mujer se realizó una "Escuela de participacion politica para mujeres" del departamento. </v>
      </c>
      <c r="AM49" s="103">
        <f>'2018'!N54</f>
        <v>0</v>
      </c>
      <c r="AN49" s="104">
        <f>'2018'!O54</f>
        <v>0</v>
      </c>
      <c r="AO49" s="112">
        <f>'2018'!P54</f>
        <v>0</v>
      </c>
      <c r="AP49" s="37">
        <f>'2018'!Q54</f>
        <v>0</v>
      </c>
      <c r="AQ49" s="37">
        <f>'2018'!R54</f>
        <v>0</v>
      </c>
      <c r="AR49" s="203">
        <f>'2018'!S54</f>
        <v>0</v>
      </c>
      <c r="AS49" s="31">
        <f>'2018'!AB54</f>
        <v>0</v>
      </c>
      <c r="AT49" s="103">
        <f>'2019'!N54</f>
        <v>0</v>
      </c>
      <c r="AU49" s="104">
        <f>'2019'!O54</f>
        <v>0</v>
      </c>
      <c r="AV49" s="112">
        <f>'2019'!P54</f>
        <v>0.7</v>
      </c>
      <c r="AW49" s="37">
        <f>'2019'!Q54</f>
        <v>0</v>
      </c>
      <c r="AX49" s="37">
        <f>'2019'!R54</f>
        <v>0</v>
      </c>
      <c r="AY49" s="816">
        <v>0</v>
      </c>
      <c r="AZ49" s="353"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BA49" s="352">
        <f>'2020'!N54</f>
        <v>0</v>
      </c>
      <c r="BB49" s="352">
        <f>'2020'!O54</f>
        <v>0</v>
      </c>
      <c r="BC49" s="203">
        <f>'2020'!P54</f>
        <v>0</v>
      </c>
      <c r="BD49" s="362">
        <f>'2020'!Q54</f>
        <v>0</v>
      </c>
      <c r="BE49" s="362">
        <f>'2020'!R54</f>
        <v>0</v>
      </c>
      <c r="BF49" s="203">
        <f>'2020'!S54</f>
        <v>0</v>
      </c>
      <c r="BG49" s="356" t="s">
        <v>1413</v>
      </c>
      <c r="BH49" s="460">
        <v>0</v>
      </c>
      <c r="BI49" s="677">
        <v>0</v>
      </c>
      <c r="BJ49" s="467">
        <v>0</v>
      </c>
      <c r="BK49" s="687"/>
      <c r="BL49" s="489"/>
      <c r="BM49" s="467">
        <v>0</v>
      </c>
      <c r="BN49" s="683" t="s">
        <v>2600</v>
      </c>
      <c r="BO49" s="687">
        <v>0</v>
      </c>
      <c r="BP49" s="693">
        <v>0</v>
      </c>
      <c r="BQ49" s="467">
        <v>0</v>
      </c>
      <c r="BR49" s="700">
        <v>0</v>
      </c>
      <c r="BS49" s="701">
        <v>0</v>
      </c>
      <c r="BT49" s="467">
        <v>0</v>
      </c>
      <c r="BU49" s="38" t="s">
        <v>2897</v>
      </c>
      <c r="BV49" s="1109" t="s">
        <v>2691</v>
      </c>
      <c r="BW49" s="869">
        <v>1</v>
      </c>
      <c r="BX49" s="900">
        <v>0</v>
      </c>
      <c r="BY49" s="876">
        <v>0</v>
      </c>
      <c r="BZ49" s="26"/>
      <c r="CA49" s="26"/>
      <c r="CB49" s="792"/>
      <c r="CC49" s="871" t="s">
        <v>2955</v>
      </c>
      <c r="CD49" s="976">
        <v>1</v>
      </c>
      <c r="CE49" s="1036">
        <v>1</v>
      </c>
      <c r="CF49" s="1028">
        <v>1</v>
      </c>
      <c r="CG49" s="1031">
        <v>14800000</v>
      </c>
      <c r="CH49" s="1031">
        <v>11100000</v>
      </c>
      <c r="CI49" s="1026">
        <v>0.75</v>
      </c>
      <c r="CJ49" s="1038" t="s">
        <v>3258</v>
      </c>
      <c r="CK49" s="1127">
        <v>1</v>
      </c>
      <c r="CL49" s="26"/>
      <c r="CM49" s="1134">
        <v>0</v>
      </c>
      <c r="CN49" s="930"/>
      <c r="CO49" s="930"/>
      <c r="CP49" s="1134">
        <v>0</v>
      </c>
      <c r="CQ49" s="1147" t="s">
        <v>2955</v>
      </c>
    </row>
    <row r="50" spans="1:95" ht="60" customHeight="1" x14ac:dyDescent="0.25">
      <c r="A50" s="1226"/>
      <c r="B50" s="1221"/>
      <c r="C50" s="1221"/>
      <c r="D50" s="664">
        <v>44</v>
      </c>
      <c r="E50" s="14" t="s">
        <v>310</v>
      </c>
      <c r="F50" s="5" t="s">
        <v>311</v>
      </c>
      <c r="G50" s="5" t="s">
        <v>312</v>
      </c>
      <c r="H50" s="5" t="s">
        <v>313</v>
      </c>
      <c r="I50" s="32" t="s">
        <v>314</v>
      </c>
      <c r="J50" s="1226"/>
      <c r="K50" s="1218"/>
      <c r="L50" s="1218"/>
      <c r="M50" s="1218"/>
      <c r="N50" s="413">
        <v>1</v>
      </c>
      <c r="O50" s="100">
        <v>0.7</v>
      </c>
      <c r="P50" s="1088">
        <v>0.7</v>
      </c>
      <c r="Q50" s="1137" t="s">
        <v>3347</v>
      </c>
      <c r="R50" s="1080">
        <f>'2015'!O55</f>
        <v>0</v>
      </c>
      <c r="S50" s="86">
        <f>'2015'!P55</f>
        <v>0</v>
      </c>
      <c r="T50" s="36">
        <f>'2015'!Q55</f>
        <v>0</v>
      </c>
      <c r="U50" s="37">
        <f>'2015'!R55</f>
        <v>0</v>
      </c>
      <c r="V50" s="37">
        <f>'2015'!S55</f>
        <v>0</v>
      </c>
      <c r="W50" s="36">
        <f>'2015'!T55</f>
        <v>0</v>
      </c>
      <c r="X50" s="31" t="str">
        <f>'2015'!U55</f>
        <v>ND</v>
      </c>
      <c r="Y50" s="103">
        <f>'2016'!N55</f>
        <v>0.1</v>
      </c>
      <c r="Z50" s="104">
        <f>'2016'!O55</f>
        <v>0.1</v>
      </c>
      <c r="AA50" s="112">
        <f>'2016'!P55</f>
        <v>1</v>
      </c>
      <c r="AB50" s="37">
        <f>'2016'!Q55</f>
        <v>0</v>
      </c>
      <c r="AC50" s="37">
        <f>'2016'!R55</f>
        <v>0</v>
      </c>
      <c r="AD50" s="816">
        <f>'2016'!S55</f>
        <v>0</v>
      </c>
      <c r="AE50" s="31" t="str">
        <f>'2016'!T55</f>
        <v xml:space="preserve">se inicio con el diseño de una propusta de capacitacion </v>
      </c>
      <c r="AF50" s="103">
        <f>'2017'!N55</f>
        <v>0.1</v>
      </c>
      <c r="AG50" s="104">
        <f>'2017'!O55</f>
        <v>0.1</v>
      </c>
      <c r="AH50" s="112">
        <f>'2017'!P55</f>
        <v>1</v>
      </c>
      <c r="AI50" s="37">
        <f>'2017'!Q55</f>
        <v>0</v>
      </c>
      <c r="AJ50" s="37">
        <f>'2017'!R55</f>
        <v>0</v>
      </c>
      <c r="AK50" s="816">
        <f>'2017'!S55</f>
        <v>0</v>
      </c>
      <c r="AL50" s="31" t="str">
        <f>'2017'!T55</f>
        <v xml:space="preserve">Desde la jefatura de equidad de genero y mujer se realizó una  "Escuela de participacion politica para mujeres" del departamento. </v>
      </c>
      <c r="AM50" s="103">
        <f>'2018'!N55</f>
        <v>0</v>
      </c>
      <c r="AN50" s="104">
        <f>'2018'!O55</f>
        <v>0</v>
      </c>
      <c r="AO50" s="112">
        <f>'2018'!P55</f>
        <v>0</v>
      </c>
      <c r="AP50" s="37">
        <f>'2018'!Q55</f>
        <v>0</v>
      </c>
      <c r="AQ50" s="37">
        <f>'2018'!R55</f>
        <v>0</v>
      </c>
      <c r="AR50" s="203">
        <f>'2018'!S55</f>
        <v>0</v>
      </c>
      <c r="AS50" s="31">
        <f>'2018'!AB55</f>
        <v>0</v>
      </c>
      <c r="AT50" s="103">
        <f>'2019'!N55</f>
        <v>0</v>
      </c>
      <c r="AU50" s="104">
        <f>'2019'!O55</f>
        <v>0</v>
      </c>
      <c r="AV50" s="112">
        <f>'2019'!P55</f>
        <v>0.7</v>
      </c>
      <c r="AW50" s="37">
        <f>'2019'!Q55</f>
        <v>0</v>
      </c>
      <c r="AX50" s="37">
        <f>'2019'!R55</f>
        <v>0</v>
      </c>
      <c r="AY50" s="816">
        <v>0</v>
      </c>
      <c r="AZ50" s="353" t="str">
        <f>'2019'!S55</f>
        <v xml:space="preserve">De igual forma, se efectuó un proceso contractual tendiente a apoyar la realización de un proceso formativo y de incidencia política para mujeres, el cual será desarrollado en el segundo semestre de la presente vigencia. </v>
      </c>
      <c r="BA50" s="352">
        <f>'2020'!N55</f>
        <v>0</v>
      </c>
      <c r="BB50" s="352">
        <f>'2020'!O55</f>
        <v>0</v>
      </c>
      <c r="BC50" s="203">
        <f>'2020'!P55</f>
        <v>0</v>
      </c>
      <c r="BD50" s="362">
        <f>'2020'!Q55</f>
        <v>0</v>
      </c>
      <c r="BE50" s="362">
        <f>'2020'!R55</f>
        <v>0</v>
      </c>
      <c r="BF50" s="203">
        <f>'2020'!S55</f>
        <v>0</v>
      </c>
      <c r="BG50" s="356" t="s">
        <v>1413</v>
      </c>
      <c r="BH50" s="460">
        <v>0</v>
      </c>
      <c r="BI50" s="677">
        <v>0</v>
      </c>
      <c r="BJ50" s="467">
        <v>0</v>
      </c>
      <c r="BK50" s="687"/>
      <c r="BL50" s="489"/>
      <c r="BM50" s="467">
        <v>0</v>
      </c>
      <c r="BN50" s="683" t="s">
        <v>2600</v>
      </c>
      <c r="BO50" s="687">
        <v>0</v>
      </c>
      <c r="BP50" s="693">
        <v>0</v>
      </c>
      <c r="BQ50" s="467">
        <v>0</v>
      </c>
      <c r="BR50" s="700">
        <v>0</v>
      </c>
      <c r="BS50" s="701">
        <v>0</v>
      </c>
      <c r="BT50" s="467">
        <v>0</v>
      </c>
      <c r="BU50" s="38" t="s">
        <v>2897</v>
      </c>
      <c r="BV50" s="1109" t="s">
        <v>2689</v>
      </c>
      <c r="BW50" s="868">
        <v>1</v>
      </c>
      <c r="BX50" s="900">
        <v>0</v>
      </c>
      <c r="BY50" s="876">
        <v>0</v>
      </c>
      <c r="BZ50" s="26"/>
      <c r="CA50" s="26"/>
      <c r="CB50" s="792"/>
      <c r="CC50" s="871" t="s">
        <v>2955</v>
      </c>
      <c r="CD50" s="978">
        <v>1</v>
      </c>
      <c r="CE50" s="1010">
        <v>0.5</v>
      </c>
      <c r="CF50" s="810">
        <v>0.5</v>
      </c>
      <c r="CG50" s="1015">
        <v>1400000</v>
      </c>
      <c r="CH50" s="1015">
        <v>1400000</v>
      </c>
      <c r="CI50" s="1011">
        <v>1</v>
      </c>
      <c r="CJ50" s="1038" t="s">
        <v>3230</v>
      </c>
      <c r="CK50" s="1129">
        <v>1</v>
      </c>
      <c r="CL50" s="26"/>
      <c r="CM50" s="1134">
        <v>0</v>
      </c>
      <c r="CN50" s="930"/>
      <c r="CO50" s="930"/>
      <c r="CP50" s="1134">
        <v>0</v>
      </c>
      <c r="CQ50" s="1147" t="s">
        <v>2955</v>
      </c>
    </row>
    <row r="51" spans="1:95" ht="60" customHeight="1" x14ac:dyDescent="0.25">
      <c r="A51" s="1226"/>
      <c r="B51" s="1221" t="s">
        <v>380</v>
      </c>
      <c r="C51" s="5" t="s">
        <v>315</v>
      </c>
      <c r="D51" s="664">
        <v>45</v>
      </c>
      <c r="E51" s="14" t="s">
        <v>316</v>
      </c>
      <c r="F51" s="5" t="s">
        <v>317</v>
      </c>
      <c r="G51" s="5" t="s">
        <v>318</v>
      </c>
      <c r="H51" s="5" t="s">
        <v>319</v>
      </c>
      <c r="I51" s="32" t="s">
        <v>320</v>
      </c>
      <c r="J51" s="7" t="s">
        <v>385</v>
      </c>
      <c r="K51" s="18" t="s">
        <v>386</v>
      </c>
      <c r="L51" s="9" t="s">
        <v>387</v>
      </c>
      <c r="M51" s="8" t="s">
        <v>388</v>
      </c>
      <c r="N51" s="653">
        <v>1</v>
      </c>
      <c r="O51" s="343">
        <v>1</v>
      </c>
      <c r="P51" s="1087">
        <v>1</v>
      </c>
      <c r="Q51" s="1137" t="s">
        <v>3348</v>
      </c>
      <c r="R51" s="1080" t="str">
        <f>'2015'!O56</f>
        <v>Fortalecimiento de la participación ciudadana para la seguridad preventica y la convivencia pacífica de los municipios del departamento</v>
      </c>
      <c r="S51" s="86">
        <f>'2015'!P56</f>
        <v>1</v>
      </c>
      <c r="T51" s="36">
        <f>'2015'!Q56</f>
        <v>0.01</v>
      </c>
      <c r="U51" s="37">
        <f>'2015'!R56</f>
        <v>57326513</v>
      </c>
      <c r="V51" s="37">
        <f>'2015'!S56</f>
        <v>23800000</v>
      </c>
      <c r="W51" s="36">
        <f>'2015'!T56</f>
        <v>0.41516566688784995</v>
      </c>
      <c r="X51" s="31" t="str">
        <f>'2015'!U56</f>
        <v>Desde la secretaria del interior y con el acompañamiento de la jefatura de la mujer se realizó un programa de participación ciudadana "festival por la convivencia cordillerana " apoyado por la Cámara de comercio de Armenia y el Quindío.</v>
      </c>
      <c r="Y51" s="103">
        <f>'2016'!N56</f>
        <v>0.1</v>
      </c>
      <c r="Z51" s="104">
        <f>'2016'!O56</f>
        <v>0.1</v>
      </c>
      <c r="AA51" s="112">
        <f>'2016'!P56</f>
        <v>1</v>
      </c>
      <c r="AB51" s="37">
        <f>'2016'!Q56</f>
        <v>47228333</v>
      </c>
      <c r="AC51" s="37">
        <f>'2016'!R56</f>
        <v>47228333</v>
      </c>
      <c r="AD51" s="819">
        <f>'2016'!S56</f>
        <v>1</v>
      </c>
      <c r="AE51" s="31" t="str">
        <f>'2016'!T56</f>
        <v xml:space="preserve">Se desarrollaron estrategias tendientes a promover la participación ciudadana en el departamento </v>
      </c>
      <c r="AF51" s="103">
        <f>'2017'!N56</f>
        <v>0.1</v>
      </c>
      <c r="AG51" s="104">
        <f>'2017'!O56</f>
        <v>0.1</v>
      </c>
      <c r="AH51" s="112">
        <f>'2017'!P56</f>
        <v>1</v>
      </c>
      <c r="AI51" s="37" t="str">
        <f>'2017'!Q56</f>
        <v>111600000
261.600.000</v>
      </c>
      <c r="AJ51" s="37" t="str">
        <f>'2017'!R56</f>
        <v>94500000
112.000.000</v>
      </c>
      <c r="AK51" s="816">
        <f>'2017'!S56</f>
        <v>0</v>
      </c>
      <c r="AL51" s="31"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M51" s="103">
        <f>'2018'!N56</f>
        <v>12</v>
      </c>
      <c r="AN51" s="104">
        <f>'2018'!O56</f>
        <v>8</v>
      </c>
      <c r="AO51" s="112">
        <f>'2018'!P56</f>
        <v>0.66666666666666663</v>
      </c>
      <c r="AP51" s="37">
        <f>'2018'!Q56</f>
        <v>760000000</v>
      </c>
      <c r="AQ51" s="37">
        <f>'2018'!R56</f>
        <v>305000000</v>
      </c>
      <c r="AR51" s="203">
        <f>'2018'!S56</f>
        <v>0.40131578947368424</v>
      </c>
      <c r="AS51" s="31"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T51" s="103">
        <f>'2019'!N56</f>
        <v>1</v>
      </c>
      <c r="AU51" s="104">
        <f>'2019'!O56</f>
        <v>1</v>
      </c>
      <c r="AV51" s="112">
        <f>'2019'!P56</f>
        <v>0.8</v>
      </c>
      <c r="AW51" s="37">
        <f>'2019'!Q56</f>
        <v>8550000</v>
      </c>
      <c r="AX51" s="37">
        <f>'2019'!R56</f>
        <v>8550000</v>
      </c>
      <c r="AY51" s="819">
        <v>1</v>
      </c>
      <c r="AZ51" s="353"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BA51" s="352">
        <f>'2020'!N56</f>
        <v>12</v>
      </c>
      <c r="BB51" s="352">
        <f>'2020'!O56</f>
        <v>8</v>
      </c>
      <c r="BC51" s="203">
        <f>'2020'!P56</f>
        <v>0.66666666666666663</v>
      </c>
      <c r="BD51" s="362">
        <f>'2020'!Q56</f>
        <v>0</v>
      </c>
      <c r="BE51" s="362">
        <f>'2020'!R56</f>
        <v>0</v>
      </c>
      <c r="BF51" s="203">
        <f>'2020'!S56</f>
        <v>0</v>
      </c>
      <c r="BG51" s="356" t="s">
        <v>1413</v>
      </c>
      <c r="BH51" s="674">
        <v>1</v>
      </c>
      <c r="BI51" s="674">
        <v>1</v>
      </c>
      <c r="BJ51" s="467">
        <v>1</v>
      </c>
      <c r="BK51" s="559">
        <v>59761000</v>
      </c>
      <c r="BL51" s="559">
        <v>59761000</v>
      </c>
      <c r="BM51" s="467">
        <v>1</v>
      </c>
      <c r="BN51" s="683" t="s">
        <v>2625</v>
      </c>
      <c r="BO51" s="687">
        <v>1</v>
      </c>
      <c r="BP51" s="699">
        <v>0</v>
      </c>
      <c r="BQ51" s="467">
        <v>0</v>
      </c>
      <c r="BR51" s="700">
        <v>0</v>
      </c>
      <c r="BS51" s="701">
        <v>0</v>
      </c>
      <c r="BT51" s="467">
        <v>0</v>
      </c>
      <c r="BU51" s="38" t="s">
        <v>2832</v>
      </c>
      <c r="BV51" s="1108"/>
      <c r="BW51" s="869">
        <v>1</v>
      </c>
      <c r="BX51" s="872">
        <v>4</v>
      </c>
      <c r="BY51" s="875">
        <v>1</v>
      </c>
      <c r="BZ51" s="446">
        <v>3800000</v>
      </c>
      <c r="CA51" s="446">
        <v>3800000</v>
      </c>
      <c r="CB51" s="920">
        <v>1</v>
      </c>
      <c r="CC51" s="871" t="s">
        <v>3103</v>
      </c>
      <c r="CD51" s="976">
        <v>1</v>
      </c>
      <c r="CE51" s="985">
        <v>1</v>
      </c>
      <c r="CF51" s="986">
        <v>1</v>
      </c>
      <c r="CG51" s="992">
        <v>14800000</v>
      </c>
      <c r="CH51" s="992">
        <v>7400000</v>
      </c>
      <c r="CI51" s="810">
        <v>0.5</v>
      </c>
      <c r="CJ51" s="1038" t="s">
        <v>3265</v>
      </c>
      <c r="CK51" s="1127">
        <v>1</v>
      </c>
      <c r="CL51" s="26"/>
      <c r="CM51" s="1134">
        <v>0</v>
      </c>
      <c r="CN51" s="930"/>
      <c r="CO51" s="930"/>
      <c r="CP51" s="1134">
        <v>0</v>
      </c>
      <c r="CQ51" s="1147" t="s">
        <v>2955</v>
      </c>
    </row>
    <row r="52" spans="1:95" ht="60" customHeight="1" x14ac:dyDescent="0.25">
      <c r="A52" s="1226"/>
      <c r="B52" s="1221"/>
      <c r="C52" s="1221" t="s">
        <v>321</v>
      </c>
      <c r="D52" s="664">
        <v>46</v>
      </c>
      <c r="E52" s="14" t="s">
        <v>322</v>
      </c>
      <c r="F52" s="5" t="s">
        <v>323</v>
      </c>
      <c r="G52" s="5" t="s">
        <v>324</v>
      </c>
      <c r="H52" s="5" t="s">
        <v>325</v>
      </c>
      <c r="I52" s="81" t="s">
        <v>326</v>
      </c>
      <c r="J52" s="1226" t="s">
        <v>215</v>
      </c>
      <c r="K52" s="1218" t="s">
        <v>216</v>
      </c>
      <c r="L52" s="1217">
        <v>197</v>
      </c>
      <c r="M52" s="1218" t="s">
        <v>217</v>
      </c>
      <c r="N52" s="413">
        <v>0.9</v>
      </c>
      <c r="O52" s="100">
        <v>1</v>
      </c>
      <c r="P52" s="1083">
        <v>1</v>
      </c>
      <c r="Q52" s="1137" t="s">
        <v>3349</v>
      </c>
      <c r="R52" s="1080">
        <f>'2015'!O57</f>
        <v>0.3</v>
      </c>
      <c r="S52" s="86">
        <f>'2015'!P57</f>
        <v>0.3</v>
      </c>
      <c r="T52" s="713">
        <f>'2015'!Q57</f>
        <v>1</v>
      </c>
      <c r="U52" s="37">
        <f>'2015'!R57</f>
        <v>52840000</v>
      </c>
      <c r="V52" s="37">
        <f>'2015'!S57</f>
        <v>10113333</v>
      </c>
      <c r="W52" s="36">
        <f>'2015'!T57</f>
        <v>0.19139540121120363</v>
      </c>
      <c r="X52" s="31"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Y52" s="103">
        <f>'2016'!N57</f>
        <v>0.09</v>
      </c>
      <c r="Z52" s="104">
        <f>'2016'!O57</f>
        <v>0.09</v>
      </c>
      <c r="AA52" s="112">
        <f>'2016'!P57</f>
        <v>1</v>
      </c>
      <c r="AB52" s="37">
        <f>'2016'!Q57</f>
        <v>0</v>
      </c>
      <c r="AC52" s="37">
        <f>'2016'!R57</f>
        <v>0</v>
      </c>
      <c r="AD52" s="816">
        <f>'2016'!S57</f>
        <v>0</v>
      </c>
      <c r="AE52" s="31" t="str">
        <f>'2016'!T57</f>
        <v>A treves de la secretaria de Familia se han diiseñado r estrategias de articulación e incorporación entre las organizaciones de mujeres del departamento y los consejos municipales y departamental de mujeres.</v>
      </c>
      <c r="AF52" s="103">
        <f>'2017'!N57</f>
        <v>0.09</v>
      </c>
      <c r="AG52" s="104">
        <f>'2017'!O57</f>
        <v>0.09</v>
      </c>
      <c r="AH52" s="112">
        <f>'2017'!P57</f>
        <v>1</v>
      </c>
      <c r="AI52" s="37">
        <f>'2017'!Q57</f>
        <v>82000000</v>
      </c>
      <c r="AJ52" s="37">
        <f>'2017'!R57</f>
        <v>6570000</v>
      </c>
      <c r="AK52" s="816">
        <f>'2017'!S57</f>
        <v>8.0121951219512197E-2</v>
      </c>
      <c r="AL52" s="31" t="str">
        <f>'2017'!T57</f>
        <v>A traves de la secretaria de Familia se han diseñado estrategias de articulación e incorporación entre las organizaciones de mujeres del departamento y los consejos municipales y departamental de mujeres.</v>
      </c>
      <c r="AM52" s="103">
        <f>'2018'!N57</f>
        <v>1</v>
      </c>
      <c r="AN52" s="104">
        <f>'2018'!O57</f>
        <v>0.2</v>
      </c>
      <c r="AO52" s="112">
        <f>'2018'!P57</f>
        <v>0.2</v>
      </c>
      <c r="AP52" s="37">
        <f>'2018'!Q57</f>
        <v>69300000</v>
      </c>
      <c r="AQ52" s="37">
        <f>'2018'!R57</f>
        <v>59520000</v>
      </c>
      <c r="AR52" s="203">
        <f>'2018'!S57</f>
        <v>0.8588744588744589</v>
      </c>
      <c r="AS52" s="31"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T52" s="103">
        <f>'2019'!N57</f>
        <v>1</v>
      </c>
      <c r="AU52" s="104">
        <f>'2019'!O57</f>
        <v>1</v>
      </c>
      <c r="AV52" s="112">
        <f>'2019'!P57</f>
        <v>0.7</v>
      </c>
      <c r="AW52" s="37">
        <f>'2019'!Q57</f>
        <v>45299000</v>
      </c>
      <c r="AX52" s="37">
        <f>'2019'!R57</f>
        <v>37501000</v>
      </c>
      <c r="AY52" s="819">
        <v>0.83</v>
      </c>
      <c r="AZ52" s="353"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BA52" s="352">
        <f>'2020'!N57</f>
        <v>1</v>
      </c>
      <c r="BB52" s="352">
        <f>'2020'!O57</f>
        <v>0.2</v>
      </c>
      <c r="BC52" s="203">
        <f>'2020'!P57</f>
        <v>0.2</v>
      </c>
      <c r="BD52" s="362">
        <f>'2020'!Q57</f>
        <v>0</v>
      </c>
      <c r="BE52" s="362">
        <f>'2020'!R57</f>
        <v>0</v>
      </c>
      <c r="BF52" s="203">
        <f>'2020'!S57</f>
        <v>0.15</v>
      </c>
      <c r="BG52" s="356" t="s">
        <v>1413</v>
      </c>
      <c r="BH52" s="460">
        <v>3</v>
      </c>
      <c r="BI52" s="677">
        <v>0</v>
      </c>
      <c r="BJ52" s="467">
        <v>0</v>
      </c>
      <c r="BK52" s="237">
        <v>0</v>
      </c>
      <c r="BL52" s="489">
        <v>0</v>
      </c>
      <c r="BM52" s="467">
        <v>0</v>
      </c>
      <c r="BN52" s="683" t="s">
        <v>2600</v>
      </c>
      <c r="BO52" s="687">
        <v>1</v>
      </c>
      <c r="BP52" s="693">
        <v>0</v>
      </c>
      <c r="BQ52" s="467">
        <v>0</v>
      </c>
      <c r="BR52" s="700">
        <v>0</v>
      </c>
      <c r="BS52" s="701">
        <v>0</v>
      </c>
      <c r="BT52" s="467">
        <f>BP52/BO52*1</f>
        <v>0</v>
      </c>
      <c r="BU52" s="38" t="s">
        <v>2832</v>
      </c>
      <c r="BV52" s="1109" t="s">
        <v>2691</v>
      </c>
      <c r="BW52" s="868">
        <v>0.9</v>
      </c>
      <c r="BX52" s="900">
        <v>0</v>
      </c>
      <c r="BY52" s="876">
        <v>0</v>
      </c>
      <c r="BZ52" s="26"/>
      <c r="CA52" s="26"/>
      <c r="CB52" s="792"/>
      <c r="CC52" s="932" t="s">
        <v>3112</v>
      </c>
      <c r="CD52" s="978">
        <v>0.9</v>
      </c>
      <c r="CE52" s="1027">
        <v>0.9</v>
      </c>
      <c r="CF52" s="1028">
        <v>1</v>
      </c>
      <c r="CG52" s="1032">
        <v>14800000</v>
      </c>
      <c r="CH52" s="1032">
        <v>11100000</v>
      </c>
      <c r="CI52" s="1026">
        <v>0.75</v>
      </c>
      <c r="CJ52" s="1038" t="s">
        <v>3275</v>
      </c>
      <c r="CK52" s="1129">
        <v>0.9</v>
      </c>
      <c r="CL52" s="26"/>
      <c r="CM52" s="1134">
        <v>0</v>
      </c>
      <c r="CN52" s="930"/>
      <c r="CO52" s="930"/>
      <c r="CP52" s="1134">
        <v>0</v>
      </c>
      <c r="CQ52" s="1147" t="s">
        <v>2955</v>
      </c>
    </row>
    <row r="53" spans="1:95" ht="60" customHeight="1" x14ac:dyDescent="0.25">
      <c r="A53" s="1226"/>
      <c r="B53" s="1221"/>
      <c r="C53" s="1221"/>
      <c r="D53" s="664">
        <v>47</v>
      </c>
      <c r="E53" s="14" t="s">
        <v>327</v>
      </c>
      <c r="F53" s="5" t="s">
        <v>328</v>
      </c>
      <c r="G53" s="5" t="s">
        <v>329</v>
      </c>
      <c r="H53" s="5" t="s">
        <v>330</v>
      </c>
      <c r="I53" s="32" t="s">
        <v>331</v>
      </c>
      <c r="J53" s="1226"/>
      <c r="K53" s="1218"/>
      <c r="L53" s="1217"/>
      <c r="M53" s="1218"/>
      <c r="N53" s="413">
        <v>1</v>
      </c>
      <c r="O53" s="100">
        <v>1</v>
      </c>
      <c r="P53" s="1083">
        <v>1</v>
      </c>
      <c r="Q53" s="1137" t="s">
        <v>3350</v>
      </c>
      <c r="R53" s="1080">
        <f>'2015'!O58</f>
        <v>0.3</v>
      </c>
      <c r="S53" s="86">
        <f>'2015'!P58</f>
        <v>0.3</v>
      </c>
      <c r="T53" s="713">
        <f>'2015'!Q58</f>
        <v>1</v>
      </c>
      <c r="U53" s="37">
        <f>'2015'!R58</f>
        <v>52840000</v>
      </c>
      <c r="V53" s="37">
        <f>'2015'!S58</f>
        <v>42840000</v>
      </c>
      <c r="W53" s="36">
        <f>'2015'!T58</f>
        <v>0.81074943224829676</v>
      </c>
      <c r="X53" s="31" t="str">
        <f>'2015'!U58</f>
        <v>Apoyo tècnico a todos los planes de accion de los consejos municipales y el consejo departamental de mujeres. Apoyo a al menos una de las actividades propuestas en cada uno de los planes de accion de los consejos de mujeres.</v>
      </c>
      <c r="Y53" s="103">
        <f>'2016'!N58</f>
        <v>0.1</v>
      </c>
      <c r="Z53" s="104">
        <f>'2016'!O58</f>
        <v>0.1</v>
      </c>
      <c r="AA53" s="112">
        <f>'2016'!P58</f>
        <v>1</v>
      </c>
      <c r="AB53" s="37">
        <f>'2016'!Q58</f>
        <v>10000000</v>
      </c>
      <c r="AC53" s="37">
        <f>'2016'!R58</f>
        <v>10000000</v>
      </c>
      <c r="AD53" s="819">
        <f>'2016'!S58</f>
        <v>1</v>
      </c>
      <c r="AE53" s="31" t="str">
        <f>'2016'!T58</f>
        <v>Se ha apoyado tecnicacmente a los consejos municipales de mujeres, financieramente  se  ha apoyado estos consejos en relacion a las actividades ce conmemoraciones de fechas establecidas por la ley.</v>
      </c>
      <c r="AF53" s="103">
        <f>'2017'!N58</f>
        <v>0.1</v>
      </c>
      <c r="AG53" s="104">
        <f>'2017'!O58</f>
        <v>0.1</v>
      </c>
      <c r="AH53" s="112">
        <f>'2017'!P58</f>
        <v>1</v>
      </c>
      <c r="AI53" s="37">
        <f>'2017'!Q58</f>
        <v>0</v>
      </c>
      <c r="AJ53" s="37">
        <f>'2017'!R58</f>
        <v>0</v>
      </c>
      <c r="AK53" s="816">
        <f>'2017'!S58</f>
        <v>0</v>
      </c>
      <c r="AL53" s="31" t="str">
        <f>'2017'!T58</f>
        <v>Desde la jefatura de equidad de genero y mujer, se ha apoyado tecnicacmente a los consejos municipales de mujeres, financieramente  se  ha apoyado estos consejos en relacion a las actividades ce conmemoraciones de fechas establecidas por la ley.</v>
      </c>
      <c r="AM53" s="103">
        <f>'2018'!N58</f>
        <v>0</v>
      </c>
      <c r="AN53" s="104">
        <f>'2018'!O58</f>
        <v>0</v>
      </c>
      <c r="AO53" s="112">
        <f>'2018'!P58</f>
        <v>0</v>
      </c>
      <c r="AP53" s="37">
        <f>'2018'!Q58</f>
        <v>0</v>
      </c>
      <c r="AQ53" s="37">
        <f>'2018'!R58</f>
        <v>0</v>
      </c>
      <c r="AR53" s="203">
        <f>'2018'!S58</f>
        <v>0</v>
      </c>
      <c r="AS53" s="31">
        <f>'2018'!AB58</f>
        <v>0</v>
      </c>
      <c r="AT53" s="103">
        <f>'2019'!N58</f>
        <v>0</v>
      </c>
      <c r="AU53" s="104">
        <f>'2019'!O58</f>
        <v>0</v>
      </c>
      <c r="AV53" s="112">
        <f>'2019'!P58</f>
        <v>0.7</v>
      </c>
      <c r="AW53" s="37">
        <f>'2019'!Q58</f>
        <v>0</v>
      </c>
      <c r="AX53" s="37">
        <f>'2019'!R58</f>
        <v>0</v>
      </c>
      <c r="AY53" s="816">
        <v>0</v>
      </c>
      <c r="AZ53" s="353"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BA53" s="352">
        <f>'2020'!N58</f>
        <v>0</v>
      </c>
      <c r="BB53" s="352">
        <f>'2020'!O58</f>
        <v>0</v>
      </c>
      <c r="BC53" s="203">
        <f>'2020'!P58</f>
        <v>0</v>
      </c>
      <c r="BD53" s="362">
        <f>'2020'!Q58</f>
        <v>0</v>
      </c>
      <c r="BE53" s="362">
        <f>'2020'!R58</f>
        <v>0</v>
      </c>
      <c r="BF53" s="203">
        <f>'2020'!S58</f>
        <v>0</v>
      </c>
      <c r="BG53" s="356" t="s">
        <v>1413</v>
      </c>
      <c r="BH53" s="460">
        <v>12</v>
      </c>
      <c r="BI53" s="677">
        <v>15</v>
      </c>
      <c r="BJ53" s="467">
        <v>1</v>
      </c>
      <c r="BK53" s="565">
        <v>10085000</v>
      </c>
      <c r="BL53" s="565">
        <v>6468972</v>
      </c>
      <c r="BM53" s="467">
        <v>0.65</v>
      </c>
      <c r="BN53" s="683" t="s">
        <v>2626</v>
      </c>
      <c r="BO53" s="687">
        <v>12</v>
      </c>
      <c r="BP53" s="693">
        <v>12</v>
      </c>
      <c r="BQ53" s="467">
        <v>1</v>
      </c>
      <c r="BR53" s="700">
        <v>560000</v>
      </c>
      <c r="BS53" s="701">
        <v>560000</v>
      </c>
      <c r="BT53" s="467">
        <f>BP53/BO53*1</f>
        <v>1</v>
      </c>
      <c r="BU53" s="683" t="s">
        <v>2850</v>
      </c>
      <c r="BV53" s="1109" t="s">
        <v>2692</v>
      </c>
      <c r="BW53" s="868">
        <v>1</v>
      </c>
      <c r="BX53" s="900">
        <v>0</v>
      </c>
      <c r="BY53" s="876">
        <v>0</v>
      </c>
      <c r="BZ53" s="26"/>
      <c r="CA53" s="26"/>
      <c r="CB53" s="792"/>
      <c r="CC53" s="932" t="s">
        <v>3113</v>
      </c>
      <c r="CD53" s="978">
        <v>1</v>
      </c>
      <c r="CE53" s="1027">
        <v>0.5</v>
      </c>
      <c r="CF53" s="810">
        <v>0.5</v>
      </c>
      <c r="CG53" s="989">
        <v>462000</v>
      </c>
      <c r="CH53" s="989">
        <v>462000</v>
      </c>
      <c r="CI53" s="1028">
        <v>1</v>
      </c>
      <c r="CJ53" s="1038" t="s">
        <v>3247</v>
      </c>
      <c r="CK53" s="1129">
        <v>1</v>
      </c>
      <c r="CL53" s="26"/>
      <c r="CM53" s="1134">
        <v>0</v>
      </c>
      <c r="CN53" s="930"/>
      <c r="CO53" s="930"/>
      <c r="CP53" s="1134">
        <v>0</v>
      </c>
      <c r="CQ53" s="1147" t="s">
        <v>2955</v>
      </c>
    </row>
    <row r="54" spans="1:95" ht="60" customHeight="1" x14ac:dyDescent="0.25">
      <c r="A54" s="1226"/>
      <c r="B54" s="1221"/>
      <c r="C54" s="1221"/>
      <c r="D54" s="664">
        <v>48</v>
      </c>
      <c r="E54" s="14" t="s">
        <v>332</v>
      </c>
      <c r="F54" s="5" t="s">
        <v>333</v>
      </c>
      <c r="G54" s="5" t="s">
        <v>334</v>
      </c>
      <c r="H54" s="5" t="s">
        <v>335</v>
      </c>
      <c r="I54" s="81" t="s">
        <v>336</v>
      </c>
      <c r="J54" s="1226"/>
      <c r="K54" s="1218"/>
      <c r="L54" s="1217"/>
      <c r="M54" s="1218"/>
      <c r="N54" s="413">
        <v>1</v>
      </c>
      <c r="O54" s="100">
        <v>1</v>
      </c>
      <c r="P54" s="1083">
        <v>1</v>
      </c>
      <c r="Q54" s="1137" t="s">
        <v>3351</v>
      </c>
      <c r="R54" s="1080">
        <f>'2015'!O59</f>
        <v>0.8</v>
      </c>
      <c r="S54" s="86">
        <f>'2015'!P59</f>
        <v>0.8</v>
      </c>
      <c r="T54" s="713">
        <f>'2015'!Q59</f>
        <v>1</v>
      </c>
      <c r="U54" s="37">
        <f>'2015'!R59</f>
        <v>50636666</v>
      </c>
      <c r="V54" s="37">
        <f>'2015'!S59</f>
        <v>28446666</v>
      </c>
      <c r="W54" s="36">
        <f>'2015'!T59</f>
        <v>0.56177999554710023</v>
      </c>
      <c r="X54" s="31" t="str">
        <f>'2015'!U59</f>
        <v>ND</v>
      </c>
      <c r="Y54" s="103">
        <f>'2016'!N59</f>
        <v>0.1</v>
      </c>
      <c r="Z54" s="104">
        <f>'2016'!O59</f>
        <v>0.1</v>
      </c>
      <c r="AA54" s="112">
        <f>'2016'!P59</f>
        <v>1</v>
      </c>
      <c r="AB54" s="37">
        <f>'2016'!Q59</f>
        <v>0</v>
      </c>
      <c r="AC54" s="37">
        <f>'2016'!R59</f>
        <v>0</v>
      </c>
      <c r="AD54" s="816">
        <f>'2016'!S59</f>
        <v>0</v>
      </c>
      <c r="AE54" s="31" t="str">
        <f>'2016'!T59</f>
        <v>Se ha Fortalecido  los procesos organizativos de mujeres en el departamento bajo la perspectiva de género y enfoque diferencial, con enfasis en mujeres campesinas y organizaciones etnicas.</v>
      </c>
      <c r="AF54" s="103">
        <f>'2017'!N59</f>
        <v>0.1</v>
      </c>
      <c r="AG54" s="104">
        <f>'2017'!O59</f>
        <v>0.1</v>
      </c>
      <c r="AH54" s="112">
        <f>'2017'!P59</f>
        <v>1</v>
      </c>
      <c r="AI54" s="37">
        <f>'2017'!Q59</f>
        <v>0</v>
      </c>
      <c r="AJ54" s="37">
        <f>'2017'!R59</f>
        <v>0</v>
      </c>
      <c r="AK54" s="816">
        <f>'2017'!S59</f>
        <v>0</v>
      </c>
      <c r="AL54" s="31" t="str">
        <f>'2017'!T59</f>
        <v>Desde la jefatura de equidad de genero y mujer, se ha Fortalecido  los procesos organizativos de mujeres en el departamento bajo la perspectiva de género y enfoque diferencial, con enfasis en mujeres campesinas y organizaciones etnicas.</v>
      </c>
      <c r="AM54" s="103">
        <f>'2018'!N59</f>
        <v>0</v>
      </c>
      <c r="AN54" s="104">
        <f>'2018'!O59</f>
        <v>0</v>
      </c>
      <c r="AO54" s="112">
        <f>'2018'!P59</f>
        <v>0</v>
      </c>
      <c r="AP54" s="37">
        <f>'2018'!Q59</f>
        <v>0</v>
      </c>
      <c r="AQ54" s="37">
        <f>'2018'!R59</f>
        <v>0</v>
      </c>
      <c r="AR54" s="203">
        <f>'2018'!S59</f>
        <v>0</v>
      </c>
      <c r="AS54" s="31">
        <f>'2018'!AB59</f>
        <v>0</v>
      </c>
      <c r="AT54" s="103">
        <f>'2019'!N59</f>
        <v>0</v>
      </c>
      <c r="AU54" s="104">
        <f>'2019'!O59</f>
        <v>0</v>
      </c>
      <c r="AV54" s="112">
        <f>'2019'!P59</f>
        <v>0.7</v>
      </c>
      <c r="AW54" s="37">
        <f>'2019'!Q59</f>
        <v>0</v>
      </c>
      <c r="AX54" s="37">
        <f>'2019'!R59</f>
        <v>0</v>
      </c>
      <c r="AY54" s="816">
        <v>0</v>
      </c>
      <c r="AZ54" s="353"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BA54" s="352">
        <f>'2020'!N59</f>
        <v>0</v>
      </c>
      <c r="BB54" s="352">
        <f>'2020'!O59</f>
        <v>0</v>
      </c>
      <c r="BC54" s="203">
        <f>'2020'!P59</f>
        <v>0</v>
      </c>
      <c r="BD54" s="362">
        <f>'2020'!Q59</f>
        <v>0</v>
      </c>
      <c r="BE54" s="362">
        <f>'2020'!R59</f>
        <v>0</v>
      </c>
      <c r="BF54" s="203">
        <f>'2020'!S59</f>
        <v>0</v>
      </c>
      <c r="BG54" s="356" t="s">
        <v>1413</v>
      </c>
      <c r="BH54" s="460">
        <v>1</v>
      </c>
      <c r="BI54" s="483">
        <v>10</v>
      </c>
      <c r="BJ54" s="467">
        <v>1</v>
      </c>
      <c r="BK54" s="565">
        <v>11779647</v>
      </c>
      <c r="BL54" s="565">
        <v>9536271</v>
      </c>
      <c r="BM54" s="467">
        <v>0.81</v>
      </c>
      <c r="BN54" s="683" t="s">
        <v>2627</v>
      </c>
      <c r="BO54" s="694">
        <v>1</v>
      </c>
      <c r="BP54" s="739">
        <v>1</v>
      </c>
      <c r="BQ54" s="467">
        <v>1</v>
      </c>
      <c r="BR54" s="700">
        <v>2885000</v>
      </c>
      <c r="BS54" s="700">
        <v>772000</v>
      </c>
      <c r="BT54" s="467">
        <v>0.27</v>
      </c>
      <c r="BU54" s="683" t="s">
        <v>2851</v>
      </c>
      <c r="BV54" s="1109" t="s">
        <v>2695</v>
      </c>
      <c r="BW54" s="868">
        <v>1</v>
      </c>
      <c r="BX54" s="811">
        <v>0.9</v>
      </c>
      <c r="BY54" s="875">
        <v>0.9</v>
      </c>
      <c r="BZ54" s="26"/>
      <c r="CA54" s="26"/>
      <c r="CB54" s="792"/>
      <c r="CC54" s="871" t="s">
        <v>3034</v>
      </c>
      <c r="CD54" s="978">
        <v>1</v>
      </c>
      <c r="CE54" s="1020">
        <v>0</v>
      </c>
      <c r="CF54" s="791">
        <v>0</v>
      </c>
      <c r="CG54" s="1020"/>
      <c r="CH54" s="1020"/>
      <c r="CI54" s="1021">
        <v>0</v>
      </c>
      <c r="CJ54" s="1038" t="s">
        <v>3276</v>
      </c>
      <c r="CK54" s="1129">
        <v>1</v>
      </c>
      <c r="CL54" s="26"/>
      <c r="CM54" s="1134">
        <v>0</v>
      </c>
      <c r="CN54" s="930"/>
      <c r="CO54" s="930"/>
      <c r="CP54" s="1134">
        <v>0</v>
      </c>
      <c r="CQ54" s="1147" t="s">
        <v>2955</v>
      </c>
    </row>
    <row r="55" spans="1:95" ht="60" customHeight="1" x14ac:dyDescent="0.25">
      <c r="A55" s="1226"/>
      <c r="B55" s="1221"/>
      <c r="C55" s="1221" t="s">
        <v>337</v>
      </c>
      <c r="D55" s="664">
        <v>49</v>
      </c>
      <c r="E55" s="860" t="s">
        <v>338</v>
      </c>
      <c r="F55" s="11" t="s">
        <v>339</v>
      </c>
      <c r="G55" s="11" t="s">
        <v>340</v>
      </c>
      <c r="H55" s="11" t="s">
        <v>341</v>
      </c>
      <c r="I55" s="80" t="s">
        <v>342</v>
      </c>
      <c r="J55" s="1226"/>
      <c r="K55" s="1218"/>
      <c r="L55" s="1217"/>
      <c r="M55" s="1218"/>
      <c r="N55" s="413">
        <v>1</v>
      </c>
      <c r="O55" s="100">
        <v>1</v>
      </c>
      <c r="P55" s="1083">
        <v>1</v>
      </c>
      <c r="Q55" s="1137" t="s">
        <v>3352</v>
      </c>
      <c r="R55" s="1080">
        <f>'2015'!O60</f>
        <v>0.7</v>
      </c>
      <c r="S55" s="86">
        <f>'2015'!P60</f>
        <v>0.5</v>
      </c>
      <c r="T55" s="36">
        <f>'2015'!Q60</f>
        <v>0.7142857142857143</v>
      </c>
      <c r="U55" s="37">
        <f>'2015'!R60</f>
        <v>10000000</v>
      </c>
      <c r="V55" s="37">
        <f>'2015'!S60</f>
        <v>10000000</v>
      </c>
      <c r="W55" s="36">
        <f>'2015'!T60</f>
        <v>1</v>
      </c>
      <c r="X55" s="31"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Y55" s="103">
        <f>'2016'!N60</f>
        <v>0.1</v>
      </c>
      <c r="Z55" s="104">
        <f>'2016'!O60</f>
        <v>0.1</v>
      </c>
      <c r="AA55" s="112">
        <f>'2016'!P60</f>
        <v>1</v>
      </c>
      <c r="AB55" s="37">
        <f>'2016'!Q60</f>
        <v>47157475</v>
      </c>
      <c r="AC55" s="37">
        <f>'2016'!R60</f>
        <v>47157475</v>
      </c>
      <c r="AD55" s="819">
        <f>'2016'!S60</f>
        <v>1</v>
      </c>
      <c r="AE55" s="31" t="str">
        <f>'2016'!T60</f>
        <v xml:space="preserve">Se ha implementado a traves del acompañamiento y asesoria a los consejos municiapes de mujeres la estructuración de rutas, el fomento a la igualdad de género, promoción de derechos y procesos productivos. </v>
      </c>
      <c r="AF55" s="103">
        <f>'2017'!N60</f>
        <v>0.1</v>
      </c>
      <c r="AG55" s="104">
        <f>'2017'!O60</f>
        <v>0.1</v>
      </c>
      <c r="AH55" s="112">
        <f>'2017'!P60</f>
        <v>1</v>
      </c>
      <c r="AI55" s="37">
        <f>'2017'!Q60</f>
        <v>0</v>
      </c>
      <c r="AJ55" s="37">
        <f>'2017'!R60</f>
        <v>0</v>
      </c>
      <c r="AK55" s="816">
        <f>'2017'!S60</f>
        <v>0</v>
      </c>
      <c r="AL55" s="31"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M55" s="103">
        <f>'2018'!N60</f>
        <v>0</v>
      </c>
      <c r="AN55" s="104">
        <f>'2018'!O60</f>
        <v>0</v>
      </c>
      <c r="AO55" s="112">
        <f>'2018'!P60</f>
        <v>0</v>
      </c>
      <c r="AP55" s="37">
        <f>'2018'!Q60</f>
        <v>0</v>
      </c>
      <c r="AQ55" s="37">
        <f>'2018'!R60</f>
        <v>0</v>
      </c>
      <c r="AR55" s="203">
        <f>'2018'!S60</f>
        <v>0</v>
      </c>
      <c r="AS55" s="31">
        <f>'2018'!AB60</f>
        <v>0</v>
      </c>
      <c r="AT55" s="103">
        <f>'2019'!N60</f>
        <v>1</v>
      </c>
      <c r="AU55" s="104">
        <f>'2019'!O60</f>
        <v>1</v>
      </c>
      <c r="AV55" s="112">
        <f>'2019'!P60</f>
        <v>0.7</v>
      </c>
      <c r="AW55" s="37">
        <f>'2019'!Q60</f>
        <v>0</v>
      </c>
      <c r="AX55" s="37">
        <f>'2019'!R60</f>
        <v>0</v>
      </c>
      <c r="AY55" s="816">
        <v>0</v>
      </c>
      <c r="AZ55" s="353"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BA55" s="352">
        <f>'2020'!N60</f>
        <v>0</v>
      </c>
      <c r="BB55" s="352">
        <f>'2020'!O60</f>
        <v>0</v>
      </c>
      <c r="BC55" s="203">
        <f>'2020'!P60</f>
        <v>0</v>
      </c>
      <c r="BD55" s="362">
        <f>'2020'!Q60</f>
        <v>0</v>
      </c>
      <c r="BE55" s="362">
        <f>'2020'!R60</f>
        <v>0</v>
      </c>
      <c r="BF55" s="203">
        <f>'2020'!S60</f>
        <v>0</v>
      </c>
      <c r="BG55" s="356" t="s">
        <v>1413</v>
      </c>
      <c r="BH55" s="675">
        <v>6</v>
      </c>
      <c r="BI55" s="675">
        <v>3</v>
      </c>
      <c r="BJ55" s="467">
        <v>0.5</v>
      </c>
      <c r="BK55" s="565">
        <v>0</v>
      </c>
      <c r="BL55" s="565">
        <v>0</v>
      </c>
      <c r="BM55" s="467">
        <v>0.5</v>
      </c>
      <c r="BN55" s="683" t="s">
        <v>2628</v>
      </c>
      <c r="BO55" s="694">
        <v>1</v>
      </c>
      <c r="BP55" s="694">
        <v>1</v>
      </c>
      <c r="BQ55" s="467">
        <v>1</v>
      </c>
      <c r="BR55" s="700">
        <v>0</v>
      </c>
      <c r="BS55" s="701">
        <v>0</v>
      </c>
      <c r="BT55" s="467">
        <v>0</v>
      </c>
      <c r="BU55" s="683" t="s">
        <v>2852</v>
      </c>
      <c r="BV55" s="1109" t="s">
        <v>2697</v>
      </c>
      <c r="BW55" s="868">
        <v>1</v>
      </c>
      <c r="BX55" s="811">
        <v>1</v>
      </c>
      <c r="BY55" s="875">
        <v>1</v>
      </c>
      <c r="BZ55" s="26"/>
      <c r="CA55" s="26"/>
      <c r="CB55" s="792"/>
      <c r="CC55" s="906" t="s">
        <v>3104</v>
      </c>
      <c r="CD55" s="978">
        <v>1</v>
      </c>
      <c r="CE55" s="1010">
        <v>1</v>
      </c>
      <c r="CF55" s="1011">
        <v>1</v>
      </c>
      <c r="CG55" s="26"/>
      <c r="CH55" s="26"/>
      <c r="CI55" s="1021">
        <v>0</v>
      </c>
      <c r="CJ55" s="1038" t="s">
        <v>3243</v>
      </c>
      <c r="CK55" s="1129">
        <v>1</v>
      </c>
      <c r="CL55" s="26"/>
      <c r="CM55" s="1134">
        <v>0</v>
      </c>
      <c r="CN55" s="930"/>
      <c r="CO55" s="930"/>
      <c r="CP55" s="1134">
        <v>0</v>
      </c>
      <c r="CQ55" s="1147" t="s">
        <v>2955</v>
      </c>
    </row>
    <row r="56" spans="1:95" ht="60" customHeight="1" x14ac:dyDescent="0.25">
      <c r="A56" s="1226"/>
      <c r="B56" s="1221"/>
      <c r="C56" s="1221"/>
      <c r="D56" s="664">
        <v>50</v>
      </c>
      <c r="E56" s="14" t="s">
        <v>343</v>
      </c>
      <c r="F56" s="5" t="s">
        <v>344</v>
      </c>
      <c r="G56" s="5" t="s">
        <v>345</v>
      </c>
      <c r="H56" s="5" t="s">
        <v>346</v>
      </c>
      <c r="I56" s="32" t="s">
        <v>347</v>
      </c>
      <c r="J56" s="62" t="s">
        <v>389</v>
      </c>
      <c r="K56" s="8" t="s">
        <v>390</v>
      </c>
      <c r="L56" s="10">
        <v>231</v>
      </c>
      <c r="M56" s="8" t="s">
        <v>391</v>
      </c>
      <c r="N56" s="413">
        <v>1</v>
      </c>
      <c r="O56" s="100">
        <v>1</v>
      </c>
      <c r="P56" s="1083">
        <v>1</v>
      </c>
      <c r="Q56" s="1137" t="s">
        <v>3353</v>
      </c>
      <c r="R56" s="1080">
        <f>'2015'!O61</f>
        <v>0</v>
      </c>
      <c r="S56" s="86">
        <f>'2015'!P61</f>
        <v>0</v>
      </c>
      <c r="T56" s="36">
        <f>'2015'!Q61</f>
        <v>0</v>
      </c>
      <c r="U56" s="37">
        <f>'2015'!R61</f>
        <v>0</v>
      </c>
      <c r="V56" s="37">
        <f>'2015'!S61</f>
        <v>0</v>
      </c>
      <c r="W56" s="36">
        <f>'2015'!T61</f>
        <v>0</v>
      </c>
      <c r="X56" s="31" t="str">
        <f>'2015'!U61</f>
        <v>ND</v>
      </c>
      <c r="Y56" s="103">
        <f>'2016'!N61</f>
        <v>0.1</v>
      </c>
      <c r="Z56" s="104">
        <f>'2016'!O61</f>
        <v>0.1</v>
      </c>
      <c r="AA56" s="112">
        <f>'2016'!P61</f>
        <v>1</v>
      </c>
      <c r="AB56" s="37">
        <f>'2016'!Q61</f>
        <v>0</v>
      </c>
      <c r="AC56" s="37">
        <f>'2016'!R61</f>
        <v>0</v>
      </c>
      <c r="AD56" s="816">
        <f>'2016'!S61</f>
        <v>0</v>
      </c>
      <c r="AE56" s="31" t="str">
        <f>'2016'!T61</f>
        <v xml:space="preserve">se inicio con el diseño de una propusta de capacitacion </v>
      </c>
      <c r="AF56" s="103">
        <f>'2017'!N61</f>
        <v>0.1</v>
      </c>
      <c r="AG56" s="104">
        <f>'2017'!O61</f>
        <v>6.8000000000000005E-2</v>
      </c>
      <c r="AH56" s="112">
        <f>'2017'!P61</f>
        <v>0.68</v>
      </c>
      <c r="AI56" s="37">
        <f>'2017'!Q61</f>
        <v>3090000</v>
      </c>
      <c r="AJ56" s="37">
        <f>'2017'!R61</f>
        <v>3090000</v>
      </c>
      <c r="AK56" s="819">
        <f>'2017'!S61</f>
        <v>1</v>
      </c>
      <c r="AL56" s="31"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M56" s="103">
        <f>'2018'!N61</f>
        <v>70</v>
      </c>
      <c r="AN56" s="104">
        <f>'2018'!O61</f>
        <v>70</v>
      </c>
      <c r="AO56" s="112">
        <f>'2018'!P61</f>
        <v>1</v>
      </c>
      <c r="AP56" s="37">
        <f>'2018'!Q61</f>
        <v>7000000</v>
      </c>
      <c r="AQ56" s="37">
        <f>'2018'!R61</f>
        <v>5950000</v>
      </c>
      <c r="AR56" s="203">
        <f>'2018'!S61</f>
        <v>0.85</v>
      </c>
      <c r="AS56" s="31"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T56" s="103">
        <f>'2019'!N61</f>
        <v>1</v>
      </c>
      <c r="AU56" s="104">
        <f>'2019'!O61</f>
        <v>1</v>
      </c>
      <c r="AV56" s="112">
        <f>'2019'!P61</f>
        <v>0.8</v>
      </c>
      <c r="AW56" s="37">
        <f>'2019'!Q61</f>
        <v>0</v>
      </c>
      <c r="AX56" s="37">
        <f>'2019'!R61</f>
        <v>0</v>
      </c>
      <c r="AY56" s="816">
        <v>0</v>
      </c>
      <c r="AZ56" s="353"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BA56" s="352">
        <f>'2020'!N61</f>
        <v>70</v>
      </c>
      <c r="BB56" s="358">
        <f>'2020'!O61</f>
        <v>70</v>
      </c>
      <c r="BC56" s="203">
        <f>'2020'!P61</f>
        <v>1</v>
      </c>
      <c r="BD56" s="362">
        <f>'2020'!Q61</f>
        <v>0</v>
      </c>
      <c r="BE56" s="362">
        <f>'2020'!R61</f>
        <v>0</v>
      </c>
      <c r="BF56" s="203">
        <f>'2020'!S61</f>
        <v>0</v>
      </c>
      <c r="BG56" s="356" t="s">
        <v>1413</v>
      </c>
      <c r="BH56" s="460">
        <v>4</v>
      </c>
      <c r="BI56" s="465">
        <v>2</v>
      </c>
      <c r="BJ56" s="467">
        <v>0.5</v>
      </c>
      <c r="BK56" s="569">
        <v>2000000</v>
      </c>
      <c r="BL56" s="569">
        <v>2000000</v>
      </c>
      <c r="BM56" s="467">
        <v>1</v>
      </c>
      <c r="BN56" s="683" t="s">
        <v>2629</v>
      </c>
      <c r="BO56" s="694">
        <v>1</v>
      </c>
      <c r="BP56" s="739">
        <v>0.8</v>
      </c>
      <c r="BQ56" s="467">
        <v>0.8</v>
      </c>
      <c r="BR56" s="706" t="s">
        <v>2284</v>
      </c>
      <c r="BS56" s="706" t="s">
        <v>2588</v>
      </c>
      <c r="BT56" s="467">
        <v>1</v>
      </c>
      <c r="BU56" s="683" t="s">
        <v>2853</v>
      </c>
      <c r="BV56" s="1109" t="s">
        <v>2702</v>
      </c>
      <c r="BW56" s="868">
        <v>1</v>
      </c>
      <c r="BX56" s="883">
        <v>0</v>
      </c>
      <c r="BY56" s="876">
        <v>0</v>
      </c>
      <c r="BZ56" s="26"/>
      <c r="CA56" s="26"/>
      <c r="CB56" s="792"/>
      <c r="CC56" s="932" t="s">
        <v>3114</v>
      </c>
      <c r="CD56" s="978">
        <v>1</v>
      </c>
      <c r="CE56" s="1022">
        <v>1</v>
      </c>
      <c r="CF56" s="1028">
        <v>1</v>
      </c>
      <c r="CG56" s="26"/>
      <c r="CH56" s="26"/>
      <c r="CI56" s="1021">
        <v>0</v>
      </c>
      <c r="CJ56" s="1038" t="s">
        <v>3248</v>
      </c>
      <c r="CK56" s="1129">
        <v>1</v>
      </c>
      <c r="CL56" s="26"/>
      <c r="CM56" s="1134">
        <v>0</v>
      </c>
      <c r="CN56" s="930"/>
      <c r="CO56" s="930"/>
      <c r="CP56" s="1134">
        <v>0</v>
      </c>
      <c r="CQ56" s="1147" t="s">
        <v>2955</v>
      </c>
    </row>
    <row r="57" spans="1:95" ht="60" customHeight="1" x14ac:dyDescent="0.25">
      <c r="A57" s="1226"/>
      <c r="B57" s="1221" t="s">
        <v>381</v>
      </c>
      <c r="C57" s="1222" t="s">
        <v>348</v>
      </c>
      <c r="D57" s="664">
        <v>51</v>
      </c>
      <c r="E57" s="861" t="s">
        <v>349</v>
      </c>
      <c r="F57" s="5" t="s">
        <v>350</v>
      </c>
      <c r="G57" s="5" t="s">
        <v>351</v>
      </c>
      <c r="H57" s="5" t="s">
        <v>352</v>
      </c>
      <c r="I57" s="32" t="s">
        <v>353</v>
      </c>
      <c r="J57" s="62" t="s">
        <v>385</v>
      </c>
      <c r="K57" s="8" t="s">
        <v>386</v>
      </c>
      <c r="L57" s="10">
        <v>222</v>
      </c>
      <c r="M57" s="8" t="s">
        <v>392</v>
      </c>
      <c r="N57" s="413">
        <v>1</v>
      </c>
      <c r="O57" s="100">
        <v>1</v>
      </c>
      <c r="P57" s="1083">
        <v>1</v>
      </c>
      <c r="Q57" s="1137" t="s">
        <v>3354</v>
      </c>
      <c r="R57" s="1080">
        <f>'2015'!O62</f>
        <v>1</v>
      </c>
      <c r="S57" s="86">
        <f>'2015'!P62</f>
        <v>1</v>
      </c>
      <c r="T57" s="713">
        <f>'2015'!Q62</f>
        <v>1</v>
      </c>
      <c r="U57" s="37">
        <f>'2015'!R62</f>
        <v>1299100000</v>
      </c>
      <c r="V57" s="37">
        <f>'2015'!S62</f>
        <v>544879064</v>
      </c>
      <c r="W57" s="36">
        <f>'2015'!T62</f>
        <v>0.41942811484874143</v>
      </c>
      <c r="X57" s="31"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Y57" s="103">
        <f>'2016'!N62</f>
        <v>0.1</v>
      </c>
      <c r="Z57" s="104">
        <f>'2016'!O62</f>
        <v>0.1</v>
      </c>
      <c r="AA57" s="112">
        <f>'2016'!P62</f>
        <v>1</v>
      </c>
      <c r="AB57" s="37">
        <f>'2016'!Q62</f>
        <v>0</v>
      </c>
      <c r="AC57" s="37">
        <f>'2016'!R62</f>
        <v>0</v>
      </c>
      <c r="AD57" s="816">
        <f>'2016'!S62</f>
        <v>0</v>
      </c>
      <c r="AE57" s="31"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F57" s="103">
        <f>'2017'!N62</f>
        <v>0.1</v>
      </c>
      <c r="AG57" s="104">
        <f>'2017'!O62</f>
        <v>0.1</v>
      </c>
      <c r="AH57" s="112">
        <f>'2017'!P62</f>
        <v>1</v>
      </c>
      <c r="AI57" s="37">
        <f>'2017'!Q62</f>
        <v>18000000</v>
      </c>
      <c r="AJ57" s="37">
        <f>'2017'!R62</f>
        <v>0</v>
      </c>
      <c r="AK57" s="816">
        <f>'2017'!S62</f>
        <v>0</v>
      </c>
      <c r="AL57" s="31" t="str">
        <f>'2017'!T62</f>
        <v>Secretaria del interior a traves del area deseguridad humana ha desarrollado unos clubes de progenitores,los cuales promueve la formación de niños y niñas en temas como la crianza, la sexualidad. Etc.</v>
      </c>
      <c r="AM57" s="103">
        <f>'2018'!N62</f>
        <v>1</v>
      </c>
      <c r="AN57" s="104">
        <f>'2018'!O62</f>
        <v>0.2</v>
      </c>
      <c r="AO57" s="112">
        <f>'2018'!P62</f>
        <v>0.2</v>
      </c>
      <c r="AP57" s="37">
        <f>'2018'!Q62</f>
        <v>69300000</v>
      </c>
      <c r="AQ57" s="37">
        <f>'2018'!R62</f>
        <v>59520000</v>
      </c>
      <c r="AR57" s="203">
        <f>'2018'!S62</f>
        <v>0.8588744588744589</v>
      </c>
      <c r="AS57" s="31"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T57" s="103">
        <f>'2019'!N62</f>
        <v>1</v>
      </c>
      <c r="AU57" s="104">
        <f>'2019'!O62</f>
        <v>0.8</v>
      </c>
      <c r="AV57" s="112">
        <f>'2019'!P62</f>
        <v>0.5</v>
      </c>
      <c r="AW57" s="37">
        <f>'2019'!Q62</f>
        <v>145344700</v>
      </c>
      <c r="AX57" s="37">
        <f>'2019'!R62</f>
        <v>100443500</v>
      </c>
      <c r="AY57" s="1123">
        <v>0.69</v>
      </c>
      <c r="AZ57" s="353"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BA57" s="352">
        <f>'2020'!N62</f>
        <v>1</v>
      </c>
      <c r="BB57" s="352">
        <f>'2020'!O62</f>
        <v>0.2</v>
      </c>
      <c r="BC57" s="203">
        <f>'2020'!P62</f>
        <v>0.2</v>
      </c>
      <c r="BD57" s="362">
        <f>'2020'!Q62</f>
        <v>0</v>
      </c>
      <c r="BE57" s="362">
        <f>'2020'!R62</f>
        <v>0</v>
      </c>
      <c r="BF57" s="203">
        <f>'2020'!S62</f>
        <v>0</v>
      </c>
      <c r="BG57" s="1156" t="s">
        <v>1085</v>
      </c>
      <c r="BH57" s="570">
        <v>2</v>
      </c>
      <c r="BI57" s="677">
        <v>2</v>
      </c>
      <c r="BJ57" s="467">
        <v>1</v>
      </c>
      <c r="BK57" s="687" t="s">
        <v>2590</v>
      </c>
      <c r="BL57" s="489" t="s">
        <v>2591</v>
      </c>
      <c r="BM57" s="467">
        <v>0.89</v>
      </c>
      <c r="BN57" s="26" t="s">
        <v>2630</v>
      </c>
      <c r="BO57" s="694">
        <v>1</v>
      </c>
      <c r="BP57" s="696">
        <v>1</v>
      </c>
      <c r="BQ57" s="467">
        <v>1</v>
      </c>
      <c r="BR57" s="708">
        <v>15570000</v>
      </c>
      <c r="BS57" s="708">
        <v>14455000</v>
      </c>
      <c r="BT57" s="467">
        <v>1</v>
      </c>
      <c r="BU57" s="26" t="s">
        <v>2854</v>
      </c>
      <c r="BV57" s="1109" t="s">
        <v>2765</v>
      </c>
      <c r="BW57" s="868">
        <v>1</v>
      </c>
      <c r="BX57" s="868">
        <v>1</v>
      </c>
      <c r="BY57" s="875">
        <v>1</v>
      </c>
      <c r="BZ57" s="901">
        <v>370800000</v>
      </c>
      <c r="CA57" s="901">
        <v>370800000</v>
      </c>
      <c r="CB57" s="935">
        <v>1</v>
      </c>
      <c r="CC57" s="871" t="s">
        <v>3017</v>
      </c>
      <c r="CD57" s="978">
        <v>1</v>
      </c>
      <c r="CE57" s="1022"/>
      <c r="CF57" s="791" t="s">
        <v>3264</v>
      </c>
      <c r="CG57" s="26">
        <v>0</v>
      </c>
      <c r="CH57" s="26">
        <v>0</v>
      </c>
      <c r="CI57" s="1021">
        <v>0</v>
      </c>
      <c r="CJ57" s="1038" t="s">
        <v>3284</v>
      </c>
      <c r="CK57" s="1129">
        <v>1</v>
      </c>
      <c r="CL57" s="26"/>
      <c r="CM57" s="1134">
        <v>0</v>
      </c>
      <c r="CN57" s="930"/>
      <c r="CO57" s="930"/>
      <c r="CP57" s="1134">
        <v>0</v>
      </c>
      <c r="CQ57" s="1147" t="s">
        <v>2955</v>
      </c>
    </row>
    <row r="58" spans="1:95" ht="60" customHeight="1" x14ac:dyDescent="0.25">
      <c r="A58" s="1226"/>
      <c r="B58" s="1221"/>
      <c r="C58" s="1222"/>
      <c r="D58" s="664">
        <v>52</v>
      </c>
      <c r="E58" s="861" t="s">
        <v>354</v>
      </c>
      <c r="F58" s="5" t="s">
        <v>355</v>
      </c>
      <c r="G58" s="5" t="s">
        <v>356</v>
      </c>
      <c r="H58" s="5" t="s">
        <v>357</v>
      </c>
      <c r="I58" s="32" t="s">
        <v>353</v>
      </c>
      <c r="J58" s="1226" t="s">
        <v>215</v>
      </c>
      <c r="K58" s="1218" t="s">
        <v>216</v>
      </c>
      <c r="L58" s="1217">
        <v>197</v>
      </c>
      <c r="M58" s="1218" t="s">
        <v>217</v>
      </c>
      <c r="N58" s="414">
        <v>10</v>
      </c>
      <c r="O58" s="343">
        <v>5</v>
      </c>
      <c r="P58" s="1084">
        <v>0.5</v>
      </c>
      <c r="Q58" s="1137" t="s">
        <v>3355</v>
      </c>
      <c r="R58" s="1080">
        <f>'2015'!O63</f>
        <v>1</v>
      </c>
      <c r="S58" s="86">
        <f>'2015'!P63</f>
        <v>1</v>
      </c>
      <c r="T58" s="713">
        <f>'2015'!Q63</f>
        <v>1</v>
      </c>
      <c r="U58" s="37" t="str">
        <f>'2015'!R63</f>
        <v xml:space="preserve">Asumidos por la Consejeria Presidencial para la Equidad de la Mujer. </v>
      </c>
      <c r="V58" s="37">
        <f>'2015'!S63</f>
        <v>0</v>
      </c>
      <c r="W58" s="36">
        <f>'2015'!T63</f>
        <v>0</v>
      </c>
      <c r="X58" s="31"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Y58" s="103">
        <f>'2016'!N63</f>
        <v>0.1</v>
      </c>
      <c r="Z58" s="104">
        <f>'2016'!O63</f>
        <v>0.1</v>
      </c>
      <c r="AA58" s="112">
        <f>'2016'!P63</f>
        <v>1</v>
      </c>
      <c r="AB58" s="37">
        <f>'2016'!Q63</f>
        <v>0</v>
      </c>
      <c r="AC58" s="37">
        <f>'2016'!R63</f>
        <v>0</v>
      </c>
      <c r="AD58" s="816">
        <f>'2016'!S63</f>
        <v>0</v>
      </c>
      <c r="AE58" s="31"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F58" s="103">
        <f>'2017'!N63</f>
        <v>0.1</v>
      </c>
      <c r="AG58" s="104">
        <f>'2017'!O63</f>
        <v>0</v>
      </c>
      <c r="AH58" s="112">
        <f>'2017'!P63</f>
        <v>0</v>
      </c>
      <c r="AI58" s="37">
        <f>'2017'!Q63</f>
        <v>82000000</v>
      </c>
      <c r="AJ58" s="37">
        <f>'2017'!R63</f>
        <v>6570000</v>
      </c>
      <c r="AK58" s="816">
        <f>'2017'!S63</f>
        <v>8.0121951219512197E-2</v>
      </c>
      <c r="AL58" s="31" t="str">
        <f>'2017'!T63</f>
        <v xml:space="preserve">La jefatura de equidad de genero y mujer reporta que esta accion se encuentra en fase de ejecución </v>
      </c>
      <c r="AM58" s="103">
        <f>'2018'!N63</f>
        <v>0</v>
      </c>
      <c r="AN58" s="104">
        <f>'2018'!O63</f>
        <v>0</v>
      </c>
      <c r="AO58" s="112">
        <f>'2018'!P63</f>
        <v>0</v>
      </c>
      <c r="AP58" s="37">
        <f>'2018'!Q63</f>
        <v>0</v>
      </c>
      <c r="AQ58" s="37">
        <f>'2018'!R63</f>
        <v>0</v>
      </c>
      <c r="AR58" s="203">
        <f>'2018'!S63</f>
        <v>0</v>
      </c>
      <c r="AS58" s="31">
        <f>'2018'!AB63</f>
        <v>0</v>
      </c>
      <c r="AT58" s="103">
        <f>'2019'!N63</f>
        <v>1</v>
      </c>
      <c r="AU58" s="104">
        <f>'2019'!O63</f>
        <v>1</v>
      </c>
      <c r="AV58" s="112">
        <f>'2019'!P63</f>
        <v>1</v>
      </c>
      <c r="AW58" s="37">
        <f>'2019'!Q63</f>
        <v>45299000</v>
      </c>
      <c r="AX58" s="37">
        <f>'2019'!R63</f>
        <v>37501000</v>
      </c>
      <c r="AY58" s="819">
        <v>0.82779999999999998</v>
      </c>
      <c r="AZ58" s="353"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BA58" s="352">
        <f>'2020'!N63</f>
        <v>0</v>
      </c>
      <c r="BB58" s="352">
        <f>'2020'!O63</f>
        <v>0</v>
      </c>
      <c r="BC58" s="203">
        <f>'2020'!P63</f>
        <v>0</v>
      </c>
      <c r="BD58" s="362">
        <f>'2020'!Q63</f>
        <v>0</v>
      </c>
      <c r="BE58" s="362">
        <f>'2020'!R63</f>
        <v>0</v>
      </c>
      <c r="BF58" s="203">
        <f>'2020'!S63</f>
        <v>0</v>
      </c>
      <c r="BG58" s="1154"/>
      <c r="BH58" s="460">
        <v>1</v>
      </c>
      <c r="BI58" s="677">
        <v>0</v>
      </c>
      <c r="BJ58" s="467">
        <v>0</v>
      </c>
      <c r="BK58" s="687"/>
      <c r="BL58" s="489"/>
      <c r="BM58" s="467">
        <v>0</v>
      </c>
      <c r="BN58" s="26" t="s">
        <v>2600</v>
      </c>
      <c r="BO58" s="687">
        <v>1</v>
      </c>
      <c r="BP58" s="693">
        <v>1</v>
      </c>
      <c r="BQ58" s="467">
        <v>1</v>
      </c>
      <c r="BR58" s="708">
        <v>320000</v>
      </c>
      <c r="BS58" s="708">
        <v>320000</v>
      </c>
      <c r="BT58" s="467">
        <f>BP58/BO58*1</f>
        <v>1</v>
      </c>
      <c r="BU58" s="26" t="s">
        <v>2813</v>
      </c>
      <c r="BV58" s="1109" t="s">
        <v>2703</v>
      </c>
      <c r="BW58" s="869">
        <v>1</v>
      </c>
      <c r="BX58" s="869">
        <v>1</v>
      </c>
      <c r="BY58" s="875">
        <v>1</v>
      </c>
      <c r="BZ58" s="489">
        <v>2130000</v>
      </c>
      <c r="CA58" s="489">
        <v>2130000</v>
      </c>
      <c r="CB58" s="875">
        <v>1</v>
      </c>
      <c r="CC58" s="871" t="s">
        <v>3090</v>
      </c>
      <c r="CD58" s="976">
        <v>1</v>
      </c>
      <c r="CE58" s="1022">
        <v>0</v>
      </c>
      <c r="CF58" s="791">
        <v>0</v>
      </c>
      <c r="CG58" s="26"/>
      <c r="CH58" s="26"/>
      <c r="CI58" s="1021">
        <v>0</v>
      </c>
      <c r="CJ58" s="1038" t="s">
        <v>3225</v>
      </c>
      <c r="CK58" s="1127">
        <v>1</v>
      </c>
      <c r="CL58" s="26"/>
      <c r="CM58" s="1134">
        <v>0</v>
      </c>
      <c r="CN58" s="930"/>
      <c r="CO58" s="930"/>
      <c r="CP58" s="1134">
        <v>0</v>
      </c>
      <c r="CQ58" s="1147" t="s">
        <v>2955</v>
      </c>
    </row>
    <row r="59" spans="1:95" ht="156" customHeight="1" x14ac:dyDescent="0.25">
      <c r="A59" s="1226"/>
      <c r="B59" s="1221"/>
      <c r="C59" s="1222"/>
      <c r="D59" s="664">
        <v>53</v>
      </c>
      <c r="E59" s="862" t="s">
        <v>358</v>
      </c>
      <c r="F59" s="5" t="s">
        <v>359</v>
      </c>
      <c r="G59" s="5" t="s">
        <v>360</v>
      </c>
      <c r="H59" s="5" t="s">
        <v>361</v>
      </c>
      <c r="I59" s="32" t="s">
        <v>362</v>
      </c>
      <c r="J59" s="1226"/>
      <c r="K59" s="1218"/>
      <c r="L59" s="1217"/>
      <c r="M59" s="1218"/>
      <c r="N59" s="712">
        <v>1</v>
      </c>
      <c r="O59" s="968">
        <v>1</v>
      </c>
      <c r="P59" s="1089">
        <v>1</v>
      </c>
      <c r="Q59" s="1137" t="s">
        <v>3356</v>
      </c>
      <c r="R59" s="1080" t="str">
        <f>'2015'!O64</f>
        <v>Divulgacion de el programa de mujer rural</v>
      </c>
      <c r="S59" s="86">
        <f>'2015'!P64</f>
        <v>0.5</v>
      </c>
      <c r="T59" s="36">
        <f>'2015'!Q64</f>
        <v>5.0000000000000001E-3</v>
      </c>
      <c r="U59" s="37">
        <f>'2015'!R64</f>
        <v>0</v>
      </c>
      <c r="V59" s="37">
        <f>'2015'!S64</f>
        <v>0</v>
      </c>
      <c r="W59" s="36">
        <f>'2015'!T64</f>
        <v>0</v>
      </c>
      <c r="X59" s="31"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Y59" s="103">
        <f>'2016'!N64</f>
        <v>0.1</v>
      </c>
      <c r="Z59" s="104">
        <f>'2016'!O64</f>
        <v>0.1</v>
      </c>
      <c r="AA59" s="112">
        <f>'2016'!P64</f>
        <v>1</v>
      </c>
      <c r="AB59" s="37">
        <f>'2016'!Q64</f>
        <v>0</v>
      </c>
      <c r="AC59" s="37">
        <f>'2016'!R64</f>
        <v>0</v>
      </c>
      <c r="AD59" s="816">
        <f>'2016'!S64</f>
        <v>0</v>
      </c>
      <c r="AE59" s="31"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F59" s="103">
        <f>'2017'!N64</f>
        <v>0.1</v>
      </c>
      <c r="AG59" s="104">
        <f>'2017'!O64</f>
        <v>7.0000000000000007E-2</v>
      </c>
      <c r="AH59" s="112">
        <f>'2017'!P64</f>
        <v>0.70000000000000007</v>
      </c>
      <c r="AI59" s="37">
        <f>'2017'!Q64</f>
        <v>0</v>
      </c>
      <c r="AJ59" s="37">
        <f>'2017'!R64</f>
        <v>0</v>
      </c>
      <c r="AK59" s="816">
        <f>'2017'!S64</f>
        <v>0</v>
      </c>
      <c r="AL59" s="31"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M59" s="103">
        <f>'2018'!N64</f>
        <v>0</v>
      </c>
      <c r="AN59" s="104">
        <f>'2018'!O64</f>
        <v>0</v>
      </c>
      <c r="AO59" s="112">
        <f>'2018'!P64</f>
        <v>0</v>
      </c>
      <c r="AP59" s="37">
        <f>'2018'!Q64</f>
        <v>0</v>
      </c>
      <c r="AQ59" s="37">
        <f>'2018'!R64</f>
        <v>0</v>
      </c>
      <c r="AR59" s="203">
        <f>'2018'!S64</f>
        <v>0</v>
      </c>
      <c r="AS59" s="31"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T59" s="103">
        <f>'2019'!N64</f>
        <v>0</v>
      </c>
      <c r="AU59" s="104">
        <f>'2019'!O64</f>
        <v>0</v>
      </c>
      <c r="AV59" s="112">
        <f>'2019'!P64</f>
        <v>1</v>
      </c>
      <c r="AW59" s="37">
        <f>'2019'!Q64</f>
        <v>0</v>
      </c>
      <c r="AX59" s="37">
        <f>'2019'!R64</f>
        <v>0</v>
      </c>
      <c r="AY59" s="816">
        <v>0</v>
      </c>
      <c r="AZ59" s="353"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BA59" s="352">
        <f>'2020'!N64</f>
        <v>0</v>
      </c>
      <c r="BB59" s="352">
        <f>'2020'!O64</f>
        <v>0</v>
      </c>
      <c r="BC59" s="203">
        <f>'2020'!P64</f>
        <v>0</v>
      </c>
      <c r="BD59" s="362">
        <f>'2020'!Q64</f>
        <v>0</v>
      </c>
      <c r="BE59" s="362">
        <f>'2020'!R64</f>
        <v>0</v>
      </c>
      <c r="BF59" s="203">
        <f>'2020'!S64</f>
        <v>0</v>
      </c>
      <c r="BG59" s="1154"/>
      <c r="BH59" s="460">
        <v>1</v>
      </c>
      <c r="BI59" s="677"/>
      <c r="BJ59" s="467">
        <v>0</v>
      </c>
      <c r="BK59" s="687"/>
      <c r="BL59" s="489"/>
      <c r="BM59" s="467">
        <v>0</v>
      </c>
      <c r="BN59" s="26" t="s">
        <v>2600</v>
      </c>
      <c r="BO59" s="687">
        <v>1</v>
      </c>
      <c r="BP59" s="693">
        <v>1</v>
      </c>
      <c r="BQ59" s="467">
        <v>1</v>
      </c>
      <c r="BR59" s="703">
        <v>0</v>
      </c>
      <c r="BS59" s="708">
        <v>0</v>
      </c>
      <c r="BT59" s="467">
        <v>0</v>
      </c>
      <c r="BU59" s="26" t="s">
        <v>2855</v>
      </c>
      <c r="BV59" s="1108"/>
      <c r="BW59" s="869">
        <v>1</v>
      </c>
      <c r="BX59" s="900">
        <v>0</v>
      </c>
      <c r="BY59" s="876">
        <v>0</v>
      </c>
      <c r="BZ59" s="26"/>
      <c r="CA59" s="26"/>
      <c r="CB59" s="792"/>
      <c r="CC59" s="871" t="s">
        <v>2955</v>
      </c>
      <c r="CD59" s="976">
        <v>1</v>
      </c>
      <c r="CE59" s="1098">
        <v>1</v>
      </c>
      <c r="CF59" s="1099">
        <v>1</v>
      </c>
      <c r="CG59" s="26"/>
      <c r="CH59" s="26"/>
      <c r="CI59" s="1021">
        <v>0</v>
      </c>
      <c r="CJ59" s="1038" t="s">
        <v>3302</v>
      </c>
      <c r="CK59" s="1127">
        <v>1</v>
      </c>
      <c r="CL59" s="26"/>
      <c r="CM59" s="1134">
        <v>0</v>
      </c>
      <c r="CN59" s="930"/>
      <c r="CO59" s="930"/>
      <c r="CP59" s="1134">
        <v>0</v>
      </c>
      <c r="CQ59" s="1147" t="s">
        <v>2955</v>
      </c>
    </row>
    <row r="60" spans="1:95" ht="60" customHeight="1" x14ac:dyDescent="0.25">
      <c r="A60" s="1226"/>
      <c r="B60" s="1221"/>
      <c r="C60" s="1222"/>
      <c r="D60" s="664">
        <v>54</v>
      </c>
      <c r="E60" s="861" t="s">
        <v>363</v>
      </c>
      <c r="F60" s="5" t="s">
        <v>364</v>
      </c>
      <c r="G60" s="5" t="s">
        <v>365</v>
      </c>
      <c r="H60" s="5" t="s">
        <v>366</v>
      </c>
      <c r="I60" s="81" t="s">
        <v>367</v>
      </c>
      <c r="J60" s="1226"/>
      <c r="K60" s="1218"/>
      <c r="L60" s="1217"/>
      <c r="M60" s="1218"/>
      <c r="N60" s="413">
        <v>1</v>
      </c>
      <c r="O60" s="100">
        <v>0.8</v>
      </c>
      <c r="P60" s="1083">
        <f>O60/N60</f>
        <v>0.8</v>
      </c>
      <c r="Q60" s="1137" t="s">
        <v>3357</v>
      </c>
      <c r="R60" s="1080">
        <f>'2015'!O65</f>
        <v>0</v>
      </c>
      <c r="S60" s="86">
        <f>'2015'!P65</f>
        <v>0</v>
      </c>
      <c r="T60" s="36">
        <f>'2015'!Q65</f>
        <v>0</v>
      </c>
      <c r="U60" s="37">
        <f>'2015'!R65</f>
        <v>0</v>
      </c>
      <c r="V60" s="37">
        <f>'2015'!S65</f>
        <v>0</v>
      </c>
      <c r="W60" s="36">
        <f>'2015'!T65</f>
        <v>0</v>
      </c>
      <c r="X60" s="31" t="str">
        <f>'2015'!U65</f>
        <v>ND</v>
      </c>
      <c r="Y60" s="103">
        <f>'2016'!N65</f>
        <v>0.1</v>
      </c>
      <c r="Z60" s="104">
        <f>'2016'!O65</f>
        <v>0.1</v>
      </c>
      <c r="AA60" s="112">
        <f>'2016'!P65</f>
        <v>1</v>
      </c>
      <c r="AB60" s="37">
        <f>'2016'!Q65</f>
        <v>0</v>
      </c>
      <c r="AC60" s="37">
        <f>'2016'!R65</f>
        <v>0</v>
      </c>
      <c r="AD60" s="816">
        <f>'2016'!S65</f>
        <v>0</v>
      </c>
      <c r="AE60" s="31"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F60" s="103">
        <f>'2017'!N65</f>
        <v>0.1</v>
      </c>
      <c r="AG60" s="104">
        <f>'2017'!O65</f>
        <v>0.1</v>
      </c>
      <c r="AH60" s="112">
        <f>'2017'!P65</f>
        <v>1</v>
      </c>
      <c r="AI60" s="37">
        <f>'2017'!Q65</f>
        <v>0</v>
      </c>
      <c r="AJ60" s="37">
        <f>'2017'!R65</f>
        <v>0</v>
      </c>
      <c r="AK60" s="816">
        <f>'2017'!S65</f>
        <v>0</v>
      </c>
      <c r="AL60" s="31"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M60" s="103">
        <f>'2018'!N65</f>
        <v>0</v>
      </c>
      <c r="AN60" s="104">
        <f>'2018'!O65</f>
        <v>0</v>
      </c>
      <c r="AO60" s="112">
        <f>'2018'!P65</f>
        <v>0</v>
      </c>
      <c r="AP60" s="37">
        <f>'2018'!Q65</f>
        <v>0</v>
      </c>
      <c r="AQ60" s="37">
        <f>'2018'!R65</f>
        <v>0</v>
      </c>
      <c r="AR60" s="203">
        <f>'2018'!S65</f>
        <v>0</v>
      </c>
      <c r="AS60" s="31">
        <f>'2018'!AB65</f>
        <v>0</v>
      </c>
      <c r="AT60" s="103">
        <f>'2019'!N65</f>
        <v>0</v>
      </c>
      <c r="AU60" s="104">
        <f>'2019'!O65</f>
        <v>0</v>
      </c>
      <c r="AV60" s="112">
        <f>'2019'!P65</f>
        <v>1</v>
      </c>
      <c r="AW60" s="37">
        <f>'2019'!Q65</f>
        <v>0</v>
      </c>
      <c r="AX60" s="37">
        <f>'2019'!R65</f>
        <v>0</v>
      </c>
      <c r="AY60" s="816">
        <v>0</v>
      </c>
      <c r="AZ60" s="353"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BA60" s="352">
        <f>'2020'!N65</f>
        <v>0</v>
      </c>
      <c r="BB60" s="352">
        <f>'2020'!O65</f>
        <v>0</v>
      </c>
      <c r="BC60" s="203">
        <f>'2020'!P65</f>
        <v>0</v>
      </c>
      <c r="BD60" s="362">
        <f>'2020'!Q65</f>
        <v>0</v>
      </c>
      <c r="BE60" s="362">
        <f>'2020'!R65</f>
        <v>0</v>
      </c>
      <c r="BF60" s="203">
        <f>'2020'!S65</f>
        <v>0</v>
      </c>
      <c r="BG60" s="1155"/>
      <c r="BH60" s="460">
        <v>0</v>
      </c>
      <c r="BI60" s="677">
        <v>0</v>
      </c>
      <c r="BJ60" s="467">
        <v>0</v>
      </c>
      <c r="BK60" s="687"/>
      <c r="BL60" s="489"/>
      <c r="BM60" s="467">
        <v>0</v>
      </c>
      <c r="BN60" s="26" t="s">
        <v>2600</v>
      </c>
      <c r="BO60" s="694">
        <v>1</v>
      </c>
      <c r="BP60" s="740">
        <v>0.7</v>
      </c>
      <c r="BQ60" s="467">
        <v>0.7</v>
      </c>
      <c r="BR60" s="703">
        <v>20000000</v>
      </c>
      <c r="BS60" s="703">
        <v>8500000</v>
      </c>
      <c r="BT60" s="467">
        <v>0.42499999999999999</v>
      </c>
      <c r="BU60" s="26" t="s">
        <v>2856</v>
      </c>
      <c r="BV60" s="26"/>
      <c r="BW60" s="873">
        <v>1</v>
      </c>
      <c r="BX60" s="936">
        <v>0.1</v>
      </c>
      <c r="BY60" s="791">
        <v>0.1</v>
      </c>
      <c r="BZ60" s="817">
        <v>355000</v>
      </c>
      <c r="CA60" s="817">
        <v>355000</v>
      </c>
      <c r="CB60" s="819">
        <v>1</v>
      </c>
      <c r="CC60" s="871" t="s">
        <v>3105</v>
      </c>
      <c r="CD60" s="978">
        <v>1</v>
      </c>
      <c r="CE60" s="1022">
        <v>0</v>
      </c>
      <c r="CF60" s="791">
        <v>0</v>
      </c>
      <c r="CG60" s="26"/>
      <c r="CH60" s="26"/>
      <c r="CI60" s="1021">
        <v>0</v>
      </c>
      <c r="CJ60" s="1038" t="s">
        <v>3005</v>
      </c>
      <c r="CK60" s="1129">
        <v>1</v>
      </c>
      <c r="CL60" s="26"/>
      <c r="CM60" s="1134">
        <v>0</v>
      </c>
      <c r="CN60" s="930"/>
      <c r="CO60" s="930"/>
      <c r="CP60" s="1134">
        <v>0</v>
      </c>
      <c r="CQ60" s="1147" t="s">
        <v>2955</v>
      </c>
    </row>
    <row r="61" spans="1:95" ht="60" customHeight="1" x14ac:dyDescent="0.25">
      <c r="A61" s="1226"/>
      <c r="B61" s="1221" t="s">
        <v>368</v>
      </c>
      <c r="C61" s="1221" t="s">
        <v>369</v>
      </c>
      <c r="D61" s="664">
        <v>55</v>
      </c>
      <c r="E61" s="14" t="s">
        <v>370</v>
      </c>
      <c r="F61" s="5" t="s">
        <v>371</v>
      </c>
      <c r="G61" s="5" t="s">
        <v>372</v>
      </c>
      <c r="H61" s="5" t="s">
        <v>373</v>
      </c>
      <c r="I61" s="32" t="s">
        <v>374</v>
      </c>
      <c r="J61" s="1226"/>
      <c r="K61" s="1218"/>
      <c r="L61" s="1217"/>
      <c r="M61" s="1218"/>
      <c r="N61" s="413">
        <v>1</v>
      </c>
      <c r="O61" s="100">
        <v>0.8</v>
      </c>
      <c r="P61" s="1089">
        <f>O61/N61</f>
        <v>0.8</v>
      </c>
      <c r="Q61" s="1137" t="s">
        <v>3358</v>
      </c>
      <c r="R61" s="1080">
        <f>'2015'!O66</f>
        <v>0.1</v>
      </c>
      <c r="S61" s="86">
        <f>'2015'!P66</f>
        <v>0.1</v>
      </c>
      <c r="T61" s="36">
        <f>'2015'!Q66</f>
        <v>1</v>
      </c>
      <c r="U61" s="37">
        <f>'2015'!R66</f>
        <v>28750000</v>
      </c>
      <c r="V61" s="37">
        <f>'2015'!S66</f>
        <v>21366666</v>
      </c>
      <c r="W61" s="36">
        <f>'2015'!T66</f>
        <v>0.74318838260869569</v>
      </c>
      <c r="X61" s="31" t="str">
        <f>'2015'!U66</f>
        <v>La camapaña se ha ejecutado desde las acciones de socialización y movilización ejecutados por la Jefatura de Mujer y por el Consejo Departamental de Mujeres.</v>
      </c>
      <c r="Y61" s="103">
        <f>'2016'!N66</f>
        <v>0.1</v>
      </c>
      <c r="Z61" s="104">
        <f>'2016'!O66</f>
        <v>0.1</v>
      </c>
      <c r="AA61" s="112">
        <f>'2016'!P66</f>
        <v>1</v>
      </c>
      <c r="AB61" s="37">
        <f>'2016'!Q66</f>
        <v>4450000</v>
      </c>
      <c r="AC61" s="37">
        <f>'2016'!R66</f>
        <v>4450000</v>
      </c>
      <c r="AD61" s="819">
        <f>'2016'!S66</f>
        <v>1</v>
      </c>
      <c r="AE61" s="31" t="str">
        <f>'2016'!T66</f>
        <v xml:space="preserve">Se Realizo una campaña de visibilización y sensibilización de la Política  Pùblica de Equidad de género para las mujeres en todo el departamento. </v>
      </c>
      <c r="AF61" s="103">
        <f>'2017'!N66</f>
        <v>0.1</v>
      </c>
      <c r="AG61" s="104">
        <f>'2017'!O66</f>
        <v>0.1</v>
      </c>
      <c r="AH61" s="112">
        <f>'2017'!P66</f>
        <v>1</v>
      </c>
      <c r="AI61" s="37">
        <f>'2017'!Q66</f>
        <v>0</v>
      </c>
      <c r="AJ61" s="37">
        <f>'2017'!R66</f>
        <v>0</v>
      </c>
      <c r="AK61" s="816">
        <f>'2017'!S66</f>
        <v>0</v>
      </c>
      <c r="AL61" s="31" t="str">
        <f>'2017'!T66</f>
        <v xml:space="preserve">Desde la jefatura de equidad de genero y mujer se Realizo una campaña de visibilización y sensibilización de la Política  Pùblica de Equidad de género para las mujeres en todo el departamento. </v>
      </c>
      <c r="AM61" s="103">
        <f>'2018'!N66</f>
        <v>0</v>
      </c>
      <c r="AN61" s="104">
        <f>'2018'!O66</f>
        <v>0</v>
      </c>
      <c r="AO61" s="112">
        <f>'2018'!P66</f>
        <v>0</v>
      </c>
      <c r="AP61" s="37">
        <f>'2018'!Q66</f>
        <v>0</v>
      </c>
      <c r="AQ61" s="37">
        <f>'2018'!R66</f>
        <v>0</v>
      </c>
      <c r="AR61" s="203">
        <f>'2018'!S66</f>
        <v>0</v>
      </c>
      <c r="AS61" s="31"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T61" s="103">
        <f>'2019'!N66</f>
        <v>0</v>
      </c>
      <c r="AU61" s="104">
        <f>'2019'!O66</f>
        <v>0</v>
      </c>
      <c r="AV61" s="112">
        <f>'2019'!P66</f>
        <v>1</v>
      </c>
      <c r="AW61" s="37">
        <f>'2019'!Q66</f>
        <v>0</v>
      </c>
      <c r="AX61" s="37">
        <f>'2019'!R66</f>
        <v>0</v>
      </c>
      <c r="AY61" s="816">
        <v>0</v>
      </c>
      <c r="AZ61" s="353"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BA61" s="352">
        <f>'2020'!N66</f>
        <v>0</v>
      </c>
      <c r="BB61" s="352">
        <f>'2020'!O66</f>
        <v>0</v>
      </c>
      <c r="BC61" s="203">
        <f>'2020'!P66</f>
        <v>0</v>
      </c>
      <c r="BD61" s="362">
        <f>'2020'!Q66</f>
        <v>0</v>
      </c>
      <c r="BE61" s="362">
        <f>'2020'!R66</f>
        <v>0</v>
      </c>
      <c r="BF61" s="203">
        <f>'2020'!S66</f>
        <v>0</v>
      </c>
      <c r="BG61" s="356" t="s">
        <v>1413</v>
      </c>
      <c r="BH61" s="460">
        <v>1</v>
      </c>
      <c r="BI61" s="677">
        <v>0</v>
      </c>
      <c r="BJ61" s="467">
        <v>0</v>
      </c>
      <c r="BK61" s="687"/>
      <c r="BL61" s="489"/>
      <c r="BM61" s="467">
        <v>0</v>
      </c>
      <c r="BN61" s="683" t="s">
        <v>2600</v>
      </c>
      <c r="BO61" s="694">
        <v>1</v>
      </c>
      <c r="BP61" s="739">
        <v>1</v>
      </c>
      <c r="BQ61" s="467">
        <v>1</v>
      </c>
      <c r="BR61" s="703">
        <v>800000</v>
      </c>
      <c r="BS61" s="703">
        <v>800000</v>
      </c>
      <c r="BT61" s="467">
        <v>1</v>
      </c>
      <c r="BU61" s="683" t="s">
        <v>2814</v>
      </c>
      <c r="BV61" s="1109" t="s">
        <v>2767</v>
      </c>
      <c r="BW61" s="868">
        <v>1</v>
      </c>
      <c r="BX61" s="900">
        <v>0</v>
      </c>
      <c r="BY61" s="876">
        <v>0</v>
      </c>
      <c r="BZ61" s="26"/>
      <c r="CA61" s="26"/>
      <c r="CB61" s="792"/>
      <c r="CC61" s="871" t="s">
        <v>2955</v>
      </c>
      <c r="CD61" s="978">
        <v>1</v>
      </c>
      <c r="CE61" s="1022">
        <v>0</v>
      </c>
      <c r="CF61" s="791">
        <v>0</v>
      </c>
      <c r="CG61" s="26"/>
      <c r="CH61" s="26"/>
      <c r="CI61" s="1021">
        <v>0</v>
      </c>
      <c r="CJ61" s="1038" t="s">
        <v>3231</v>
      </c>
      <c r="CK61" s="1129">
        <v>1</v>
      </c>
      <c r="CL61" s="26"/>
      <c r="CM61" s="1134">
        <v>0</v>
      </c>
      <c r="CN61" s="930"/>
      <c r="CO61" s="930"/>
      <c r="CP61" s="1134">
        <v>0</v>
      </c>
      <c r="CQ61" s="1147" t="s">
        <v>2955</v>
      </c>
    </row>
    <row r="62" spans="1:95" ht="85.5" customHeight="1" x14ac:dyDescent="0.25">
      <c r="A62" s="1226"/>
      <c r="B62" s="1221"/>
      <c r="C62" s="1221"/>
      <c r="D62" s="664">
        <v>56</v>
      </c>
      <c r="E62" s="14" t="s">
        <v>375</v>
      </c>
      <c r="F62" s="5" t="s">
        <v>376</v>
      </c>
      <c r="G62" s="5" t="s">
        <v>377</v>
      </c>
      <c r="H62" s="5" t="s">
        <v>378</v>
      </c>
      <c r="I62" s="32" t="s">
        <v>379</v>
      </c>
      <c r="J62" s="1226"/>
      <c r="K62" s="1218"/>
      <c r="L62" s="1217"/>
      <c r="M62" s="1218"/>
      <c r="N62" s="745">
        <v>12</v>
      </c>
      <c r="O62" s="343">
        <v>12</v>
      </c>
      <c r="P62" s="1090">
        <f>12/12*100</f>
        <v>100</v>
      </c>
      <c r="Q62" s="1137" t="s">
        <v>3359</v>
      </c>
      <c r="R62" s="1080" t="str">
        <f>'2015'!O67</f>
        <v>Conformación de un  subcomite en el consejo departamental de mujeres "Lina María Ramirez Alarcón" 10%</v>
      </c>
      <c r="S62" s="86">
        <f>'2015'!P67</f>
        <v>0.1</v>
      </c>
      <c r="T62" s="36">
        <f>'2015'!Q67</f>
        <v>0.1</v>
      </c>
      <c r="U62" s="37">
        <f>'2015'!R67</f>
        <v>50636666</v>
      </c>
      <c r="V62" s="37">
        <f>'2015'!S67</f>
        <v>28446666</v>
      </c>
      <c r="W62" s="36">
        <f>'2015'!T67</f>
        <v>0.56177999554710023</v>
      </c>
      <c r="X62" s="31"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Y62" s="103">
        <f>'2016'!N67</f>
        <v>0.12</v>
      </c>
      <c r="Z62" s="104">
        <f>'2016'!O67</f>
        <v>0.12</v>
      </c>
      <c r="AA62" s="112">
        <f>'2016'!P67</f>
        <v>1</v>
      </c>
      <c r="AB62" s="37">
        <f>'2016'!Q67</f>
        <v>0</v>
      </c>
      <c r="AC62" s="37">
        <f>'2016'!R67</f>
        <v>0</v>
      </c>
      <c r="AD62" s="816">
        <f>'2016'!S67</f>
        <v>0</v>
      </c>
      <c r="AE62" s="31"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F62" s="103">
        <f>'2017'!N67</f>
        <v>0.12</v>
      </c>
      <c r="AG62" s="104">
        <f>'2017'!O67</f>
        <v>0</v>
      </c>
      <c r="AH62" s="112">
        <f>'2017'!P67</f>
        <v>0</v>
      </c>
      <c r="AI62" s="37">
        <f>'2017'!Q67</f>
        <v>0</v>
      </c>
      <c r="AJ62" s="37">
        <f>'2017'!R67</f>
        <v>0</v>
      </c>
      <c r="AK62" s="816">
        <f>'2017'!S67</f>
        <v>0</v>
      </c>
      <c r="AL62" s="31" t="str">
        <f>'2017'!T67</f>
        <v xml:space="preserve">La jefatura de equidad de genero y mujer reporta que esta accion se encuentra en fase de ejecución </v>
      </c>
      <c r="AM62" s="103">
        <f>'2018'!N67</f>
        <v>0</v>
      </c>
      <c r="AN62" s="104">
        <f>'2018'!O67</f>
        <v>0</v>
      </c>
      <c r="AO62" s="112">
        <f>'2018'!P67</f>
        <v>0</v>
      </c>
      <c r="AP62" s="37">
        <f>'2018'!Q67</f>
        <v>0</v>
      </c>
      <c r="AQ62" s="37">
        <f>'2018'!R67</f>
        <v>0</v>
      </c>
      <c r="AR62" s="203">
        <f>'2018'!S67</f>
        <v>0</v>
      </c>
      <c r="AS62" s="31"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T62" s="103">
        <f>'2019'!N67</f>
        <v>0</v>
      </c>
      <c r="AU62" s="104">
        <f>'2019'!O67</f>
        <v>0</v>
      </c>
      <c r="AV62" s="112">
        <f>'2019'!P67</f>
        <v>1</v>
      </c>
      <c r="AW62" s="37">
        <f>'2019'!Q67</f>
        <v>0</v>
      </c>
      <c r="AX62" s="37">
        <f>'2019'!R67</f>
        <v>0</v>
      </c>
      <c r="AY62" s="816">
        <v>0</v>
      </c>
      <c r="AZ62" s="353"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BA62" s="352">
        <f>'2020'!N67</f>
        <v>0</v>
      </c>
      <c r="BB62" s="352">
        <f>'2020'!O67</f>
        <v>0</v>
      </c>
      <c r="BC62" s="203">
        <f>'2020'!P67</f>
        <v>0</v>
      </c>
      <c r="BD62" s="362">
        <f>'2020'!Q67</f>
        <v>0</v>
      </c>
      <c r="BE62" s="362">
        <f>'2020'!R67</f>
        <v>0</v>
      </c>
      <c r="BF62" s="203">
        <f>'2020'!S67</f>
        <v>0</v>
      </c>
      <c r="BG62" s="356" t="s">
        <v>1413</v>
      </c>
      <c r="BH62" s="460">
        <v>12</v>
      </c>
      <c r="BI62" s="677">
        <v>10</v>
      </c>
      <c r="BJ62" s="467">
        <v>0.83330000000000004</v>
      </c>
      <c r="BK62" s="565">
        <v>10085000</v>
      </c>
      <c r="BL62" s="565">
        <v>6822777</v>
      </c>
      <c r="BM62" s="467">
        <v>0.68</v>
      </c>
      <c r="BN62" s="683" t="s">
        <v>2631</v>
      </c>
      <c r="BO62" s="687">
        <v>12</v>
      </c>
      <c r="BP62" s="693">
        <v>13</v>
      </c>
      <c r="BQ62" s="467">
        <v>1</v>
      </c>
      <c r="BR62" s="703">
        <v>0</v>
      </c>
      <c r="BS62" s="708">
        <v>0</v>
      </c>
      <c r="BT62" s="467">
        <v>0</v>
      </c>
      <c r="BU62" s="683" t="s">
        <v>2857</v>
      </c>
      <c r="BV62" s="1109" t="s">
        <v>2704</v>
      </c>
      <c r="BW62" s="869">
        <v>12</v>
      </c>
      <c r="BX62" s="869">
        <v>12</v>
      </c>
      <c r="BY62" s="875">
        <v>1</v>
      </c>
      <c r="BZ62" s="26"/>
      <c r="CA62" s="26"/>
      <c r="CB62" s="792"/>
      <c r="CC62" s="871" t="s">
        <v>2953</v>
      </c>
      <c r="CD62" s="976">
        <v>12</v>
      </c>
      <c r="CE62" s="1013">
        <v>12</v>
      </c>
      <c r="CF62" s="1014">
        <v>1</v>
      </c>
      <c r="CG62" s="26"/>
      <c r="CH62" s="26"/>
      <c r="CI62" s="1021">
        <v>0</v>
      </c>
      <c r="CJ62" s="1038" t="s">
        <v>3232</v>
      </c>
      <c r="CK62" s="1127">
        <v>12</v>
      </c>
      <c r="CL62" s="26"/>
      <c r="CM62" s="1134">
        <v>0</v>
      </c>
      <c r="CN62" s="930"/>
      <c r="CO62" s="930"/>
      <c r="CP62" s="1134">
        <v>0</v>
      </c>
      <c r="CQ62" s="1147" t="s">
        <v>2955</v>
      </c>
    </row>
    <row r="63" spans="1:95" ht="60" customHeight="1" x14ac:dyDescent="0.2">
      <c r="A63" s="1231" t="s">
        <v>393</v>
      </c>
      <c r="B63" s="1218" t="s">
        <v>394</v>
      </c>
      <c r="C63" s="1218" t="s">
        <v>395</v>
      </c>
      <c r="D63" s="665">
        <v>57</v>
      </c>
      <c r="E63" s="14" t="s">
        <v>396</v>
      </c>
      <c r="F63" s="5" t="s">
        <v>397</v>
      </c>
      <c r="G63" s="5" t="s">
        <v>398</v>
      </c>
      <c r="H63" s="5" t="s">
        <v>399</v>
      </c>
      <c r="I63" s="32" t="s">
        <v>400</v>
      </c>
      <c r="J63" s="42" t="s">
        <v>233</v>
      </c>
      <c r="K63" s="12" t="s">
        <v>234</v>
      </c>
      <c r="L63" s="15">
        <v>197</v>
      </c>
      <c r="M63" s="1076" t="s">
        <v>217</v>
      </c>
      <c r="N63" s="413">
        <v>1</v>
      </c>
      <c r="O63" s="100">
        <v>1</v>
      </c>
      <c r="P63" s="1083">
        <f>O63/N63</f>
        <v>1</v>
      </c>
      <c r="Q63" s="1137" t="s">
        <v>3360</v>
      </c>
      <c r="R63" s="1080">
        <f>'2015'!O68</f>
        <v>0</v>
      </c>
      <c r="S63" s="86">
        <f>'2015'!P68</f>
        <v>0</v>
      </c>
      <c r="T63" s="36">
        <f>'2015'!Q68</f>
        <v>0</v>
      </c>
      <c r="U63" s="37">
        <f>'2015'!R68</f>
        <v>0</v>
      </c>
      <c r="V63" s="37">
        <f>'2015'!S68</f>
        <v>0</v>
      </c>
      <c r="W63" s="36">
        <f>'2015'!T68</f>
        <v>0</v>
      </c>
      <c r="X63" s="31" t="str">
        <f>'2015'!U68</f>
        <v>ND</v>
      </c>
      <c r="Y63" s="103">
        <f>'2016'!N68</f>
        <v>0.1</v>
      </c>
      <c r="Z63" s="104">
        <f>'2016'!O68</f>
        <v>0.1</v>
      </c>
      <c r="AA63" s="112">
        <f>'2016'!P68</f>
        <v>1</v>
      </c>
      <c r="AB63" s="37">
        <f>'2016'!Q68</f>
        <v>0</v>
      </c>
      <c r="AC63" s="37">
        <f>'2016'!R68</f>
        <v>0</v>
      </c>
      <c r="AD63" s="816">
        <f>'2016'!S68</f>
        <v>0</v>
      </c>
      <c r="AE63" s="31"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F63" s="103">
        <f>'2017'!N68</f>
        <v>0.1</v>
      </c>
      <c r="AG63" s="104">
        <f>'2017'!O68</f>
        <v>0.08</v>
      </c>
      <c r="AH63" s="112">
        <f>'2017'!P68</f>
        <v>0.79999999999999993</v>
      </c>
      <c r="AI63" s="37">
        <f>'2017'!Q68</f>
        <v>82000000</v>
      </c>
      <c r="AJ63" s="37">
        <f>'2017'!R68</f>
        <v>6570000</v>
      </c>
      <c r="AK63" s="816">
        <f>'2017'!S68</f>
        <v>8.0121951219512197E-2</v>
      </c>
      <c r="AL63" s="31"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M63" s="103">
        <f>'2018'!N68</f>
        <v>10</v>
      </c>
      <c r="AN63" s="104">
        <f>'2018'!O68</f>
        <v>0</v>
      </c>
      <c r="AO63" s="112">
        <f>'2018'!P68</f>
        <v>0</v>
      </c>
      <c r="AP63" s="37">
        <f>'2018'!Q68</f>
        <v>25980000</v>
      </c>
      <c r="AQ63" s="37">
        <f>'2018'!R68</f>
        <v>8660000</v>
      </c>
      <c r="AR63" s="203">
        <f>'2018'!S68</f>
        <v>0.33333333333333331</v>
      </c>
      <c r="AS63" s="31"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T63" s="103">
        <f>'2019'!N68</f>
        <v>0</v>
      </c>
      <c r="AU63" s="104">
        <f>'2019'!O68</f>
        <v>0</v>
      </c>
      <c r="AV63" s="112">
        <f>'2019'!P68</f>
        <v>1</v>
      </c>
      <c r="AW63" s="37">
        <f>'2019'!Q68</f>
        <v>0</v>
      </c>
      <c r="AX63" s="37">
        <f>'2019'!R68</f>
        <v>0</v>
      </c>
      <c r="AY63" s="816">
        <v>0</v>
      </c>
      <c r="AZ63" s="353" t="str">
        <f>'2019'!S68</f>
        <v xml:space="preserve">Se reporta cumplimiento de esta acción concreta a través de lo relacionado en las acciones 53 y 54 según las actividades adelantadas por la Secretaría de Familia en este sentido. </v>
      </c>
      <c r="BA63" s="352">
        <f>'2020'!N68</f>
        <v>10</v>
      </c>
      <c r="BB63" s="358">
        <f>'2020'!O68</f>
        <v>0</v>
      </c>
      <c r="BC63" s="203">
        <f>'2020'!P68</f>
        <v>0</v>
      </c>
      <c r="BD63" s="362">
        <f>'2020'!Q68</f>
        <v>0</v>
      </c>
      <c r="BE63" s="362">
        <f>'2020'!R68</f>
        <v>0</v>
      </c>
      <c r="BF63" s="203">
        <f>'2020'!S68</f>
        <v>0</v>
      </c>
      <c r="BG63" s="356" t="s">
        <v>1413</v>
      </c>
      <c r="BH63" s="460">
        <v>1</v>
      </c>
      <c r="BI63" s="511">
        <v>1</v>
      </c>
      <c r="BJ63" s="467">
        <v>1</v>
      </c>
      <c r="BK63" s="163">
        <v>0</v>
      </c>
      <c r="BL63" s="163">
        <v>0</v>
      </c>
      <c r="BM63" s="467">
        <v>0</v>
      </c>
      <c r="BN63" s="683" t="s">
        <v>2632</v>
      </c>
      <c r="BO63" s="687">
        <v>1</v>
      </c>
      <c r="BP63" s="695">
        <v>1</v>
      </c>
      <c r="BQ63" s="467">
        <v>1</v>
      </c>
      <c r="BR63" s="703">
        <v>40000000</v>
      </c>
      <c r="BS63" s="708">
        <v>20195000</v>
      </c>
      <c r="BT63" s="467">
        <v>0.21</v>
      </c>
      <c r="BU63" s="683" t="s">
        <v>2858</v>
      </c>
      <c r="BV63" s="1109" t="s">
        <v>2706</v>
      </c>
      <c r="BW63" s="896">
        <v>1</v>
      </c>
      <c r="BX63" s="896">
        <v>1</v>
      </c>
      <c r="BY63" s="875">
        <v>1</v>
      </c>
      <c r="BZ63" s="26"/>
      <c r="CA63" s="26"/>
      <c r="CB63" s="792"/>
      <c r="CC63" s="871" t="s">
        <v>2977</v>
      </c>
      <c r="CD63" s="785">
        <v>1</v>
      </c>
      <c r="CE63" s="984">
        <v>0.75</v>
      </c>
      <c r="CF63" s="1026">
        <v>0.75</v>
      </c>
      <c r="CG63" s="988">
        <v>211000000</v>
      </c>
      <c r="CH63" s="988">
        <v>211000000</v>
      </c>
      <c r="CI63" s="986">
        <v>1</v>
      </c>
      <c r="CJ63" s="1053" t="s">
        <v>3205</v>
      </c>
      <c r="CK63" s="785">
        <v>1</v>
      </c>
      <c r="CL63" s="1129">
        <v>1</v>
      </c>
      <c r="CM63" s="1130">
        <v>1</v>
      </c>
      <c r="CN63" s="928">
        <v>15000000</v>
      </c>
      <c r="CO63" s="928">
        <v>3000000</v>
      </c>
      <c r="CP63" s="791">
        <v>0.2</v>
      </c>
      <c r="CQ63" s="1137" t="s">
        <v>3410</v>
      </c>
    </row>
    <row r="64" spans="1:95" ht="60" customHeight="1" x14ac:dyDescent="0.25">
      <c r="A64" s="1231"/>
      <c r="B64" s="1218"/>
      <c r="C64" s="1218"/>
      <c r="D64" s="665">
        <v>58</v>
      </c>
      <c r="E64" s="14" t="s">
        <v>401</v>
      </c>
      <c r="F64" s="5" t="s">
        <v>402</v>
      </c>
      <c r="G64" s="5" t="s">
        <v>403</v>
      </c>
      <c r="H64" s="5" t="s">
        <v>404</v>
      </c>
      <c r="I64" s="32" t="s">
        <v>405</v>
      </c>
      <c r="J64" s="51" t="s">
        <v>406</v>
      </c>
      <c r="K64" s="15" t="s">
        <v>407</v>
      </c>
      <c r="L64" s="17">
        <v>207</v>
      </c>
      <c r="M64" s="388" t="s">
        <v>408</v>
      </c>
      <c r="N64" s="413">
        <v>1</v>
      </c>
      <c r="O64" s="100">
        <v>1</v>
      </c>
      <c r="P64" s="1083">
        <v>1</v>
      </c>
      <c r="Q64" s="1137" t="s">
        <v>3361</v>
      </c>
      <c r="R64" s="1080">
        <f>'2015'!O69</f>
        <v>0.1</v>
      </c>
      <c r="S64" s="86">
        <f>'2015'!P69</f>
        <v>0.1</v>
      </c>
      <c r="T64" s="714">
        <f>'2015'!Q69</f>
        <v>1</v>
      </c>
      <c r="U64" s="37">
        <f>'2015'!R69</f>
        <v>122227000</v>
      </c>
      <c r="V64" s="37">
        <f>'2015'!S69</f>
        <v>60000000</v>
      </c>
      <c r="W64" s="36">
        <f>'2015'!T69</f>
        <v>0.49088990157657475</v>
      </c>
      <c r="X64" s="31"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Y64" s="103">
        <f>'2016'!N69</f>
        <v>0.1</v>
      </c>
      <c r="Z64" s="104">
        <f>'2016'!O69</f>
        <v>0.1</v>
      </c>
      <c r="AA64" s="112">
        <f>'2016'!P69</f>
        <v>1</v>
      </c>
      <c r="AB64" s="37">
        <f>'2016'!Q69</f>
        <v>14433333</v>
      </c>
      <c r="AC64" s="37">
        <f>'2016'!R69</f>
        <v>14433333</v>
      </c>
      <c r="AD64" s="819">
        <f>'2016'!S69</f>
        <v>1</v>
      </c>
      <c r="AE64" s="31" t="str">
        <f>'2016'!T69</f>
        <v xml:space="preserve">Se  crearon   espacios de formacion y maxificacion deportiva  en el Departamento del Quindio </v>
      </c>
      <c r="AF64" s="103">
        <f>'2017'!N69</f>
        <v>0.1</v>
      </c>
      <c r="AG64" s="104">
        <f>'2017'!O69</f>
        <v>0.1</v>
      </c>
      <c r="AH64" s="112">
        <f>'2017'!P69</f>
        <v>1</v>
      </c>
      <c r="AI64" s="37">
        <f>'2017'!Q69</f>
        <v>63190226</v>
      </c>
      <c r="AJ64" s="37">
        <f>'2017'!R69</f>
        <v>63190226</v>
      </c>
      <c r="AK64" s="819">
        <f>'2017'!S69</f>
        <v>1</v>
      </c>
      <c r="AL64" s="31"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M64" s="103">
        <f>'2018'!N69</f>
        <v>1</v>
      </c>
      <c r="AN64" s="104">
        <f>'2018'!O69</f>
        <v>0.2</v>
      </c>
      <c r="AO64" s="112">
        <f>'2018'!P69</f>
        <v>0.2</v>
      </c>
      <c r="AP64" s="37">
        <f>'2018'!Q69</f>
        <v>347228160</v>
      </c>
      <c r="AQ64" s="37">
        <f>'2018'!R69</f>
        <v>81500000</v>
      </c>
      <c r="AR64" s="203">
        <f>'2018'!S69</f>
        <v>0.23471598616886372</v>
      </c>
      <c r="AS64" s="31"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T64" s="103">
        <f>'2019'!N69</f>
        <v>12</v>
      </c>
      <c r="AU64" s="104">
        <f>'2019'!O69</f>
        <v>12</v>
      </c>
      <c r="AV64" s="112">
        <f>'2019'!P69</f>
        <v>0.8</v>
      </c>
      <c r="AW64" s="37">
        <f>'2019'!Q69</f>
        <v>80000000</v>
      </c>
      <c r="AX64" s="37">
        <f>'2019'!R69</f>
        <v>2700000</v>
      </c>
      <c r="AY64" s="816">
        <v>3.3700000000000001E-2</v>
      </c>
      <c r="AZ64" s="353"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BA64" s="352">
        <f>'2020'!N69</f>
        <v>1</v>
      </c>
      <c r="BB64" s="358">
        <f>'2020'!O69</f>
        <v>0.2</v>
      </c>
      <c r="BC64" s="203">
        <f>'2020'!P69</f>
        <v>0.2</v>
      </c>
      <c r="BD64" s="362">
        <f>'2020'!Q69</f>
        <v>0</v>
      </c>
      <c r="BE64" s="362">
        <f>'2020'!R69</f>
        <v>0</v>
      </c>
      <c r="BF64" s="203">
        <f>'2020'!S69</f>
        <v>0</v>
      </c>
      <c r="BG64" s="356" t="s">
        <v>1413</v>
      </c>
      <c r="BH64" s="460">
        <v>2</v>
      </c>
      <c r="BI64" s="511">
        <v>2</v>
      </c>
      <c r="BJ64" s="467">
        <v>1</v>
      </c>
      <c r="BK64" s="514">
        <v>156112591.750193</v>
      </c>
      <c r="BL64" s="514">
        <v>156112591.750193</v>
      </c>
      <c r="BM64" s="467">
        <v>1</v>
      </c>
      <c r="BN64" s="683" t="s">
        <v>2633</v>
      </c>
      <c r="BO64" s="694">
        <v>1</v>
      </c>
      <c r="BP64" s="739">
        <v>1</v>
      </c>
      <c r="BQ64" s="467">
        <v>1</v>
      </c>
      <c r="BR64" s="703">
        <v>799786459</v>
      </c>
      <c r="BS64" s="708">
        <v>761186459</v>
      </c>
      <c r="BT64" s="467">
        <v>0.95</v>
      </c>
      <c r="BU64" s="683" t="s">
        <v>2859</v>
      </c>
      <c r="BV64" s="1109" t="s">
        <v>2710</v>
      </c>
      <c r="BW64" s="786">
        <v>1</v>
      </c>
      <c r="BX64" s="786">
        <v>1</v>
      </c>
      <c r="BY64" s="787">
        <v>1</v>
      </c>
      <c r="BZ64" s="928">
        <v>365000000</v>
      </c>
      <c r="CA64" s="928">
        <v>365000000</v>
      </c>
      <c r="CB64" s="875">
        <v>1</v>
      </c>
      <c r="CC64" s="871" t="s">
        <v>3074</v>
      </c>
      <c r="CD64" s="786">
        <v>1</v>
      </c>
      <c r="CE64" s="1022">
        <v>0.5</v>
      </c>
      <c r="CF64" s="810">
        <v>0.5</v>
      </c>
      <c r="CG64" s="988">
        <v>8130000</v>
      </c>
      <c r="CH64" s="988">
        <v>8130000</v>
      </c>
      <c r="CI64" s="1025">
        <v>1</v>
      </c>
      <c r="CJ64" s="1038" t="s">
        <v>3246</v>
      </c>
      <c r="CK64" s="786">
        <v>1</v>
      </c>
      <c r="CL64" s="26"/>
      <c r="CM64" s="1134">
        <v>0</v>
      </c>
      <c r="CN64" s="930"/>
      <c r="CO64" s="930"/>
      <c r="CP64" s="1134">
        <v>0</v>
      </c>
      <c r="CQ64" s="1147" t="s">
        <v>2955</v>
      </c>
    </row>
    <row r="65" spans="1:95" ht="60" customHeight="1" x14ac:dyDescent="0.25">
      <c r="A65" s="1231"/>
      <c r="B65" s="1218"/>
      <c r="C65" s="1218"/>
      <c r="D65" s="665">
        <v>59</v>
      </c>
      <c r="E65" s="1137" t="s">
        <v>409</v>
      </c>
      <c r="F65" s="12" t="s">
        <v>410</v>
      </c>
      <c r="G65" s="12" t="s">
        <v>411</v>
      </c>
      <c r="H65" s="12" t="s">
        <v>412</v>
      </c>
      <c r="I65" s="52" t="s">
        <v>413</v>
      </c>
      <c r="J65" s="1226" t="s">
        <v>233</v>
      </c>
      <c r="K65" s="1218" t="s">
        <v>234</v>
      </c>
      <c r="L65" s="1219">
        <v>197</v>
      </c>
      <c r="M65" s="1076" t="s">
        <v>217</v>
      </c>
      <c r="N65" s="413">
        <v>0.9</v>
      </c>
      <c r="O65" s="100">
        <v>1</v>
      </c>
      <c r="P65" s="1083">
        <v>1</v>
      </c>
      <c r="Q65" s="1137" t="s">
        <v>3362</v>
      </c>
      <c r="R65" s="1080">
        <f>'2015'!O70</f>
        <v>0.2</v>
      </c>
      <c r="S65" s="86">
        <f>'2015'!P70</f>
        <v>0.2</v>
      </c>
      <c r="T65" s="714">
        <f>'2015'!Q70</f>
        <v>1</v>
      </c>
      <c r="U65" s="37">
        <f>'2015'!R70</f>
        <v>179900000</v>
      </c>
      <c r="V65" s="37">
        <f>'2015'!S70</f>
        <v>179900000</v>
      </c>
      <c r="W65" s="36">
        <f>'2015'!T70</f>
        <v>1</v>
      </c>
      <c r="X65" s="31"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Y65" s="103">
        <f>'2016'!N70</f>
        <v>0.09</v>
      </c>
      <c r="Z65" s="104">
        <f>'2016'!O70</f>
        <v>0.04</v>
      </c>
      <c r="AA65" s="112">
        <f>'2016'!P70</f>
        <v>0.44444444444444448</v>
      </c>
      <c r="AB65" s="37">
        <f>'2016'!Q70</f>
        <v>0</v>
      </c>
      <c r="AC65" s="37">
        <f>'2016'!R70</f>
        <v>0</v>
      </c>
      <c r="AD65" s="816">
        <f>'2016'!S70</f>
        <v>0</v>
      </c>
      <c r="AE65" s="31" t="str">
        <f>'2016'!T70</f>
        <v xml:space="preserve">Se establecieron los acercamientos con la universidad tecnologia de Pereira para realizar el II encuentro de mujeres cafeteras del paisaje cultural Cafetero. </v>
      </c>
      <c r="AF65" s="103">
        <f>'2017'!N70</f>
        <v>0.09</v>
      </c>
      <c r="AG65" s="104">
        <f>'2017'!O70</f>
        <v>0.09</v>
      </c>
      <c r="AH65" s="112">
        <f>'2017'!P70</f>
        <v>1</v>
      </c>
      <c r="AI65" s="37">
        <f>'2017'!Q70</f>
        <v>82000000</v>
      </c>
      <c r="AJ65" s="37">
        <f>'2017'!R70</f>
        <v>6570000</v>
      </c>
      <c r="AK65" s="816">
        <f>'2017'!S70</f>
        <v>8.0121951219512197E-2</v>
      </c>
      <c r="AL65" s="31"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M65" s="103">
        <f>'2018'!N70</f>
        <v>2</v>
      </c>
      <c r="AN65" s="104">
        <f>'2018'!O70</f>
        <v>0.5</v>
      </c>
      <c r="AO65" s="112">
        <f>'2018'!P70</f>
        <v>0.25</v>
      </c>
      <c r="AP65" s="37">
        <f>'2018'!Q70</f>
        <v>28000000</v>
      </c>
      <c r="AQ65" s="37">
        <f>'2018'!R70</f>
        <v>23020000</v>
      </c>
      <c r="AR65" s="203">
        <f>'2018'!S70</f>
        <v>0.82214285714285718</v>
      </c>
      <c r="AS65" s="31"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T65" s="103">
        <f>'2019'!N70</f>
        <v>1</v>
      </c>
      <c r="AU65" s="104">
        <f>'2019'!O70</f>
        <v>1</v>
      </c>
      <c r="AV65" s="112">
        <f>'2019'!P70</f>
        <v>0.7</v>
      </c>
      <c r="AW65" s="37">
        <f>'2019'!Q70</f>
        <v>45299000</v>
      </c>
      <c r="AX65" s="37">
        <f>'2019'!R70</f>
        <v>37501000</v>
      </c>
      <c r="AY65" s="819">
        <v>0.82699999999999996</v>
      </c>
      <c r="AZ65" s="353"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BA65" s="352">
        <f>'2020'!N70</f>
        <v>2</v>
      </c>
      <c r="BB65" s="352">
        <f>'2020'!O70</f>
        <v>0.5</v>
      </c>
      <c r="BC65" s="203">
        <f>'2020'!P70</f>
        <v>0.25</v>
      </c>
      <c r="BD65" s="362">
        <f>'2020'!Q70</f>
        <v>0</v>
      </c>
      <c r="BE65" s="362">
        <f>'2020'!R70</f>
        <v>0</v>
      </c>
      <c r="BF65" s="203">
        <f>'2020'!S70</f>
        <v>0</v>
      </c>
      <c r="BG65" s="356" t="s">
        <v>1413</v>
      </c>
      <c r="BH65" s="460">
        <v>12</v>
      </c>
      <c r="BI65" s="582">
        <v>12</v>
      </c>
      <c r="BJ65" s="659">
        <v>1</v>
      </c>
      <c r="BK65" s="175">
        <v>0</v>
      </c>
      <c r="BL65" s="175">
        <v>0</v>
      </c>
      <c r="BM65" s="467">
        <v>0</v>
      </c>
      <c r="BN65" s="683" t="s">
        <v>2634</v>
      </c>
      <c r="BO65" s="694">
        <v>0.9</v>
      </c>
      <c r="BP65" s="739">
        <v>0.9</v>
      </c>
      <c r="BQ65" s="659">
        <v>1</v>
      </c>
      <c r="BR65" s="703">
        <v>10000000</v>
      </c>
      <c r="BS65" s="708">
        <v>10000000</v>
      </c>
      <c r="BT65" s="659">
        <v>1</v>
      </c>
      <c r="BU65" s="683" t="s">
        <v>2860</v>
      </c>
      <c r="BV65" s="1109" t="s">
        <v>2712</v>
      </c>
      <c r="BW65" s="785">
        <v>0.9</v>
      </c>
      <c r="BX65" s="883">
        <v>0</v>
      </c>
      <c r="BY65" s="876">
        <v>0</v>
      </c>
      <c r="BZ65" s="26"/>
      <c r="CA65" s="26"/>
      <c r="CB65" s="792"/>
      <c r="CC65" s="969" t="s">
        <v>3115</v>
      </c>
      <c r="CD65" s="785">
        <v>0.9</v>
      </c>
      <c r="CE65" s="1022">
        <v>0.5</v>
      </c>
      <c r="CF65" s="810">
        <v>0.5</v>
      </c>
      <c r="CG65" s="989">
        <v>1800000000</v>
      </c>
      <c r="CH65" s="985">
        <v>0</v>
      </c>
      <c r="CI65" s="987">
        <v>0</v>
      </c>
      <c r="CJ65" s="1038" t="s">
        <v>3213</v>
      </c>
      <c r="CK65" s="785">
        <v>0.9</v>
      </c>
      <c r="CL65" s="1144">
        <v>0.9</v>
      </c>
      <c r="CM65" s="1146">
        <v>1</v>
      </c>
      <c r="CN65" s="928">
        <v>2184495378</v>
      </c>
      <c r="CO65" s="928">
        <v>0</v>
      </c>
      <c r="CP65" s="1131">
        <v>0</v>
      </c>
      <c r="CQ65" s="1137" t="s">
        <v>3411</v>
      </c>
    </row>
    <row r="66" spans="1:95" ht="83.25" customHeight="1" x14ac:dyDescent="0.25">
      <c r="A66" s="1231"/>
      <c r="B66" s="1218"/>
      <c r="C66" s="1218"/>
      <c r="D66" s="665">
        <v>60</v>
      </c>
      <c r="E66" s="14" t="s">
        <v>414</v>
      </c>
      <c r="F66" s="14" t="s">
        <v>415</v>
      </c>
      <c r="G66" s="14" t="s">
        <v>416</v>
      </c>
      <c r="H66" s="14" t="s">
        <v>417</v>
      </c>
      <c r="I66" s="83" t="s">
        <v>413</v>
      </c>
      <c r="J66" s="1226"/>
      <c r="K66" s="1218"/>
      <c r="L66" s="1219"/>
      <c r="M66" s="1076" t="s">
        <v>217</v>
      </c>
      <c r="N66" s="655">
        <v>10</v>
      </c>
      <c r="O66" s="1145">
        <v>8</v>
      </c>
      <c r="P66" s="1083">
        <v>0.8</v>
      </c>
      <c r="Q66" s="1137" t="s">
        <v>3440</v>
      </c>
      <c r="R66" s="1080">
        <f>'2015'!O71</f>
        <v>0.1</v>
      </c>
      <c r="S66" s="86">
        <f>'2015'!P71</f>
        <v>0.1</v>
      </c>
      <c r="T66" s="714">
        <f>'2015'!Q71</f>
        <v>1</v>
      </c>
      <c r="U66" s="37">
        <f>'2015'!R71</f>
        <v>179900000</v>
      </c>
      <c r="V66" s="37">
        <f>'2015'!S71</f>
        <v>179900000</v>
      </c>
      <c r="W66" s="36">
        <f>'2015'!T71</f>
        <v>1</v>
      </c>
      <c r="X66" s="31">
        <f>'2015'!U71</f>
        <v>0</v>
      </c>
      <c r="Y66" s="103">
        <f>'2016'!N71</f>
        <v>1</v>
      </c>
      <c r="Z66" s="104">
        <f>'2016'!O71</f>
        <v>0.5</v>
      </c>
      <c r="AA66" s="112">
        <f>'2016'!P71</f>
        <v>0.5</v>
      </c>
      <c r="AB66" s="37">
        <f>'2016'!Q71</f>
        <v>0</v>
      </c>
      <c r="AC66" s="37">
        <f>'2016'!R71</f>
        <v>0</v>
      </c>
      <c r="AD66" s="816">
        <f>'2016'!S71</f>
        <v>0</v>
      </c>
      <c r="AE66" s="31">
        <f>'2016'!T71</f>
        <v>0</v>
      </c>
      <c r="AF66" s="103">
        <f>'2017'!N71</f>
        <v>1</v>
      </c>
      <c r="AG66" s="104">
        <f>'2017'!O71</f>
        <v>1</v>
      </c>
      <c r="AH66" s="112">
        <f>'2017'!P71</f>
        <v>1</v>
      </c>
      <c r="AI66" s="37">
        <f>'2017'!Q71</f>
        <v>0</v>
      </c>
      <c r="AJ66" s="37">
        <f>'2017'!R71</f>
        <v>0</v>
      </c>
      <c r="AK66" s="816">
        <f>'2017'!S71</f>
        <v>0</v>
      </c>
      <c r="AL66" s="31" t="str">
        <f>'2017'!T71</f>
        <v>Desde la jefatura de equidad de genero y mujer, a traves del  proyecto Paisaje, Mujer y Café; mujeres de Pijao y Filandia  han participado en el programa de Expoejecafé 2017.</v>
      </c>
      <c r="AM66" s="103">
        <f>'2018'!N71</f>
        <v>10</v>
      </c>
      <c r="AN66" s="104">
        <f>'2018'!O71</f>
        <v>0</v>
      </c>
      <c r="AO66" s="112">
        <f>'2018'!P71</f>
        <v>0</v>
      </c>
      <c r="AP66" s="37">
        <f>'2018'!Q71</f>
        <v>25980000</v>
      </c>
      <c r="AQ66" s="37">
        <f>'2018'!R71</f>
        <v>8660000</v>
      </c>
      <c r="AR66" s="203">
        <f>'2018'!S71</f>
        <v>0.33333333333333331</v>
      </c>
      <c r="AS66" s="31"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T66" s="103">
        <f>'2019'!N71</f>
        <v>0</v>
      </c>
      <c r="AU66" s="104">
        <f>'2019'!O71</f>
        <v>0</v>
      </c>
      <c r="AV66" s="112">
        <f>'2019'!P71</f>
        <v>0.7</v>
      </c>
      <c r="AW66" s="37">
        <f>'2019'!Q71</f>
        <v>0</v>
      </c>
      <c r="AX66" s="37">
        <f>'2019'!R71</f>
        <v>0</v>
      </c>
      <c r="AY66" s="816">
        <v>0</v>
      </c>
      <c r="AZ66" s="353"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BA66" s="352">
        <f>'2020'!N71</f>
        <v>10</v>
      </c>
      <c r="BB66" s="358">
        <f>'2020'!O71</f>
        <v>0</v>
      </c>
      <c r="BC66" s="203">
        <f>'2020'!P71</f>
        <v>0</v>
      </c>
      <c r="BD66" s="362">
        <f>'2020'!Q71</f>
        <v>0</v>
      </c>
      <c r="BE66" s="362">
        <f>'2020'!R71</f>
        <v>0</v>
      </c>
      <c r="BF66" s="203">
        <f>'2020'!S71</f>
        <v>0</v>
      </c>
      <c r="BG66" s="356" t="s">
        <v>1413</v>
      </c>
      <c r="BH66" s="460">
        <v>1</v>
      </c>
      <c r="BI66" s="511">
        <v>0</v>
      </c>
      <c r="BJ66" s="467">
        <v>0</v>
      </c>
      <c r="BK66" s="163">
        <v>0</v>
      </c>
      <c r="BL66" s="163">
        <v>0</v>
      </c>
      <c r="BM66" s="467">
        <v>0</v>
      </c>
      <c r="BN66" s="683" t="s">
        <v>2600</v>
      </c>
      <c r="BO66" s="687">
        <v>1</v>
      </c>
      <c r="BP66" s="695">
        <v>2</v>
      </c>
      <c r="BQ66" s="467">
        <v>1</v>
      </c>
      <c r="BR66" s="703">
        <v>0</v>
      </c>
      <c r="BS66" s="708">
        <v>0</v>
      </c>
      <c r="BT66" s="467">
        <v>0</v>
      </c>
      <c r="BU66" s="683" t="s">
        <v>2861</v>
      </c>
      <c r="BV66" s="1109" t="s">
        <v>2713</v>
      </c>
      <c r="BW66" s="872">
        <v>1</v>
      </c>
      <c r="BX66" s="896">
        <v>1</v>
      </c>
      <c r="BY66" s="954">
        <v>1</v>
      </c>
      <c r="BZ66" s="966">
        <v>1916035847</v>
      </c>
      <c r="CA66" s="965">
        <v>2000000</v>
      </c>
      <c r="CB66" s="954">
        <v>1</v>
      </c>
      <c r="CC66" s="871" t="s">
        <v>3199</v>
      </c>
      <c r="CD66" s="975">
        <v>1</v>
      </c>
      <c r="CE66" s="1036">
        <v>1</v>
      </c>
      <c r="CF66" s="1024">
        <v>1</v>
      </c>
      <c r="CG66" s="989">
        <v>3500000</v>
      </c>
      <c r="CH66" s="989">
        <v>3500000</v>
      </c>
      <c r="CI66" s="986">
        <v>1</v>
      </c>
      <c r="CJ66" s="1038" t="s">
        <v>3206</v>
      </c>
      <c r="CK66" s="1128">
        <v>1</v>
      </c>
      <c r="CL66" s="1127">
        <v>1</v>
      </c>
      <c r="CM66" s="1130">
        <v>1</v>
      </c>
      <c r="CN66" s="1141">
        <v>9000000</v>
      </c>
      <c r="CO66" s="1141">
        <v>3000000</v>
      </c>
      <c r="CP66" s="789">
        <v>0.33329999999999999</v>
      </c>
      <c r="CQ66" s="1137" t="s">
        <v>3412</v>
      </c>
    </row>
    <row r="67" spans="1:95" ht="60" customHeight="1" x14ac:dyDescent="0.25">
      <c r="A67" s="1231"/>
      <c r="B67" s="1218"/>
      <c r="C67" s="1218" t="s">
        <v>418</v>
      </c>
      <c r="D67" s="665">
        <v>61</v>
      </c>
      <c r="E67" s="14" t="s">
        <v>419</v>
      </c>
      <c r="F67" s="5" t="s">
        <v>420</v>
      </c>
      <c r="G67" s="5" t="s">
        <v>421</v>
      </c>
      <c r="H67" s="5" t="s">
        <v>422</v>
      </c>
      <c r="I67" s="32" t="s">
        <v>423</v>
      </c>
      <c r="J67" s="42" t="s">
        <v>389</v>
      </c>
      <c r="K67" s="12" t="s">
        <v>424</v>
      </c>
      <c r="L67" s="15">
        <v>234</v>
      </c>
      <c r="M67" s="1076" t="s">
        <v>425</v>
      </c>
      <c r="N67" s="414">
        <v>10</v>
      </c>
      <c r="O67" s="343">
        <v>10</v>
      </c>
      <c r="P67" s="1083">
        <v>1</v>
      </c>
      <c r="Q67" s="1137" t="s">
        <v>3363</v>
      </c>
      <c r="R67" s="1080">
        <f>'2015'!O72</f>
        <v>1</v>
      </c>
      <c r="S67" s="86">
        <f>'2015'!P72</f>
        <v>1</v>
      </c>
      <c r="T67" s="714">
        <f>'2015'!Q72</f>
        <v>1</v>
      </c>
      <c r="U67" s="37">
        <f>'2015'!R72</f>
        <v>23400000</v>
      </c>
      <c r="V67" s="37">
        <f>'2015'!S72</f>
        <v>23400000</v>
      </c>
      <c r="W67" s="36">
        <f>'2015'!T72</f>
        <v>1</v>
      </c>
      <c r="X67" s="31" t="str">
        <f>'2015'!U72</f>
        <v>En el  año 2015 se realizó un gran campaña mediatica respecto a la ley 1257 de 2008 y el uso de la linea 155</v>
      </c>
      <c r="Y67" s="103">
        <f>'2016'!N72</f>
        <v>1</v>
      </c>
      <c r="Z67" s="104">
        <f>'2016'!O72</f>
        <v>0.5</v>
      </c>
      <c r="AA67" s="112">
        <f>'2016'!P72</f>
        <v>0.5</v>
      </c>
      <c r="AB67" s="37">
        <f>'2016'!Q72</f>
        <v>6000000</v>
      </c>
      <c r="AC67" s="37">
        <f>'2016'!R72</f>
        <v>6000000</v>
      </c>
      <c r="AD67" s="819">
        <f>'2016'!S72</f>
        <v>1</v>
      </c>
      <c r="AE67" s="31"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F67" s="103">
        <f>'2017'!N72</f>
        <v>1</v>
      </c>
      <c r="AG67" s="104">
        <f>'2017'!O72</f>
        <v>1</v>
      </c>
      <c r="AH67" s="112">
        <f>'2017'!P72</f>
        <v>1</v>
      </c>
      <c r="AI67" s="37">
        <f>'2017'!Q72</f>
        <v>13390000</v>
      </c>
      <c r="AJ67" s="37">
        <f>'2017'!R72</f>
        <v>13390000</v>
      </c>
      <c r="AK67" s="819">
        <f>'2017'!S72</f>
        <v>1</v>
      </c>
      <c r="AL67" s="31"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M67" s="103">
        <f>'2018'!N72</f>
        <v>8</v>
      </c>
      <c r="AN67" s="104">
        <f>'2018'!O72</f>
        <v>8</v>
      </c>
      <c r="AO67" s="112">
        <f>'2018'!P72</f>
        <v>1</v>
      </c>
      <c r="AP67" s="37">
        <f>'2018'!Q72</f>
        <v>37000000</v>
      </c>
      <c r="AQ67" s="37">
        <f>'2018'!R72</f>
        <v>22240000</v>
      </c>
      <c r="AR67" s="203">
        <f>'2018'!S72</f>
        <v>0.60108108108108105</v>
      </c>
      <c r="AS67" s="31"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T67" s="103">
        <f>'2019'!N72</f>
        <v>1</v>
      </c>
      <c r="AU67" s="104">
        <f>'2019'!O72</f>
        <v>1</v>
      </c>
      <c r="AV67" s="112">
        <f>'2019'!P72</f>
        <v>0.8</v>
      </c>
      <c r="AW67" s="37">
        <f>'2019'!Q72</f>
        <v>10000000</v>
      </c>
      <c r="AX67" s="37">
        <f>'2019'!R72</f>
        <v>9977333</v>
      </c>
      <c r="AY67" s="819">
        <v>0.997</v>
      </c>
      <c r="AZ67" s="353"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BA67" s="352">
        <f>'2020'!N72</f>
        <v>8</v>
      </c>
      <c r="BB67" s="352">
        <f>'2020'!O72</f>
        <v>8</v>
      </c>
      <c r="BC67" s="203">
        <f>'2020'!P72</f>
        <v>1</v>
      </c>
      <c r="BD67" s="362">
        <f>'2020'!Q72</f>
        <v>0</v>
      </c>
      <c r="BE67" s="362">
        <f>'2020'!R72</f>
        <v>0</v>
      </c>
      <c r="BF67" s="203">
        <f>'2020'!S72</f>
        <v>0</v>
      </c>
      <c r="BG67" s="356" t="s">
        <v>1413</v>
      </c>
      <c r="BH67" s="674">
        <v>3</v>
      </c>
      <c r="BI67" s="674">
        <v>3</v>
      </c>
      <c r="BJ67" s="467">
        <v>1</v>
      </c>
      <c r="BK67" s="583">
        <v>0</v>
      </c>
      <c r="BL67" s="549" t="s">
        <v>1904</v>
      </c>
      <c r="BM67" s="467">
        <v>1</v>
      </c>
      <c r="BN67" s="683" t="s">
        <v>2635</v>
      </c>
      <c r="BO67" s="687">
        <v>3</v>
      </c>
      <c r="BP67" s="687">
        <v>2</v>
      </c>
      <c r="BQ67" s="467">
        <v>0.66659999999999997</v>
      </c>
      <c r="BR67" s="703">
        <v>0</v>
      </c>
      <c r="BS67" s="708">
        <v>0</v>
      </c>
      <c r="BT67" s="467">
        <v>0</v>
      </c>
      <c r="BU67" s="683" t="s">
        <v>2862</v>
      </c>
      <c r="BV67" s="1109" t="s">
        <v>2714</v>
      </c>
      <c r="BW67" s="872">
        <v>1</v>
      </c>
      <c r="BX67" s="874">
        <v>0</v>
      </c>
      <c r="BY67" s="876">
        <v>0</v>
      </c>
      <c r="BZ67" s="26"/>
      <c r="CA67" s="26"/>
      <c r="CB67" s="792"/>
      <c r="CC67" s="871" t="s">
        <v>2956</v>
      </c>
      <c r="CD67" s="975">
        <v>1</v>
      </c>
      <c r="CE67" s="1081">
        <v>1</v>
      </c>
      <c r="CF67" s="1082">
        <v>1</v>
      </c>
      <c r="CG67" s="26"/>
      <c r="CH67" s="26"/>
      <c r="CI67" s="1021">
        <v>0</v>
      </c>
      <c r="CJ67" s="1038" t="s">
        <v>3278</v>
      </c>
      <c r="CK67" s="1128">
        <v>1</v>
      </c>
      <c r="CL67" s="26"/>
      <c r="CM67" s="1134">
        <v>0</v>
      </c>
      <c r="CN67" s="930"/>
      <c r="CO67" s="930"/>
      <c r="CP67" s="1134">
        <v>0</v>
      </c>
      <c r="CQ67" s="1147" t="s">
        <v>2955</v>
      </c>
    </row>
    <row r="68" spans="1:95" ht="60" customHeight="1" x14ac:dyDescent="0.25">
      <c r="A68" s="1231"/>
      <c r="B68" s="1218"/>
      <c r="C68" s="1218"/>
      <c r="D68" s="665">
        <v>62</v>
      </c>
      <c r="E68" s="14" t="s">
        <v>426</v>
      </c>
      <c r="F68" s="5" t="s">
        <v>427</v>
      </c>
      <c r="G68" s="5" t="s">
        <v>428</v>
      </c>
      <c r="H68" s="5" t="s">
        <v>429</v>
      </c>
      <c r="I68" s="32" t="s">
        <v>430</v>
      </c>
      <c r="J68" s="42" t="s">
        <v>233</v>
      </c>
      <c r="K68" s="12" t="s">
        <v>234</v>
      </c>
      <c r="L68" s="15">
        <v>197</v>
      </c>
      <c r="M68" s="1076" t="s">
        <v>217</v>
      </c>
      <c r="N68" s="413">
        <v>0.9</v>
      </c>
      <c r="O68" s="100">
        <v>1</v>
      </c>
      <c r="P68" s="1083">
        <v>1</v>
      </c>
      <c r="Q68" s="1137" t="s">
        <v>3364</v>
      </c>
      <c r="R68" s="1080">
        <f>'2015'!O73</f>
        <v>0.1</v>
      </c>
      <c r="S68" s="86">
        <f>'2015'!P73</f>
        <v>5.0000000000000001E-3</v>
      </c>
      <c r="T68" s="36">
        <f>'2015'!Q73</f>
        <v>4.9999999999999996E-2</v>
      </c>
      <c r="U68" s="37" t="str">
        <f>'2015'!R73</f>
        <v>Costos asumidos por  Consejeria Presidencial para la Equidad de  la Mujer.</v>
      </c>
      <c r="V68" s="37">
        <f>'2015'!S73</f>
        <v>0</v>
      </c>
      <c r="W68" s="36">
        <f>'2015'!T73</f>
        <v>0</v>
      </c>
      <c r="X68" s="31"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Y68" s="103">
        <f>'2016'!N73</f>
        <v>0.09</v>
      </c>
      <c r="Z68" s="104">
        <f>'2016'!O73</f>
        <v>0.03</v>
      </c>
      <c r="AA68" s="112">
        <f>'2016'!P73</f>
        <v>0.33333333333333331</v>
      </c>
      <c r="AB68" s="37">
        <f>'2016'!Q73</f>
        <v>0</v>
      </c>
      <c r="AC68" s="37">
        <f>'2016'!R73</f>
        <v>0</v>
      </c>
      <c r="AD68" s="816">
        <f>'2016'!S73</f>
        <v>0</v>
      </c>
      <c r="AE68" s="31" t="str">
        <f>'2016'!T73</f>
        <v>En el 2016 se coordino con  el observatorio de desarrollo Economico y social de Planeacion Departamental, con el fin de articular la informacion que este genera desde un enfoque de género. con el fin de elaborar el proyecto del Observatorio de Genero.</v>
      </c>
      <c r="AF68" s="103">
        <f>'2017'!N73</f>
        <v>0.09</v>
      </c>
      <c r="AG68" s="104">
        <f>'2017'!O73</f>
        <v>0.01</v>
      </c>
      <c r="AH68" s="112">
        <f>'2017'!P73</f>
        <v>0.11111111111111112</v>
      </c>
      <c r="AI68" s="37">
        <f>'2017'!Q73</f>
        <v>82000000</v>
      </c>
      <c r="AJ68" s="37">
        <f>'2017'!R73</f>
        <v>6570000</v>
      </c>
      <c r="AK68" s="816">
        <f>'2017'!S73</f>
        <v>8.0121951219512197E-2</v>
      </c>
      <c r="AL68" s="31" t="str">
        <f>'2017'!T73</f>
        <v xml:space="preserve">La jefatura de equidad de genero y mujer reporta que esta accion se encuentra en fase de ejecución </v>
      </c>
      <c r="AM68" s="103">
        <f>'2018'!N73</f>
        <v>1</v>
      </c>
      <c r="AN68" s="104">
        <f>'2018'!O73</f>
        <v>0.2</v>
      </c>
      <c r="AO68" s="112">
        <f>'2018'!P73</f>
        <v>0.2</v>
      </c>
      <c r="AP68" s="37">
        <f>'2018'!Q73</f>
        <v>69300000</v>
      </c>
      <c r="AQ68" s="37">
        <f>'2018'!R73</f>
        <v>59520000</v>
      </c>
      <c r="AR68" s="203">
        <f>'2018'!S73</f>
        <v>0.8588744588744589</v>
      </c>
      <c r="AS68" s="31"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T68" s="103">
        <f>'2019'!N73</f>
        <v>1</v>
      </c>
      <c r="AU68" s="104">
        <f>'2019'!O73</f>
        <v>1</v>
      </c>
      <c r="AV68" s="112">
        <f>'2019'!P73</f>
        <v>0.8</v>
      </c>
      <c r="AW68" s="37">
        <f>'2019'!Q73</f>
        <v>45299000</v>
      </c>
      <c r="AX68" s="37">
        <f>'2019'!R73</f>
        <v>37501000</v>
      </c>
      <c r="AY68" s="819">
        <v>0.83</v>
      </c>
      <c r="AZ68" s="353"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BA68" s="352">
        <f>'2020'!N73</f>
        <v>1</v>
      </c>
      <c r="BB68" s="352">
        <f>'2020'!O73</f>
        <v>0.2</v>
      </c>
      <c r="BC68" s="203">
        <f>'2020'!P73</f>
        <v>0.2</v>
      </c>
      <c r="BD68" s="362">
        <f>'2020'!Q73</f>
        <v>0</v>
      </c>
      <c r="BE68" s="362">
        <f>'2020'!R73</f>
        <v>0</v>
      </c>
      <c r="BF68" s="203">
        <f>'2020'!S73</f>
        <v>0</v>
      </c>
      <c r="BG68" s="356" t="s">
        <v>1413</v>
      </c>
      <c r="BH68" s="460">
        <v>0</v>
      </c>
      <c r="BI68" s="677">
        <v>0</v>
      </c>
      <c r="BJ68" s="467">
        <v>0</v>
      </c>
      <c r="BK68" s="687">
        <v>0</v>
      </c>
      <c r="BL68" s="461">
        <v>0</v>
      </c>
      <c r="BM68" s="467">
        <v>0</v>
      </c>
      <c r="BN68" s="683" t="s">
        <v>2600</v>
      </c>
      <c r="BO68" s="687">
        <v>1</v>
      </c>
      <c r="BP68" s="693">
        <v>1</v>
      </c>
      <c r="BQ68" s="467">
        <v>1</v>
      </c>
      <c r="BR68" s="703">
        <v>0</v>
      </c>
      <c r="BS68" s="708">
        <v>0</v>
      </c>
      <c r="BT68" s="467">
        <v>0</v>
      </c>
      <c r="BU68" s="683" t="s">
        <v>2863</v>
      </c>
      <c r="BV68" s="1109" t="s">
        <v>2716</v>
      </c>
      <c r="BW68" s="872">
        <v>1</v>
      </c>
      <c r="BX68" s="902">
        <v>1</v>
      </c>
      <c r="BY68" s="467">
        <f>+BX68/BW68</f>
        <v>1</v>
      </c>
      <c r="BZ68" s="26"/>
      <c r="CA68" s="26"/>
      <c r="CB68" s="792"/>
      <c r="CC68" s="982" t="s">
        <v>3166</v>
      </c>
      <c r="CD68" s="990">
        <v>0.9</v>
      </c>
      <c r="CE68" s="1013">
        <v>1</v>
      </c>
      <c r="CF68" s="1014">
        <v>1</v>
      </c>
      <c r="CG68" s="26"/>
      <c r="CH68" s="26"/>
      <c r="CI68" s="1021">
        <v>0</v>
      </c>
      <c r="CJ68" s="1038" t="s">
        <v>3279</v>
      </c>
      <c r="CK68" s="828">
        <v>0.9</v>
      </c>
      <c r="CL68" s="26"/>
      <c r="CM68" s="1134">
        <v>0</v>
      </c>
      <c r="CN68" s="930"/>
      <c r="CO68" s="930"/>
      <c r="CP68" s="1134">
        <v>0</v>
      </c>
      <c r="CQ68" s="1147" t="s">
        <v>2955</v>
      </c>
    </row>
    <row r="69" spans="1:95" ht="60" customHeight="1" x14ac:dyDescent="0.25">
      <c r="A69" s="1231"/>
      <c r="B69" s="1218"/>
      <c r="C69" s="1218"/>
      <c r="D69" s="665">
        <v>63</v>
      </c>
      <c r="E69" s="14" t="s">
        <v>431</v>
      </c>
      <c r="F69" s="5" t="s">
        <v>432</v>
      </c>
      <c r="G69" s="5" t="s">
        <v>433</v>
      </c>
      <c r="H69" s="5" t="s">
        <v>434</v>
      </c>
      <c r="I69" s="32" t="s">
        <v>435</v>
      </c>
      <c r="J69" s="65" t="s">
        <v>96</v>
      </c>
      <c r="K69" s="39" t="s">
        <v>96</v>
      </c>
      <c r="L69" s="39" t="s">
        <v>96</v>
      </c>
      <c r="M69" s="1079" t="s">
        <v>96</v>
      </c>
      <c r="N69" s="414">
        <v>3</v>
      </c>
      <c r="O69" s="343">
        <v>3</v>
      </c>
      <c r="P69" s="1083">
        <v>1</v>
      </c>
      <c r="Q69" s="1137" t="s">
        <v>3365</v>
      </c>
      <c r="R69" s="1080">
        <f>'2015'!O74</f>
        <v>0.5</v>
      </c>
      <c r="S69" s="86">
        <f>'2015'!P74</f>
        <v>0.5</v>
      </c>
      <c r="T69" s="36">
        <f>'2015'!Q74</f>
        <v>1</v>
      </c>
      <c r="U69" s="37">
        <f>'2015'!R74</f>
        <v>0</v>
      </c>
      <c r="V69" s="37">
        <f>'2015'!S74</f>
        <v>0</v>
      </c>
      <c r="W69" s="36">
        <f>'2015'!T74</f>
        <v>0</v>
      </c>
      <c r="X69" s="31" t="str">
        <f>'2015'!U74</f>
        <v>Inicio de una investigacion sobre el género y el espacio publico, la cual solo va en un 5%</v>
      </c>
      <c r="Y69" s="103">
        <f>'2016'!N74</f>
        <v>3.0000000000000001E-3</v>
      </c>
      <c r="Z69" s="104">
        <f>'2016'!O74</f>
        <v>0</v>
      </c>
      <c r="AA69" s="112">
        <f>'2016'!P74</f>
        <v>0</v>
      </c>
      <c r="AB69" s="37">
        <f>'2016'!Q74</f>
        <v>0</v>
      </c>
      <c r="AC69" s="37">
        <f>'2016'!R74</f>
        <v>0</v>
      </c>
      <c r="AD69" s="816">
        <f>'2016'!S74</f>
        <v>0</v>
      </c>
      <c r="AE69" s="31" t="str">
        <f>'2016'!T74</f>
        <v>sin informacion disponible</v>
      </c>
      <c r="AF69" s="103">
        <f>'2017'!N74</f>
        <v>3.0000000000000001E-3</v>
      </c>
      <c r="AG69" s="104">
        <f>'2017'!O74</f>
        <v>2.2000000000000001E-3</v>
      </c>
      <c r="AH69" s="112">
        <f>'2017'!P74</f>
        <v>0.73333333333333339</v>
      </c>
      <c r="AI69" s="37" t="str">
        <f>'2017'!Q74</f>
        <v>PENDIENTE</v>
      </c>
      <c r="AJ69" s="37" t="str">
        <f>'2017'!R74</f>
        <v>PENDIENTE</v>
      </c>
      <c r="AK69" s="816">
        <f>'2017'!S74</f>
        <v>0</v>
      </c>
      <c r="AL69" s="31"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M69" s="103">
        <f>'2018'!N74</f>
        <v>1</v>
      </c>
      <c r="AN69" s="104">
        <f>'2018'!O74</f>
        <v>0</v>
      </c>
      <c r="AO69" s="112">
        <f>'2018'!P74</f>
        <v>0</v>
      </c>
      <c r="AP69" s="37">
        <f>'2018'!Q74</f>
        <v>1</v>
      </c>
      <c r="AQ69" s="37" t="e">
        <f>'2018'!R74</f>
        <v>#VALUE!</v>
      </c>
      <c r="AR69" s="203">
        <v>0</v>
      </c>
      <c r="AS69" s="31"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T69" s="103">
        <f>'2019'!N74</f>
        <v>1</v>
      </c>
      <c r="AU69" s="104">
        <f>'2019'!O74</f>
        <v>1</v>
      </c>
      <c r="AV69" s="112">
        <f>'2019'!P74</f>
        <v>0.7</v>
      </c>
      <c r="AW69" s="37">
        <f>'2019'!Q74</f>
        <v>0</v>
      </c>
      <c r="AX69" s="37">
        <v>0</v>
      </c>
      <c r="AY69" s="816">
        <v>0</v>
      </c>
      <c r="AZ69" s="353"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BA69" s="352">
        <f>'2020'!N74</f>
        <v>1</v>
      </c>
      <c r="BB69" s="352">
        <f>'2020'!O74</f>
        <v>0</v>
      </c>
      <c r="BC69" s="203">
        <f>'2020'!P74</f>
        <v>0</v>
      </c>
      <c r="BD69" s="362">
        <f>'2020'!Q74</f>
        <v>1</v>
      </c>
      <c r="BE69" s="362">
        <f>'2020'!R74</f>
        <v>0</v>
      </c>
      <c r="BF69" s="203">
        <f>'2020'!S74</f>
        <v>0</v>
      </c>
      <c r="BG69" s="356" t="s">
        <v>1413</v>
      </c>
      <c r="BH69" s="674">
        <v>0</v>
      </c>
      <c r="BI69" s="674">
        <v>0</v>
      </c>
      <c r="BJ69" s="467">
        <v>0</v>
      </c>
      <c r="BK69" s="687">
        <v>0</v>
      </c>
      <c r="BL69" s="461" t="e">
        <f>BR69+BT69+BV69+BX69</f>
        <v>#VALUE!</v>
      </c>
      <c r="BM69" s="467">
        <v>1</v>
      </c>
      <c r="BN69" s="683" t="s">
        <v>2636</v>
      </c>
      <c r="BO69" s="687">
        <v>1</v>
      </c>
      <c r="BP69" s="687">
        <v>1</v>
      </c>
      <c r="BQ69" s="467">
        <v>1</v>
      </c>
      <c r="BR69" s="703">
        <v>918000000</v>
      </c>
      <c r="BS69" s="708">
        <v>48674941</v>
      </c>
      <c r="BT69" s="467">
        <v>0.04</v>
      </c>
      <c r="BU69" s="683" t="s">
        <v>2864</v>
      </c>
      <c r="BV69" s="1109" t="s">
        <v>2718</v>
      </c>
      <c r="BW69" s="869">
        <v>1</v>
      </c>
      <c r="BX69" s="874">
        <v>1</v>
      </c>
      <c r="BY69" s="875">
        <v>1</v>
      </c>
      <c r="BZ69" s="934">
        <v>7000000</v>
      </c>
      <c r="CA69" s="934">
        <v>7000000</v>
      </c>
      <c r="CB69" s="467">
        <v>1</v>
      </c>
      <c r="CC69" s="980" t="s">
        <v>3075</v>
      </c>
      <c r="CD69" s="981">
        <v>0</v>
      </c>
      <c r="CE69" s="1022">
        <v>0</v>
      </c>
      <c r="CF69" s="791">
        <v>0</v>
      </c>
      <c r="CG69" s="998">
        <v>544700000</v>
      </c>
      <c r="CH69" s="985">
        <v>0</v>
      </c>
      <c r="CI69" s="987">
        <v>0</v>
      </c>
      <c r="CJ69" s="1038" t="s">
        <v>3207</v>
      </c>
      <c r="CK69" s="1127">
        <v>1</v>
      </c>
      <c r="CL69" s="1145">
        <v>2</v>
      </c>
      <c r="CM69" s="1146">
        <v>1</v>
      </c>
      <c r="CN69" s="928">
        <v>2184495378</v>
      </c>
      <c r="CO69" s="928">
        <v>0</v>
      </c>
      <c r="CP69" s="1131">
        <v>0</v>
      </c>
      <c r="CQ69" s="1137" t="s">
        <v>3413</v>
      </c>
    </row>
    <row r="70" spans="1:95" ht="60" customHeight="1" x14ac:dyDescent="0.25">
      <c r="A70" s="1231"/>
      <c r="B70" s="1218"/>
      <c r="C70" s="1218"/>
      <c r="D70" s="665">
        <v>64</v>
      </c>
      <c r="E70" s="14" t="s">
        <v>436</v>
      </c>
      <c r="F70" s="14" t="s">
        <v>437</v>
      </c>
      <c r="G70" s="14" t="s">
        <v>438</v>
      </c>
      <c r="H70" s="14" t="s">
        <v>439</v>
      </c>
      <c r="I70" s="83" t="s">
        <v>440</v>
      </c>
      <c r="J70" s="56" t="s">
        <v>389</v>
      </c>
      <c r="K70" s="16" t="s">
        <v>390</v>
      </c>
      <c r="L70" s="39" t="s">
        <v>441</v>
      </c>
      <c r="M70" s="1076" t="s">
        <v>442</v>
      </c>
      <c r="N70" s="416">
        <v>0.5</v>
      </c>
      <c r="O70" s="100">
        <v>0.35</v>
      </c>
      <c r="P70" s="1083">
        <v>0.8</v>
      </c>
      <c r="Q70" s="1137" t="s">
        <v>3366</v>
      </c>
      <c r="R70" s="1080">
        <f>'2015'!O75</f>
        <v>0</v>
      </c>
      <c r="S70" s="86">
        <f>'2015'!P75</f>
        <v>0</v>
      </c>
      <c r="T70" s="36">
        <f>'2015'!Q75</f>
        <v>0</v>
      </c>
      <c r="U70" s="37">
        <f>'2015'!R75</f>
        <v>0</v>
      </c>
      <c r="V70" s="37">
        <f>'2015'!S75</f>
        <v>0</v>
      </c>
      <c r="W70" s="36">
        <f>'2015'!T75</f>
        <v>0</v>
      </c>
      <c r="X70" s="31" t="str">
        <f>'2015'!U75</f>
        <v>ND</v>
      </c>
      <c r="Y70" s="103">
        <f>'2016'!N75</f>
        <v>0.05</v>
      </c>
      <c r="Z70" s="104">
        <f>'2016'!O75</f>
        <v>0.05</v>
      </c>
      <c r="AA70" s="112">
        <f>'2016'!P75</f>
        <v>1</v>
      </c>
      <c r="AB70" s="37">
        <f>'2016'!Q75</f>
        <v>0</v>
      </c>
      <c r="AC70" s="37">
        <f>'2016'!R75</f>
        <v>0</v>
      </c>
      <c r="AD70" s="816">
        <f>'2016'!S75</f>
        <v>0</v>
      </c>
      <c r="AE70" s="31" t="str">
        <f>'2016'!T75</f>
        <v xml:space="preserve">Se ha realizado movilizacion de mujeres contra la violencia dentro del marco de la conmemoracion de la no violencia contra la mujer. </v>
      </c>
      <c r="AF70" s="103">
        <f>'2017'!N75</f>
        <v>0.05</v>
      </c>
      <c r="AG70" s="104">
        <f>'2017'!O75</f>
        <v>0.05</v>
      </c>
      <c r="AH70" s="112">
        <f>'2017'!P75</f>
        <v>1</v>
      </c>
      <c r="AI70" s="37" t="str">
        <f>'2017'!Q75</f>
        <v>3090000
18952000</v>
      </c>
      <c r="AJ70" s="37" t="str">
        <f>'2017'!R75</f>
        <v>3090000
8952000</v>
      </c>
      <c r="AK70" s="816">
        <f>'2017'!S75</f>
        <v>0</v>
      </c>
      <c r="AL70" s="31" t="str">
        <f>'2017'!T75</f>
        <v>La secretaria del interior, en el area de derechos humanos ha realizado marchas en el municipio de montenegro, frente a las violencias ejercidas contra  las mujeres, adicionalmente en el departamento se han realizado ejercicios de victimas.</v>
      </c>
      <c r="AM70" s="103">
        <f>'2018'!N75</f>
        <v>12</v>
      </c>
      <c r="AN70" s="104">
        <f>'2018'!O75</f>
        <v>3</v>
      </c>
      <c r="AO70" s="112">
        <f>'2018'!P75</f>
        <v>0.25</v>
      </c>
      <c r="AP70" s="37">
        <f>'2018'!Q75</f>
        <v>23800000</v>
      </c>
      <c r="AQ70" s="37">
        <f>'2018'!R75</f>
        <v>750000</v>
      </c>
      <c r="AR70" s="203">
        <f>'2018'!S75</f>
        <v>3.1512605042016806E-2</v>
      </c>
      <c r="AS70" s="31"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T70" s="103">
        <f>'2019'!N75</f>
        <v>1</v>
      </c>
      <c r="AU70" s="104">
        <f>'2019'!O75</f>
        <v>0</v>
      </c>
      <c r="AV70" s="112">
        <f>'2019'!P75</f>
        <v>0.7</v>
      </c>
      <c r="AW70" s="37">
        <f>'2019'!Q75</f>
        <v>11000000</v>
      </c>
      <c r="AX70" s="37">
        <f>'2019'!R75</f>
        <v>7750000</v>
      </c>
      <c r="AY70" s="1119">
        <v>0.70450000000000002</v>
      </c>
      <c r="AZ70" s="353"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BA70" s="352">
        <f>'2020'!N75</f>
        <v>12</v>
      </c>
      <c r="BB70" s="352">
        <f>'2020'!O75</f>
        <v>3</v>
      </c>
      <c r="BC70" s="203">
        <f>'2020'!P75</f>
        <v>0.25</v>
      </c>
      <c r="BD70" s="362">
        <f>'2020'!Q75</f>
        <v>0</v>
      </c>
      <c r="BE70" s="362">
        <f>'2020'!R75</f>
        <v>0</v>
      </c>
      <c r="BF70" s="203">
        <f>'2020'!S75</f>
        <v>0</v>
      </c>
      <c r="BG70" s="356" t="s">
        <v>1413</v>
      </c>
      <c r="BH70" s="674">
        <v>60</v>
      </c>
      <c r="BI70" s="674">
        <v>0</v>
      </c>
      <c r="BJ70" s="467">
        <v>0</v>
      </c>
      <c r="BK70" s="687">
        <v>0</v>
      </c>
      <c r="BL70" s="461">
        <v>0</v>
      </c>
      <c r="BM70" s="467">
        <v>0</v>
      </c>
      <c r="BN70" s="683" t="s">
        <v>2600</v>
      </c>
      <c r="BO70" s="694">
        <v>0.5</v>
      </c>
      <c r="BP70" s="687">
        <v>5</v>
      </c>
      <c r="BQ70" s="467">
        <v>0.1</v>
      </c>
      <c r="BR70" s="703">
        <v>2885000</v>
      </c>
      <c r="BS70" s="708">
        <v>1082000</v>
      </c>
      <c r="BT70" s="467">
        <v>0.38</v>
      </c>
      <c r="BU70" s="683" t="s">
        <v>2865</v>
      </c>
      <c r="BV70" s="1109" t="s">
        <v>2789</v>
      </c>
      <c r="BW70" s="788">
        <v>0.5</v>
      </c>
      <c r="BX70" s="874">
        <v>0</v>
      </c>
      <c r="BY70" s="791">
        <v>0</v>
      </c>
      <c r="BZ70" s="26"/>
      <c r="CA70" s="26"/>
      <c r="CB70" s="792"/>
      <c r="CC70" s="983" t="s">
        <v>2955</v>
      </c>
      <c r="CD70" s="991">
        <v>0.5</v>
      </c>
      <c r="CE70" s="1022">
        <v>0.1</v>
      </c>
      <c r="CF70" s="791">
        <v>0.2</v>
      </c>
      <c r="CG70" s="26"/>
      <c r="CH70" s="26"/>
      <c r="CI70" s="1021">
        <v>0</v>
      </c>
      <c r="CJ70" s="1038" t="s">
        <v>3296</v>
      </c>
      <c r="CK70" s="788">
        <v>0.5</v>
      </c>
      <c r="CL70" s="26"/>
      <c r="CM70" s="1134">
        <v>0</v>
      </c>
      <c r="CN70" s="930"/>
      <c r="CO70" s="930"/>
      <c r="CP70" s="1134">
        <v>0</v>
      </c>
      <c r="CQ70" s="1147" t="s">
        <v>2955</v>
      </c>
    </row>
    <row r="71" spans="1:95" ht="113.25" customHeight="1" x14ac:dyDescent="0.25">
      <c r="A71" s="1231"/>
      <c r="B71" s="1218"/>
      <c r="C71" s="1218"/>
      <c r="D71" s="665">
        <v>65</v>
      </c>
      <c r="E71" s="14" t="s">
        <v>443</v>
      </c>
      <c r="F71" s="5" t="s">
        <v>444</v>
      </c>
      <c r="G71" s="5" t="s">
        <v>445</v>
      </c>
      <c r="H71" s="5" t="s">
        <v>446</v>
      </c>
      <c r="I71" s="32" t="s">
        <v>447</v>
      </c>
      <c r="J71" s="1100" t="s">
        <v>233</v>
      </c>
      <c r="K71" s="1098" t="s">
        <v>234</v>
      </c>
      <c r="L71" s="15">
        <v>197</v>
      </c>
      <c r="M71" s="1076" t="s">
        <v>217</v>
      </c>
      <c r="N71" s="413">
        <v>0.9</v>
      </c>
      <c r="O71" s="100">
        <v>0.9</v>
      </c>
      <c r="P71" s="1083">
        <f>O71/N71</f>
        <v>1</v>
      </c>
      <c r="Q71" s="1137" t="s">
        <v>3367</v>
      </c>
      <c r="R71" s="1080">
        <f>'2015'!O76</f>
        <v>0</v>
      </c>
      <c r="S71" s="86">
        <f>'2015'!P76</f>
        <v>0</v>
      </c>
      <c r="T71" s="36">
        <f>'2015'!Q76</f>
        <v>0</v>
      </c>
      <c r="U71" s="37">
        <f>'2015'!R76</f>
        <v>0</v>
      </c>
      <c r="V71" s="37">
        <f>'2015'!S76</f>
        <v>0</v>
      </c>
      <c r="W71" s="36">
        <f>'2015'!T76</f>
        <v>0</v>
      </c>
      <c r="X71" s="31" t="str">
        <f>'2015'!U76</f>
        <v>ND</v>
      </c>
      <c r="Y71" s="103">
        <f>'2016'!N76</f>
        <v>0.09</v>
      </c>
      <c r="Z71" s="104">
        <f>'2016'!O76</f>
        <v>0.09</v>
      </c>
      <c r="AA71" s="112">
        <f>'2016'!P76</f>
        <v>1</v>
      </c>
      <c r="AB71" s="37">
        <f>'2016'!Q76</f>
        <v>4450000</v>
      </c>
      <c r="AC71" s="37">
        <f>'2016'!R76</f>
        <v>4450000</v>
      </c>
      <c r="AD71" s="819">
        <f>'2016'!S76</f>
        <v>1</v>
      </c>
      <c r="AE71" s="31" t="str">
        <f>'2016'!T76</f>
        <v xml:space="preserve">Se implemento una campaña en la gobernacion del Quindio en el marco del dia internacional de la mujer. </v>
      </c>
      <c r="AF71" s="103">
        <f>'2017'!N76</f>
        <v>0.09</v>
      </c>
      <c r="AG71" s="104">
        <f>'2017'!O76</f>
        <v>0.09</v>
      </c>
      <c r="AH71" s="112">
        <f>'2017'!P76</f>
        <v>1</v>
      </c>
      <c r="AI71" s="37">
        <f>'2017'!Q76</f>
        <v>82000000</v>
      </c>
      <c r="AJ71" s="37">
        <f>'2017'!R76</f>
        <v>6570000</v>
      </c>
      <c r="AK71" s="816">
        <f>'2017'!S76</f>
        <v>8.0121951219512197E-2</v>
      </c>
      <c r="AL71" s="31"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M71" s="103">
        <f>'2018'!N76</f>
        <v>1</v>
      </c>
      <c r="AN71" s="104">
        <f>'2018'!O76</f>
        <v>0.2</v>
      </c>
      <c r="AO71" s="112">
        <f>'2018'!P76</f>
        <v>0.2</v>
      </c>
      <c r="AP71" s="37">
        <f>'2018'!Q76</f>
        <v>69300000</v>
      </c>
      <c r="AQ71" s="37">
        <f>'2018'!R76</f>
        <v>59520000</v>
      </c>
      <c r="AR71" s="203">
        <f>'2018'!S76</f>
        <v>0.8588744588744589</v>
      </c>
      <c r="AS71" s="31" t="str">
        <f>'2018'!AB76</f>
        <v>Pendiente de ejecición</v>
      </c>
      <c r="AT71" s="103">
        <f>'2019'!N76</f>
        <v>0</v>
      </c>
      <c r="AU71" s="104">
        <f>'2019'!O76</f>
        <v>0</v>
      </c>
      <c r="AV71" s="112">
        <f>'2019'!P76</f>
        <v>0.4</v>
      </c>
      <c r="AW71" s="37">
        <f>'2019'!Q76</f>
        <v>0</v>
      </c>
      <c r="AX71" s="37">
        <f>'2019'!R76</f>
        <v>0</v>
      </c>
      <c r="AY71" s="816">
        <v>0</v>
      </c>
      <c r="AZ71" s="353" t="str">
        <f>'2019'!S76</f>
        <v xml:space="preserve">Esta actividad no cuenta con información reportada, quedando pendiente para la inclusión en el plan de acción de la oficina de género y diversidad para su efectivo cumplimiento. </v>
      </c>
      <c r="BA71" s="352">
        <f>'2020'!N76</f>
        <v>1</v>
      </c>
      <c r="BB71" s="352">
        <f>'2020'!O76</f>
        <v>0.2</v>
      </c>
      <c r="BC71" s="203">
        <f>'2020'!P76</f>
        <v>0.2</v>
      </c>
      <c r="BD71" s="362">
        <f>'2020'!Q76</f>
        <v>0</v>
      </c>
      <c r="BE71" s="362">
        <f>'2020'!R76</f>
        <v>0</v>
      </c>
      <c r="BF71" s="203">
        <f>'2020'!S76</f>
        <v>0</v>
      </c>
      <c r="BG71" s="356" t="s">
        <v>1413</v>
      </c>
      <c r="BH71" s="460">
        <v>0</v>
      </c>
      <c r="BI71" s="677">
        <v>0</v>
      </c>
      <c r="BJ71" s="660">
        <v>0</v>
      </c>
      <c r="BK71" s="687">
        <v>0</v>
      </c>
      <c r="BL71" s="461">
        <v>0</v>
      </c>
      <c r="BM71" s="467">
        <v>0</v>
      </c>
      <c r="BN71" s="683" t="s">
        <v>2600</v>
      </c>
      <c r="BO71" s="694">
        <v>0.9</v>
      </c>
      <c r="BP71" s="739">
        <v>0.7</v>
      </c>
      <c r="BQ71" s="660">
        <v>0.78</v>
      </c>
      <c r="BR71" s="703">
        <v>0</v>
      </c>
      <c r="BS71" s="708">
        <v>360000</v>
      </c>
      <c r="BT71" s="660">
        <v>1</v>
      </c>
      <c r="BU71" s="683" t="s">
        <v>2866</v>
      </c>
      <c r="BV71" s="1109" t="s">
        <v>2791</v>
      </c>
      <c r="BW71" s="785">
        <v>0.9</v>
      </c>
      <c r="BX71" s="785">
        <v>1</v>
      </c>
      <c r="BY71" s="925">
        <v>1</v>
      </c>
      <c r="BZ71" s="929">
        <v>1065000</v>
      </c>
      <c r="CA71" s="929">
        <v>1065000</v>
      </c>
      <c r="CB71" s="875">
        <v>1</v>
      </c>
      <c r="CC71" s="871" t="s">
        <v>3099</v>
      </c>
      <c r="CD71" s="785">
        <v>0.9</v>
      </c>
      <c r="CE71" s="1022">
        <v>1</v>
      </c>
      <c r="CF71" s="1099">
        <v>1</v>
      </c>
      <c r="CG71" s="1103">
        <v>11100000</v>
      </c>
      <c r="CH71" s="1103">
        <v>11100000</v>
      </c>
      <c r="CI71" s="1099">
        <v>1</v>
      </c>
      <c r="CJ71" s="1038" t="s">
        <v>3297</v>
      </c>
      <c r="CK71" s="785">
        <v>0.9</v>
      </c>
      <c r="CL71" s="26"/>
      <c r="CM71" s="1134">
        <v>0</v>
      </c>
      <c r="CN71" s="930"/>
      <c r="CO71" s="930"/>
      <c r="CP71" s="1134">
        <v>0</v>
      </c>
      <c r="CQ71" s="1147" t="s">
        <v>2955</v>
      </c>
    </row>
    <row r="72" spans="1:95" ht="60" customHeight="1" x14ac:dyDescent="0.25">
      <c r="A72" s="1231"/>
      <c r="B72" s="1218" t="s">
        <v>448</v>
      </c>
      <c r="C72" s="1218" t="s">
        <v>449</v>
      </c>
      <c r="D72" s="665">
        <v>66</v>
      </c>
      <c r="E72" s="1137" t="s">
        <v>450</v>
      </c>
      <c r="F72" s="12" t="s">
        <v>451</v>
      </c>
      <c r="G72" s="12" t="s">
        <v>452</v>
      </c>
      <c r="H72" s="12" t="s">
        <v>453</v>
      </c>
      <c r="I72" s="52" t="s">
        <v>454</v>
      </c>
      <c r="J72" s="42" t="s">
        <v>254</v>
      </c>
      <c r="K72" s="12" t="s">
        <v>262</v>
      </c>
      <c r="L72" s="41">
        <v>136</v>
      </c>
      <c r="M72" s="1076" t="s">
        <v>455</v>
      </c>
      <c r="N72" s="413">
        <v>1</v>
      </c>
      <c r="O72" s="100">
        <v>1</v>
      </c>
      <c r="P72" s="1083">
        <v>1</v>
      </c>
      <c r="Q72" s="1137" t="s">
        <v>3368</v>
      </c>
      <c r="R72" s="1080">
        <f>'2015'!O77</f>
        <v>0</v>
      </c>
      <c r="S72" s="86">
        <f>'2015'!P77</f>
        <v>0</v>
      </c>
      <c r="T72" s="36">
        <f>'2015'!Q77</f>
        <v>0</v>
      </c>
      <c r="U72" s="37">
        <f>'2015'!R77</f>
        <v>0</v>
      </c>
      <c r="V72" s="37">
        <f>'2015'!S77</f>
        <v>0</v>
      </c>
      <c r="W72" s="36">
        <f>'2015'!T77</f>
        <v>0</v>
      </c>
      <c r="X72" s="31" t="str">
        <f>'2015'!U77</f>
        <v>ND</v>
      </c>
      <c r="Y72" s="103">
        <f>'2016'!N77</f>
        <v>0.1</v>
      </c>
      <c r="Z72" s="104">
        <f>'2016'!O77</f>
        <v>0.1</v>
      </c>
      <c r="AA72" s="112">
        <f>'2016'!P77</f>
        <v>1</v>
      </c>
      <c r="AB72" s="37">
        <f>'2016'!Q77</f>
        <v>0</v>
      </c>
      <c r="AC72" s="37">
        <f>'2016'!R77</f>
        <v>0</v>
      </c>
      <c r="AD72" s="816">
        <f>'2016'!S77</f>
        <v>0</v>
      </c>
      <c r="AE72" s="31" t="str">
        <f>'2016'!T77</f>
        <v>El departamento consolida trimestralmente el informe de violencia de genero del SIVIGILA.</v>
      </c>
      <c r="AF72" s="103">
        <f>'2017'!N77</f>
        <v>0.1</v>
      </c>
      <c r="AG72" s="104">
        <f>'2017'!O77</f>
        <v>0.1</v>
      </c>
      <c r="AH72" s="112">
        <f>'2017'!P77</f>
        <v>1</v>
      </c>
      <c r="AI72" s="37">
        <f>'2017'!Q77</f>
        <v>55750000</v>
      </c>
      <c r="AJ72" s="37">
        <f>'2017'!R77</f>
        <v>4630000</v>
      </c>
      <c r="AK72" s="816">
        <f>'2017'!S77</f>
        <v>8.3049327354260086E-2</v>
      </c>
      <c r="AL72" s="31" t="str">
        <f>'2017'!T77</f>
        <v>En la secretaria de salud, a traves del Sivigila se ha encontrado que los tipos de conflicto que mas afectan a las mujeres son de naturaleza fisica, psicologica, abuso sexual, economico y de negligencia.</v>
      </c>
      <c r="AM72" s="103">
        <f>'2018'!N77</f>
        <v>8</v>
      </c>
      <c r="AN72" s="104">
        <f>'2018'!O77</f>
        <v>8</v>
      </c>
      <c r="AO72" s="112">
        <f>'2018'!P77</f>
        <v>1</v>
      </c>
      <c r="AP72" s="37">
        <f>'2018'!Q77</f>
        <v>37000000</v>
      </c>
      <c r="AQ72" s="37">
        <f>'2018'!R77</f>
        <v>22240000</v>
      </c>
      <c r="AR72" s="203">
        <f>'2018'!S77</f>
        <v>0.60108108108108105</v>
      </c>
      <c r="AS72" s="31"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T72" s="103">
        <f>'2019'!N77</f>
        <v>1</v>
      </c>
      <c r="AU72" s="104">
        <f>'2019'!O77</f>
        <v>1</v>
      </c>
      <c r="AV72" s="112">
        <f>'2019'!P77</f>
        <v>0.7</v>
      </c>
      <c r="AW72" s="37">
        <f>'2019'!Q77</f>
        <v>45299000</v>
      </c>
      <c r="AX72" s="37">
        <f>'2019'!R77</f>
        <v>37501000</v>
      </c>
      <c r="AY72" s="819">
        <v>0.83</v>
      </c>
      <c r="AZ72" s="353"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BA72" s="352">
        <f>'2020'!N77</f>
        <v>8</v>
      </c>
      <c r="BB72" s="352">
        <f>'2020'!O77</f>
        <v>8</v>
      </c>
      <c r="BC72" s="203">
        <f>'2020'!P77</f>
        <v>1</v>
      </c>
      <c r="BD72" s="362">
        <f>'2020'!Q77</f>
        <v>0</v>
      </c>
      <c r="BE72" s="362">
        <f>'2020'!R77</f>
        <v>0</v>
      </c>
      <c r="BF72" s="203">
        <f>'2020'!S77</f>
        <v>0</v>
      </c>
      <c r="BG72" s="356" t="s">
        <v>1413</v>
      </c>
      <c r="BH72" s="674">
        <v>0</v>
      </c>
      <c r="BI72" s="674">
        <v>0</v>
      </c>
      <c r="BJ72" s="503">
        <v>0</v>
      </c>
      <c r="BK72" s="687">
        <v>0</v>
      </c>
      <c r="BL72" s="163">
        <v>0</v>
      </c>
      <c r="BM72" s="467">
        <v>0</v>
      </c>
      <c r="BN72" s="683" t="s">
        <v>2600</v>
      </c>
      <c r="BO72" s="694">
        <v>1</v>
      </c>
      <c r="BP72" s="694">
        <v>1</v>
      </c>
      <c r="BQ72" s="503">
        <v>1</v>
      </c>
      <c r="BR72" s="703">
        <v>6185000</v>
      </c>
      <c r="BS72" s="708">
        <v>1048000</v>
      </c>
      <c r="BT72" s="503">
        <v>0.16</v>
      </c>
      <c r="BU72" s="683" t="s">
        <v>2867</v>
      </c>
      <c r="BV72" s="1109" t="s">
        <v>2722</v>
      </c>
      <c r="BW72" s="785">
        <v>1</v>
      </c>
      <c r="BX72" s="811">
        <v>1</v>
      </c>
      <c r="BY72" s="875">
        <v>1</v>
      </c>
      <c r="BZ72" s="26"/>
      <c r="CA72" s="26"/>
      <c r="CB72" s="792"/>
      <c r="CC72" s="871" t="s">
        <v>2928</v>
      </c>
      <c r="CD72" s="785">
        <v>1</v>
      </c>
      <c r="CE72" s="1012">
        <v>1</v>
      </c>
      <c r="CF72" s="1014">
        <v>1</v>
      </c>
      <c r="CG72" s="26"/>
      <c r="CH72" s="26"/>
      <c r="CI72" s="1021">
        <v>0</v>
      </c>
      <c r="CJ72" s="1038" t="s">
        <v>3244</v>
      </c>
      <c r="CK72" s="785">
        <v>1</v>
      </c>
      <c r="CL72" s="26"/>
      <c r="CM72" s="1134">
        <v>0</v>
      </c>
      <c r="CN72" s="930"/>
      <c r="CO72" s="930"/>
      <c r="CP72" s="1134">
        <v>0</v>
      </c>
      <c r="CQ72" s="1147" t="s">
        <v>2955</v>
      </c>
    </row>
    <row r="73" spans="1:95" ht="60" customHeight="1" x14ac:dyDescent="0.25">
      <c r="A73" s="1231"/>
      <c r="B73" s="1218"/>
      <c r="C73" s="1218"/>
      <c r="D73" s="665">
        <v>67</v>
      </c>
      <c r="E73" s="14" t="s">
        <v>456</v>
      </c>
      <c r="F73" s="5" t="s">
        <v>457</v>
      </c>
      <c r="G73" s="5" t="s">
        <v>458</v>
      </c>
      <c r="H73" s="5" t="s">
        <v>459</v>
      </c>
      <c r="I73" s="32" t="s">
        <v>460</v>
      </c>
      <c r="J73" s="1226" t="s">
        <v>233</v>
      </c>
      <c r="K73" s="1218" t="s">
        <v>234</v>
      </c>
      <c r="L73" s="1219">
        <v>197</v>
      </c>
      <c r="M73" s="1076" t="s">
        <v>217</v>
      </c>
      <c r="N73" s="414">
        <v>6</v>
      </c>
      <c r="O73" s="343">
        <v>7.5</v>
      </c>
      <c r="P73" s="1083">
        <v>1</v>
      </c>
      <c r="Q73" s="1137" t="s">
        <v>3369</v>
      </c>
      <c r="R73" s="1080">
        <f>'2015'!O78</f>
        <v>0</v>
      </c>
      <c r="S73" s="86">
        <f>'2015'!P78</f>
        <v>0</v>
      </c>
      <c r="T73" s="36">
        <f>'2015'!Q78</f>
        <v>0</v>
      </c>
      <c r="U73" s="37">
        <f>'2015'!R78</f>
        <v>0</v>
      </c>
      <c r="V73" s="37">
        <f>'2015'!S78</f>
        <v>0</v>
      </c>
      <c r="W73" s="36">
        <f>'2015'!T78</f>
        <v>0</v>
      </c>
      <c r="X73" s="31" t="str">
        <f>'2015'!U78</f>
        <v>ND</v>
      </c>
      <c r="Y73" s="103">
        <f>'2016'!N78</f>
        <v>6.0000000000000001E-3</v>
      </c>
      <c r="Z73" s="104">
        <f>'2016'!O78</f>
        <v>0</v>
      </c>
      <c r="AA73" s="112">
        <f>'2016'!P78</f>
        <v>0</v>
      </c>
      <c r="AB73" s="37">
        <f>'2016'!Q78</f>
        <v>0</v>
      </c>
      <c r="AC73" s="37">
        <f>'2016'!R78</f>
        <v>0</v>
      </c>
      <c r="AD73" s="816">
        <f>'2016'!S78</f>
        <v>0</v>
      </c>
      <c r="AE73" s="31" t="str">
        <f>'2016'!T78</f>
        <v>sin informacion disponible</v>
      </c>
      <c r="AF73" s="103">
        <v>0.06</v>
      </c>
      <c r="AG73" s="104">
        <v>2.5000000000000001E-2</v>
      </c>
      <c r="AH73" s="112">
        <f>'2017'!P78</f>
        <v>0.41666666666666669</v>
      </c>
      <c r="AI73" s="37">
        <f>'2017'!Q78</f>
        <v>82000000</v>
      </c>
      <c r="AJ73" s="37">
        <f>'2017'!R78</f>
        <v>6570000</v>
      </c>
      <c r="AK73" s="816">
        <f>'2017'!S78</f>
        <v>8.0121951219512197E-2</v>
      </c>
      <c r="AL73" s="31" t="str">
        <f>'2017'!T78</f>
        <v>En la jefatura de equidad de genero y mujer, se estan haciendo los acercamientos con las universidades para inciar este proceso.</v>
      </c>
      <c r="AM73" s="103">
        <f>'2018'!N78</f>
        <v>1</v>
      </c>
      <c r="AN73" s="104">
        <f>'2018'!O78</f>
        <v>0.2</v>
      </c>
      <c r="AO73" s="112">
        <f>'2018'!P78</f>
        <v>0.2</v>
      </c>
      <c r="AP73" s="37">
        <f>'2018'!Q78</f>
        <v>69300000</v>
      </c>
      <c r="AQ73" s="37">
        <f>'2018'!R78</f>
        <v>59520000</v>
      </c>
      <c r="AR73" s="203">
        <f>'2018'!S78</f>
        <v>0.8588744588744589</v>
      </c>
      <c r="AS73" s="31"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T73" s="103">
        <f>'2019'!N78</f>
        <v>0</v>
      </c>
      <c r="AU73" s="104">
        <f>'2019'!O78</f>
        <v>0</v>
      </c>
      <c r="AV73" s="112">
        <f>'2019'!P78</f>
        <v>0.7</v>
      </c>
      <c r="AW73" s="37">
        <f>'2019'!Q78</f>
        <v>0</v>
      </c>
      <c r="AX73" s="37">
        <f>'2019'!R78</f>
        <v>0</v>
      </c>
      <c r="AY73" s="816">
        <v>0</v>
      </c>
      <c r="AZ73" s="353"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A73" s="352">
        <f>'2020'!N78</f>
        <v>1</v>
      </c>
      <c r="BB73" s="352">
        <f>'2020'!O78</f>
        <v>0.2</v>
      </c>
      <c r="BC73" s="203">
        <f>'2020'!P78</f>
        <v>0.2</v>
      </c>
      <c r="BD73" s="362">
        <f>'2020'!Q78</f>
        <v>0</v>
      </c>
      <c r="BE73" s="362">
        <f>'2020'!R78</f>
        <v>0</v>
      </c>
      <c r="BF73" s="203">
        <f>'2020'!S78</f>
        <v>0</v>
      </c>
      <c r="BG73" s="356" t="s">
        <v>1413</v>
      </c>
      <c r="BH73" s="460">
        <v>0</v>
      </c>
      <c r="BI73" s="677">
        <v>0</v>
      </c>
      <c r="BJ73" s="467">
        <v>0</v>
      </c>
      <c r="BK73" s="687">
        <v>0</v>
      </c>
      <c r="BL73" s="489">
        <v>0</v>
      </c>
      <c r="BM73" s="467">
        <v>0</v>
      </c>
      <c r="BN73" s="683" t="s">
        <v>2600</v>
      </c>
      <c r="BO73" s="687">
        <v>0</v>
      </c>
      <c r="BP73" s="693">
        <v>0</v>
      </c>
      <c r="BQ73" s="467">
        <v>0</v>
      </c>
      <c r="BR73" s="703">
        <v>0</v>
      </c>
      <c r="BS73" s="703">
        <v>0</v>
      </c>
      <c r="BT73" s="467">
        <v>0</v>
      </c>
      <c r="BU73" s="38" t="s">
        <v>2897</v>
      </c>
      <c r="BV73" s="26"/>
      <c r="BW73" s="872">
        <v>0</v>
      </c>
      <c r="BX73" s="900">
        <v>0</v>
      </c>
      <c r="BY73" s="876">
        <v>0</v>
      </c>
      <c r="BZ73" s="26"/>
      <c r="CA73" s="26"/>
      <c r="CB73" s="792"/>
      <c r="CC73" s="871" t="s">
        <v>2957</v>
      </c>
      <c r="CD73" s="975">
        <v>1</v>
      </c>
      <c r="CE73" s="1023">
        <v>8</v>
      </c>
      <c r="CF73" s="1008">
        <v>1</v>
      </c>
      <c r="CG73" s="26"/>
      <c r="CH73" s="26"/>
      <c r="CI73" s="1021">
        <v>0</v>
      </c>
      <c r="CJ73" s="1038" t="s">
        <v>3255</v>
      </c>
      <c r="CK73" s="1128">
        <v>1</v>
      </c>
      <c r="CL73" s="26"/>
      <c r="CM73" s="1134">
        <v>0</v>
      </c>
      <c r="CN73" s="930"/>
      <c r="CO73" s="930"/>
      <c r="CP73" s="1134">
        <v>0</v>
      </c>
      <c r="CQ73" s="1147" t="s">
        <v>2955</v>
      </c>
    </row>
    <row r="74" spans="1:95" ht="60" customHeight="1" x14ac:dyDescent="0.25">
      <c r="A74" s="1231"/>
      <c r="B74" s="1218"/>
      <c r="C74" s="1218"/>
      <c r="D74" s="665">
        <v>68</v>
      </c>
      <c r="E74" s="14" t="s">
        <v>461</v>
      </c>
      <c r="F74" s="5" t="s">
        <v>462</v>
      </c>
      <c r="G74" s="5" t="s">
        <v>463</v>
      </c>
      <c r="H74" s="5" t="s">
        <v>464</v>
      </c>
      <c r="I74" s="32" t="s">
        <v>465</v>
      </c>
      <c r="J74" s="1226"/>
      <c r="K74" s="1218"/>
      <c r="L74" s="1219"/>
      <c r="M74" s="1076" t="s">
        <v>217</v>
      </c>
      <c r="N74" s="413">
        <v>1</v>
      </c>
      <c r="O74" s="100">
        <v>1</v>
      </c>
      <c r="P74" s="1083">
        <f>O74/N74</f>
        <v>1</v>
      </c>
      <c r="Q74" s="1137" t="s">
        <v>3370</v>
      </c>
      <c r="R74" s="1080">
        <f>'2015'!O79</f>
        <v>0.1</v>
      </c>
      <c r="S74" s="86">
        <f>'2015'!P79</f>
        <v>0.1</v>
      </c>
      <c r="T74" s="36">
        <f>'2015'!Q79</f>
        <v>1</v>
      </c>
      <c r="U74" s="37">
        <f>'2015'!R79</f>
        <v>23400000</v>
      </c>
      <c r="V74" s="37">
        <f>'2015'!S79</f>
        <v>23400000</v>
      </c>
      <c r="W74" s="36">
        <f>'2015'!T79</f>
        <v>1</v>
      </c>
      <c r="X74" s="31"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Y74" s="103">
        <f>'2016'!N79</f>
        <v>0.1</v>
      </c>
      <c r="Z74" s="104">
        <f>'2016'!O79</f>
        <v>0</v>
      </c>
      <c r="AA74" s="112">
        <f>'2016'!P79</f>
        <v>0</v>
      </c>
      <c r="AB74" s="37">
        <f>'2016'!Q79</f>
        <v>0</v>
      </c>
      <c r="AC74" s="37">
        <f>'2016'!R79</f>
        <v>0</v>
      </c>
      <c r="AD74" s="816">
        <f>'2016'!S79</f>
        <v>0</v>
      </c>
      <c r="AE74" s="31"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F74" s="103">
        <f>'2017'!N79</f>
        <v>0.1</v>
      </c>
      <c r="AG74" s="104">
        <f>'2017'!O79</f>
        <v>0.1</v>
      </c>
      <c r="AH74" s="112">
        <f>'2017'!P79</f>
        <v>1</v>
      </c>
      <c r="AI74" s="37">
        <f>'2017'!Q79</f>
        <v>0</v>
      </c>
      <c r="AJ74" s="37">
        <f>'2017'!R79</f>
        <v>0</v>
      </c>
      <c r="AK74" s="816">
        <f>'2017'!S79</f>
        <v>0</v>
      </c>
      <c r="AL74" s="31"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M74" s="103">
        <f>'2018'!N79</f>
        <v>0</v>
      </c>
      <c r="AN74" s="104">
        <f>'2018'!O79</f>
        <v>0</v>
      </c>
      <c r="AO74" s="112">
        <f>'2018'!P79</f>
        <v>0</v>
      </c>
      <c r="AP74" s="37">
        <f>'2018'!Q79</f>
        <v>0</v>
      </c>
      <c r="AQ74" s="37">
        <f>'2018'!R79</f>
        <v>0</v>
      </c>
      <c r="AR74" s="203">
        <f>'2018'!S79</f>
        <v>0</v>
      </c>
      <c r="AS74" s="31">
        <f>'2018'!AB79</f>
        <v>0</v>
      </c>
      <c r="AT74" s="103">
        <f>'2019'!N79</f>
        <v>0</v>
      </c>
      <c r="AU74" s="104">
        <f>'2019'!O79</f>
        <v>0</v>
      </c>
      <c r="AV74" s="112">
        <f>'2019'!P79</f>
        <v>0.7</v>
      </c>
      <c r="AW74" s="37">
        <f>'2019'!Q79</f>
        <v>0</v>
      </c>
      <c r="AX74" s="37">
        <f>'2019'!R79</f>
        <v>0</v>
      </c>
      <c r="AY74" s="816">
        <v>0</v>
      </c>
      <c r="AZ74" s="353"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A74" s="352">
        <f>'2020'!N79</f>
        <v>0</v>
      </c>
      <c r="BB74" s="352">
        <f>'2020'!O79</f>
        <v>0</v>
      </c>
      <c r="BC74" s="203">
        <f>'2020'!P79</f>
        <v>0</v>
      </c>
      <c r="BD74" s="362">
        <f>'2020'!Q79</f>
        <v>0</v>
      </c>
      <c r="BE74" s="362">
        <f>'2020'!R79</f>
        <v>0</v>
      </c>
      <c r="BF74" s="203">
        <f>'2020'!S79</f>
        <v>0</v>
      </c>
      <c r="BG74" s="356" t="s">
        <v>1413</v>
      </c>
      <c r="BH74" s="460">
        <v>1</v>
      </c>
      <c r="BI74" s="483">
        <v>1</v>
      </c>
      <c r="BJ74" s="467">
        <v>1</v>
      </c>
      <c r="BK74" s="569">
        <v>1500000</v>
      </c>
      <c r="BL74" s="569">
        <v>1500000</v>
      </c>
      <c r="BM74" s="467">
        <v>1</v>
      </c>
      <c r="BN74" s="683" t="s">
        <v>2637</v>
      </c>
      <c r="BO74" s="687">
        <v>1</v>
      </c>
      <c r="BP74" s="693">
        <v>1</v>
      </c>
      <c r="BQ74" s="467">
        <v>1</v>
      </c>
      <c r="BR74" s="703">
        <v>0</v>
      </c>
      <c r="BS74" s="703">
        <v>1500000</v>
      </c>
      <c r="BT74" s="467">
        <f>BP74/BO74*1</f>
        <v>1</v>
      </c>
      <c r="BU74" s="683" t="s">
        <v>2868</v>
      </c>
      <c r="BV74" s="1109" t="s">
        <v>2724</v>
      </c>
      <c r="BW74" s="872">
        <v>1</v>
      </c>
      <c r="BX74" s="889">
        <v>1</v>
      </c>
      <c r="BY74" s="972">
        <v>1</v>
      </c>
      <c r="BZ74" s="26"/>
      <c r="CA74" s="26"/>
      <c r="CB74" s="792"/>
      <c r="CC74" s="871" t="s">
        <v>3076</v>
      </c>
      <c r="CD74" s="828">
        <v>1</v>
      </c>
      <c r="CE74" s="1022">
        <v>0</v>
      </c>
      <c r="CF74" s="791">
        <v>0</v>
      </c>
      <c r="CG74" s="26"/>
      <c r="CH74" s="26"/>
      <c r="CI74" s="1021">
        <v>0</v>
      </c>
      <c r="CJ74" s="1038" t="s">
        <v>3298</v>
      </c>
      <c r="CK74" s="828">
        <v>1</v>
      </c>
      <c r="CL74" s="26"/>
      <c r="CM74" s="1134">
        <v>0</v>
      </c>
      <c r="CN74" s="930"/>
      <c r="CO74" s="930"/>
      <c r="CP74" s="1134">
        <v>0</v>
      </c>
      <c r="CQ74" s="1147" t="s">
        <v>2955</v>
      </c>
    </row>
    <row r="75" spans="1:95" ht="60" customHeight="1" x14ac:dyDescent="0.25">
      <c r="A75" s="1231"/>
      <c r="B75" s="1218"/>
      <c r="C75" s="1218" t="s">
        <v>466</v>
      </c>
      <c r="D75" s="665">
        <v>69</v>
      </c>
      <c r="E75" s="14" t="s">
        <v>467</v>
      </c>
      <c r="F75" s="5" t="s">
        <v>468</v>
      </c>
      <c r="G75" s="5" t="s">
        <v>469</v>
      </c>
      <c r="H75" s="5" t="s">
        <v>470</v>
      </c>
      <c r="I75" s="32" t="s">
        <v>471</v>
      </c>
      <c r="J75" s="1226"/>
      <c r="K75" s="1218"/>
      <c r="L75" s="1219"/>
      <c r="M75" s="1076" t="s">
        <v>217</v>
      </c>
      <c r="N75" s="413">
        <v>0.5</v>
      </c>
      <c r="O75" s="100">
        <v>0.4</v>
      </c>
      <c r="P75" s="1083">
        <v>0.9</v>
      </c>
      <c r="Q75" s="1137" t="s">
        <v>3371</v>
      </c>
      <c r="R75" s="1080">
        <f>'2015'!O80</f>
        <v>0</v>
      </c>
      <c r="S75" s="86">
        <f>'2015'!P80</f>
        <v>0</v>
      </c>
      <c r="T75" s="36">
        <f>'2015'!Q80</f>
        <v>0</v>
      </c>
      <c r="U75" s="37">
        <f>'2015'!R80</f>
        <v>0</v>
      </c>
      <c r="V75" s="37">
        <f>'2015'!S80</f>
        <v>0</v>
      </c>
      <c r="W75" s="36">
        <f>'2015'!T80</f>
        <v>0</v>
      </c>
      <c r="X75" s="31" t="str">
        <f>'2015'!U80</f>
        <v>ND</v>
      </c>
      <c r="Y75" s="103">
        <v>0.05</v>
      </c>
      <c r="Z75" s="104">
        <v>0.05</v>
      </c>
      <c r="AA75" s="112">
        <f>'2016'!P80</f>
        <v>1</v>
      </c>
      <c r="AB75" s="37">
        <f>'2016'!Q80</f>
        <v>0</v>
      </c>
      <c r="AC75" s="37">
        <f>'2016'!R80</f>
        <v>0</v>
      </c>
      <c r="AD75" s="816">
        <f>'2016'!S80</f>
        <v>0</v>
      </c>
      <c r="AE75" s="31" t="str">
        <f>'2016'!T80</f>
        <v xml:space="preserve">A traves de los consejos municipales de mujeres se vienen Incentivando la participación en la consturccion de paz de sus territorios </v>
      </c>
      <c r="AF75" s="103">
        <v>0.05</v>
      </c>
      <c r="AG75" s="656">
        <v>0.05</v>
      </c>
      <c r="AH75" s="112">
        <f>'2017'!P80</f>
        <v>1</v>
      </c>
      <c r="AI75" s="37">
        <f>'2017'!Q80</f>
        <v>0</v>
      </c>
      <c r="AJ75" s="37">
        <f>'2017'!R80</f>
        <v>0</v>
      </c>
      <c r="AK75" s="816">
        <f>'2017'!S80</f>
        <v>0</v>
      </c>
      <c r="AL75" s="31" t="str">
        <f>'2017'!T80</f>
        <v xml:space="preserve">Equidad de genero y mujer, a traves de los consejos municipales de mujeres se vienen Incentivando la participación en la consturccion de paz de sus territorios </v>
      </c>
      <c r="AM75" s="103">
        <f>'2018'!N80</f>
        <v>0</v>
      </c>
      <c r="AN75" s="104">
        <f>'2018'!O80</f>
        <v>0</v>
      </c>
      <c r="AO75" s="112">
        <f>'2018'!P80</f>
        <v>0</v>
      </c>
      <c r="AP75" s="37">
        <f>'2018'!Q80</f>
        <v>0</v>
      </c>
      <c r="AQ75" s="37">
        <f>'2018'!R80</f>
        <v>0</v>
      </c>
      <c r="AR75" s="203">
        <f>'2018'!S80</f>
        <v>0</v>
      </c>
      <c r="AS75" s="31">
        <f>'2018'!AB80</f>
        <v>0</v>
      </c>
      <c r="AT75" s="103">
        <v>0.05</v>
      </c>
      <c r="AU75" s="104">
        <v>7.0000000000000001E-3</v>
      </c>
      <c r="AV75" s="112">
        <f>'2019'!P80</f>
        <v>0.7</v>
      </c>
      <c r="AW75" s="37">
        <f>'2019'!Q80</f>
        <v>0</v>
      </c>
      <c r="AX75" s="37">
        <f>'2019'!R80</f>
        <v>0</v>
      </c>
      <c r="AY75" s="816">
        <v>0</v>
      </c>
      <c r="AZ75" s="353"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A75" s="352">
        <f>'2020'!N80</f>
        <v>0</v>
      </c>
      <c r="BB75" s="352">
        <f>'2020'!O80</f>
        <v>0</v>
      </c>
      <c r="BC75" s="203">
        <f>'2020'!P80</f>
        <v>0</v>
      </c>
      <c r="BD75" s="362">
        <f>'2020'!Q80</f>
        <v>0</v>
      </c>
      <c r="BE75" s="362">
        <f>'2020'!R80</f>
        <v>0</v>
      </c>
      <c r="BF75" s="203">
        <f>'2020'!S80</f>
        <v>0</v>
      </c>
      <c r="BG75" s="356" t="s">
        <v>1413</v>
      </c>
      <c r="BH75" s="460">
        <v>12</v>
      </c>
      <c r="BI75" s="483">
        <v>12</v>
      </c>
      <c r="BJ75" s="467">
        <v>1</v>
      </c>
      <c r="BK75" s="588">
        <v>4500000</v>
      </c>
      <c r="BL75" s="549" t="s">
        <v>1904</v>
      </c>
      <c r="BM75" s="467">
        <v>0.66</v>
      </c>
      <c r="BN75" s="683" t="s">
        <v>2638</v>
      </c>
      <c r="BO75" s="687">
        <v>12</v>
      </c>
      <c r="BP75" s="693">
        <v>25</v>
      </c>
      <c r="BQ75" s="467">
        <v>1</v>
      </c>
      <c r="BR75" s="709" t="s">
        <v>1904</v>
      </c>
      <c r="BS75" s="703">
        <v>3150000</v>
      </c>
      <c r="BT75" s="467">
        <v>1</v>
      </c>
      <c r="BU75" s="683" t="s">
        <v>2815</v>
      </c>
      <c r="BV75" s="1109" t="s">
        <v>2727</v>
      </c>
      <c r="BW75" s="872">
        <v>12</v>
      </c>
      <c r="BX75" s="889">
        <v>0</v>
      </c>
      <c r="BY75" s="876">
        <v>0</v>
      </c>
      <c r="BZ75" s="26"/>
      <c r="CA75" s="26"/>
      <c r="CB75" s="792"/>
      <c r="CC75" s="969" t="s">
        <v>3116</v>
      </c>
      <c r="CD75" s="828">
        <v>12</v>
      </c>
      <c r="CE75" s="1022">
        <v>0.01</v>
      </c>
      <c r="CF75" s="791">
        <v>0.1</v>
      </c>
      <c r="CG75" s="992">
        <v>14800000</v>
      </c>
      <c r="CH75" s="992">
        <v>11100000</v>
      </c>
      <c r="CI75" s="1026">
        <v>0.75</v>
      </c>
      <c r="CJ75" s="1038" t="s">
        <v>3249</v>
      </c>
      <c r="CK75" s="828">
        <v>12</v>
      </c>
      <c r="CL75" s="26"/>
      <c r="CM75" s="1134">
        <v>0</v>
      </c>
      <c r="CN75" s="930"/>
      <c r="CO75" s="930"/>
      <c r="CP75" s="1134">
        <v>0</v>
      </c>
      <c r="CQ75" s="1147" t="s">
        <v>2955</v>
      </c>
    </row>
    <row r="76" spans="1:95" ht="60" customHeight="1" x14ac:dyDescent="0.25">
      <c r="A76" s="1231"/>
      <c r="B76" s="1218"/>
      <c r="C76" s="1218"/>
      <c r="D76" s="665">
        <v>70</v>
      </c>
      <c r="E76" s="1137" t="s">
        <v>472</v>
      </c>
      <c r="F76" s="12" t="s">
        <v>473</v>
      </c>
      <c r="G76" s="12" t="s">
        <v>474</v>
      </c>
      <c r="H76" s="12" t="s">
        <v>475</v>
      </c>
      <c r="I76" s="52" t="s">
        <v>476</v>
      </c>
      <c r="J76" s="1226"/>
      <c r="K76" s="1218"/>
      <c r="L76" s="1219"/>
      <c r="M76" s="1076" t="s">
        <v>217</v>
      </c>
      <c r="N76" s="413">
        <v>0.8</v>
      </c>
      <c r="O76" s="100">
        <v>1</v>
      </c>
      <c r="P76" s="1083">
        <v>1</v>
      </c>
      <c r="Q76" s="1137" t="s">
        <v>3372</v>
      </c>
      <c r="R76" s="1080">
        <f>'2015'!O81</f>
        <v>0</v>
      </c>
      <c r="S76" s="86">
        <f>'2015'!P81</f>
        <v>0</v>
      </c>
      <c r="T76" s="36">
        <f>'2015'!Q81</f>
        <v>0</v>
      </c>
      <c r="U76" s="37">
        <f>'2015'!R81</f>
        <v>0</v>
      </c>
      <c r="V76" s="37">
        <f>'2015'!S81</f>
        <v>0</v>
      </c>
      <c r="W76" s="36">
        <f>'2015'!T81</f>
        <v>0</v>
      </c>
      <c r="X76" s="31" t="str">
        <f>'2015'!U81</f>
        <v>ND</v>
      </c>
      <c r="Y76" s="103">
        <f>'2016'!N81</f>
        <v>0.08</v>
      </c>
      <c r="Z76" s="104">
        <f>'2016'!O81</f>
        <v>0.08</v>
      </c>
      <c r="AA76" s="112">
        <f>'2016'!P81</f>
        <v>1</v>
      </c>
      <c r="AB76" s="37">
        <f>'2016'!Q81</f>
        <v>19000000</v>
      </c>
      <c r="AC76" s="37">
        <f>'2016'!R81</f>
        <v>19000000</v>
      </c>
      <c r="AD76" s="819">
        <f>'2016'!S81</f>
        <v>1</v>
      </c>
      <c r="AE76" s="31" t="str">
        <f>'2016'!T81</f>
        <v>documentacion y socializacion de la experiencia de teatro de accion social, movimiento de mujeres por la vida cardumen</v>
      </c>
      <c r="AF76" s="103">
        <f>'2017'!N81</f>
        <v>0.08</v>
      </c>
      <c r="AG76" s="104">
        <f>'2017'!O81</f>
        <v>0.01</v>
      </c>
      <c r="AH76" s="112">
        <f>'2017'!P81</f>
        <v>0.125</v>
      </c>
      <c r="AI76" s="37">
        <f>'2017'!Q81</f>
        <v>0</v>
      </c>
      <c r="AJ76" s="37">
        <f>'2017'!R81</f>
        <v>0</v>
      </c>
      <c r="AK76" s="816">
        <f>'2017'!S81</f>
        <v>0</v>
      </c>
      <c r="AL76" s="31" t="str">
        <f>'2017'!T81</f>
        <v xml:space="preserve">La jefatura de equidad de genero y mujer reporta que esta accion se encuentra en fase de ejecución </v>
      </c>
      <c r="AM76" s="103">
        <f>'2018'!N81</f>
        <v>0</v>
      </c>
      <c r="AN76" s="104">
        <f>'2018'!O81</f>
        <v>0</v>
      </c>
      <c r="AO76" s="112">
        <f>'2018'!P81</f>
        <v>0</v>
      </c>
      <c r="AP76" s="37">
        <f>'2018'!Q81</f>
        <v>0</v>
      </c>
      <c r="AQ76" s="37">
        <f>'2018'!R81</f>
        <v>0</v>
      </c>
      <c r="AR76" s="203">
        <f>'2018'!S81</f>
        <v>0</v>
      </c>
      <c r="AS76" s="31">
        <f>'2018'!AB81</f>
        <v>0</v>
      </c>
      <c r="AT76" s="103">
        <v>0.08</v>
      </c>
      <c r="AU76" s="104">
        <v>0.05</v>
      </c>
      <c r="AV76" s="112">
        <f>'2019'!P81</f>
        <v>0.7</v>
      </c>
      <c r="AW76" s="37">
        <f>'2019'!Q81</f>
        <v>0</v>
      </c>
      <c r="AX76" s="37">
        <f>'2019'!R81</f>
        <v>0</v>
      </c>
      <c r="AY76" s="816">
        <v>0</v>
      </c>
      <c r="AZ76" s="353"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BA76" s="352">
        <f>'2020'!N81</f>
        <v>0</v>
      </c>
      <c r="BB76" s="352">
        <f>'2020'!O81</f>
        <v>0</v>
      </c>
      <c r="BC76" s="203">
        <f>'2020'!P81</f>
        <v>0</v>
      </c>
      <c r="BD76" s="362">
        <f>'2020'!Q81</f>
        <v>0</v>
      </c>
      <c r="BE76" s="362">
        <f>'2020'!R81</f>
        <v>0</v>
      </c>
      <c r="BF76" s="203">
        <f>'2020'!S81</f>
        <v>0</v>
      </c>
      <c r="BG76" s="356" t="s">
        <v>1413</v>
      </c>
      <c r="BH76" s="460">
        <v>2</v>
      </c>
      <c r="BI76" s="483">
        <v>7</v>
      </c>
      <c r="BJ76" s="467">
        <v>1</v>
      </c>
      <c r="BK76" s="687" t="s">
        <v>1371</v>
      </c>
      <c r="BL76" s="489" t="s">
        <v>2592</v>
      </c>
      <c r="BM76" s="467">
        <v>1</v>
      </c>
      <c r="BN76" s="683" t="s">
        <v>2639</v>
      </c>
      <c r="BO76" s="687">
        <v>2</v>
      </c>
      <c r="BP76" s="693">
        <v>8</v>
      </c>
      <c r="BQ76" s="467">
        <v>1.75</v>
      </c>
      <c r="BR76" s="703">
        <v>0</v>
      </c>
      <c r="BS76" s="708">
        <v>500000</v>
      </c>
      <c r="BT76" s="467">
        <v>1</v>
      </c>
      <c r="BU76" s="683" t="s">
        <v>2869</v>
      </c>
      <c r="BV76" s="1109" t="s">
        <v>2770</v>
      </c>
      <c r="BW76" s="872">
        <v>1</v>
      </c>
      <c r="BX76" s="889">
        <v>1</v>
      </c>
      <c r="BY76" s="864">
        <v>1</v>
      </c>
      <c r="BZ76" s="26"/>
      <c r="CA76" s="26"/>
      <c r="CB76" s="792"/>
      <c r="CC76" s="871" t="s">
        <v>2979</v>
      </c>
      <c r="CD76" s="828">
        <v>0.8</v>
      </c>
      <c r="CE76" s="1001">
        <v>1</v>
      </c>
      <c r="CF76" s="1002">
        <v>1</v>
      </c>
      <c r="CG76" s="989">
        <v>1916000</v>
      </c>
      <c r="CH76" s="989">
        <v>1916000</v>
      </c>
      <c r="CI76" s="1002">
        <v>1</v>
      </c>
      <c r="CJ76" s="1038" t="s">
        <v>3217</v>
      </c>
      <c r="CK76" s="828">
        <v>0.8</v>
      </c>
      <c r="CL76" s="26"/>
      <c r="CM76" s="1134">
        <v>0</v>
      </c>
      <c r="CN76" s="930"/>
      <c r="CO76" s="930"/>
      <c r="CP76" s="1134">
        <v>0</v>
      </c>
      <c r="CQ76" s="1147" t="s">
        <v>2955</v>
      </c>
    </row>
    <row r="77" spans="1:95" ht="60" customHeight="1" x14ac:dyDescent="0.25">
      <c r="A77" s="1231"/>
      <c r="B77" s="1218"/>
      <c r="C77" s="1218"/>
      <c r="D77" s="665">
        <v>71</v>
      </c>
      <c r="E77" s="1137" t="s">
        <v>477</v>
      </c>
      <c r="F77" s="12" t="s">
        <v>478</v>
      </c>
      <c r="G77" s="12" t="s">
        <v>479</v>
      </c>
      <c r="H77" s="12" t="s">
        <v>480</v>
      </c>
      <c r="I77" s="52" t="s">
        <v>481</v>
      </c>
      <c r="J77" s="42" t="s">
        <v>385</v>
      </c>
      <c r="K77" s="12" t="s">
        <v>386</v>
      </c>
      <c r="L77" s="17">
        <v>219</v>
      </c>
      <c r="M77" s="1076" t="s">
        <v>482</v>
      </c>
      <c r="N77" s="413">
        <v>0.8</v>
      </c>
      <c r="O77" s="100">
        <v>1</v>
      </c>
      <c r="P77" s="1083">
        <v>1</v>
      </c>
      <c r="Q77" s="1137" t="s">
        <v>3373</v>
      </c>
      <c r="R77" s="1080">
        <f>'2015'!O82</f>
        <v>0</v>
      </c>
      <c r="S77" s="86">
        <f>'2015'!P82</f>
        <v>0</v>
      </c>
      <c r="T77" s="36">
        <f>'2015'!Q82</f>
        <v>0</v>
      </c>
      <c r="U77" s="37">
        <f>'2015'!R82</f>
        <v>0</v>
      </c>
      <c r="V77" s="37">
        <f>'2015'!S82</f>
        <v>0</v>
      </c>
      <c r="W77" s="36">
        <f>'2015'!T82</f>
        <v>0</v>
      </c>
      <c r="X77" s="31" t="str">
        <f>'2015'!U82</f>
        <v>ND</v>
      </c>
      <c r="Y77" s="103">
        <f>'2016'!N82</f>
        <v>0.08</v>
      </c>
      <c r="Z77" s="104">
        <f>'2016'!O82</f>
        <v>0.08</v>
      </c>
      <c r="AA77" s="112">
        <f>'2016'!P82</f>
        <v>1</v>
      </c>
      <c r="AB77" s="37">
        <f>'2016'!Q82</f>
        <v>0</v>
      </c>
      <c r="AC77" s="37">
        <f>'2016'!R82</f>
        <v>0</v>
      </c>
      <c r="AD77" s="816">
        <f>'2016'!S82</f>
        <v>0</v>
      </c>
      <c r="AE77" s="31" t="str">
        <f>'2016'!T82</f>
        <v>Se realizo acompañamiento desde la jefatura de la mujer a un grupo de mujeres quienes  fueron convocadaspor la ACR</v>
      </c>
      <c r="AF77" s="103">
        <f>'2017'!N82</f>
        <v>0.08</v>
      </c>
      <c r="AG77" s="104">
        <f>'2017'!O82</f>
        <v>0.08</v>
      </c>
      <c r="AH77" s="112">
        <f>'2017'!P82</f>
        <v>1</v>
      </c>
      <c r="AI77" s="37">
        <f>'2017'!Q82</f>
        <v>160719971</v>
      </c>
      <c r="AJ77" s="37">
        <f>'2017'!R82</f>
        <v>160719971</v>
      </c>
      <c r="AK77" s="819">
        <f>'2017'!S82</f>
        <v>1</v>
      </c>
      <c r="AL77" s="31"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M77" s="103">
        <f>'2018'!N82</f>
        <v>12</v>
      </c>
      <c r="AN77" s="104">
        <f>'2018'!O82</f>
        <v>8</v>
      </c>
      <c r="AO77" s="112">
        <f>'2018'!P82</f>
        <v>0.66666666666666663</v>
      </c>
      <c r="AP77" s="37">
        <f>'2018'!Q82</f>
        <v>210000000</v>
      </c>
      <c r="AQ77" s="37">
        <f>'2018'!R82</f>
        <v>68175000</v>
      </c>
      <c r="AR77" s="203">
        <f>'2018'!S82</f>
        <v>0.32464285714285712</v>
      </c>
      <c r="AS77" s="31"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T77" s="103">
        <f>'2019'!N82</f>
        <v>0</v>
      </c>
      <c r="AU77" s="104">
        <f>'2019'!O82</f>
        <v>0</v>
      </c>
      <c r="AV77" s="112">
        <f>'2019'!P82</f>
        <v>0</v>
      </c>
      <c r="AW77" s="37">
        <f>'2019'!Q82</f>
        <v>50000000</v>
      </c>
      <c r="AX77" s="37">
        <f>'2019'!R82</f>
        <v>16166000</v>
      </c>
      <c r="AY77" s="816">
        <v>0.32329999999999998</v>
      </c>
      <c r="AZ77" s="353"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A77" s="352">
        <f>'2020'!N82</f>
        <v>12</v>
      </c>
      <c r="BB77" s="352">
        <f>'2020'!O82</f>
        <v>8</v>
      </c>
      <c r="BC77" s="203">
        <f>'2020'!P82</f>
        <v>0.66666666666666663</v>
      </c>
      <c r="BD77" s="362">
        <f>'2020'!Q82</f>
        <v>0</v>
      </c>
      <c r="BE77" s="362">
        <f>'2020'!R82</f>
        <v>0</v>
      </c>
      <c r="BF77" s="203">
        <f>'2020'!S82</f>
        <v>0</v>
      </c>
      <c r="BG77" s="356" t="s">
        <v>1413</v>
      </c>
      <c r="BH77" s="674">
        <v>0</v>
      </c>
      <c r="BI77" s="674">
        <v>0</v>
      </c>
      <c r="BJ77" s="467">
        <v>0</v>
      </c>
      <c r="BK77" s="687">
        <v>0</v>
      </c>
      <c r="BL77" s="163">
        <v>0</v>
      </c>
      <c r="BM77" s="467">
        <v>0</v>
      </c>
      <c r="BN77" s="683" t="s">
        <v>2600</v>
      </c>
      <c r="BO77" s="687">
        <v>0</v>
      </c>
      <c r="BP77" s="687">
        <v>0</v>
      </c>
      <c r="BQ77" s="467">
        <v>0</v>
      </c>
      <c r="BR77" s="703">
        <v>0</v>
      </c>
      <c r="BS77" s="703">
        <v>0</v>
      </c>
      <c r="BT77" s="467">
        <v>0</v>
      </c>
      <c r="BU77" s="746" t="s">
        <v>2897</v>
      </c>
      <c r="BV77" s="1109" t="s">
        <v>2728</v>
      </c>
      <c r="BW77" s="785">
        <v>0.8</v>
      </c>
      <c r="BX77" s="874">
        <v>0</v>
      </c>
      <c r="BY77" s="876">
        <v>0</v>
      </c>
      <c r="BZ77" s="26"/>
      <c r="CA77" s="26"/>
      <c r="CB77" s="792"/>
      <c r="CC77" s="932" t="s">
        <v>3117</v>
      </c>
      <c r="CD77" s="785">
        <v>0.8</v>
      </c>
      <c r="CE77" s="1022">
        <v>1</v>
      </c>
      <c r="CF77" s="1028">
        <v>1</v>
      </c>
      <c r="CG77" s="992">
        <v>14800000</v>
      </c>
      <c r="CH77" s="992">
        <v>11100000</v>
      </c>
      <c r="CI77" s="1026">
        <v>0.75</v>
      </c>
      <c r="CJ77" s="1038" t="s">
        <v>3208</v>
      </c>
      <c r="CK77" s="785">
        <v>0.8</v>
      </c>
      <c r="CL77" s="26"/>
      <c r="CM77" s="1134">
        <v>0</v>
      </c>
      <c r="CN77" s="930"/>
      <c r="CO77" s="930"/>
      <c r="CP77" s="1134">
        <v>0</v>
      </c>
      <c r="CQ77" s="1147" t="s">
        <v>2955</v>
      </c>
    </row>
    <row r="78" spans="1:95" ht="60" customHeight="1" x14ac:dyDescent="0.25">
      <c r="A78" s="1231"/>
      <c r="B78" s="1218"/>
      <c r="C78" s="1218"/>
      <c r="D78" s="665">
        <v>72</v>
      </c>
      <c r="E78" s="1137" t="s">
        <v>483</v>
      </c>
      <c r="F78" s="12" t="s">
        <v>484</v>
      </c>
      <c r="G78" s="12" t="s">
        <v>485</v>
      </c>
      <c r="H78" s="12" t="s">
        <v>486</v>
      </c>
      <c r="I78" s="52" t="s">
        <v>487</v>
      </c>
      <c r="J78" s="42" t="s">
        <v>233</v>
      </c>
      <c r="K78" s="12" t="s">
        <v>234</v>
      </c>
      <c r="L78" s="15">
        <v>197</v>
      </c>
      <c r="M78" s="1076" t="s">
        <v>217</v>
      </c>
      <c r="N78" s="413">
        <v>0.95</v>
      </c>
      <c r="O78" s="100">
        <v>1</v>
      </c>
      <c r="P78" s="1083">
        <v>1</v>
      </c>
      <c r="Q78" s="1137" t="s">
        <v>3374</v>
      </c>
      <c r="R78" s="1080">
        <f>'2015'!O83</f>
        <v>0</v>
      </c>
      <c r="S78" s="86">
        <f>'2015'!P83</f>
        <v>0</v>
      </c>
      <c r="T78" s="36">
        <f>'2015'!Q83</f>
        <v>0</v>
      </c>
      <c r="U78" s="37">
        <f>'2015'!R83</f>
        <v>0</v>
      </c>
      <c r="V78" s="37">
        <f>'2015'!S83</f>
        <v>0</v>
      </c>
      <c r="W78" s="36">
        <f>'2015'!T83</f>
        <v>0</v>
      </c>
      <c r="X78" s="31" t="str">
        <f>'2015'!U83</f>
        <v>ND</v>
      </c>
      <c r="Y78" s="103">
        <f>'2016'!N83</f>
        <v>9.5000000000000001E-2</v>
      </c>
      <c r="Z78" s="104">
        <f>'2016'!O83</f>
        <v>0</v>
      </c>
      <c r="AA78" s="112">
        <f>'2016'!P83</f>
        <v>0</v>
      </c>
      <c r="AB78" s="37">
        <f>'2016'!Q83</f>
        <v>0</v>
      </c>
      <c r="AC78" s="37">
        <f>'2016'!R83</f>
        <v>0</v>
      </c>
      <c r="AD78" s="816">
        <f>'2016'!S83</f>
        <v>0</v>
      </c>
      <c r="AE78" s="31" t="str">
        <f>'2016'!T83</f>
        <v>no se tiene informacion disponible</v>
      </c>
      <c r="AF78" s="103">
        <f>'2017'!N83</f>
        <v>9.5000000000000001E-2</v>
      </c>
      <c r="AG78" s="104">
        <f>'2017'!O83</f>
        <v>0</v>
      </c>
      <c r="AH78" s="112">
        <f>'2017'!P83</f>
        <v>0</v>
      </c>
      <c r="AI78" s="37">
        <f>'2017'!Q83</f>
        <v>82000000</v>
      </c>
      <c r="AJ78" s="37">
        <f>'2017'!R83</f>
        <v>6570000</v>
      </c>
      <c r="AK78" s="816">
        <f>'2017'!S83</f>
        <v>8.0121951219512197E-2</v>
      </c>
      <c r="AL78" s="31" t="str">
        <f>'2017'!T83</f>
        <v xml:space="preserve">En la jefatura de equidad de genero y mujer se realizo la convocatoria para la conformacion de la comision de seguimiento nacional a los acuerdos de la habana en el enfoque de Género. </v>
      </c>
      <c r="AM78" s="103">
        <v>9.5000000000000001E-2</v>
      </c>
      <c r="AN78" s="104">
        <f>'2018'!O83</f>
        <v>0.2</v>
      </c>
      <c r="AO78" s="112">
        <f>'2018'!P83</f>
        <v>0.2</v>
      </c>
      <c r="AP78" s="37">
        <f>'2018'!Q83</f>
        <v>69300000</v>
      </c>
      <c r="AQ78" s="37">
        <f>'2018'!R83</f>
        <v>59520000</v>
      </c>
      <c r="AR78" s="203">
        <f>'2018'!S83</f>
        <v>0.8588744588744589</v>
      </c>
      <c r="AS78" s="31" t="str">
        <f>'2018'!AB83</f>
        <v>El Departamento no cuenta con información con respecto a esta acción recomendada.</v>
      </c>
      <c r="AT78" s="103">
        <f>'2019'!N83</f>
        <v>0</v>
      </c>
      <c r="AU78" s="104">
        <f>'2019'!O83</f>
        <v>0</v>
      </c>
      <c r="AV78" s="112">
        <f>'2019'!P83</f>
        <v>0</v>
      </c>
      <c r="AW78" s="37" t="str">
        <f>'2019'!Q83</f>
        <v>N/A</v>
      </c>
      <c r="AX78" s="37" t="str">
        <f>'2019'!R83</f>
        <v>N/A</v>
      </c>
      <c r="AY78" s="816">
        <v>0</v>
      </c>
      <c r="AZ78" s="353" t="str">
        <f>'2019'!S83</f>
        <v>El Departamento no cuenta con información con respecto a esta acción recomendada.</v>
      </c>
      <c r="BA78" s="352">
        <f>'2020'!N83</f>
        <v>1</v>
      </c>
      <c r="BB78" s="352">
        <f>'2020'!O83</f>
        <v>0.2</v>
      </c>
      <c r="BC78" s="203">
        <f>'2020'!P83</f>
        <v>0.2</v>
      </c>
      <c r="BD78" s="362">
        <f>'2020'!Q83</f>
        <v>0</v>
      </c>
      <c r="BE78" s="362">
        <f>'2020'!R83</f>
        <v>0</v>
      </c>
      <c r="BF78" s="203">
        <f>'2020'!S83</f>
        <v>0</v>
      </c>
      <c r="BG78" s="356" t="s">
        <v>1413</v>
      </c>
      <c r="BH78" s="460">
        <v>1</v>
      </c>
      <c r="BI78" s="483">
        <v>1</v>
      </c>
      <c r="BJ78" s="467">
        <v>1</v>
      </c>
      <c r="BK78" s="591">
        <v>29855000</v>
      </c>
      <c r="BL78" s="591">
        <v>29855000</v>
      </c>
      <c r="BM78" s="467">
        <v>1</v>
      </c>
      <c r="BN78" s="683" t="s">
        <v>2640</v>
      </c>
      <c r="BO78" s="687">
        <v>1</v>
      </c>
      <c r="BP78" s="693">
        <v>14</v>
      </c>
      <c r="BQ78" s="467">
        <v>1</v>
      </c>
      <c r="BR78" s="685" t="s">
        <v>2318</v>
      </c>
      <c r="BS78" s="710">
        <v>2855000</v>
      </c>
      <c r="BT78" s="467">
        <v>0.28999999999999998</v>
      </c>
      <c r="BU78" s="683" t="s">
        <v>2871</v>
      </c>
      <c r="BV78" s="1109" t="s">
        <v>2729</v>
      </c>
      <c r="BW78" s="872">
        <v>1</v>
      </c>
      <c r="BX78" s="889">
        <v>0</v>
      </c>
      <c r="BY78" s="876">
        <v>0</v>
      </c>
      <c r="BZ78" s="26"/>
      <c r="CA78" s="26"/>
      <c r="CB78" s="792"/>
      <c r="CC78" s="932" t="s">
        <v>3118</v>
      </c>
      <c r="CD78" s="828">
        <v>0.95</v>
      </c>
      <c r="CE78" s="985">
        <v>1</v>
      </c>
      <c r="CF78" s="986">
        <v>1</v>
      </c>
      <c r="CG78" s="992">
        <v>14800000</v>
      </c>
      <c r="CH78" s="992">
        <v>7400000</v>
      </c>
      <c r="CI78" s="810">
        <v>0.5</v>
      </c>
      <c r="CJ78" s="1038" t="s">
        <v>3209</v>
      </c>
      <c r="CK78" s="828">
        <v>0.95</v>
      </c>
      <c r="CL78" s="26"/>
      <c r="CM78" s="1134">
        <v>0</v>
      </c>
      <c r="CN78" s="930"/>
      <c r="CO78" s="930"/>
      <c r="CP78" s="1134">
        <v>0</v>
      </c>
      <c r="CQ78" s="1147" t="s">
        <v>2955</v>
      </c>
    </row>
    <row r="79" spans="1:95" ht="60" customHeight="1" x14ac:dyDescent="0.25">
      <c r="A79" s="1231"/>
      <c r="B79" s="1218"/>
      <c r="C79" s="1218"/>
      <c r="D79" s="665">
        <v>73</v>
      </c>
      <c r="E79" s="14" t="s">
        <v>488</v>
      </c>
      <c r="F79" s="5" t="s">
        <v>489</v>
      </c>
      <c r="G79" s="5" t="s">
        <v>490</v>
      </c>
      <c r="H79" s="5" t="s">
        <v>491</v>
      </c>
      <c r="I79" s="32" t="s">
        <v>492</v>
      </c>
      <c r="J79" s="65" t="s">
        <v>236</v>
      </c>
      <c r="K79" s="39" t="s">
        <v>493</v>
      </c>
      <c r="L79" s="17">
        <v>86</v>
      </c>
      <c r="M79" s="1077" t="s">
        <v>494</v>
      </c>
      <c r="N79" s="413">
        <v>0.9</v>
      </c>
      <c r="O79" s="100">
        <v>1</v>
      </c>
      <c r="P79" s="1083">
        <v>1</v>
      </c>
      <c r="Q79" s="1137" t="s">
        <v>3375</v>
      </c>
      <c r="R79" s="1080">
        <f>'2015'!O84</f>
        <v>0</v>
      </c>
      <c r="S79" s="86">
        <f>'2015'!P84</f>
        <v>0</v>
      </c>
      <c r="T79" s="36">
        <f>'2015'!Q84</f>
        <v>0</v>
      </c>
      <c r="U79" s="37">
        <f>'2015'!R84</f>
        <v>0</v>
      </c>
      <c r="V79" s="37">
        <f>'2015'!S84</f>
        <v>0</v>
      </c>
      <c r="W79" s="36">
        <f>'2015'!T84</f>
        <v>0</v>
      </c>
      <c r="X79" s="31" t="str">
        <f>'2015'!U84</f>
        <v>ND</v>
      </c>
      <c r="Y79" s="103">
        <f>'2016'!N84</f>
        <v>0.09</v>
      </c>
      <c r="Z79" s="104">
        <f>'2016'!O84</f>
        <v>0</v>
      </c>
      <c r="AA79" s="112">
        <f>'2016'!P84</f>
        <v>0</v>
      </c>
      <c r="AB79" s="37">
        <f>'2016'!Q84</f>
        <v>0</v>
      </c>
      <c r="AC79" s="37">
        <f>'2016'!R84</f>
        <v>0</v>
      </c>
      <c r="AD79" s="816">
        <f>'2016'!S84</f>
        <v>0</v>
      </c>
      <c r="AE79" s="31" t="str">
        <f>'2016'!T84</f>
        <v>no se tiene informacion disponible</v>
      </c>
      <c r="AF79" s="103">
        <f>'2017'!N84</f>
        <v>0.09</v>
      </c>
      <c r="AG79" s="104">
        <f>'2017'!O84</f>
        <v>0.09</v>
      </c>
      <c r="AH79" s="112">
        <f>'2017'!P84</f>
        <v>1</v>
      </c>
      <c r="AI79" s="37">
        <f>'2017'!Q84</f>
        <v>46673401</v>
      </c>
      <c r="AJ79" s="37">
        <f>'2017'!R84</f>
        <v>0</v>
      </c>
      <c r="AK79" s="816">
        <f>'2017'!S84</f>
        <v>0</v>
      </c>
      <c r="AL79" s="31"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M79" s="103">
        <f>'2018'!N84</f>
        <v>26</v>
      </c>
      <c r="AN79" s="104">
        <f>'2018'!O84</f>
        <v>28</v>
      </c>
      <c r="AO79" s="112">
        <f>'2018'!P84</f>
        <v>1.0769230769230769</v>
      </c>
      <c r="AP79" s="37" t="str">
        <f>'2018'!Q84</f>
        <v>-</v>
      </c>
      <c r="AQ79" s="37" t="str">
        <f>'2018'!R84</f>
        <v>-</v>
      </c>
      <c r="AR79" s="203">
        <v>0</v>
      </c>
      <c r="AS79" s="31"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T79" s="103">
        <f>'2019'!N84</f>
        <v>12</v>
      </c>
      <c r="AU79" s="104">
        <f>'2019'!O84</f>
        <v>12</v>
      </c>
      <c r="AV79" s="112">
        <f>'2019'!P84</f>
        <v>0.7</v>
      </c>
      <c r="AW79" s="37">
        <f>'2019'!Q84</f>
        <v>0</v>
      </c>
      <c r="AX79" s="37">
        <v>0</v>
      </c>
      <c r="AY79" s="816">
        <v>0</v>
      </c>
      <c r="AZ79" s="353"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BA79" s="352">
        <f>'2020'!N84</f>
        <v>26</v>
      </c>
      <c r="BB79" s="352">
        <f>'2020'!O84</f>
        <v>28</v>
      </c>
      <c r="BC79" s="203">
        <f>'2020'!P84</f>
        <v>1.0769230769230769</v>
      </c>
      <c r="BD79" s="362" t="str">
        <f>'2020'!Q84</f>
        <v>-</v>
      </c>
      <c r="BE79" s="362" t="str">
        <f>'2020'!R84</f>
        <v>-</v>
      </c>
      <c r="BF79" s="203">
        <f>'2020'!S84</f>
        <v>0</v>
      </c>
      <c r="BG79" s="356" t="s">
        <v>1413</v>
      </c>
      <c r="BH79" s="592">
        <v>0.09</v>
      </c>
      <c r="BI79" s="460">
        <v>0</v>
      </c>
      <c r="BJ79" s="467">
        <v>0</v>
      </c>
      <c r="BK79" s="687" t="s">
        <v>1079</v>
      </c>
      <c r="BL79" s="461" t="s">
        <v>1079</v>
      </c>
      <c r="BM79" s="467">
        <v>0</v>
      </c>
      <c r="BN79" s="683" t="s">
        <v>2600</v>
      </c>
      <c r="BO79" s="694">
        <v>0.9</v>
      </c>
      <c r="BP79" s="694">
        <v>1</v>
      </c>
      <c r="BQ79" s="467">
        <v>1</v>
      </c>
      <c r="BR79" s="703">
        <v>0</v>
      </c>
      <c r="BS79" s="703">
        <v>0</v>
      </c>
      <c r="BT79" s="467">
        <v>0</v>
      </c>
      <c r="BU79" s="683" t="s">
        <v>2870</v>
      </c>
      <c r="BV79" s="1109" t="s">
        <v>2793</v>
      </c>
      <c r="BW79" s="868">
        <v>0.9</v>
      </c>
      <c r="BX79" s="868">
        <v>0.38</v>
      </c>
      <c r="BY79" s="789">
        <v>0.38</v>
      </c>
      <c r="BZ79" s="903">
        <v>9600000</v>
      </c>
      <c r="CA79" s="903">
        <v>3200000</v>
      </c>
      <c r="CB79" s="467">
        <v>0.22</v>
      </c>
      <c r="CC79" s="871" t="s">
        <v>3077</v>
      </c>
      <c r="CD79" s="978">
        <v>0.9</v>
      </c>
      <c r="CE79" s="1022">
        <v>0.1</v>
      </c>
      <c r="CF79" s="791">
        <v>0.1</v>
      </c>
      <c r="CG79" s="1033">
        <v>14800000</v>
      </c>
      <c r="CH79" s="1033">
        <v>11100000</v>
      </c>
      <c r="CI79" s="1026">
        <v>0.7</v>
      </c>
      <c r="CJ79" s="1038" t="s">
        <v>3250</v>
      </c>
      <c r="CK79" s="1129">
        <v>0.9</v>
      </c>
      <c r="CL79" s="26"/>
      <c r="CM79" s="1134">
        <v>0</v>
      </c>
      <c r="CN79" s="930"/>
      <c r="CO79" s="930"/>
      <c r="CP79" s="1134">
        <v>0</v>
      </c>
      <c r="CQ79" s="1147" t="s">
        <v>2955</v>
      </c>
    </row>
    <row r="80" spans="1:95" ht="60" customHeight="1" x14ac:dyDescent="0.25">
      <c r="A80" s="1231" t="s">
        <v>495</v>
      </c>
      <c r="B80" s="1219" t="s">
        <v>496</v>
      </c>
      <c r="C80" s="1218" t="s">
        <v>497</v>
      </c>
      <c r="D80" s="666">
        <v>74</v>
      </c>
      <c r="E80" s="1137" t="s">
        <v>498</v>
      </c>
      <c r="F80" s="12" t="s">
        <v>499</v>
      </c>
      <c r="G80" s="12" t="s">
        <v>500</v>
      </c>
      <c r="H80" s="12" t="s">
        <v>501</v>
      </c>
      <c r="I80" s="52" t="s">
        <v>502</v>
      </c>
      <c r="J80" s="42" t="s">
        <v>382</v>
      </c>
      <c r="K80" s="12" t="s">
        <v>383</v>
      </c>
      <c r="L80" s="17">
        <v>250</v>
      </c>
      <c r="M80" s="1079" t="s">
        <v>384</v>
      </c>
      <c r="N80" s="413">
        <v>0.9</v>
      </c>
      <c r="O80" s="100">
        <v>1</v>
      </c>
      <c r="P80" s="1083">
        <v>1</v>
      </c>
      <c r="Q80" s="1137" t="s">
        <v>3376</v>
      </c>
      <c r="R80" s="1080">
        <f>'2015'!O85</f>
        <v>0</v>
      </c>
      <c r="S80" s="86">
        <f>'2015'!P85</f>
        <v>0</v>
      </c>
      <c r="T80" s="36">
        <f>'2015'!Q85</f>
        <v>0</v>
      </c>
      <c r="U80" s="37">
        <f>'2015'!R85</f>
        <v>0</v>
      </c>
      <c r="V80" s="37">
        <f>'2015'!S85</f>
        <v>0</v>
      </c>
      <c r="W80" s="36">
        <f>'2015'!T85</f>
        <v>0</v>
      </c>
      <c r="X80" s="31" t="str">
        <f>'2015'!U85</f>
        <v>ND</v>
      </c>
      <c r="Y80" s="103">
        <f>'2016'!N85</f>
        <v>0.09</v>
      </c>
      <c r="Z80" s="104">
        <f>'2016'!O85</f>
        <v>0.09</v>
      </c>
      <c r="AA80" s="112">
        <f>'2016'!P85</f>
        <v>1</v>
      </c>
      <c r="AB80" s="37">
        <f>'2016'!Q85</f>
        <v>0</v>
      </c>
      <c r="AC80" s="37">
        <f>'2016'!R85</f>
        <v>0</v>
      </c>
      <c r="AD80" s="816">
        <f>'2016'!S85</f>
        <v>0</v>
      </c>
      <c r="AE80" s="31" t="str">
        <f>'2016'!T85</f>
        <v xml:space="preserve">se hizo la revision de los criterios de Genero en los planes </v>
      </c>
      <c r="AF80" s="103">
        <f>'2017'!N85</f>
        <v>0.09</v>
      </c>
      <c r="AG80" s="104">
        <f>'2017'!O85</f>
        <v>0.09</v>
      </c>
      <c r="AH80" s="112">
        <f>'2017'!P85</f>
        <v>1</v>
      </c>
      <c r="AI80" s="37">
        <f>'2017'!Q85</f>
        <v>274250000</v>
      </c>
      <c r="AJ80" s="37">
        <f>'2017'!R85</f>
        <v>31600000</v>
      </c>
      <c r="AK80" s="816">
        <f>'2017'!S85</f>
        <v>0.11522333637192343</v>
      </c>
      <c r="AL80" s="31" t="str">
        <f>'2017'!T85</f>
        <v>Secretaria del interior ha generado proyectos con enfoques de diferencia, de genero y de vulnerabilidad.</v>
      </c>
      <c r="AM80" s="103">
        <f>'2018'!N85</f>
        <v>3</v>
      </c>
      <c r="AN80" s="104">
        <f>'2018'!O85</f>
        <v>1</v>
      </c>
      <c r="AO80" s="112">
        <f>'2018'!P85</f>
        <v>0.33333333333333331</v>
      </c>
      <c r="AP80" s="37">
        <f>'2018'!Q85</f>
        <v>358000000</v>
      </c>
      <c r="AQ80" s="37">
        <f>'2018'!R85</f>
        <v>84490000</v>
      </c>
      <c r="AR80" s="203">
        <f>'2018'!S85</f>
        <v>0.23600558659217877</v>
      </c>
      <c r="AS80" s="31"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T80" s="103">
        <f>'2019'!N85</f>
        <v>12</v>
      </c>
      <c r="AU80" s="104">
        <f>'2019'!O85</f>
        <v>12</v>
      </c>
      <c r="AV80" s="112">
        <f>'2019'!P85</f>
        <v>0.7</v>
      </c>
      <c r="AW80" s="37">
        <f>'2019'!Q85</f>
        <v>8550000</v>
      </c>
      <c r="AX80" s="37">
        <f>'2019'!R85</f>
        <v>8550000</v>
      </c>
      <c r="AY80" s="819">
        <v>1</v>
      </c>
      <c r="AZ80" s="353"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BA80" s="352">
        <f>'2020'!N85</f>
        <v>3</v>
      </c>
      <c r="BB80" s="352">
        <f>'2020'!O85</f>
        <v>1</v>
      </c>
      <c r="BC80" s="203">
        <f>'2020'!P85</f>
        <v>0.33333333333333331</v>
      </c>
      <c r="BD80" s="362">
        <f>'2020'!Q85</f>
        <v>0</v>
      </c>
      <c r="BE80" s="362">
        <f>'2020'!R85</f>
        <v>0</v>
      </c>
      <c r="BF80" s="203">
        <f>'2020'!S85</f>
        <v>0</v>
      </c>
      <c r="BG80" s="356" t="s">
        <v>1413</v>
      </c>
      <c r="BH80" s="674">
        <v>1</v>
      </c>
      <c r="BI80" s="674">
        <v>1</v>
      </c>
      <c r="BJ80" s="467">
        <v>1</v>
      </c>
      <c r="BK80" s="595">
        <v>3855000</v>
      </c>
      <c r="BL80" s="595">
        <v>3855000</v>
      </c>
      <c r="BM80" s="467">
        <v>1</v>
      </c>
      <c r="BN80" s="683" t="s">
        <v>2641</v>
      </c>
      <c r="BO80" s="687">
        <v>1</v>
      </c>
      <c r="BP80" s="687">
        <v>1</v>
      </c>
      <c r="BQ80" s="467">
        <v>1</v>
      </c>
      <c r="BR80" s="703">
        <v>6000000</v>
      </c>
      <c r="BS80" s="703">
        <v>6000000</v>
      </c>
      <c r="BT80" s="467">
        <f>BP80/BO80*1</f>
        <v>1</v>
      </c>
      <c r="BU80" s="683" t="s">
        <v>2872</v>
      </c>
      <c r="BV80" s="1109" t="s">
        <v>2730</v>
      </c>
      <c r="BW80" s="872">
        <v>1</v>
      </c>
      <c r="BX80" s="872">
        <v>1</v>
      </c>
      <c r="BY80" s="875">
        <v>1</v>
      </c>
      <c r="BZ80" s="903">
        <v>14400000</v>
      </c>
      <c r="CA80" s="903">
        <v>14400000</v>
      </c>
      <c r="CB80" s="920">
        <v>1</v>
      </c>
      <c r="CC80" s="871" t="s">
        <v>3078</v>
      </c>
      <c r="CD80" s="827">
        <v>0.9</v>
      </c>
      <c r="CE80" s="827">
        <v>1</v>
      </c>
      <c r="CF80" s="1028">
        <v>1</v>
      </c>
      <c r="CG80" s="1034">
        <v>14800000</v>
      </c>
      <c r="CH80" s="1034">
        <v>11100000</v>
      </c>
      <c r="CI80" s="1026">
        <v>0.7</v>
      </c>
      <c r="CJ80" s="1038" t="s">
        <v>3251</v>
      </c>
      <c r="CK80" s="827">
        <v>0.9</v>
      </c>
      <c r="CL80" s="26"/>
      <c r="CM80" s="1134">
        <v>0</v>
      </c>
      <c r="CN80" s="930"/>
      <c r="CO80" s="930"/>
      <c r="CP80" s="1134">
        <v>0</v>
      </c>
      <c r="CQ80" s="1147" t="s">
        <v>2955</v>
      </c>
    </row>
    <row r="81" spans="1:95" ht="111.75" customHeight="1" x14ac:dyDescent="0.25">
      <c r="A81" s="1231"/>
      <c r="B81" s="1219"/>
      <c r="C81" s="1218"/>
      <c r="D81" s="666">
        <v>75</v>
      </c>
      <c r="E81" s="1137" t="s">
        <v>503</v>
      </c>
      <c r="F81" s="12" t="s">
        <v>504</v>
      </c>
      <c r="G81" s="12" t="s">
        <v>505</v>
      </c>
      <c r="H81" s="12" t="s">
        <v>506</v>
      </c>
      <c r="I81" s="52" t="s">
        <v>507</v>
      </c>
      <c r="J81" s="42" t="s">
        <v>406</v>
      </c>
      <c r="K81" s="12" t="s">
        <v>407</v>
      </c>
      <c r="L81" s="17">
        <v>231</v>
      </c>
      <c r="M81" s="1079" t="s">
        <v>391</v>
      </c>
      <c r="N81" s="414">
        <v>1</v>
      </c>
      <c r="O81" s="343">
        <v>1</v>
      </c>
      <c r="P81" s="1083">
        <v>1</v>
      </c>
      <c r="Q81" s="1137" t="s">
        <v>3377</v>
      </c>
      <c r="R81" s="1080" t="str">
        <f>'2015'!O86</f>
        <v>Inclusión del enfoque de Derechos Humanos, diferencial y de género en la Política  Pública</v>
      </c>
      <c r="S81" s="86">
        <f>'2015'!P86</f>
        <v>1</v>
      </c>
      <c r="T81" s="36">
        <f>'2015'!Q86</f>
        <v>1</v>
      </c>
      <c r="U81" s="37">
        <f>'2015'!R86</f>
        <v>3832555980</v>
      </c>
      <c r="V81" s="37">
        <f>'2015'!S86</f>
        <v>124766658</v>
      </c>
      <c r="W81" s="36">
        <f>'2015'!T86</f>
        <v>3.2554425467256974E-2</v>
      </c>
      <c r="X81" s="31" t="str">
        <f>'2015'!U86</f>
        <v>Desde la secretaria del interior se formulò e implementó la politica integral de seguridad y convivencia ciudadana.</v>
      </c>
      <c r="Y81" s="103">
        <f>'2016'!N86</f>
        <v>0.1</v>
      </c>
      <c r="Z81" s="104">
        <f>'2016'!O86</f>
        <v>0.1</v>
      </c>
      <c r="AA81" s="112">
        <f>'2016'!P86</f>
        <v>1</v>
      </c>
      <c r="AB81" s="37">
        <f>'2016'!Q86</f>
        <v>0</v>
      </c>
      <c r="AC81" s="37">
        <f>'2016'!R86</f>
        <v>0</v>
      </c>
      <c r="AD81" s="816">
        <f>'2016'!S86</f>
        <v>0</v>
      </c>
      <c r="AE81" s="31" t="str">
        <f>'2016'!T86</f>
        <v>Desde la secretaria del interior se formulò e implementó la politica integral de seguridad y convivencia ciudadana.</v>
      </c>
      <c r="AF81" s="103">
        <f>'2017'!N86</f>
        <v>0.1</v>
      </c>
      <c r="AG81" s="104">
        <f>'2017'!O86</f>
        <v>0.1</v>
      </c>
      <c r="AH81" s="112">
        <f>'2017'!P86</f>
        <v>1</v>
      </c>
      <c r="AI81" s="37">
        <f>'2017'!Q86</f>
        <v>3090000</v>
      </c>
      <c r="AJ81" s="37">
        <f>'2017'!R86</f>
        <v>3090000</v>
      </c>
      <c r="AK81" s="819">
        <f>'2017'!S86</f>
        <v>1</v>
      </c>
      <c r="AL81" s="31" t="str">
        <f>'2017'!T86</f>
        <v>Desde la secretaria del interior se formulò e implementó la politica integral de seguridad y convivencia ciudadana.</v>
      </c>
      <c r="AM81" s="103">
        <f>'2018'!N86</f>
        <v>1</v>
      </c>
      <c r="AN81" s="104">
        <f>'2018'!O86</f>
        <v>0.15</v>
      </c>
      <c r="AO81" s="112">
        <f>'2018'!P86</f>
        <v>0.15</v>
      </c>
      <c r="AP81" s="37">
        <f>'2018'!Q86</f>
        <v>7250000</v>
      </c>
      <c r="AQ81" s="37">
        <f>'2018'!R86</f>
        <v>1500000</v>
      </c>
      <c r="AR81" s="203">
        <f>'2018'!S86</f>
        <v>0.20689655172413793</v>
      </c>
      <c r="AS81" s="31"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T81" s="103">
        <f>'2019'!N86</f>
        <v>1</v>
      </c>
      <c r="AU81" s="104">
        <f>'2019'!O86</f>
        <v>1</v>
      </c>
      <c r="AV81" s="112">
        <f>'2019'!P86</f>
        <v>0.8</v>
      </c>
      <c r="AW81" s="37">
        <f>'2019'!Q86</f>
        <v>6000000</v>
      </c>
      <c r="AX81" s="37">
        <f>'2019'!R86</f>
        <v>2750000</v>
      </c>
      <c r="AY81" s="1118">
        <v>0.45829999999999999</v>
      </c>
      <c r="AZ81" s="353"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BA81" s="352">
        <f>'2020'!N86</f>
        <v>1</v>
      </c>
      <c r="BB81" s="352">
        <f>'2020'!O86</f>
        <v>0.15</v>
      </c>
      <c r="BC81" s="203">
        <f>'2020'!P86</f>
        <v>0.15</v>
      </c>
      <c r="BD81" s="362">
        <f>'2020'!Q86</f>
        <v>0</v>
      </c>
      <c r="BE81" s="362">
        <f>'2020'!R86</f>
        <v>0</v>
      </c>
      <c r="BF81" s="203">
        <f>'2020'!S86</f>
        <v>0</v>
      </c>
      <c r="BG81" s="356" t="s">
        <v>1413</v>
      </c>
      <c r="BH81" s="460">
        <v>12</v>
      </c>
      <c r="BI81" s="483">
        <v>12</v>
      </c>
      <c r="BJ81" s="467">
        <v>1</v>
      </c>
      <c r="BK81" s="446">
        <v>2855000</v>
      </c>
      <c r="BL81" s="446">
        <v>2855000</v>
      </c>
      <c r="BM81" s="467">
        <v>1</v>
      </c>
      <c r="BN81" s="683" t="s">
        <v>2642</v>
      </c>
      <c r="BO81" s="687">
        <v>12</v>
      </c>
      <c r="BP81" s="693">
        <v>13</v>
      </c>
      <c r="BQ81" s="467">
        <v>1</v>
      </c>
      <c r="BR81" s="701">
        <v>3000000</v>
      </c>
      <c r="BS81" s="701">
        <v>5885000</v>
      </c>
      <c r="BT81" s="467">
        <v>1</v>
      </c>
      <c r="BU81" s="683" t="s">
        <v>2873</v>
      </c>
      <c r="BV81" s="1109" t="s">
        <v>2730</v>
      </c>
      <c r="BW81" s="869">
        <v>1</v>
      </c>
      <c r="BX81" s="889">
        <v>0</v>
      </c>
      <c r="BY81" s="876">
        <v>0</v>
      </c>
      <c r="BZ81" s="26"/>
      <c r="CA81" s="26"/>
      <c r="CB81" s="792"/>
      <c r="CC81" s="969" t="s">
        <v>2955</v>
      </c>
      <c r="CD81" s="976">
        <v>1</v>
      </c>
      <c r="CE81" s="827">
        <v>1</v>
      </c>
      <c r="CF81" s="1028">
        <v>1</v>
      </c>
      <c r="CG81" s="26"/>
      <c r="CH81" s="26"/>
      <c r="CI81" s="1021">
        <v>0</v>
      </c>
      <c r="CJ81" s="1038" t="s">
        <v>3259</v>
      </c>
      <c r="CK81" s="1127">
        <v>1</v>
      </c>
      <c r="CL81" s="26"/>
      <c r="CM81" s="1134">
        <v>0</v>
      </c>
      <c r="CN81" s="930"/>
      <c r="CO81" s="930"/>
      <c r="CP81" s="1134">
        <v>0</v>
      </c>
      <c r="CQ81" s="1147" t="s">
        <v>2955</v>
      </c>
    </row>
    <row r="82" spans="1:95" ht="72.75" customHeight="1" x14ac:dyDescent="0.25">
      <c r="A82" s="1231"/>
      <c r="B82" s="1219"/>
      <c r="C82" s="1218"/>
      <c r="D82" s="666">
        <v>76</v>
      </c>
      <c r="E82" s="1137" t="s">
        <v>508</v>
      </c>
      <c r="F82" s="12" t="s">
        <v>509</v>
      </c>
      <c r="G82" s="12" t="s">
        <v>510</v>
      </c>
      <c r="H82" s="12" t="s">
        <v>511</v>
      </c>
      <c r="I82" s="84" t="s">
        <v>512</v>
      </c>
      <c r="J82" s="42" t="s">
        <v>389</v>
      </c>
      <c r="K82" s="12" t="s">
        <v>390</v>
      </c>
      <c r="L82" s="17">
        <v>232</v>
      </c>
      <c r="M82" s="1079" t="s">
        <v>391</v>
      </c>
      <c r="N82" s="414">
        <v>2</v>
      </c>
      <c r="O82" s="869">
        <v>2</v>
      </c>
      <c r="P82" s="1083">
        <v>1</v>
      </c>
      <c r="Q82" s="1137" t="s">
        <v>3378</v>
      </c>
      <c r="R82" s="1080">
        <f>'2015'!O87</f>
        <v>0</v>
      </c>
      <c r="S82" s="86">
        <f>'2015'!P87</f>
        <v>0</v>
      </c>
      <c r="T82" s="36">
        <f>'2015'!Q87</f>
        <v>0</v>
      </c>
      <c r="U82" s="37">
        <f>'2015'!R87</f>
        <v>0</v>
      </c>
      <c r="V82" s="37">
        <f>'2015'!S87</f>
        <v>0</v>
      </c>
      <c r="W82" s="36">
        <f>'2015'!T87</f>
        <v>0</v>
      </c>
      <c r="X82" s="31" t="str">
        <f>'2015'!U87</f>
        <v>ND</v>
      </c>
      <c r="Y82" s="103">
        <f>'2016'!N87</f>
        <v>0.1</v>
      </c>
      <c r="Z82" s="104">
        <f>'2016'!O87</f>
        <v>0</v>
      </c>
      <c r="AA82" s="112">
        <f>'2016'!P87</f>
        <v>0</v>
      </c>
      <c r="AB82" s="37">
        <f>'2016'!Q87</f>
        <v>0</v>
      </c>
      <c r="AC82" s="37">
        <f>'2016'!R87</f>
        <v>0</v>
      </c>
      <c r="AD82" s="816">
        <f>'2016'!S87</f>
        <v>0</v>
      </c>
      <c r="AE82" s="31" t="str">
        <f>'2016'!T87</f>
        <v>No se ha implementado</v>
      </c>
      <c r="AF82" s="103">
        <f>'2017'!N87</f>
        <v>0.1</v>
      </c>
      <c r="AG82" s="104">
        <f>'2017'!O87</f>
        <v>0.1</v>
      </c>
      <c r="AH82" s="112">
        <f>'2017'!P87</f>
        <v>1</v>
      </c>
      <c r="AI82" s="37">
        <f>'2017'!Q87</f>
        <v>18952000</v>
      </c>
      <c r="AJ82" s="37">
        <f>'2017'!R87</f>
        <v>8952000</v>
      </c>
      <c r="AK82" s="1118">
        <f>'2017'!S87</f>
        <v>0.47235120303925709</v>
      </c>
      <c r="AL82" s="31"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M82" s="103">
        <f>'2018'!N87</f>
        <v>12</v>
      </c>
      <c r="AN82" s="104">
        <f>'2018'!O87</f>
        <v>3</v>
      </c>
      <c r="AO82" s="112">
        <f>'2018'!P87</f>
        <v>0.25</v>
      </c>
      <c r="AP82" s="37">
        <f>'2018'!Q87</f>
        <v>23800000</v>
      </c>
      <c r="AQ82" s="37">
        <f>'2018'!R87</f>
        <v>750000</v>
      </c>
      <c r="AR82" s="203">
        <f>'2018'!S87</f>
        <v>3.1512605042016806E-2</v>
      </c>
      <c r="AS82" s="31"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T82" s="103">
        <f>'2019'!N87</f>
        <v>1</v>
      </c>
      <c r="AU82" s="104">
        <f>'2019'!O87</f>
        <v>1</v>
      </c>
      <c r="AV82" s="112">
        <f>'2019'!P87</f>
        <v>0.7</v>
      </c>
      <c r="AW82" s="37">
        <f>'2019'!Q87</f>
        <v>40000000</v>
      </c>
      <c r="AX82" s="37">
        <f>'2019'!R87</f>
        <v>3848000</v>
      </c>
      <c r="AY82" s="816">
        <v>9.6199999999999994E-2</v>
      </c>
      <c r="AZ82" s="353"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BA82" s="352">
        <f>'2020'!N87</f>
        <v>12</v>
      </c>
      <c r="BB82" s="352">
        <f>'2020'!O87</f>
        <v>3</v>
      </c>
      <c r="BC82" s="203">
        <f>'2020'!P87</f>
        <v>0.25</v>
      </c>
      <c r="BD82" s="362">
        <f>'2020'!Q87</f>
        <v>0</v>
      </c>
      <c r="BE82" s="362">
        <f>'2020'!R87</f>
        <v>0</v>
      </c>
      <c r="BF82" s="203">
        <f>'2020'!S87</f>
        <v>0</v>
      </c>
      <c r="BG82" s="356" t="s">
        <v>1413</v>
      </c>
      <c r="BH82" s="674">
        <v>0</v>
      </c>
      <c r="BI82" s="674">
        <v>0</v>
      </c>
      <c r="BJ82" s="467">
        <v>0</v>
      </c>
      <c r="BK82" s="687">
        <v>0</v>
      </c>
      <c r="BL82" s="461">
        <v>0</v>
      </c>
      <c r="BM82" s="467">
        <v>0</v>
      </c>
      <c r="BN82" s="683" t="s">
        <v>2600</v>
      </c>
      <c r="BO82" s="687">
        <v>0</v>
      </c>
      <c r="BP82" s="687">
        <v>0</v>
      </c>
      <c r="BQ82" s="467">
        <v>0</v>
      </c>
      <c r="BR82" s="703">
        <v>0</v>
      </c>
      <c r="BS82" s="703">
        <v>0</v>
      </c>
      <c r="BT82" s="467">
        <v>0</v>
      </c>
      <c r="BU82" s="38" t="s">
        <v>2897</v>
      </c>
      <c r="BV82" s="1109" t="s">
        <v>2730</v>
      </c>
      <c r="BW82" s="869">
        <v>0</v>
      </c>
      <c r="BX82" s="874">
        <v>0</v>
      </c>
      <c r="BY82" s="876">
        <v>0</v>
      </c>
      <c r="BZ82" s="26"/>
      <c r="CA82" s="26"/>
      <c r="CB82" s="792"/>
      <c r="CC82" s="871" t="s">
        <v>2965</v>
      </c>
      <c r="CD82" s="976">
        <v>0</v>
      </c>
      <c r="CE82" s="1022">
        <v>0</v>
      </c>
      <c r="CF82" s="791">
        <v>0</v>
      </c>
      <c r="CG82" s="26"/>
      <c r="CH82" s="26"/>
      <c r="CI82" s="1021">
        <v>0</v>
      </c>
      <c r="CJ82" s="1038" t="s">
        <v>3225</v>
      </c>
      <c r="CK82" s="1127">
        <v>1</v>
      </c>
      <c r="CL82" s="26"/>
      <c r="CM82" s="1134">
        <v>0</v>
      </c>
      <c r="CN82" s="930"/>
      <c r="CO82" s="930"/>
      <c r="CP82" s="1134">
        <v>0</v>
      </c>
      <c r="CQ82" s="1147" t="s">
        <v>2955</v>
      </c>
    </row>
    <row r="83" spans="1:95" ht="94.5" customHeight="1" x14ac:dyDescent="0.25">
      <c r="A83" s="1231"/>
      <c r="B83" s="1219"/>
      <c r="C83" s="1218"/>
      <c r="D83" s="666">
        <v>77</v>
      </c>
      <c r="E83" s="1137" t="s">
        <v>513</v>
      </c>
      <c r="F83" s="12" t="s">
        <v>514</v>
      </c>
      <c r="G83" s="12" t="s">
        <v>515</v>
      </c>
      <c r="H83" s="12" t="s">
        <v>516</v>
      </c>
      <c r="I83" s="52" t="s">
        <v>517</v>
      </c>
      <c r="J83" s="58" t="s">
        <v>215</v>
      </c>
      <c r="K83" s="26" t="s">
        <v>216</v>
      </c>
      <c r="L83" s="27">
        <v>197</v>
      </c>
      <c r="M83" s="26" t="s">
        <v>217</v>
      </c>
      <c r="N83" s="413">
        <v>0.9</v>
      </c>
      <c r="O83" s="100">
        <v>1</v>
      </c>
      <c r="P83" s="1083">
        <v>1</v>
      </c>
      <c r="Q83" s="1137" t="s">
        <v>3379</v>
      </c>
      <c r="R83" s="1080">
        <f>'2015'!O88</f>
        <v>0</v>
      </c>
      <c r="S83" s="86">
        <f>'2015'!P88</f>
        <v>0</v>
      </c>
      <c r="T83" s="36">
        <f>'2015'!Q88</f>
        <v>0</v>
      </c>
      <c r="U83" s="37">
        <f>'2015'!R88</f>
        <v>0</v>
      </c>
      <c r="V83" s="37">
        <f>'2015'!S88</f>
        <v>0</v>
      </c>
      <c r="W83" s="36">
        <f>'2015'!T88</f>
        <v>0</v>
      </c>
      <c r="X83" s="31" t="str">
        <f>'2015'!U88</f>
        <v>ND</v>
      </c>
      <c r="Y83" s="103">
        <f>'2016'!N88</f>
        <v>0.09</v>
      </c>
      <c r="Z83" s="104">
        <f>'2016'!O88</f>
        <v>0.09</v>
      </c>
      <c r="AA83" s="112">
        <f>'2016'!P88</f>
        <v>1</v>
      </c>
      <c r="AB83" s="37">
        <f>'2016'!Q88</f>
        <v>5000000</v>
      </c>
      <c r="AC83" s="37">
        <f>'2016'!R88</f>
        <v>5000000</v>
      </c>
      <c r="AD83" s="819">
        <f>'2016'!S88</f>
        <v>1</v>
      </c>
      <c r="AE83" s="31" t="str">
        <f>'2016'!T88</f>
        <v>Se diseño 1 campañas para sensibilizar a la sociedad en general para la prevención de la violencia contra las mujeres por medio de afiches, entrega de manillas, separadores</v>
      </c>
      <c r="AF83" s="103">
        <f>'2017'!N88</f>
        <v>0.09</v>
      </c>
      <c r="AG83" s="104">
        <f>'2017'!O88</f>
        <v>0.09</v>
      </c>
      <c r="AH83" s="112">
        <f>'2017'!P88</f>
        <v>1</v>
      </c>
      <c r="AI83" s="37">
        <f>'2017'!Q88</f>
        <v>82000000</v>
      </c>
      <c r="AJ83" s="37">
        <f>'2017'!R88</f>
        <v>6570000</v>
      </c>
      <c r="AK83" s="816">
        <f>'2017'!S88</f>
        <v>8.0121951219512197E-2</v>
      </c>
      <c r="AL83" s="31" t="str">
        <f>'2017'!T88</f>
        <v>Jefatura de mujer y equidad en diferetes fechas se realizaron campañas de sensibilizacion para la prevencion de la violencia</v>
      </c>
      <c r="AM83" s="103">
        <f>'2018'!N88</f>
        <v>1</v>
      </c>
      <c r="AN83" s="104">
        <f>'2018'!O88</f>
        <v>0.2</v>
      </c>
      <c r="AO83" s="112">
        <f>'2018'!P88</f>
        <v>0.2</v>
      </c>
      <c r="AP83" s="37">
        <f>'2018'!Q88</f>
        <v>69300000</v>
      </c>
      <c r="AQ83" s="37">
        <f>'2018'!R88</f>
        <v>59520000</v>
      </c>
      <c r="AR83" s="203">
        <f>'2018'!S88</f>
        <v>0.8588744588744589</v>
      </c>
      <c r="AS83" s="31"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T83" s="103">
        <f>'2019'!N88</f>
        <v>1</v>
      </c>
      <c r="AU83" s="104">
        <f>'2019'!O88</f>
        <v>1</v>
      </c>
      <c r="AV83" s="112">
        <f>'2019'!P88</f>
        <v>0.7</v>
      </c>
      <c r="AW83" s="37">
        <f>'2019'!Q88</f>
        <v>45299000</v>
      </c>
      <c r="AX83" s="37">
        <f>'2019'!R88</f>
        <v>37501000</v>
      </c>
      <c r="AY83" s="819">
        <v>0.83</v>
      </c>
      <c r="AZ83" s="353"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BA83" s="352">
        <f>'2020'!N88</f>
        <v>1</v>
      </c>
      <c r="BB83" s="352">
        <f>'2020'!O88</f>
        <v>0.2</v>
      </c>
      <c r="BC83" s="203">
        <f>'2020'!P88</f>
        <v>0.2</v>
      </c>
      <c r="BD83" s="362">
        <f>'2020'!Q88</f>
        <v>0</v>
      </c>
      <c r="BE83" s="362">
        <f>'2020'!R88</f>
        <v>0</v>
      </c>
      <c r="BF83" s="203">
        <f>'2020'!S88</f>
        <v>0</v>
      </c>
      <c r="BG83" s="356" t="s">
        <v>1413</v>
      </c>
      <c r="BH83" s="460">
        <v>3</v>
      </c>
      <c r="BI83" s="677">
        <v>3</v>
      </c>
      <c r="BJ83" s="467">
        <v>1</v>
      </c>
      <c r="BK83" s="687">
        <v>0</v>
      </c>
      <c r="BL83" s="489">
        <v>0</v>
      </c>
      <c r="BM83" s="467">
        <v>0</v>
      </c>
      <c r="BN83" s="683"/>
      <c r="BO83" s="694">
        <v>0.9</v>
      </c>
      <c r="BP83" s="739">
        <v>1</v>
      </c>
      <c r="BQ83" s="467">
        <v>1</v>
      </c>
      <c r="BR83" s="703">
        <v>0</v>
      </c>
      <c r="BS83" s="703">
        <v>0</v>
      </c>
      <c r="BT83" s="467">
        <v>0</v>
      </c>
      <c r="BU83" s="683" t="s">
        <v>2874</v>
      </c>
      <c r="BV83" s="1109" t="s">
        <v>2731</v>
      </c>
      <c r="BW83" s="868">
        <v>0.9</v>
      </c>
      <c r="BX83" s="868">
        <v>1</v>
      </c>
      <c r="BY83" s="875">
        <v>1</v>
      </c>
      <c r="BZ83" s="922">
        <v>8000000</v>
      </c>
      <c r="CA83" s="922">
        <v>8000000</v>
      </c>
      <c r="CB83" s="923">
        <v>1</v>
      </c>
      <c r="CC83" s="871" t="s">
        <v>3100</v>
      </c>
      <c r="CD83" s="978">
        <v>0.9</v>
      </c>
      <c r="CE83" s="1022">
        <v>0.9</v>
      </c>
      <c r="CF83" s="1082">
        <v>1</v>
      </c>
      <c r="CG83" s="1004">
        <v>4000000</v>
      </c>
      <c r="CH83" s="1004">
        <v>1000000</v>
      </c>
      <c r="CI83" s="791">
        <v>0.25</v>
      </c>
      <c r="CJ83" s="1038" t="s">
        <v>3280</v>
      </c>
      <c r="CK83" s="1129">
        <v>0.9</v>
      </c>
      <c r="CL83" s="26"/>
      <c r="CM83" s="1134">
        <v>0</v>
      </c>
      <c r="CN83" s="930"/>
      <c r="CO83" s="930"/>
      <c r="CP83" s="1134">
        <v>0</v>
      </c>
      <c r="CQ83" s="1147" t="s">
        <v>2955</v>
      </c>
    </row>
    <row r="84" spans="1:95" ht="60" customHeight="1" x14ac:dyDescent="0.25">
      <c r="A84" s="1231"/>
      <c r="B84" s="1219"/>
      <c r="C84" s="1218"/>
      <c r="D84" s="666">
        <v>78</v>
      </c>
      <c r="E84" s="1137" t="s">
        <v>518</v>
      </c>
      <c r="F84" s="12" t="s">
        <v>519</v>
      </c>
      <c r="G84" s="12" t="s">
        <v>520</v>
      </c>
      <c r="H84" s="12" t="s">
        <v>516</v>
      </c>
      <c r="I84" s="52" t="s">
        <v>521</v>
      </c>
      <c r="J84" s="58" t="s">
        <v>215</v>
      </c>
      <c r="K84" s="26" t="s">
        <v>216</v>
      </c>
      <c r="L84" s="27">
        <v>197</v>
      </c>
      <c r="M84" s="26" t="s">
        <v>217</v>
      </c>
      <c r="N84" s="413">
        <v>0.9</v>
      </c>
      <c r="O84" s="100">
        <v>1</v>
      </c>
      <c r="P84" s="1083">
        <v>1</v>
      </c>
      <c r="Q84" s="1137" t="s">
        <v>3380</v>
      </c>
      <c r="R84" s="1080">
        <f>'2015'!O89</f>
        <v>0</v>
      </c>
      <c r="S84" s="86">
        <f>'2015'!P89</f>
        <v>0</v>
      </c>
      <c r="T84" s="36">
        <f>'2015'!Q89</f>
        <v>0</v>
      </c>
      <c r="U84" s="37">
        <f>'2015'!R89</f>
        <v>0</v>
      </c>
      <c r="V84" s="37">
        <f>'2015'!S89</f>
        <v>0</v>
      </c>
      <c r="W84" s="36">
        <f>'2015'!T89</f>
        <v>0</v>
      </c>
      <c r="X84" s="31" t="str">
        <f>'2015'!U89</f>
        <v>ND</v>
      </c>
      <c r="Y84" s="103">
        <f>'2016'!N89</f>
        <v>0.09</v>
      </c>
      <c r="Z84" s="104">
        <f>'2016'!O89</f>
        <v>0.09</v>
      </c>
      <c r="AA84" s="112">
        <f>'2016'!P89</f>
        <v>1</v>
      </c>
      <c r="AB84" s="37">
        <f>'2016'!Q89</f>
        <v>0</v>
      </c>
      <c r="AC84" s="37">
        <f>'2016'!R89</f>
        <v>0</v>
      </c>
      <c r="AD84" s="816">
        <f>'2016'!S89</f>
        <v>0</v>
      </c>
      <c r="AE84" s="31" t="str">
        <f>'2016'!T89</f>
        <v>una campaña de sencibilizaicion contra todo ltipo de violencias contra la mujer</v>
      </c>
      <c r="AF84" s="103">
        <f>'2017'!N89</f>
        <v>0.09</v>
      </c>
      <c r="AG84" s="104">
        <f>'2017'!O89</f>
        <v>6.4000000000000001E-2</v>
      </c>
      <c r="AH84" s="112">
        <f>'2017'!P89</f>
        <v>0.71111111111111114</v>
      </c>
      <c r="AI84" s="37">
        <f>'2017'!Q89</f>
        <v>0</v>
      </c>
      <c r="AJ84" s="37">
        <f>'2017'!R89</f>
        <v>0</v>
      </c>
      <c r="AK84" s="816">
        <f>'2017'!S89</f>
        <v>0</v>
      </c>
      <c r="AL84" s="31"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M84" s="103">
        <f>'2018'!N89</f>
        <v>0</v>
      </c>
      <c r="AN84" s="104">
        <f>'2018'!O89</f>
        <v>0</v>
      </c>
      <c r="AO84" s="112">
        <f>'2018'!P89</f>
        <v>0</v>
      </c>
      <c r="AP84" s="37">
        <f>'2018'!Q89</f>
        <v>0</v>
      </c>
      <c r="AQ84" s="37">
        <f>'2018'!R89</f>
        <v>0</v>
      </c>
      <c r="AR84" s="203">
        <f>'2018'!S89</f>
        <v>0</v>
      </c>
      <c r="AS84" s="31" t="str">
        <f>'2018'!AB89</f>
        <v>La Secretaría de familia asiste tcnicamente a los municipios en la socializacion de abordaje del enfoque de genero asi como de rutas de atencion para la prevencion de violencias</v>
      </c>
      <c r="AT84" s="103">
        <f>'2019'!N89</f>
        <v>1</v>
      </c>
      <c r="AU84" s="104">
        <f>'2019'!O89</f>
        <v>1</v>
      </c>
      <c r="AV84" s="112">
        <f>'2019'!P89</f>
        <v>0.7</v>
      </c>
      <c r="AW84" s="37">
        <f>'2019'!Q89</f>
        <v>0</v>
      </c>
      <c r="AX84" s="37">
        <f>'2019'!R89</f>
        <v>0</v>
      </c>
      <c r="AY84" s="816">
        <v>0</v>
      </c>
      <c r="AZ84" s="353"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BA84" s="352">
        <f>'2020'!N89</f>
        <v>0</v>
      </c>
      <c r="BB84" s="352">
        <f>'2020'!O89</f>
        <v>0</v>
      </c>
      <c r="BC84" s="203">
        <f>'2020'!P89</f>
        <v>0</v>
      </c>
      <c r="BD84" s="362">
        <f>'2020'!Q89</f>
        <v>0</v>
      </c>
      <c r="BE84" s="362">
        <f>'2020'!R89</f>
        <v>0</v>
      </c>
      <c r="BF84" s="203">
        <f>'2020'!S89</f>
        <v>0</v>
      </c>
      <c r="BG84" s="356" t="s">
        <v>1413</v>
      </c>
      <c r="BH84" s="460">
        <v>1</v>
      </c>
      <c r="BI84" s="677">
        <v>1</v>
      </c>
      <c r="BJ84" s="467">
        <v>1</v>
      </c>
      <c r="BK84" s="687"/>
      <c r="BL84" s="489"/>
      <c r="BM84" s="467">
        <v>0</v>
      </c>
      <c r="BN84" s="683"/>
      <c r="BO84" s="687">
        <v>1</v>
      </c>
      <c r="BP84" s="693">
        <v>1</v>
      </c>
      <c r="BQ84" s="467">
        <v>1</v>
      </c>
      <c r="BR84" s="703">
        <v>3300000</v>
      </c>
      <c r="BS84" s="708">
        <v>267000</v>
      </c>
      <c r="BT84" s="467">
        <v>0.08</v>
      </c>
      <c r="BU84" s="683" t="s">
        <v>2875</v>
      </c>
      <c r="BV84" s="1109" t="s">
        <v>2794</v>
      </c>
      <c r="BW84" s="869">
        <v>1</v>
      </c>
      <c r="BX84" s="869">
        <v>1</v>
      </c>
      <c r="BY84" s="875">
        <v>1</v>
      </c>
      <c r="BZ84" s="922">
        <v>2665000</v>
      </c>
      <c r="CA84" s="922">
        <v>2665000</v>
      </c>
      <c r="CB84" s="923">
        <v>1</v>
      </c>
      <c r="CC84" s="871" t="s">
        <v>3087</v>
      </c>
      <c r="CD84" s="827">
        <v>0.9</v>
      </c>
      <c r="CE84" s="1013">
        <v>1</v>
      </c>
      <c r="CF84" s="1014">
        <v>1</v>
      </c>
      <c r="CG84" s="1035">
        <v>14800000</v>
      </c>
      <c r="CH84" s="1035">
        <v>11100000</v>
      </c>
      <c r="CI84" s="1026">
        <v>0.7</v>
      </c>
      <c r="CJ84" s="1038" t="s">
        <v>3252</v>
      </c>
      <c r="CK84" s="827">
        <v>0.9</v>
      </c>
      <c r="CL84" s="26"/>
      <c r="CM84" s="1134">
        <v>0</v>
      </c>
      <c r="CN84" s="930"/>
      <c r="CO84" s="930"/>
      <c r="CP84" s="1134">
        <v>0</v>
      </c>
      <c r="CQ84" s="1147" t="s">
        <v>2955</v>
      </c>
    </row>
    <row r="85" spans="1:95" ht="60" customHeight="1" x14ac:dyDescent="0.25">
      <c r="A85" s="1231"/>
      <c r="B85" s="1219"/>
      <c r="C85" s="1221" t="s">
        <v>522</v>
      </c>
      <c r="D85" s="666">
        <v>79</v>
      </c>
      <c r="E85" s="1137" t="s">
        <v>523</v>
      </c>
      <c r="F85" s="12" t="s">
        <v>524</v>
      </c>
      <c r="G85" s="12" t="s">
        <v>525</v>
      </c>
      <c r="H85" s="12" t="s">
        <v>59</v>
      </c>
      <c r="I85" s="52" t="s">
        <v>521</v>
      </c>
      <c r="J85" s="56" t="s">
        <v>265</v>
      </c>
      <c r="K85" s="16" t="s">
        <v>266</v>
      </c>
      <c r="L85" s="26">
        <v>186</v>
      </c>
      <c r="M85" s="1078" t="s">
        <v>526</v>
      </c>
      <c r="N85" s="413">
        <v>0.9</v>
      </c>
      <c r="O85" s="100">
        <v>1</v>
      </c>
      <c r="P85" s="1083">
        <v>1</v>
      </c>
      <c r="Q85" s="1137" t="s">
        <v>3381</v>
      </c>
      <c r="R85" s="1080">
        <f>'2015'!O90</f>
        <v>0</v>
      </c>
      <c r="S85" s="86">
        <f>'2015'!P90</f>
        <v>0</v>
      </c>
      <c r="T85" s="36">
        <f>'2015'!Q90</f>
        <v>0</v>
      </c>
      <c r="U85" s="37">
        <f>'2015'!R90</f>
        <v>0</v>
      </c>
      <c r="V85" s="37">
        <f>'2015'!S90</f>
        <v>0</v>
      </c>
      <c r="W85" s="36">
        <f>'2015'!T90</f>
        <v>0</v>
      </c>
      <c r="X85" s="31" t="str">
        <f>'2015'!U90</f>
        <v>ND</v>
      </c>
      <c r="Y85" s="103">
        <f>'2016'!N90</f>
        <v>0.09</v>
      </c>
      <c r="Z85" s="104">
        <f>'2016'!O90</f>
        <v>0.09</v>
      </c>
      <c r="AA85" s="112">
        <f>'2016'!P90</f>
        <v>1</v>
      </c>
      <c r="AB85" s="37">
        <f>'2016'!Q90</f>
        <v>0</v>
      </c>
      <c r="AC85" s="37">
        <f>'2016'!R90</f>
        <v>0</v>
      </c>
      <c r="AD85" s="816">
        <f>'2016'!S90</f>
        <v>0</v>
      </c>
      <c r="AE85" s="31" t="str">
        <f>'2016'!T90</f>
        <v>El departamento a traves de talento humano y la secretaria de familia han desarrollado diferentes actividades para la prevencion del acoso sexual y laboral en el marco del lugar de trabajo, en virtud del tema de género.</v>
      </c>
      <c r="AF85" s="103">
        <f>'2017'!N90</f>
        <v>0.09</v>
      </c>
      <c r="AG85" s="104">
        <f>'2017'!O90</f>
        <v>0.09</v>
      </c>
      <c r="AH85" s="112">
        <f>'2017'!P90</f>
        <v>1</v>
      </c>
      <c r="AI85" s="37">
        <f>'2017'!Q90</f>
        <v>0</v>
      </c>
      <c r="AJ85" s="37">
        <f>'2017'!R90</f>
        <v>0</v>
      </c>
      <c r="AK85" s="816">
        <f>'2017'!S90</f>
        <v>0</v>
      </c>
      <c r="AL85" s="31"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M85" s="103">
        <f>'2018'!N90</f>
        <v>1</v>
      </c>
      <c r="AN85" s="104">
        <f>'2018'!O90</f>
        <v>0.4</v>
      </c>
      <c r="AO85" s="112">
        <f>'2018'!P90</f>
        <v>0.4</v>
      </c>
      <c r="AP85" s="37">
        <f>'2018'!Q90</f>
        <v>56400000</v>
      </c>
      <c r="AQ85" s="37">
        <f>'2018'!R90</f>
        <v>56400000</v>
      </c>
      <c r="AR85" s="203">
        <f>'2018'!S90</f>
        <v>1</v>
      </c>
      <c r="AS85" s="31">
        <f>'2018'!AB90</f>
        <v>0</v>
      </c>
      <c r="AT85" s="103">
        <f>'2019'!N90</f>
        <v>1</v>
      </c>
      <c r="AU85" s="104">
        <f>'2019'!O90</f>
        <v>1</v>
      </c>
      <c r="AV85" s="112">
        <f>'2019'!P90</f>
        <v>0.7</v>
      </c>
      <c r="AW85" s="37">
        <f>'2019'!Q90</f>
        <v>40000000</v>
      </c>
      <c r="AX85" s="37">
        <f>'2019'!R90</f>
        <v>864000</v>
      </c>
      <c r="AY85" s="816">
        <v>0.02</v>
      </c>
      <c r="AZ85" s="353"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BA85" s="352">
        <f>'2020'!N90</f>
        <v>1</v>
      </c>
      <c r="BB85" s="352">
        <f>'2020'!O90</f>
        <v>0.4</v>
      </c>
      <c r="BC85" s="203">
        <f>'2020'!P90</f>
        <v>0.4</v>
      </c>
      <c r="BD85" s="362">
        <f>'2020'!Q90</f>
        <v>0</v>
      </c>
      <c r="BE85" s="362">
        <f>'2020'!R90</f>
        <v>0</v>
      </c>
      <c r="BF85" s="203">
        <f>'2020'!S90</f>
        <v>0.1</v>
      </c>
      <c r="BG85" s="356" t="s">
        <v>1413</v>
      </c>
      <c r="BH85" s="460">
        <v>0</v>
      </c>
      <c r="BI85" s="677">
        <v>1</v>
      </c>
      <c r="BJ85" s="467">
        <v>1</v>
      </c>
      <c r="BK85" s="687">
        <v>0</v>
      </c>
      <c r="BL85" s="461">
        <v>0</v>
      </c>
      <c r="BM85" s="467">
        <v>0</v>
      </c>
      <c r="BN85" s="683"/>
      <c r="BO85" s="687">
        <v>4</v>
      </c>
      <c r="BP85" s="693">
        <v>4</v>
      </c>
      <c r="BQ85" s="467">
        <v>1</v>
      </c>
      <c r="BR85" s="703">
        <v>6185000</v>
      </c>
      <c r="BS85" s="708">
        <v>1009000</v>
      </c>
      <c r="BT85" s="467">
        <v>0.16</v>
      </c>
      <c r="BU85" s="683" t="s">
        <v>2816</v>
      </c>
      <c r="BV85" s="1109" t="s">
        <v>2796</v>
      </c>
      <c r="BW85" s="785">
        <v>0.9</v>
      </c>
      <c r="BX85" s="785">
        <v>0.9</v>
      </c>
      <c r="BY85" s="875">
        <v>1</v>
      </c>
      <c r="BZ85" s="26"/>
      <c r="CA85" s="26"/>
      <c r="CB85" s="792"/>
      <c r="CC85" s="871" t="s">
        <v>2958</v>
      </c>
      <c r="CD85" s="828">
        <v>4</v>
      </c>
      <c r="CE85" s="1036">
        <v>4</v>
      </c>
      <c r="CF85" s="1028">
        <v>1</v>
      </c>
      <c r="CG85" s="26"/>
      <c r="CH85" s="26"/>
      <c r="CI85" s="1021">
        <v>0</v>
      </c>
      <c r="CJ85" s="1038" t="s">
        <v>3260</v>
      </c>
      <c r="CK85" s="828">
        <v>4</v>
      </c>
      <c r="CL85" s="26"/>
      <c r="CM85" s="1134">
        <v>0</v>
      </c>
      <c r="CN85" s="930"/>
      <c r="CO85" s="930"/>
      <c r="CP85" s="1134">
        <v>0</v>
      </c>
      <c r="CQ85" s="1147" t="s">
        <v>2955</v>
      </c>
    </row>
    <row r="86" spans="1:95" ht="60" customHeight="1" x14ac:dyDescent="0.25">
      <c r="A86" s="1231"/>
      <c r="B86" s="1219"/>
      <c r="C86" s="1221"/>
      <c r="D86" s="666">
        <v>80</v>
      </c>
      <c r="E86" s="1137" t="s">
        <v>527</v>
      </c>
      <c r="F86" s="12" t="s">
        <v>528</v>
      </c>
      <c r="G86" s="12" t="s">
        <v>529</v>
      </c>
      <c r="H86" s="12" t="s">
        <v>530</v>
      </c>
      <c r="I86" s="84" t="s">
        <v>531</v>
      </c>
      <c r="J86" s="42" t="s">
        <v>532</v>
      </c>
      <c r="K86" s="12" t="s">
        <v>533</v>
      </c>
      <c r="L86" s="12" t="s">
        <v>534</v>
      </c>
      <c r="M86" s="1079" t="s">
        <v>535</v>
      </c>
      <c r="N86" s="413">
        <v>0.9</v>
      </c>
      <c r="O86" s="100">
        <v>1</v>
      </c>
      <c r="P86" s="1083">
        <v>1</v>
      </c>
      <c r="Q86" s="1137" t="s">
        <v>3382</v>
      </c>
      <c r="R86" s="1080">
        <f>'2015'!O91</f>
        <v>0.05</v>
      </c>
      <c r="S86" s="86">
        <f>'2015'!P91</f>
        <v>0.05</v>
      </c>
      <c r="T86" s="36">
        <f>'2015'!Q91</f>
        <v>1</v>
      </c>
      <c r="U86" s="37">
        <f>'2015'!R91</f>
        <v>199000000</v>
      </c>
      <c r="V86" s="37">
        <f>'2015'!S91</f>
        <v>195883062</v>
      </c>
      <c r="W86" s="36">
        <f>'2015'!T91</f>
        <v>0.98433699497487437</v>
      </c>
      <c r="X86" s="31"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Y86" s="103">
        <f>'2016'!N91</f>
        <v>0.09</v>
      </c>
      <c r="Z86" s="104">
        <f>'2016'!O91</f>
        <v>0.09</v>
      </c>
      <c r="AA86" s="112">
        <f>'2016'!P91</f>
        <v>1</v>
      </c>
      <c r="AB86" s="37">
        <f>'2016'!Q91</f>
        <v>0</v>
      </c>
      <c r="AC86" s="37">
        <f>'2016'!R91</f>
        <v>0</v>
      </c>
      <c r="AD86" s="816">
        <f>'2016'!S91</f>
        <v>0</v>
      </c>
      <c r="AE86" s="31" t="str">
        <f>'2016'!T91</f>
        <v xml:space="preserve">A traves de las reuniones que se trabajaron desde la secretaria de educacon departamental se han adelantado acciones deprevención de la violencia y practicas no discriminatorias </v>
      </c>
      <c r="AF86" s="103">
        <f>'2017'!N91</f>
        <v>0.09</v>
      </c>
      <c r="AG86" s="104">
        <f>'2017'!O91</f>
        <v>7.4999999999999997E-2</v>
      </c>
      <c r="AH86" s="112">
        <f>'2017'!P91</f>
        <v>0.83333333333333337</v>
      </c>
      <c r="AI86" s="37" t="str">
        <f>'2017'!Q91</f>
        <v>82.000.000
12848000</v>
      </c>
      <c r="AJ86" s="37" t="str">
        <f>'2017'!R91</f>
        <v>6570000
7303000</v>
      </c>
      <c r="AK86" s="816">
        <f>'2017'!S91</f>
        <v>0</v>
      </c>
      <c r="AL86" s="31"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M86" s="103">
        <f>'2018'!N91</f>
        <v>1</v>
      </c>
      <c r="AN86" s="104">
        <f>'2018'!O91</f>
        <v>0.25</v>
      </c>
      <c r="AO86" s="112">
        <f>'2018'!P91</f>
        <v>0.25</v>
      </c>
      <c r="AP86" s="37">
        <f>'2018'!Q91</f>
        <v>20950000</v>
      </c>
      <c r="AQ86" s="37">
        <f>'2018'!R91</f>
        <v>5600000</v>
      </c>
      <c r="AR86" s="203">
        <f>'2018'!S91</f>
        <v>0.26730310262529833</v>
      </c>
      <c r="AS86" s="31"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T86" s="103">
        <f>'2019'!N91</f>
        <v>1</v>
      </c>
      <c r="AU86" s="104">
        <f>'2019'!O91</f>
        <v>1</v>
      </c>
      <c r="AV86" s="112">
        <f>'2019'!P91</f>
        <v>0.8</v>
      </c>
      <c r="AW86" s="37">
        <f>'2019'!Q91</f>
        <v>45299000</v>
      </c>
      <c r="AX86" s="37">
        <f>'2019'!R91</f>
        <v>37501000</v>
      </c>
      <c r="AY86" s="819">
        <v>0.83</v>
      </c>
      <c r="AZ86" s="353"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BA86" s="352">
        <f>'2020'!N91</f>
        <v>1</v>
      </c>
      <c r="BB86" s="352">
        <f>'2020'!O91</f>
        <v>0.25</v>
      </c>
      <c r="BC86" s="203">
        <f>'2020'!P91</f>
        <v>0.25</v>
      </c>
      <c r="BD86" s="362">
        <f>'2020'!Q91</f>
        <v>0</v>
      </c>
      <c r="BE86" s="362">
        <f>'2020'!R91</f>
        <v>0</v>
      </c>
      <c r="BF86" s="203">
        <f>'2020'!S91</f>
        <v>0</v>
      </c>
      <c r="BG86" s="356" t="s">
        <v>1413</v>
      </c>
      <c r="BH86" s="674">
        <v>3</v>
      </c>
      <c r="BI86" s="674">
        <v>1</v>
      </c>
      <c r="BJ86" s="467">
        <v>0.33329999999999999</v>
      </c>
      <c r="BK86" s="687">
        <v>0</v>
      </c>
      <c r="BL86" s="461">
        <v>0</v>
      </c>
      <c r="BM86" s="467">
        <v>0.33</v>
      </c>
      <c r="BN86" s="683"/>
      <c r="BO86" s="687">
        <v>1</v>
      </c>
      <c r="BP86" s="687">
        <v>1</v>
      </c>
      <c r="BQ86" s="467">
        <v>1</v>
      </c>
      <c r="BR86" s="703">
        <v>0</v>
      </c>
      <c r="BS86" s="703">
        <v>0</v>
      </c>
      <c r="BT86" s="659">
        <v>0</v>
      </c>
      <c r="BU86" s="722" t="s">
        <v>2876</v>
      </c>
      <c r="BV86" s="1109" t="s">
        <v>2797</v>
      </c>
      <c r="BW86" s="869">
        <v>1</v>
      </c>
      <c r="BX86" s="869">
        <v>1</v>
      </c>
      <c r="BY86" s="875">
        <v>1</v>
      </c>
      <c r="BZ86" s="26"/>
      <c r="CA86" s="26"/>
      <c r="CB86" s="792"/>
      <c r="CC86" s="871" t="s">
        <v>3079</v>
      </c>
      <c r="CD86" s="827">
        <v>0.9</v>
      </c>
      <c r="CE86" s="1095">
        <v>1</v>
      </c>
      <c r="CF86" s="1097">
        <v>1</v>
      </c>
      <c r="CG86" s="26"/>
      <c r="CH86" s="26"/>
      <c r="CI86" s="1021">
        <v>0</v>
      </c>
      <c r="CJ86" s="1038" t="s">
        <v>3285</v>
      </c>
      <c r="CK86" s="827">
        <v>1</v>
      </c>
      <c r="CL86" s="1127">
        <v>1</v>
      </c>
      <c r="CM86" s="1130">
        <v>1</v>
      </c>
      <c r="CN86" s="928">
        <v>0</v>
      </c>
      <c r="CO86" s="928">
        <v>0</v>
      </c>
      <c r="CP86" s="1131">
        <v>0</v>
      </c>
      <c r="CQ86" s="1137" t="s">
        <v>3417</v>
      </c>
    </row>
    <row r="87" spans="1:95" ht="60" customHeight="1" x14ac:dyDescent="0.25">
      <c r="A87" s="1231"/>
      <c r="B87" s="1219"/>
      <c r="C87" s="1221"/>
      <c r="D87" s="666">
        <v>81</v>
      </c>
      <c r="E87" s="1137" t="s">
        <v>536</v>
      </c>
      <c r="F87" s="12" t="s">
        <v>537</v>
      </c>
      <c r="G87" s="12" t="s">
        <v>538</v>
      </c>
      <c r="H87" s="12" t="s">
        <v>539</v>
      </c>
      <c r="I87" s="52" t="s">
        <v>540</v>
      </c>
      <c r="J87" s="42" t="s">
        <v>385</v>
      </c>
      <c r="K87" s="12" t="s">
        <v>386</v>
      </c>
      <c r="L87" s="17">
        <v>219</v>
      </c>
      <c r="M87" s="1077" t="s">
        <v>482</v>
      </c>
      <c r="N87" s="413">
        <v>0.9</v>
      </c>
      <c r="O87" s="100">
        <v>1</v>
      </c>
      <c r="P87" s="1083">
        <v>1</v>
      </c>
      <c r="Q87" s="1137" t="s">
        <v>3383</v>
      </c>
      <c r="R87" s="1080">
        <f>'2015'!O92</f>
        <v>0.1</v>
      </c>
      <c r="S87" s="86">
        <f>'2015'!P92</f>
        <v>0.05</v>
      </c>
      <c r="T87" s="36">
        <f>'2015'!Q92</f>
        <v>0.5</v>
      </c>
      <c r="U87" s="37" t="str">
        <f>'2015'!R92</f>
        <v>Costos asumidos por  consejeria presidencial para la equidad de  la mujer.</v>
      </c>
      <c r="V87" s="37">
        <f>'2015'!S92</f>
        <v>0</v>
      </c>
      <c r="W87" s="36">
        <f>'2015'!T92</f>
        <v>0</v>
      </c>
      <c r="X87" s="31"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Y87" s="103">
        <f>'2016'!N92</f>
        <v>0.09</v>
      </c>
      <c r="Z87" s="104">
        <f>'2016'!O92</f>
        <v>0.09</v>
      </c>
      <c r="AA87" s="112">
        <f>'2016'!P92</f>
        <v>1</v>
      </c>
      <c r="AB87" s="37">
        <f>'2016'!Q92</f>
        <v>5000000</v>
      </c>
      <c r="AC87" s="37">
        <f>'2016'!R92</f>
        <v>5000000</v>
      </c>
      <c r="AD87" s="819">
        <f>'2016'!S92</f>
        <v>1</v>
      </c>
      <c r="AE87" s="31" t="str">
        <f>'2016'!T92</f>
        <v>Se diseño 1 campañas para sensibilizar a la sociedad en general para la prevención de la violencia contra las mujeres por medio de afiches, entrega de manillas, separadores</v>
      </c>
      <c r="AF87" s="103">
        <f>'2017'!N92</f>
        <v>0.09</v>
      </c>
      <c r="AG87" s="104">
        <f>'2017'!O92</f>
        <v>0.09</v>
      </c>
      <c r="AH87" s="112">
        <f>'2017'!P92</f>
        <v>1</v>
      </c>
      <c r="AI87" s="37">
        <f>'2017'!Q92</f>
        <v>111600000</v>
      </c>
      <c r="AJ87" s="37">
        <f>'2017'!R92</f>
        <v>94500000</v>
      </c>
      <c r="AK87" s="819">
        <f>'2017'!S92</f>
        <v>0.84677419354838712</v>
      </c>
      <c r="AL87" s="31"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M87" s="103">
        <f>'2018'!N92</f>
        <v>1</v>
      </c>
      <c r="AN87" s="104">
        <f>'2018'!O92</f>
        <v>0.1</v>
      </c>
      <c r="AO87" s="112">
        <f>'2018'!P92</f>
        <v>0.1</v>
      </c>
      <c r="AP87" s="37">
        <f>'2018'!Q92</f>
        <v>40000000</v>
      </c>
      <c r="AQ87" s="37">
        <f>'2018'!R92</f>
        <v>7500000</v>
      </c>
      <c r="AR87" s="203">
        <f>'2018'!S92</f>
        <v>0.1875</v>
      </c>
      <c r="AS87" s="31"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T87" s="103">
        <f>'2019'!N92</f>
        <v>1</v>
      </c>
      <c r="AU87" s="104">
        <f>'2019'!O92</f>
        <v>1</v>
      </c>
      <c r="AV87" s="112">
        <f>'2019'!P92</f>
        <v>0.7</v>
      </c>
      <c r="AW87" s="37">
        <f>'2019'!Q92</f>
        <v>50000000</v>
      </c>
      <c r="AX87" s="37">
        <f>'2019'!R92</f>
        <v>16166000</v>
      </c>
      <c r="AY87" s="816">
        <v>0.32329999999999998</v>
      </c>
      <c r="AZ87" s="353"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A87" s="352">
        <f>'2020'!N92</f>
        <v>1</v>
      </c>
      <c r="BB87" s="352">
        <f>'2020'!O92</f>
        <v>0.1</v>
      </c>
      <c r="BC87" s="203">
        <f>'2020'!P92</f>
        <v>0.1</v>
      </c>
      <c r="BD87" s="362">
        <f>'2020'!Q92</f>
        <v>0</v>
      </c>
      <c r="BE87" s="362">
        <f>'2020'!R92</f>
        <v>0</v>
      </c>
      <c r="BF87" s="203">
        <f>'2020'!S92</f>
        <v>0</v>
      </c>
      <c r="BG87" s="356" t="s">
        <v>1413</v>
      </c>
      <c r="BH87" s="460">
        <v>0</v>
      </c>
      <c r="BI87" s="677">
        <v>0</v>
      </c>
      <c r="BJ87" s="467">
        <v>0</v>
      </c>
      <c r="BK87" s="163">
        <v>0</v>
      </c>
      <c r="BL87" s="163">
        <v>0</v>
      </c>
      <c r="BM87" s="467">
        <v>0</v>
      </c>
      <c r="BN87" s="683" t="s">
        <v>2600</v>
      </c>
      <c r="BO87" s="694">
        <v>0.9</v>
      </c>
      <c r="BP87" s="696">
        <v>0.03</v>
      </c>
      <c r="BQ87" s="467">
        <v>0.25</v>
      </c>
      <c r="BR87" s="703">
        <v>0</v>
      </c>
      <c r="BS87" s="703">
        <v>0</v>
      </c>
      <c r="BT87" s="467">
        <v>0.25</v>
      </c>
      <c r="BU87" s="683" t="s">
        <v>2877</v>
      </c>
      <c r="BV87" s="1109" t="s">
        <v>2734</v>
      </c>
      <c r="BW87" s="868">
        <v>0.9</v>
      </c>
      <c r="BX87" s="868">
        <v>1</v>
      </c>
      <c r="BY87" s="920">
        <v>1</v>
      </c>
      <c r="BZ87" s="930">
        <v>23400000</v>
      </c>
      <c r="CA87" s="930">
        <v>11400000</v>
      </c>
      <c r="CB87" s="810">
        <v>0.49</v>
      </c>
      <c r="CC87" s="871" t="s">
        <v>3080</v>
      </c>
      <c r="CD87" s="978">
        <v>0.9</v>
      </c>
      <c r="CE87" s="1012">
        <v>0.5</v>
      </c>
      <c r="CF87" s="810">
        <v>0.55500000000000005</v>
      </c>
      <c r="CG87" s="1103" t="s">
        <v>3299</v>
      </c>
      <c r="CH87" s="1103" t="s">
        <v>3299</v>
      </c>
      <c r="CI87" s="1105">
        <v>1</v>
      </c>
      <c r="CJ87" s="1038" t="s">
        <v>3269</v>
      </c>
      <c r="CK87" s="1129">
        <v>0.9</v>
      </c>
      <c r="CL87" s="26"/>
      <c r="CM87" s="1134">
        <v>0</v>
      </c>
      <c r="CN87" s="930"/>
      <c r="CO87" s="930"/>
      <c r="CP87" s="1134">
        <v>0</v>
      </c>
      <c r="CQ87" s="1147" t="s">
        <v>2955</v>
      </c>
    </row>
    <row r="88" spans="1:95" ht="83.25" customHeight="1" x14ac:dyDescent="0.25">
      <c r="A88" s="1231"/>
      <c r="B88" s="1219"/>
      <c r="C88" s="1221"/>
      <c r="D88" s="666">
        <v>82</v>
      </c>
      <c r="E88" s="1137" t="s">
        <v>541</v>
      </c>
      <c r="F88" s="12" t="s">
        <v>542</v>
      </c>
      <c r="G88" s="12" t="s">
        <v>543</v>
      </c>
      <c r="H88" s="12" t="s">
        <v>59</v>
      </c>
      <c r="I88" s="1232" t="s">
        <v>544</v>
      </c>
      <c r="J88" s="1226" t="s">
        <v>215</v>
      </c>
      <c r="K88" s="1218" t="s">
        <v>216</v>
      </c>
      <c r="L88" s="1217">
        <v>197</v>
      </c>
      <c r="M88" s="1218" t="s">
        <v>217</v>
      </c>
      <c r="N88" s="414" t="s">
        <v>623</v>
      </c>
      <c r="O88" s="100">
        <v>1</v>
      </c>
      <c r="P88" s="1083">
        <v>1</v>
      </c>
      <c r="Q88" s="1137" t="s">
        <v>3384</v>
      </c>
      <c r="R88" s="1080">
        <f>'2015'!O93</f>
        <v>0</v>
      </c>
      <c r="S88" s="86">
        <f>'2015'!P93</f>
        <v>0</v>
      </c>
      <c r="T88" s="36">
        <f>'2015'!Q93</f>
        <v>0</v>
      </c>
      <c r="U88" s="37">
        <f>'2015'!R93</f>
        <v>0</v>
      </c>
      <c r="V88" s="37">
        <f>'2015'!S93</f>
        <v>0</v>
      </c>
      <c r="W88" s="36">
        <f>'2015'!T93</f>
        <v>0</v>
      </c>
      <c r="X88" s="31" t="str">
        <f>'2015'!U93</f>
        <v>ND</v>
      </c>
      <c r="Y88" s="103">
        <f>'2016'!N93</f>
        <v>0.09</v>
      </c>
      <c r="Z88" s="104">
        <f>'2016'!O93</f>
        <v>0.09</v>
      </c>
      <c r="AA88" s="112">
        <f>'2016'!P93</f>
        <v>1</v>
      </c>
      <c r="AB88" s="37">
        <f>'2016'!Q93</f>
        <v>0</v>
      </c>
      <c r="AC88" s="37">
        <f>'2016'!R93</f>
        <v>0</v>
      </c>
      <c r="AD88" s="816">
        <f>'2016'!S93</f>
        <v>0</v>
      </c>
      <c r="AE88" s="31" t="str">
        <f>'2016'!T93</f>
        <v xml:space="preserve">A traves de las reuniones que se trabajaron desde la secretaria de educacon departamental se han adelantado acciones de prevención de la violencia y practicas no discriminatorias </v>
      </c>
      <c r="AF88" s="103">
        <f>'2017'!N93</f>
        <v>0.09</v>
      </c>
      <c r="AG88" s="104">
        <f>'2017'!O93</f>
        <v>0.09</v>
      </c>
      <c r="AH88" s="112">
        <f>'2017'!P93</f>
        <v>1</v>
      </c>
      <c r="AI88" s="37">
        <f>'2017'!Q93</f>
        <v>82000000</v>
      </c>
      <c r="AJ88" s="37">
        <f>'2017'!R93</f>
        <v>6570000</v>
      </c>
      <c r="AK88" s="816">
        <f>'2017'!S93</f>
        <v>8.0121951219512197E-2</v>
      </c>
      <c r="AL88" s="31"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M88" s="103">
        <f>'2018'!N93</f>
        <v>1</v>
      </c>
      <c r="AN88" s="104">
        <f>'2018'!O93</f>
        <v>0.2</v>
      </c>
      <c r="AO88" s="112">
        <f>'2018'!P93</f>
        <v>0.2</v>
      </c>
      <c r="AP88" s="37">
        <f>'2018'!Q93</f>
        <v>69300000</v>
      </c>
      <c r="AQ88" s="37">
        <f>'2018'!R93</f>
        <v>59520000</v>
      </c>
      <c r="AR88" s="203">
        <f>'2018'!S93</f>
        <v>0.8588744588744589</v>
      </c>
      <c r="AS88" s="31" t="e">
        <f>'2018'!#REF!</f>
        <v>#REF!</v>
      </c>
      <c r="AT88" s="103">
        <f>'2019'!N93</f>
        <v>1</v>
      </c>
      <c r="AU88" s="104">
        <f>'2019'!O93</f>
        <v>1</v>
      </c>
      <c r="AV88" s="112">
        <f>'2019'!P93</f>
        <v>0.8</v>
      </c>
      <c r="AW88" s="37">
        <f>'2019'!Q93</f>
        <v>45299000</v>
      </c>
      <c r="AX88" s="37">
        <f>'2019'!R93</f>
        <v>37501000</v>
      </c>
      <c r="AY88" s="819">
        <v>0.83</v>
      </c>
      <c r="AZ88" s="353" t="str">
        <f>'2019'!S93</f>
        <v>A través de estos talleres se vienen trabajando componentes de género, nuevas masculinidades, prevención de embarazos tempranos y no discriminación.</v>
      </c>
      <c r="BA88" s="352">
        <f>'2020'!N93</f>
        <v>1</v>
      </c>
      <c r="BB88" s="352">
        <f>'2020'!O93</f>
        <v>0.2</v>
      </c>
      <c r="BC88" s="203">
        <f>'2020'!P93</f>
        <v>0.2</v>
      </c>
      <c r="BD88" s="362">
        <f>'2020'!Q93</f>
        <v>0</v>
      </c>
      <c r="BE88" s="362">
        <f>'2020'!R93</f>
        <v>0</v>
      </c>
      <c r="BF88" s="203">
        <f>'2020'!S93</f>
        <v>0</v>
      </c>
      <c r="BG88" s="356" t="s">
        <v>1413</v>
      </c>
      <c r="BH88" s="460">
        <v>3</v>
      </c>
      <c r="BI88" s="677">
        <v>2</v>
      </c>
      <c r="BJ88" s="467">
        <v>0.66659999999999997</v>
      </c>
      <c r="BK88" s="687">
        <v>0</v>
      </c>
      <c r="BL88" s="489">
        <v>0</v>
      </c>
      <c r="BM88" s="467">
        <v>0</v>
      </c>
      <c r="BN88" s="683"/>
      <c r="BO88" s="687">
        <v>3</v>
      </c>
      <c r="BP88" s="693">
        <v>0</v>
      </c>
      <c r="BQ88" s="467">
        <v>0</v>
      </c>
      <c r="BR88" s="703">
        <v>0</v>
      </c>
      <c r="BS88" s="703">
        <v>0</v>
      </c>
      <c r="BT88" s="467">
        <v>0</v>
      </c>
      <c r="BU88" s="38" t="s">
        <v>2832</v>
      </c>
      <c r="BV88" s="1109" t="s">
        <v>2735</v>
      </c>
      <c r="BW88" s="868">
        <v>0.9</v>
      </c>
      <c r="BX88" s="811">
        <v>1</v>
      </c>
      <c r="BY88" s="875">
        <v>1</v>
      </c>
      <c r="BZ88" s="26"/>
      <c r="CA88" s="26"/>
      <c r="CB88" s="792"/>
      <c r="CC88" s="871" t="s">
        <v>3020</v>
      </c>
      <c r="CD88" s="978">
        <v>0.9</v>
      </c>
      <c r="CE88" s="1022">
        <v>0</v>
      </c>
      <c r="CF88" s="791">
        <v>0</v>
      </c>
      <c r="CG88" s="26"/>
      <c r="CH88" s="26"/>
      <c r="CI88" s="1021">
        <v>0</v>
      </c>
      <c r="CJ88" s="1038" t="s">
        <v>3225</v>
      </c>
      <c r="CK88" s="1129">
        <v>0.9</v>
      </c>
      <c r="CL88" s="26"/>
      <c r="CM88" s="1134">
        <v>0</v>
      </c>
      <c r="CN88" s="930"/>
      <c r="CO88" s="930"/>
      <c r="CP88" s="1134">
        <v>0</v>
      </c>
      <c r="CQ88" s="1147" t="s">
        <v>2955</v>
      </c>
    </row>
    <row r="89" spans="1:95" ht="120.75" customHeight="1" x14ac:dyDescent="0.25">
      <c r="A89" s="1231"/>
      <c r="B89" s="1219"/>
      <c r="C89" s="1221"/>
      <c r="D89" s="666">
        <v>83</v>
      </c>
      <c r="E89" s="1137" t="s">
        <v>545</v>
      </c>
      <c r="F89" s="12" t="s">
        <v>546</v>
      </c>
      <c r="G89" s="12" t="s">
        <v>547</v>
      </c>
      <c r="H89" s="12" t="s">
        <v>548</v>
      </c>
      <c r="I89" s="1232"/>
      <c r="J89" s="1226"/>
      <c r="K89" s="1218"/>
      <c r="L89" s="1217"/>
      <c r="M89" s="1218"/>
      <c r="N89" s="413">
        <v>0.8</v>
      </c>
      <c r="O89" s="100">
        <v>0.8</v>
      </c>
      <c r="P89" s="1083">
        <v>1</v>
      </c>
      <c r="Q89" s="1147" t="s">
        <v>3441</v>
      </c>
      <c r="R89" s="1080">
        <f>'2015'!O94</f>
        <v>0</v>
      </c>
      <c r="S89" s="86">
        <f>'2015'!P94</f>
        <v>0</v>
      </c>
      <c r="T89" s="36">
        <f>'2015'!Q94</f>
        <v>0</v>
      </c>
      <c r="U89" s="37">
        <f>'2015'!R94</f>
        <v>0</v>
      </c>
      <c r="V89" s="37">
        <f>'2015'!S94</f>
        <v>0</v>
      </c>
      <c r="W89" s="36">
        <f>'2015'!T94</f>
        <v>0</v>
      </c>
      <c r="X89" s="31" t="str">
        <f>'2015'!U94</f>
        <v>ND</v>
      </c>
      <c r="Y89" s="103">
        <f>'2016'!N94</f>
        <v>0.08</v>
      </c>
      <c r="Z89" s="104">
        <f>'2016'!O94</f>
        <v>0.08</v>
      </c>
      <c r="AA89" s="112">
        <f>'2016'!P94</f>
        <v>1</v>
      </c>
      <c r="AB89" s="37">
        <f>'2016'!Q94</f>
        <v>0</v>
      </c>
      <c r="AC89" s="37">
        <f>'2016'!R94</f>
        <v>0</v>
      </c>
      <c r="AD89" s="816">
        <f>'2016'!S94</f>
        <v>0</v>
      </c>
      <c r="AE89" s="31" t="str">
        <f>'2016'!T94</f>
        <v>Este año no se ha hecho Campañas de sensibilización para los periodistas  de Prevención de violencias contra las mujeres, promoción de sus derechos bajo un enfoque diferencial y de género.</v>
      </c>
      <c r="AF89" s="103">
        <f>'2017'!N94</f>
        <v>0.08</v>
      </c>
      <c r="AG89" s="104">
        <f>'2017'!O94</f>
        <v>0.03</v>
      </c>
      <c r="AH89" s="112">
        <f>'2017'!P94</f>
        <v>0.375</v>
      </c>
      <c r="AI89" s="37">
        <f>'2017'!Q94</f>
        <v>0</v>
      </c>
      <c r="AJ89" s="37">
        <f>'2017'!R94</f>
        <v>0</v>
      </c>
      <c r="AK89" s="816">
        <f>'2017'!S94</f>
        <v>0</v>
      </c>
      <c r="AL89" s="31"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M89" s="103">
        <f>'2018'!N94</f>
        <v>0</v>
      </c>
      <c r="AN89" s="104">
        <f>'2018'!O94</f>
        <v>0</v>
      </c>
      <c r="AO89" s="112">
        <f>'2018'!P94</f>
        <v>0</v>
      </c>
      <c r="AP89" s="37">
        <f>'2018'!Q94</f>
        <v>0</v>
      </c>
      <c r="AQ89" s="37">
        <f>'2018'!R94</f>
        <v>0</v>
      </c>
      <c r="AR89" s="203">
        <f>'2018'!S94</f>
        <v>0</v>
      </c>
      <c r="AS89" s="31"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T89" s="103">
        <f>'2019'!N94</f>
        <v>0</v>
      </c>
      <c r="AU89" s="104">
        <v>0</v>
      </c>
      <c r="AV89" s="112">
        <f>'2019'!P94</f>
        <v>0</v>
      </c>
      <c r="AW89" s="37">
        <f>'2019'!Q94</f>
        <v>0</v>
      </c>
      <c r="AX89" s="37">
        <f>'2019'!R94</f>
        <v>0</v>
      </c>
      <c r="AY89" s="816">
        <v>0</v>
      </c>
      <c r="AZ89" s="353">
        <f>'2019'!S94</f>
        <v>0</v>
      </c>
      <c r="BA89" s="352">
        <f>'2020'!N94</f>
        <v>0</v>
      </c>
      <c r="BB89" s="352">
        <f>'2020'!O94</f>
        <v>0</v>
      </c>
      <c r="BC89" s="203">
        <f>'2020'!P94</f>
        <v>0</v>
      </c>
      <c r="BD89" s="362">
        <f>'2020'!Q94</f>
        <v>0</v>
      </c>
      <c r="BE89" s="362">
        <f>'2020'!R94</f>
        <v>0</v>
      </c>
      <c r="BF89" s="203">
        <f>'2020'!S94</f>
        <v>0</v>
      </c>
      <c r="BG89" s="26" t="s">
        <v>1075</v>
      </c>
      <c r="BH89" s="592">
        <v>0.8</v>
      </c>
      <c r="BI89" s="677">
        <v>80</v>
      </c>
      <c r="BJ89" s="467">
        <v>1</v>
      </c>
      <c r="BK89" s="687"/>
      <c r="BL89" s="489"/>
      <c r="BM89" s="467">
        <v>0</v>
      </c>
      <c r="BN89" s="26"/>
      <c r="BO89" s="694">
        <v>0.8</v>
      </c>
      <c r="BP89" s="696">
        <v>0.8</v>
      </c>
      <c r="BQ89" s="467">
        <v>1</v>
      </c>
      <c r="BR89" s="703">
        <v>360000</v>
      </c>
      <c r="BS89" s="708">
        <v>360000</v>
      </c>
      <c r="BT89" s="467">
        <v>1</v>
      </c>
      <c r="BU89" s="26" t="s">
        <v>2878</v>
      </c>
      <c r="BV89" s="1109" t="s">
        <v>2737</v>
      </c>
      <c r="BW89" s="868">
        <v>0.8</v>
      </c>
      <c r="BX89" s="868">
        <v>1</v>
      </c>
      <c r="BY89" s="875">
        <v>1</v>
      </c>
      <c r="BZ89" s="817">
        <v>600000</v>
      </c>
      <c r="CA89" s="817">
        <v>600000</v>
      </c>
      <c r="CB89" s="875">
        <v>1</v>
      </c>
      <c r="CC89" s="871" t="s">
        <v>2966</v>
      </c>
      <c r="CD89" s="978">
        <v>0.8</v>
      </c>
      <c r="CE89" s="1022">
        <v>0</v>
      </c>
      <c r="CF89" s="791">
        <v>0</v>
      </c>
      <c r="CG89" s="26"/>
      <c r="CH89" s="26"/>
      <c r="CI89" s="1021">
        <v>0</v>
      </c>
      <c r="CJ89" s="1038" t="s">
        <v>3225</v>
      </c>
      <c r="CK89" s="1129">
        <v>0.8</v>
      </c>
      <c r="CL89" s="26"/>
      <c r="CM89" s="1134">
        <v>0</v>
      </c>
      <c r="CN89" s="930"/>
      <c r="CO89" s="930"/>
      <c r="CP89" s="1134">
        <v>0</v>
      </c>
      <c r="CQ89" s="1147" t="s">
        <v>2955</v>
      </c>
    </row>
    <row r="90" spans="1:95" ht="126" customHeight="1" x14ac:dyDescent="0.25">
      <c r="A90" s="1231"/>
      <c r="B90" s="1219"/>
      <c r="C90" s="1221"/>
      <c r="D90" s="666">
        <v>84</v>
      </c>
      <c r="E90" s="1137" t="s">
        <v>549</v>
      </c>
      <c r="F90" s="12" t="s">
        <v>550</v>
      </c>
      <c r="G90" s="12" t="s">
        <v>551</v>
      </c>
      <c r="H90" s="12" t="s">
        <v>59</v>
      </c>
      <c r="I90" s="52" t="s">
        <v>552</v>
      </c>
      <c r="J90" s="42" t="s">
        <v>389</v>
      </c>
      <c r="K90" s="12" t="s">
        <v>424</v>
      </c>
      <c r="L90" s="17">
        <v>234</v>
      </c>
      <c r="M90" s="1077" t="s">
        <v>425</v>
      </c>
      <c r="N90" s="413">
        <v>0.9</v>
      </c>
      <c r="O90" s="100">
        <v>1</v>
      </c>
      <c r="P90" s="1083">
        <v>1</v>
      </c>
      <c r="Q90" s="1137" t="s">
        <v>3386</v>
      </c>
      <c r="R90" s="1080">
        <f>'2015'!O95</f>
        <v>0</v>
      </c>
      <c r="S90" s="86">
        <f>'2015'!P95</f>
        <v>0</v>
      </c>
      <c r="T90" s="36">
        <f>'2015'!Q95</f>
        <v>0</v>
      </c>
      <c r="U90" s="37">
        <f>'2015'!R95</f>
        <v>0</v>
      </c>
      <c r="V90" s="37">
        <f>'2015'!S95</f>
        <v>0</v>
      </c>
      <c r="W90" s="36">
        <f>'2015'!T95</f>
        <v>0</v>
      </c>
      <c r="X90" s="31" t="str">
        <f>'2015'!U95</f>
        <v>ND</v>
      </c>
      <c r="Y90" s="103">
        <f>'2016'!N95</f>
        <v>0.09</v>
      </c>
      <c r="Z90" s="104">
        <f>'2016'!O95</f>
        <v>0</v>
      </c>
      <c r="AA90" s="112">
        <f>'2016'!P95</f>
        <v>0</v>
      </c>
      <c r="AB90" s="37">
        <f>'2016'!Q95</f>
        <v>0</v>
      </c>
      <c r="AC90" s="37">
        <f>'2016'!R95</f>
        <v>0</v>
      </c>
      <c r="AD90" s="816">
        <f>'2016'!S95</f>
        <v>0</v>
      </c>
      <c r="AE90" s="31" t="str">
        <f>'2016'!T95</f>
        <v xml:space="preserve">no se tiene informacion disponible </v>
      </c>
      <c r="AF90" s="103">
        <f>'2017'!N95</f>
        <v>0.09</v>
      </c>
      <c r="AG90" s="104">
        <f>'2017'!O95</f>
        <v>0.08</v>
      </c>
      <c r="AH90" s="112">
        <f>'2017'!P95</f>
        <v>0.88888888888888895</v>
      </c>
      <c r="AI90" s="37">
        <f>'2017'!Q95</f>
        <v>13390000</v>
      </c>
      <c r="AJ90" s="37">
        <f>'2017'!R95</f>
        <v>4955000</v>
      </c>
      <c r="AK90" s="816">
        <f>'2017'!S95</f>
        <v>0.37005227781926808</v>
      </c>
      <c r="AL90" s="31"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M90" s="103">
        <f>'2018'!N95</f>
        <v>1</v>
      </c>
      <c r="AN90" s="104">
        <f>'2018'!O95</f>
        <v>0.3</v>
      </c>
      <c r="AO90" s="112">
        <f>'2018'!P95</f>
        <v>0.3</v>
      </c>
      <c r="AP90" s="37">
        <f>'2018'!Q95</f>
        <v>1185000000</v>
      </c>
      <c r="AQ90" s="37">
        <f>'2018'!R95</f>
        <v>179880000</v>
      </c>
      <c r="AR90" s="203">
        <f>'2018'!S95</f>
        <v>0.15179746835443039</v>
      </c>
      <c r="AS90" s="31"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T90" s="103">
        <f>'2019'!N95</f>
        <v>1</v>
      </c>
      <c r="AU90" s="104">
        <f>'2019'!O95</f>
        <v>1</v>
      </c>
      <c r="AV90" s="112">
        <f>'2019'!P95</f>
        <v>0.8</v>
      </c>
      <c r="AW90" s="37">
        <f>'2019'!Q95</f>
        <v>0</v>
      </c>
      <c r="AX90" s="37">
        <f>'2019'!R95</f>
        <v>0</v>
      </c>
      <c r="AY90" s="816">
        <v>0</v>
      </c>
      <c r="AZ90" s="353"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BA90" s="352">
        <f>'2020'!N95</f>
        <v>1</v>
      </c>
      <c r="BB90" s="352">
        <f>'2020'!O95</f>
        <v>0.3</v>
      </c>
      <c r="BC90" s="203">
        <f>'2020'!P95</f>
        <v>0.3</v>
      </c>
      <c r="BD90" s="362">
        <f>'2020'!Q95</f>
        <v>0</v>
      </c>
      <c r="BE90" s="362">
        <f>'2020'!R95</f>
        <v>0</v>
      </c>
      <c r="BF90" s="203">
        <f>'2020'!S95</f>
        <v>0</v>
      </c>
      <c r="BG90" s="26" t="s">
        <v>1075</v>
      </c>
      <c r="BH90" s="460">
        <v>0</v>
      </c>
      <c r="BI90" s="677">
        <v>0</v>
      </c>
      <c r="BJ90" s="467">
        <v>0</v>
      </c>
      <c r="BK90" s="163">
        <v>0</v>
      </c>
      <c r="BL90" s="171">
        <v>0</v>
      </c>
      <c r="BM90" s="467">
        <v>0</v>
      </c>
      <c r="BN90" s="26" t="s">
        <v>2600</v>
      </c>
      <c r="BO90" s="687">
        <v>1</v>
      </c>
      <c r="BP90" s="693">
        <v>5</v>
      </c>
      <c r="BQ90" s="467">
        <v>1</v>
      </c>
      <c r="BR90" s="703">
        <v>2885000</v>
      </c>
      <c r="BS90" s="708">
        <v>1081000</v>
      </c>
      <c r="BT90" s="467">
        <v>0.37</v>
      </c>
      <c r="BU90" s="26" t="s">
        <v>2879</v>
      </c>
      <c r="BV90" s="1109" t="s">
        <v>2730</v>
      </c>
      <c r="BW90" s="869">
        <v>1</v>
      </c>
      <c r="BX90" s="900">
        <v>0</v>
      </c>
      <c r="BY90" s="876">
        <v>0</v>
      </c>
      <c r="BZ90" s="26"/>
      <c r="CA90" s="26"/>
      <c r="CB90" s="792"/>
      <c r="CC90" s="871" t="s">
        <v>2955</v>
      </c>
      <c r="CD90" s="827">
        <v>0.9</v>
      </c>
      <c r="CE90" s="1022">
        <v>0</v>
      </c>
      <c r="CF90" s="791">
        <v>0</v>
      </c>
      <c r="CG90" s="26"/>
      <c r="CH90" s="26"/>
      <c r="CI90" s="1021">
        <v>0</v>
      </c>
      <c r="CJ90" s="1038" t="s">
        <v>3225</v>
      </c>
      <c r="CK90" s="827">
        <v>0.9</v>
      </c>
      <c r="CL90" s="26"/>
      <c r="CM90" s="1134">
        <v>0</v>
      </c>
      <c r="CN90" s="930"/>
      <c r="CO90" s="930"/>
      <c r="CP90" s="1134">
        <v>0</v>
      </c>
      <c r="CQ90" s="1147" t="s">
        <v>2955</v>
      </c>
    </row>
    <row r="91" spans="1:95" ht="124.5" customHeight="1" x14ac:dyDescent="0.25">
      <c r="A91" s="1231"/>
      <c r="B91" s="1219"/>
      <c r="C91" s="1221"/>
      <c r="D91" s="666">
        <v>85</v>
      </c>
      <c r="E91" s="1137" t="s">
        <v>553</v>
      </c>
      <c r="F91" s="12" t="s">
        <v>554</v>
      </c>
      <c r="G91" s="12" t="s">
        <v>555</v>
      </c>
      <c r="H91" s="12" t="s">
        <v>556</v>
      </c>
      <c r="I91" s="52" t="s">
        <v>557</v>
      </c>
      <c r="J91" s="1226" t="s">
        <v>215</v>
      </c>
      <c r="K91" s="1218" t="s">
        <v>216</v>
      </c>
      <c r="L91" s="1217">
        <v>197</v>
      </c>
      <c r="M91" s="1225" t="s">
        <v>217</v>
      </c>
      <c r="N91" s="413">
        <v>0.8</v>
      </c>
      <c r="O91" s="100">
        <v>1</v>
      </c>
      <c r="P91" s="1083">
        <v>1</v>
      </c>
      <c r="Q91" s="1137" t="s">
        <v>3385</v>
      </c>
      <c r="R91" s="1080">
        <f>'2015'!O96</f>
        <v>0.05</v>
      </c>
      <c r="S91" s="86">
        <f>'2015'!P96</f>
        <v>0.05</v>
      </c>
      <c r="T91" s="36">
        <f>'2015'!Q96</f>
        <v>1</v>
      </c>
      <c r="U91" s="37" t="str">
        <f>'2015'!R96</f>
        <v>Costos asumidos por el tribunal superior de Armenia.</v>
      </c>
      <c r="V91" s="37">
        <f>'2015'!S96</f>
        <v>0</v>
      </c>
      <c r="W91" s="36">
        <f>'2015'!T96</f>
        <v>0</v>
      </c>
      <c r="X91" s="31" t="str">
        <f>'2015'!U96</f>
        <v xml:space="preserve">Sensibilizacion a la rama judicial sobre los derechos de la mujer y las leyes que las protegen. </v>
      </c>
      <c r="Y91" s="103">
        <f>'2016'!N96</f>
        <v>0.08</v>
      </c>
      <c r="Z91" s="104">
        <f>'2016'!O96</f>
        <v>0</v>
      </c>
      <c r="AA91" s="112">
        <f>'2016'!P96</f>
        <v>0</v>
      </c>
      <c r="AB91" s="37">
        <f>'2016'!Q96</f>
        <v>0</v>
      </c>
      <c r="AC91" s="37">
        <f>'2016'!R96</f>
        <v>0</v>
      </c>
      <c r="AD91" s="816">
        <f>'2016'!S96</f>
        <v>0</v>
      </c>
      <c r="AE91" s="31" t="str">
        <f>'2016'!T96</f>
        <v>Este año no se reportó información de  participación en los cursos.</v>
      </c>
      <c r="AF91" s="103">
        <f>'2017'!N96</f>
        <v>0.08</v>
      </c>
      <c r="AG91" s="104">
        <f>'2017'!O96</f>
        <v>0</v>
      </c>
      <c r="AH91" s="112">
        <f>'2017'!P96</f>
        <v>0</v>
      </c>
      <c r="AI91" s="37">
        <f>'2017'!Q96</f>
        <v>82000000</v>
      </c>
      <c r="AJ91" s="37">
        <f>'2017'!R96</f>
        <v>6570000</v>
      </c>
      <c r="AK91" s="816">
        <f>'2017'!S96</f>
        <v>8.0121951219512197E-2</v>
      </c>
      <c r="AL91" s="31" t="str">
        <f>'2017'!T96</f>
        <v>la jefatura de mujer y equidad verificará la participación en los cursos.</v>
      </c>
      <c r="AM91" s="103">
        <f>'2018'!N96</f>
        <v>1</v>
      </c>
      <c r="AN91" s="104">
        <f>'2018'!O96</f>
        <v>0.2</v>
      </c>
      <c r="AO91" s="112">
        <f>'2018'!P96</f>
        <v>0.2</v>
      </c>
      <c r="AP91" s="37">
        <f>'2018'!Q96</f>
        <v>69300000</v>
      </c>
      <c r="AQ91" s="37">
        <f>'2018'!R96</f>
        <v>59520000</v>
      </c>
      <c r="AR91" s="203">
        <f>'2018'!S96</f>
        <v>0.8588744588744589</v>
      </c>
      <c r="AS91" s="31"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T91" s="103">
        <f>'2019'!N96</f>
        <v>1</v>
      </c>
      <c r="AU91" s="104">
        <f>'2019'!O96</f>
        <v>1</v>
      </c>
      <c r="AV91" s="112">
        <f>'2019'!P96</f>
        <v>0.7</v>
      </c>
      <c r="AW91" s="37">
        <f>'2019'!Q96</f>
        <v>10000000</v>
      </c>
      <c r="AX91" s="37">
        <v>0</v>
      </c>
      <c r="AY91" s="816">
        <v>0</v>
      </c>
      <c r="AZ91" s="353"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BA91" s="352">
        <f>'2020'!N96</f>
        <v>1</v>
      </c>
      <c r="BB91" s="352">
        <f>'2020'!O96</f>
        <v>0.2</v>
      </c>
      <c r="BC91" s="203">
        <f>'2020'!P96</f>
        <v>0.2</v>
      </c>
      <c r="BD91" s="362">
        <f>'2020'!Q96</f>
        <v>0</v>
      </c>
      <c r="BE91" s="362">
        <f>'2020'!R96</f>
        <v>0</v>
      </c>
      <c r="BF91" s="203">
        <f>'2020'!S96</f>
        <v>0</v>
      </c>
      <c r="BG91" s="26" t="s">
        <v>1413</v>
      </c>
      <c r="BH91" s="460">
        <v>0</v>
      </c>
      <c r="BI91" s="677">
        <v>0</v>
      </c>
      <c r="BJ91" s="467">
        <v>0</v>
      </c>
      <c r="BK91" s="687">
        <v>0</v>
      </c>
      <c r="BL91" s="489">
        <v>0</v>
      </c>
      <c r="BM91" s="467">
        <v>0</v>
      </c>
      <c r="BN91" s="26" t="s">
        <v>2600</v>
      </c>
      <c r="BO91" s="687">
        <v>0</v>
      </c>
      <c r="BP91" s="693">
        <v>0</v>
      </c>
      <c r="BQ91" s="467">
        <v>0</v>
      </c>
      <c r="BR91" s="703">
        <v>0</v>
      </c>
      <c r="BS91" s="703">
        <v>0</v>
      </c>
      <c r="BT91" s="467">
        <v>0</v>
      </c>
      <c r="BU91" s="38" t="s">
        <v>2897</v>
      </c>
      <c r="BV91" s="1109" t="s">
        <v>2738</v>
      </c>
      <c r="BW91" s="868">
        <v>0.8</v>
      </c>
      <c r="BX91" s="900">
        <v>0</v>
      </c>
      <c r="BY91" s="876">
        <v>0</v>
      </c>
      <c r="BZ91" s="26"/>
      <c r="CA91" s="26"/>
      <c r="CB91" s="792"/>
      <c r="CC91" s="871" t="s">
        <v>2954</v>
      </c>
      <c r="CD91" s="978">
        <v>0.8</v>
      </c>
      <c r="CE91" s="1022">
        <v>0</v>
      </c>
      <c r="CF91" s="791">
        <v>0</v>
      </c>
      <c r="CG91" s="26"/>
      <c r="CH91" s="26"/>
      <c r="CI91" s="1021">
        <v>0</v>
      </c>
      <c r="CJ91" s="1038" t="s">
        <v>3235</v>
      </c>
      <c r="CK91" s="1129">
        <v>0.8</v>
      </c>
      <c r="CL91" s="26"/>
      <c r="CM91" s="1134">
        <v>0</v>
      </c>
      <c r="CN91" s="930"/>
      <c r="CO91" s="930"/>
      <c r="CP91" s="1134">
        <v>0</v>
      </c>
      <c r="CQ91" s="1147" t="s">
        <v>2955</v>
      </c>
    </row>
    <row r="92" spans="1:95" ht="187.5" customHeight="1" x14ac:dyDescent="0.25">
      <c r="A92" s="1231"/>
      <c r="B92" s="1222" t="s">
        <v>558</v>
      </c>
      <c r="C92" s="1221" t="s">
        <v>559</v>
      </c>
      <c r="D92" s="666">
        <v>86</v>
      </c>
      <c r="E92" s="1137" t="s">
        <v>560</v>
      </c>
      <c r="F92" s="12" t="s">
        <v>561</v>
      </c>
      <c r="G92" s="12" t="s">
        <v>562</v>
      </c>
      <c r="H92" s="12" t="s">
        <v>563</v>
      </c>
      <c r="I92" s="84" t="s">
        <v>564</v>
      </c>
      <c r="J92" s="1226"/>
      <c r="K92" s="1218"/>
      <c r="L92" s="1217"/>
      <c r="M92" s="1225"/>
      <c r="N92" s="414">
        <v>1</v>
      </c>
      <c r="O92" s="866">
        <v>1</v>
      </c>
      <c r="P92" s="1083">
        <v>1</v>
      </c>
      <c r="Q92" s="1147" t="s">
        <v>3442</v>
      </c>
      <c r="R92" s="1080">
        <f>'2015'!O97</f>
        <v>0</v>
      </c>
      <c r="S92" s="86">
        <f>'2015'!P97</f>
        <v>0</v>
      </c>
      <c r="T92" s="36">
        <f>'2015'!Q97</f>
        <v>0</v>
      </c>
      <c r="U92" s="37">
        <f>'2015'!R97</f>
        <v>0</v>
      </c>
      <c r="V92" s="37">
        <f>'2015'!S97</f>
        <v>0</v>
      </c>
      <c r="W92" s="36">
        <f>'2015'!T97</f>
        <v>0</v>
      </c>
      <c r="X92" s="31" t="str">
        <f>'2015'!U97</f>
        <v>ND</v>
      </c>
      <c r="Y92" s="103">
        <f>'2016'!N97</f>
        <v>0.1</v>
      </c>
      <c r="Z92" s="104">
        <f>'2016'!O97</f>
        <v>0</v>
      </c>
      <c r="AA92" s="112">
        <f>'2016'!P97</f>
        <v>0</v>
      </c>
      <c r="AB92" s="37">
        <f>'2016'!Q97</f>
        <v>0</v>
      </c>
      <c r="AC92" s="37">
        <f>'2016'!R97</f>
        <v>0</v>
      </c>
      <c r="AD92" s="816">
        <f>'2016'!S97</f>
        <v>0</v>
      </c>
      <c r="AE92" s="31" t="str">
        <f>'2016'!T97</f>
        <v xml:space="preserve">Estos lineamientos ya estan estalbecidos por competencia a las entidades responslabes. </v>
      </c>
      <c r="AF92" s="103">
        <f>'2017'!N97</f>
        <v>0.1</v>
      </c>
      <c r="AG92" s="104">
        <f>'2017'!O97</f>
        <v>0.04</v>
      </c>
      <c r="AH92" s="112">
        <f>'2017'!P97</f>
        <v>0.39999999999999997</v>
      </c>
      <c r="AI92" s="37">
        <f>'2017'!Q97</f>
        <v>0</v>
      </c>
      <c r="AJ92" s="37">
        <f>'2017'!R97</f>
        <v>0</v>
      </c>
      <c r="AK92" s="816">
        <f>'2017'!S97</f>
        <v>0</v>
      </c>
      <c r="AL92" s="31" t="str">
        <f>'2017'!T97</f>
        <v xml:space="preserve">En la jefatura de mujer y equidad se esta priorizando los lineamientos para la investigación y atención de violencia, vulnerabilidad, entre otros. </v>
      </c>
      <c r="AM92" s="103">
        <f>'2018'!N97</f>
        <v>0</v>
      </c>
      <c r="AN92" s="104">
        <f>'2018'!O97</f>
        <v>0</v>
      </c>
      <c r="AO92" s="112">
        <f>'2018'!P97</f>
        <v>0</v>
      </c>
      <c r="AP92" s="37">
        <f>'2018'!Q97</f>
        <v>0</v>
      </c>
      <c r="AQ92" s="37">
        <f>'2018'!R97</f>
        <v>0</v>
      </c>
      <c r="AR92" s="203">
        <f>'2018'!S97</f>
        <v>0</v>
      </c>
      <c r="AS92" s="31"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T92" s="103">
        <f>'2019'!N97</f>
        <v>1</v>
      </c>
      <c r="AU92" s="104">
        <f>'2019'!O97</f>
        <v>1</v>
      </c>
      <c r="AV92" s="112">
        <f>'2019'!P97</f>
        <v>0.8</v>
      </c>
      <c r="AW92" s="37">
        <f>'2019'!Q97</f>
        <v>45299000</v>
      </c>
      <c r="AX92" s="37">
        <f>'2019'!R97</f>
        <v>37501000</v>
      </c>
      <c r="AY92" s="819">
        <v>0.83</v>
      </c>
      <c r="AZ92" s="353"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BA92" s="352">
        <f>'2020'!N97</f>
        <v>0</v>
      </c>
      <c r="BB92" s="352">
        <f>'2020'!O97</f>
        <v>0</v>
      </c>
      <c r="BC92" s="203">
        <f>'2020'!P97</f>
        <v>0</v>
      </c>
      <c r="BD92" s="362">
        <f>'2020'!Q97</f>
        <v>0</v>
      </c>
      <c r="BE92" s="362">
        <f>'2020'!R97</f>
        <v>0</v>
      </c>
      <c r="BF92" s="203">
        <f>'2020'!S97</f>
        <v>0</v>
      </c>
      <c r="BG92" s="26" t="s">
        <v>1413</v>
      </c>
      <c r="BH92" s="460">
        <v>0</v>
      </c>
      <c r="BI92" s="677">
        <v>0</v>
      </c>
      <c r="BJ92" s="467">
        <v>0</v>
      </c>
      <c r="BK92" s="687"/>
      <c r="BL92" s="489"/>
      <c r="BM92" s="467">
        <v>0</v>
      </c>
      <c r="BN92" s="26" t="s">
        <v>2600</v>
      </c>
      <c r="BO92" s="687">
        <v>0</v>
      </c>
      <c r="BP92" s="693">
        <v>0</v>
      </c>
      <c r="BQ92" s="467">
        <v>0</v>
      </c>
      <c r="BR92" s="703">
        <v>0</v>
      </c>
      <c r="BS92" s="703">
        <v>0</v>
      </c>
      <c r="BT92" s="467">
        <v>0</v>
      </c>
      <c r="BU92" s="38" t="s">
        <v>2897</v>
      </c>
      <c r="BV92" s="1109" t="s">
        <v>2740</v>
      </c>
      <c r="BW92" s="869">
        <v>1</v>
      </c>
      <c r="BX92" s="869">
        <v>1</v>
      </c>
      <c r="BY92" s="875">
        <v>1</v>
      </c>
      <c r="BZ92" s="26"/>
      <c r="CA92" s="26"/>
      <c r="CB92" s="792"/>
      <c r="CC92" s="871" t="s">
        <v>2959</v>
      </c>
      <c r="CD92" s="976">
        <v>1</v>
      </c>
      <c r="CE92" s="1013">
        <v>1</v>
      </c>
      <c r="CF92" s="1014">
        <v>1</v>
      </c>
      <c r="CG92" s="26"/>
      <c r="CH92" s="26"/>
      <c r="CI92" s="1021">
        <v>0</v>
      </c>
      <c r="CJ92" s="1038" t="s">
        <v>3236</v>
      </c>
      <c r="CK92" s="1127">
        <v>1</v>
      </c>
      <c r="CL92" s="26"/>
      <c r="CM92" s="1134">
        <v>0</v>
      </c>
      <c r="CN92" s="930"/>
      <c r="CO92" s="930"/>
      <c r="CP92" s="1134">
        <v>0</v>
      </c>
      <c r="CQ92" s="1147" t="s">
        <v>2955</v>
      </c>
    </row>
    <row r="93" spans="1:95" ht="173.25" customHeight="1" x14ac:dyDescent="0.25">
      <c r="A93" s="1231"/>
      <c r="B93" s="1222"/>
      <c r="C93" s="1221"/>
      <c r="D93" s="666">
        <v>87</v>
      </c>
      <c r="E93" s="1137" t="s">
        <v>565</v>
      </c>
      <c r="F93" s="12" t="s">
        <v>566</v>
      </c>
      <c r="G93" s="12" t="s">
        <v>567</v>
      </c>
      <c r="H93" s="12" t="s">
        <v>568</v>
      </c>
      <c r="I93" s="52" t="s">
        <v>569</v>
      </c>
      <c r="J93" s="1226"/>
      <c r="K93" s="1218"/>
      <c r="L93" s="1217"/>
      <c r="M93" s="1225"/>
      <c r="N93" s="413">
        <v>0.9</v>
      </c>
      <c r="O93" s="100">
        <v>1</v>
      </c>
      <c r="P93" s="1124">
        <v>1</v>
      </c>
      <c r="Q93" s="1147" t="s">
        <v>3443</v>
      </c>
      <c r="R93" s="1080">
        <f>'2015'!O98</f>
        <v>0</v>
      </c>
      <c r="S93" s="86">
        <f>'2015'!P98</f>
        <v>0</v>
      </c>
      <c r="T93" s="36">
        <f>'2015'!Q98</f>
        <v>0</v>
      </c>
      <c r="U93" s="37">
        <f>'2015'!R98</f>
        <v>0</v>
      </c>
      <c r="V93" s="37">
        <f>'2015'!S98</f>
        <v>0</v>
      </c>
      <c r="W93" s="36">
        <f>'2015'!T98</f>
        <v>0</v>
      </c>
      <c r="X93" s="31" t="str">
        <f>'2015'!U98</f>
        <v>ND</v>
      </c>
      <c r="Y93" s="103">
        <f>'2016'!N98</f>
        <v>0.09</v>
      </c>
      <c r="Z93" s="104">
        <f>'2016'!O98</f>
        <v>0.09</v>
      </c>
      <c r="AA93" s="112">
        <f>'2016'!P98</f>
        <v>1</v>
      </c>
      <c r="AB93" s="37">
        <f>'2016'!Q98</f>
        <v>0</v>
      </c>
      <c r="AC93" s="37">
        <f>'2016'!R98</f>
        <v>0</v>
      </c>
      <c r="AD93" s="816">
        <f>'2016'!S98</f>
        <v>0</v>
      </c>
      <c r="AE93" s="31" t="str">
        <f>'2016'!T98</f>
        <v xml:space="preserve">Se garantiza la atencion especializada por las entidades competentes para el restablecimiento de derechos de las niñas y adolescentes victimas de viloncia sexual. </v>
      </c>
      <c r="AF93" s="103">
        <f>'2017'!N98</f>
        <v>0.09</v>
      </c>
      <c r="AG93" s="104">
        <f>'2017'!O98</f>
        <v>0.09</v>
      </c>
      <c r="AH93" s="112">
        <f>'2017'!P98</f>
        <v>1</v>
      </c>
      <c r="AI93" s="37">
        <f>'2017'!Q98</f>
        <v>0</v>
      </c>
      <c r="AJ93" s="37">
        <f>'2017'!R98</f>
        <v>0</v>
      </c>
      <c r="AK93" s="816">
        <f>'2017'!S98</f>
        <v>0</v>
      </c>
      <c r="AL93" s="31" t="str">
        <f>'2017'!T98</f>
        <v xml:space="preserve">La jefaturade equidad y mujer garantiza la atencion especializada por las entidades competentes para el restablecimiento de derechos de las niñas y adolescentes victimas de viloncia sexual. </v>
      </c>
      <c r="AM93" s="103">
        <f>'2018'!N98</f>
        <v>0</v>
      </c>
      <c r="AN93" s="104">
        <f>'2018'!O98</f>
        <v>0</v>
      </c>
      <c r="AO93" s="112">
        <f>'2018'!P98</f>
        <v>0</v>
      </c>
      <c r="AP93" s="37">
        <f>'2018'!Q98</f>
        <v>0</v>
      </c>
      <c r="AQ93" s="37">
        <f>'2018'!R98</f>
        <v>0</v>
      </c>
      <c r="AR93" s="203">
        <f>'2018'!S98</f>
        <v>0</v>
      </c>
      <c r="AS93" s="31" t="str">
        <f>'2018'!AB98</f>
        <v>El ICBF, en el primer semestre del año 2018 realizó una capacitación de rutas de atención ante amenaza  vulneración de los derechos, construcción del diagnostico sitiacional y pacto de convivencia.</v>
      </c>
      <c r="AT93" s="103">
        <v>80</v>
      </c>
      <c r="AU93" s="104">
        <v>80</v>
      </c>
      <c r="AV93" s="112">
        <f>'2019'!P98</f>
        <v>0.8</v>
      </c>
      <c r="AW93" s="37">
        <f>'2019'!Q98</f>
        <v>0</v>
      </c>
      <c r="AX93" s="37">
        <f>'2019'!R98</f>
        <v>0</v>
      </c>
      <c r="AY93" s="816">
        <v>0</v>
      </c>
      <c r="AZ93" s="353" t="str">
        <f>'2019'!S98</f>
        <v xml:space="preserve"> Este proceso hace parte de las acciones que se derivan del comité consultivo intersectorial para el abordaje integral de la violencia de género. </v>
      </c>
      <c r="BA93" s="352">
        <f>'2020'!N98</f>
        <v>0</v>
      </c>
      <c r="BB93" s="352">
        <f>'2020'!O98</f>
        <v>0</v>
      </c>
      <c r="BC93" s="203">
        <f>'2020'!P98</f>
        <v>0</v>
      </c>
      <c r="BD93" s="362">
        <f>'2020'!Q98</f>
        <v>0</v>
      </c>
      <c r="BE93" s="362">
        <f>'2020'!R98</f>
        <v>0</v>
      </c>
      <c r="BF93" s="203">
        <f>'2020'!S98</f>
        <v>0</v>
      </c>
      <c r="BG93" s="654" t="s">
        <v>1413</v>
      </c>
      <c r="BH93" s="460">
        <v>0</v>
      </c>
      <c r="BI93" s="677">
        <v>0</v>
      </c>
      <c r="BJ93" s="467">
        <v>0</v>
      </c>
      <c r="BK93" s="687">
        <v>509485277</v>
      </c>
      <c r="BL93" s="489">
        <v>4193941309</v>
      </c>
      <c r="BM93" s="467">
        <v>0.82</v>
      </c>
      <c r="BN93" s="26" t="s">
        <v>2643</v>
      </c>
      <c r="BO93" s="687">
        <v>0</v>
      </c>
      <c r="BP93" s="693">
        <v>0</v>
      </c>
      <c r="BQ93" s="467">
        <v>0</v>
      </c>
      <c r="BR93" s="703">
        <v>0</v>
      </c>
      <c r="BS93" s="703">
        <v>0</v>
      </c>
      <c r="BT93" s="467">
        <v>0</v>
      </c>
      <c r="BU93" s="38" t="s">
        <v>2897</v>
      </c>
      <c r="BV93" s="1109" t="s">
        <v>2741</v>
      </c>
      <c r="BW93" s="868">
        <v>0.9</v>
      </c>
      <c r="BX93" s="868">
        <v>1</v>
      </c>
      <c r="BY93" s="875">
        <v>1</v>
      </c>
      <c r="BZ93" s="26"/>
      <c r="CA93" s="26"/>
      <c r="CB93" s="792"/>
      <c r="CC93" s="871" t="s">
        <v>2985</v>
      </c>
      <c r="CD93" s="978">
        <v>0.9</v>
      </c>
      <c r="CE93" s="1012">
        <v>1</v>
      </c>
      <c r="CF93" s="1014">
        <v>1</v>
      </c>
      <c r="CG93" s="26"/>
      <c r="CH93" s="26"/>
      <c r="CI93" s="1021">
        <v>0</v>
      </c>
      <c r="CJ93" s="1038" t="s">
        <v>3307</v>
      </c>
      <c r="CK93" s="1129">
        <v>0.9</v>
      </c>
      <c r="CL93" s="26"/>
      <c r="CM93" s="1134">
        <v>0</v>
      </c>
      <c r="CN93" s="930"/>
      <c r="CO93" s="930"/>
      <c r="CP93" s="1134">
        <v>0</v>
      </c>
      <c r="CQ93" s="1147" t="s">
        <v>2955</v>
      </c>
    </row>
    <row r="94" spans="1:95" ht="60" customHeight="1" x14ac:dyDescent="0.25">
      <c r="A94" s="1231"/>
      <c r="B94" s="1222"/>
      <c r="C94" s="1221"/>
      <c r="D94" s="666">
        <v>88</v>
      </c>
      <c r="E94" s="1137" t="s">
        <v>570</v>
      </c>
      <c r="F94" s="12" t="s">
        <v>571</v>
      </c>
      <c r="G94" s="12" t="s">
        <v>572</v>
      </c>
      <c r="H94" s="12" t="s">
        <v>59</v>
      </c>
      <c r="I94" s="52" t="s">
        <v>573</v>
      </c>
      <c r="J94" s="1223" t="s">
        <v>574</v>
      </c>
      <c r="K94" s="1217"/>
      <c r="L94" s="1217"/>
      <c r="M94" s="1224"/>
      <c r="N94" s="413">
        <v>0.9</v>
      </c>
      <c r="O94" s="100">
        <v>1</v>
      </c>
      <c r="P94" s="1124">
        <v>1</v>
      </c>
      <c r="Q94" s="1147" t="s">
        <v>3444</v>
      </c>
      <c r="R94" s="1080">
        <f>'2015'!O99</f>
        <v>0</v>
      </c>
      <c r="S94" s="86">
        <f>'2015'!P99</f>
        <v>0</v>
      </c>
      <c r="T94" s="36">
        <f>'2015'!Q99</f>
        <v>0</v>
      </c>
      <c r="U94" s="37">
        <f>'2015'!R99</f>
        <v>0</v>
      </c>
      <c r="V94" s="37">
        <f>'2015'!S99</f>
        <v>0</v>
      </c>
      <c r="W94" s="36">
        <f>'2015'!T99</f>
        <v>0</v>
      </c>
      <c r="X94" s="31" t="str">
        <f>'2015'!U99</f>
        <v>ND</v>
      </c>
      <c r="Y94" s="103">
        <f>'2016'!N99</f>
        <v>0.09</v>
      </c>
      <c r="Z94" s="104">
        <f>'2016'!O99</f>
        <v>0.09</v>
      </c>
      <c r="AA94" s="112">
        <f>'2016'!P99</f>
        <v>1</v>
      </c>
      <c r="AB94" s="37">
        <f>'2016'!Q99</f>
        <v>0</v>
      </c>
      <c r="AC94" s="37">
        <f>'2016'!R99</f>
        <v>0</v>
      </c>
      <c r="AD94" s="816">
        <f>'2016'!S99</f>
        <v>0</v>
      </c>
      <c r="AE94" s="31" t="str">
        <f>'2016'!T99</f>
        <v>se ha garantizado el funcionamiento en todo el departamento</v>
      </c>
      <c r="AF94" s="103">
        <f>'2017'!N99</f>
        <v>0.09</v>
      </c>
      <c r="AG94" s="104">
        <f>'2017'!O99</f>
        <v>0</v>
      </c>
      <c r="AH94" s="112">
        <f>'2017'!P99</f>
        <v>0</v>
      </c>
      <c r="AI94" s="37" t="str">
        <f>'2017'!Q99</f>
        <v>PENDIENTE</v>
      </c>
      <c r="AJ94" s="37" t="str">
        <f>'2017'!R99</f>
        <v>PENDIENTE</v>
      </c>
      <c r="AK94" s="816">
        <f>'2017'!S99</f>
        <v>0</v>
      </c>
      <c r="AL94" s="31" t="str">
        <f>'2017'!T99</f>
        <v>Se ha citado con su respectivo oficio, sin embargo, no se ha logrado consolidar informacion.</v>
      </c>
      <c r="AM94" s="103">
        <f>'2018'!N99</f>
        <v>0</v>
      </c>
      <c r="AN94" s="104">
        <f>'2018'!O99</f>
        <v>0</v>
      </c>
      <c r="AO94" s="112">
        <f>'2018'!P99</f>
        <v>0</v>
      </c>
      <c r="AP94" s="37">
        <f>'2018'!Q99</f>
        <v>0</v>
      </c>
      <c r="AQ94" s="37" t="e">
        <f>'2018'!R99</f>
        <v>#VALUE!</v>
      </c>
      <c r="AR94" s="203">
        <f>'2018'!S99</f>
        <v>0</v>
      </c>
      <c r="AS94" s="31"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T94" s="103">
        <f>'2019'!N99</f>
        <v>0</v>
      </c>
      <c r="AU94" s="104">
        <f>'2019'!O99</f>
        <v>0</v>
      </c>
      <c r="AV94" s="112">
        <f>'2019'!P99</f>
        <v>0.8</v>
      </c>
      <c r="AW94" s="37">
        <f>'2019'!Q99</f>
        <v>0</v>
      </c>
      <c r="AX94" s="37">
        <f>'2019'!R99</f>
        <v>0</v>
      </c>
      <c r="AY94" s="816">
        <v>0</v>
      </c>
      <c r="AZ94" s="353" t="str">
        <f>'2019'!S99</f>
        <v>El ICBF en conjunto con la Fiscalía General de la Nación garantiza el funcionamiento del CAIVAS y la atención de niñas, niños y adolescentes, se han realizado 142 procesos de restablecimiento de derechos a niñas y adolescentes.</v>
      </c>
      <c r="BA94" s="352">
        <f>'2020'!N99</f>
        <v>0</v>
      </c>
      <c r="BB94" s="352">
        <f>'2020'!O99</f>
        <v>0</v>
      </c>
      <c r="BC94" s="203">
        <f>'2020'!P99</f>
        <v>0</v>
      </c>
      <c r="BD94" s="362">
        <f>'2020'!Q99</f>
        <v>0</v>
      </c>
      <c r="BE94" s="362">
        <f>'2020'!R99</f>
        <v>0</v>
      </c>
      <c r="BF94" s="203">
        <f>'2020'!S99</f>
        <v>0</v>
      </c>
      <c r="BG94" s="365"/>
      <c r="BH94" s="674">
        <v>0</v>
      </c>
      <c r="BI94" s="674">
        <f>BM94+BO94+BQ94+BS94</f>
        <v>0</v>
      </c>
      <c r="BJ94" s="467">
        <v>0</v>
      </c>
      <c r="BK94" s="687">
        <v>0</v>
      </c>
      <c r="BL94" s="461">
        <v>0</v>
      </c>
      <c r="BM94" s="467">
        <v>0</v>
      </c>
      <c r="BN94" s="26" t="s">
        <v>2600</v>
      </c>
      <c r="BO94" s="687">
        <v>0</v>
      </c>
      <c r="BP94" s="687">
        <v>0</v>
      </c>
      <c r="BQ94" s="467">
        <v>0</v>
      </c>
      <c r="BR94" s="703">
        <v>0</v>
      </c>
      <c r="BS94" s="703">
        <v>0</v>
      </c>
      <c r="BT94" s="467">
        <v>0</v>
      </c>
      <c r="BU94" s="38" t="s">
        <v>2897</v>
      </c>
      <c r="BV94" s="1109" t="s">
        <v>2691</v>
      </c>
      <c r="BW94" s="790">
        <v>0.9</v>
      </c>
      <c r="BX94" s="874">
        <v>0</v>
      </c>
      <c r="BY94" s="791">
        <v>0</v>
      </c>
      <c r="BZ94" s="26"/>
      <c r="CA94" s="26"/>
      <c r="CB94" s="792"/>
      <c r="CC94" s="871" t="s">
        <v>2955</v>
      </c>
      <c r="CD94" s="790">
        <v>0.9</v>
      </c>
      <c r="CE94" s="1022">
        <v>1</v>
      </c>
      <c r="CF94" s="1107">
        <v>1</v>
      </c>
      <c r="CG94" s="26"/>
      <c r="CH94" s="26"/>
      <c r="CI94" s="1021">
        <v>0</v>
      </c>
      <c r="CJ94" s="1038" t="s">
        <v>3306</v>
      </c>
      <c r="CK94" s="790">
        <v>0.9</v>
      </c>
      <c r="CL94" s="26"/>
      <c r="CM94" s="1134">
        <v>0</v>
      </c>
      <c r="CN94" s="930"/>
      <c r="CO94" s="930"/>
      <c r="CP94" s="1134">
        <v>0</v>
      </c>
      <c r="CQ94" s="1147" t="s">
        <v>2955</v>
      </c>
    </row>
    <row r="95" spans="1:95" ht="60" customHeight="1" x14ac:dyDescent="0.25">
      <c r="A95" s="1231"/>
      <c r="B95" s="1219" t="s">
        <v>558</v>
      </c>
      <c r="C95" s="1221" t="s">
        <v>559</v>
      </c>
      <c r="D95" s="666">
        <v>89</v>
      </c>
      <c r="E95" s="1137" t="s">
        <v>575</v>
      </c>
      <c r="F95" s="12" t="s">
        <v>576</v>
      </c>
      <c r="G95" s="12" t="s">
        <v>577</v>
      </c>
      <c r="H95" s="12" t="s">
        <v>59</v>
      </c>
      <c r="I95" s="52" t="s">
        <v>578</v>
      </c>
      <c r="J95" s="1226" t="s">
        <v>215</v>
      </c>
      <c r="K95" s="1218" t="s">
        <v>216</v>
      </c>
      <c r="L95" s="1217">
        <v>197</v>
      </c>
      <c r="M95" s="1218" t="s">
        <v>217</v>
      </c>
      <c r="N95" s="413">
        <v>0.9</v>
      </c>
      <c r="O95" s="100">
        <v>0.9</v>
      </c>
      <c r="P95" s="1090">
        <v>100</v>
      </c>
      <c r="Q95" s="1147" t="s">
        <v>3387</v>
      </c>
      <c r="R95" s="1080">
        <f>'2015'!O100</f>
        <v>0</v>
      </c>
      <c r="S95" s="86">
        <f>'2015'!P100</f>
        <v>0</v>
      </c>
      <c r="T95" s="36">
        <f>'2015'!Q100</f>
        <v>0</v>
      </c>
      <c r="U95" s="37">
        <f>'2015'!R100</f>
        <v>0</v>
      </c>
      <c r="V95" s="37">
        <f>'2015'!S100</f>
        <v>0</v>
      </c>
      <c r="W95" s="36">
        <f>'2015'!T100</f>
        <v>0</v>
      </c>
      <c r="X95" s="31" t="str">
        <f>'2015'!U100</f>
        <v>ND</v>
      </c>
      <c r="Y95" s="103">
        <f>'2016'!N100</f>
        <v>0.09</v>
      </c>
      <c r="Z95" s="104">
        <f>'2016'!O100</f>
        <v>0.09</v>
      </c>
      <c r="AA95" s="112">
        <f>'2016'!P100</f>
        <v>1</v>
      </c>
      <c r="AB95" s="37">
        <f>'2016'!Q100</f>
        <v>0</v>
      </c>
      <c r="AC95" s="37">
        <f>'2016'!R100</f>
        <v>0</v>
      </c>
      <c r="AD95" s="816">
        <f>'2016'!S100</f>
        <v>0</v>
      </c>
      <c r="AE95" s="31" t="str">
        <f>'2016'!T100</f>
        <v>se ha acompañado  el fortalecimiento de la Línea estratégica de violencia basada en género del Programa de Casas de Justicia.</v>
      </c>
      <c r="AF95" s="103">
        <f>'2017'!N100</f>
        <v>0.09</v>
      </c>
      <c r="AG95" s="104">
        <f>'2017'!O100</f>
        <v>0.09</v>
      </c>
      <c r="AH95" s="112">
        <f>'2017'!P100</f>
        <v>1</v>
      </c>
      <c r="AI95" s="37">
        <f>'2017'!Q100</f>
        <v>82000000</v>
      </c>
      <c r="AJ95" s="37">
        <f>'2017'!R100</f>
        <v>6570000</v>
      </c>
      <c r="AK95" s="816">
        <f>'2017'!S100</f>
        <v>8.0121951219512197E-2</v>
      </c>
      <c r="AL95" s="31" t="str">
        <f>'2017'!T100</f>
        <v>La jefatura de mujer y equiad de genero se ha acompañado  el fortalecimiento de la Línea estratégica de violencia basada en género del Programa de Casas de Justicia.</v>
      </c>
      <c r="AM95" s="103">
        <f>'2018'!N100</f>
        <v>1</v>
      </c>
      <c r="AN95" s="104">
        <f>'2018'!O100</f>
        <v>0.2</v>
      </c>
      <c r="AO95" s="112">
        <f>'2018'!P100</f>
        <v>0.2</v>
      </c>
      <c r="AP95" s="37">
        <f>'2018'!Q100</f>
        <v>69300000</v>
      </c>
      <c r="AQ95" s="37">
        <f>'2018'!R100</f>
        <v>59520000</v>
      </c>
      <c r="AR95" s="203">
        <f>'2018'!S100</f>
        <v>0.8588744588744589</v>
      </c>
      <c r="AS95" s="31" t="e">
        <f>'2018'!#REF!</f>
        <v>#REF!</v>
      </c>
      <c r="AT95" s="103">
        <f>'2019'!N100</f>
        <v>0</v>
      </c>
      <c r="AU95" s="104" t="e">
        <f>'2019'!O100</f>
        <v>#REF!</v>
      </c>
      <c r="AV95" s="112">
        <f>'2019'!P100</f>
        <v>0</v>
      </c>
      <c r="AW95" s="37">
        <f>'2019'!Q100</f>
        <v>0</v>
      </c>
      <c r="AX95" s="37">
        <v>0</v>
      </c>
      <c r="AY95" s="816">
        <v>0</v>
      </c>
      <c r="AZ95" s="353" t="str">
        <f>'2019'!S100</f>
        <v xml:space="preserve"> Este proceso hace parte de las acciones que se derivan del comité consultivo intersectorial para el abordaje integral de la violencia de género. </v>
      </c>
      <c r="BA95" s="352">
        <f>'2020'!N100</f>
        <v>1</v>
      </c>
      <c r="BB95" s="352">
        <f>'2020'!O100</f>
        <v>0.2</v>
      </c>
      <c r="BC95" s="203">
        <f>'2020'!P100</f>
        <v>0.2</v>
      </c>
      <c r="BD95" s="362">
        <f>'2020'!Q100</f>
        <v>0</v>
      </c>
      <c r="BE95" s="362">
        <f>'2020'!R100</f>
        <v>0</v>
      </c>
      <c r="BF95" s="203">
        <f>'2020'!S100</f>
        <v>0</v>
      </c>
      <c r="BG95" s="355" t="s">
        <v>1016</v>
      </c>
      <c r="BH95" s="460">
        <v>0</v>
      </c>
      <c r="BI95" s="677">
        <v>0</v>
      </c>
      <c r="BJ95" s="467">
        <v>0</v>
      </c>
      <c r="BK95" s="687">
        <v>11540000</v>
      </c>
      <c r="BL95" s="489">
        <v>0</v>
      </c>
      <c r="BM95" s="467">
        <v>0</v>
      </c>
      <c r="BN95" s="684" t="s">
        <v>2600</v>
      </c>
      <c r="BO95" s="694">
        <v>0.9</v>
      </c>
      <c r="BP95" s="739">
        <v>0.9</v>
      </c>
      <c r="BQ95" s="467">
        <v>1</v>
      </c>
      <c r="BR95" s="703">
        <v>0</v>
      </c>
      <c r="BS95" s="708">
        <v>1010000</v>
      </c>
      <c r="BT95" s="467">
        <v>1</v>
      </c>
      <c r="BU95" s="684" t="s">
        <v>2880</v>
      </c>
      <c r="BV95" s="1109" t="s">
        <v>2742</v>
      </c>
      <c r="BW95" s="868">
        <v>0.9</v>
      </c>
      <c r="BX95" s="868">
        <v>1</v>
      </c>
      <c r="BY95" s="875">
        <v>1</v>
      </c>
      <c r="BZ95" s="817">
        <v>1775000</v>
      </c>
      <c r="CA95" s="817">
        <v>1775000</v>
      </c>
      <c r="CB95" s="875">
        <v>1</v>
      </c>
      <c r="CC95" s="871" t="s">
        <v>3093</v>
      </c>
      <c r="CD95" s="978">
        <v>0.9</v>
      </c>
      <c r="CE95" s="1022">
        <v>0</v>
      </c>
      <c r="CF95" s="791">
        <v>0</v>
      </c>
      <c r="CG95" s="26"/>
      <c r="CH95" s="26"/>
      <c r="CI95" s="1021">
        <v>0</v>
      </c>
      <c r="CJ95" s="1038" t="s">
        <v>3237</v>
      </c>
      <c r="CK95" s="1129">
        <v>0.9</v>
      </c>
      <c r="CL95" s="26"/>
      <c r="CM95" s="1134">
        <v>0</v>
      </c>
      <c r="CN95" s="930"/>
      <c r="CO95" s="930"/>
      <c r="CP95" s="1134">
        <v>0</v>
      </c>
      <c r="CQ95" s="1147" t="s">
        <v>2955</v>
      </c>
    </row>
    <row r="96" spans="1:95" ht="60" customHeight="1" x14ac:dyDescent="0.25">
      <c r="A96" s="1231"/>
      <c r="B96" s="1219"/>
      <c r="C96" s="1221"/>
      <c r="D96" s="666">
        <v>90</v>
      </c>
      <c r="E96" s="1137" t="s">
        <v>579</v>
      </c>
      <c r="F96" s="12" t="s">
        <v>580</v>
      </c>
      <c r="G96" s="12" t="s">
        <v>581</v>
      </c>
      <c r="H96" s="12" t="s">
        <v>563</v>
      </c>
      <c r="I96" s="52" t="s">
        <v>582</v>
      </c>
      <c r="J96" s="1226"/>
      <c r="K96" s="1218"/>
      <c r="L96" s="1217"/>
      <c r="M96" s="1218"/>
      <c r="N96" s="414">
        <v>1</v>
      </c>
      <c r="O96" s="343">
        <v>1</v>
      </c>
      <c r="P96" s="1090">
        <v>100</v>
      </c>
      <c r="Q96" s="1137" t="s">
        <v>3388</v>
      </c>
      <c r="R96" s="1080" t="str">
        <f>'2015'!O101</f>
        <v xml:space="preserve">Implementación de Lineamientos para la atención adecuada de mujeres víctimas </v>
      </c>
      <c r="S96" s="86">
        <f>'2015'!P101</f>
        <v>1</v>
      </c>
      <c r="T96" s="36">
        <f>'2015'!Q101</f>
        <v>1</v>
      </c>
      <c r="U96" s="37">
        <f>'2015'!R101</f>
        <v>120477539</v>
      </c>
      <c r="V96" s="37">
        <f>'2015'!S101</f>
        <v>48449646</v>
      </c>
      <c r="W96" s="36">
        <f>'2015'!T101</f>
        <v>0.4021467105167213</v>
      </c>
      <c r="X96" s="31"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Y96" s="103">
        <f>'2016'!N101</f>
        <v>0.1</v>
      </c>
      <c r="Z96" s="104">
        <f>'2016'!O101</f>
        <v>0.1</v>
      </c>
      <c r="AA96" s="112">
        <f>'2016'!P101</f>
        <v>1</v>
      </c>
      <c r="AB96" s="37">
        <f>'2016'!Q101</f>
        <v>0</v>
      </c>
      <c r="AC96" s="37">
        <f>'2016'!R101</f>
        <v>0</v>
      </c>
      <c r="AD96" s="816">
        <f>'2016'!S101</f>
        <v>0</v>
      </c>
      <c r="AE96" s="31" t="str">
        <f>'2016'!T101</f>
        <v xml:space="preserve">se han socializado las rutas de atencion deseañadas para la atencion adecuada a mujeres victimas de violencia de genero. </v>
      </c>
      <c r="AF96" s="103">
        <f>'2017'!N101</f>
        <v>0.1</v>
      </c>
      <c r="AG96" s="104">
        <f>'2017'!O101</f>
        <v>0.1</v>
      </c>
      <c r="AH96" s="112">
        <f>'2017'!P101</f>
        <v>1</v>
      </c>
      <c r="AI96" s="37">
        <f>'2017'!Q101</f>
        <v>0</v>
      </c>
      <c r="AJ96" s="37">
        <f>'2017'!R101</f>
        <v>0</v>
      </c>
      <c r="AK96" s="816">
        <f>'2017'!S101</f>
        <v>0</v>
      </c>
      <c r="AL96" s="31" t="str">
        <f>'2017'!T101</f>
        <v xml:space="preserve">jefatura de equidad y mujer, se han socializado las rutas de atencion deseañadas para la atencion adecuada a mujeres victimas de violencia de genero. </v>
      </c>
      <c r="AM96" s="103">
        <f>'2018'!N101</f>
        <v>0</v>
      </c>
      <c r="AN96" s="104">
        <f>'2018'!O101</f>
        <v>0</v>
      </c>
      <c r="AO96" s="112">
        <f>'2018'!P101</f>
        <v>0</v>
      </c>
      <c r="AP96" s="37">
        <f>'2018'!Q101</f>
        <v>0</v>
      </c>
      <c r="AQ96" s="37">
        <f>'2018'!R101</f>
        <v>0</v>
      </c>
      <c r="AR96" s="203">
        <f>'2018'!S101</f>
        <v>0</v>
      </c>
      <c r="AS96" s="31">
        <f>'2018'!AB101</f>
        <v>0</v>
      </c>
      <c r="AT96" s="103">
        <f>'2019'!N101</f>
        <v>1</v>
      </c>
      <c r="AU96" s="104">
        <f>'2019'!O101</f>
        <v>1</v>
      </c>
      <c r="AV96" s="112">
        <f>'2019'!P101</f>
        <v>0.8</v>
      </c>
      <c r="AW96" s="37">
        <f>'2019'!Q101</f>
        <v>50000000</v>
      </c>
      <c r="AX96" s="37">
        <f>'2019'!R101</f>
        <v>12768000</v>
      </c>
      <c r="AY96" s="816">
        <v>0.255</v>
      </c>
      <c r="AZ96" s="353"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BA96" s="352">
        <f>'2020'!N101</f>
        <v>0</v>
      </c>
      <c r="BB96" s="352">
        <f>'2020'!O101</f>
        <v>0</v>
      </c>
      <c r="BC96" s="203">
        <f>'2020'!P101</f>
        <v>0</v>
      </c>
      <c r="BD96" s="362">
        <f>'2020'!Q101</f>
        <v>0</v>
      </c>
      <c r="BE96" s="362">
        <f>'2020'!R101</f>
        <v>0</v>
      </c>
      <c r="BF96" s="203">
        <f>'2020'!S101</f>
        <v>0</v>
      </c>
      <c r="BG96" s="356" t="s">
        <v>1413</v>
      </c>
      <c r="BH96" s="592">
        <v>1</v>
      </c>
      <c r="BI96" s="592">
        <v>1</v>
      </c>
      <c r="BJ96" s="467">
        <v>1</v>
      </c>
      <c r="BK96" s="607">
        <v>11540000</v>
      </c>
      <c r="BL96" s="565">
        <v>8655000</v>
      </c>
      <c r="BM96" s="467">
        <v>0.75</v>
      </c>
      <c r="BN96" s="683" t="s">
        <v>2644</v>
      </c>
      <c r="BO96" s="772">
        <v>0</v>
      </c>
      <c r="BP96" s="772">
        <v>1</v>
      </c>
      <c r="BQ96" s="467">
        <v>1</v>
      </c>
      <c r="BR96" s="703">
        <v>0</v>
      </c>
      <c r="BS96" s="703">
        <v>0</v>
      </c>
      <c r="BT96" s="467">
        <v>0</v>
      </c>
      <c r="BU96" s="683" t="s">
        <v>2881</v>
      </c>
      <c r="BV96" s="1109" t="s">
        <v>2798</v>
      </c>
      <c r="BW96" s="869">
        <v>1</v>
      </c>
      <c r="BX96" s="869">
        <v>1</v>
      </c>
      <c r="BY96" s="875">
        <v>1</v>
      </c>
      <c r="BZ96" s="26"/>
      <c r="CA96" s="26"/>
      <c r="CB96" s="792"/>
      <c r="CC96" s="871" t="s">
        <v>3035</v>
      </c>
      <c r="CD96" s="976">
        <v>1</v>
      </c>
      <c r="CE96" s="985">
        <v>1</v>
      </c>
      <c r="CF96" s="986">
        <v>1</v>
      </c>
      <c r="CG96" s="992">
        <v>14800000</v>
      </c>
      <c r="CH96" s="992">
        <v>7400000</v>
      </c>
      <c r="CI96" s="810">
        <v>0.5</v>
      </c>
      <c r="CJ96" s="1038" t="s">
        <v>3253</v>
      </c>
      <c r="CK96" s="1127">
        <v>1</v>
      </c>
      <c r="CL96" s="26"/>
      <c r="CM96" s="1134">
        <v>0</v>
      </c>
      <c r="CN96" s="930"/>
      <c r="CO96" s="930"/>
      <c r="CP96" s="1134">
        <v>0</v>
      </c>
      <c r="CQ96" s="1147" t="s">
        <v>2955</v>
      </c>
    </row>
    <row r="97" spans="1:95" ht="60" customHeight="1" x14ac:dyDescent="0.25">
      <c r="A97" s="1231"/>
      <c r="B97" s="1219"/>
      <c r="C97" s="1221"/>
      <c r="D97" s="666">
        <v>91</v>
      </c>
      <c r="E97" s="1137" t="s">
        <v>583</v>
      </c>
      <c r="F97" s="12" t="s">
        <v>584</v>
      </c>
      <c r="G97" s="12" t="s">
        <v>585</v>
      </c>
      <c r="H97" s="12" t="s">
        <v>586</v>
      </c>
      <c r="I97" s="52" t="s">
        <v>587</v>
      </c>
      <c r="J97" s="42" t="s">
        <v>588</v>
      </c>
      <c r="K97" s="12" t="s">
        <v>589</v>
      </c>
      <c r="L97" s="12" t="s">
        <v>590</v>
      </c>
      <c r="M97" s="1079" t="s">
        <v>591</v>
      </c>
      <c r="N97" s="413">
        <v>0.9</v>
      </c>
      <c r="O97" s="100">
        <v>0.8</v>
      </c>
      <c r="P97" s="1083">
        <f>O97/N97</f>
        <v>0.88888888888888895</v>
      </c>
      <c r="Q97" s="1137" t="s">
        <v>3389</v>
      </c>
      <c r="R97" s="1080" t="str">
        <f>'2015'!O102</f>
        <v>Verificación del 20% de cumplimiento de los protocolo de atención a víctimas de violencia de genero</v>
      </c>
      <c r="S97" s="86">
        <f>'2015'!P102</f>
        <v>0.2</v>
      </c>
      <c r="T97" s="36">
        <f>'2015'!Q102</f>
        <v>1</v>
      </c>
      <c r="U97" s="37">
        <f>'2015'!R102</f>
        <v>148240000</v>
      </c>
      <c r="V97" s="37">
        <f>'2015'!S102</f>
        <v>21708252</v>
      </c>
      <c r="W97" s="36">
        <f>'2015'!T102</f>
        <v>0.14643990825688075</v>
      </c>
      <c r="X97" s="31"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Y97" s="103">
        <f>'2016'!N102</f>
        <v>0.09</v>
      </c>
      <c r="Z97" s="104">
        <f>'2016'!O102</f>
        <v>0.09</v>
      </c>
      <c r="AA97" s="112">
        <f>'2016'!P102</f>
        <v>1</v>
      </c>
      <c r="AB97" s="37">
        <f>'2016'!Q102</f>
        <v>0</v>
      </c>
      <c r="AC97" s="37">
        <f>'2016'!R102</f>
        <v>0</v>
      </c>
      <c r="AD97" s="816">
        <f>'2016'!S102</f>
        <v>0</v>
      </c>
      <c r="AE97" s="31" t="str">
        <f>'2016'!T102</f>
        <v xml:space="preserve">se ha realizado el seguimiento a las rutas de atencion a las mujeres victimas de violencia de género. </v>
      </c>
      <c r="AF97" s="103">
        <f>'2017'!N102</f>
        <v>0.09</v>
      </c>
      <c r="AG97" s="104">
        <f>'2017'!O102</f>
        <v>7.8E-2</v>
      </c>
      <c r="AH97" s="112">
        <f>'2017'!P102</f>
        <v>0.8666666666666667</v>
      </c>
      <c r="AI97" s="37" t="str">
        <f>'2017'!Q102</f>
        <v>82.000.000
25100000</v>
      </c>
      <c r="AJ97" s="37" t="str">
        <f>'2017'!R102</f>
        <v>6.570.000
12176208</v>
      </c>
      <c r="AK97" s="816">
        <f>'2017'!S102</f>
        <v>0</v>
      </c>
      <c r="AL97" s="31"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M97" s="103">
        <f>'2018'!N102</f>
        <v>1</v>
      </c>
      <c r="AN97" s="104">
        <f>'2018'!O102</f>
        <v>0.2</v>
      </c>
      <c r="AO97" s="112">
        <f>'2018'!P102</f>
        <v>0.2</v>
      </c>
      <c r="AP97" s="37">
        <f>'2018'!Q102</f>
        <v>69300000</v>
      </c>
      <c r="AQ97" s="37">
        <f>'2018'!R102</f>
        <v>59520000</v>
      </c>
      <c r="AR97" s="203">
        <f>'2018'!S102</f>
        <v>0.8588744588744589</v>
      </c>
      <c r="AS97" s="31"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T97" s="103">
        <f>'2019'!N102</f>
        <v>0</v>
      </c>
      <c r="AU97" s="104">
        <f>'2019'!O102</f>
        <v>0</v>
      </c>
      <c r="AV97" s="112">
        <f>'2019'!P102</f>
        <v>0.8</v>
      </c>
      <c r="AW97" s="37">
        <f>'2019'!Q102</f>
        <v>0</v>
      </c>
      <c r="AX97" s="37">
        <f>'2019'!R102</f>
        <v>0</v>
      </c>
      <c r="AY97" s="816">
        <v>0</v>
      </c>
      <c r="AZ97" s="353" t="str">
        <f>'2019'!S102</f>
        <v xml:space="preserve"> Este proceso hace parte de las acciones que se derivan del comité consultivo intersectorial para el abordaje integral de la violencia de género. </v>
      </c>
      <c r="BA97" s="352">
        <f>'2020'!N102</f>
        <v>1</v>
      </c>
      <c r="BB97" s="352">
        <f>'2020'!O102</f>
        <v>0.2</v>
      </c>
      <c r="BC97" s="203">
        <f>'2020'!P102</f>
        <v>0.2</v>
      </c>
      <c r="BD97" s="362">
        <f>'2020'!Q102</f>
        <v>0</v>
      </c>
      <c r="BE97" s="362">
        <f>'2020'!R102</f>
        <v>0</v>
      </c>
      <c r="BF97" s="203">
        <f>'2020'!S102</f>
        <v>0</v>
      </c>
      <c r="BG97" s="356" t="s">
        <v>1413</v>
      </c>
      <c r="BH97" s="460">
        <v>0</v>
      </c>
      <c r="BI97" s="677">
        <v>1</v>
      </c>
      <c r="BJ97" s="467">
        <v>1</v>
      </c>
      <c r="BK97" s="687">
        <v>0</v>
      </c>
      <c r="BL97" s="461">
        <v>0</v>
      </c>
      <c r="BM97" s="467">
        <v>0</v>
      </c>
      <c r="BN97" s="683" t="s">
        <v>2645</v>
      </c>
      <c r="BO97" s="687">
        <v>1</v>
      </c>
      <c r="BP97" s="693">
        <v>1</v>
      </c>
      <c r="BQ97" s="467">
        <v>1</v>
      </c>
      <c r="BR97" s="703">
        <v>17310000</v>
      </c>
      <c r="BS97" s="703">
        <v>17310000</v>
      </c>
      <c r="BT97" s="467">
        <v>1</v>
      </c>
      <c r="BU97" s="683" t="s">
        <v>2882</v>
      </c>
      <c r="BV97" s="1109" t="s">
        <v>2800</v>
      </c>
      <c r="BW97" s="869">
        <v>1</v>
      </c>
      <c r="BX97" s="869">
        <v>1</v>
      </c>
      <c r="BY97" s="875">
        <v>1</v>
      </c>
      <c r="BZ97" s="26"/>
      <c r="CA97" s="26"/>
      <c r="CB97" s="792"/>
      <c r="CC97" s="871" t="s">
        <v>2882</v>
      </c>
      <c r="CD97" s="827">
        <v>0.9</v>
      </c>
      <c r="CE97" s="1017">
        <v>1</v>
      </c>
      <c r="CF97" s="1019">
        <v>1</v>
      </c>
      <c r="CG97" s="26"/>
      <c r="CH97" s="26"/>
      <c r="CI97" s="1021">
        <v>0</v>
      </c>
      <c r="CJ97" s="1038" t="s">
        <v>3171</v>
      </c>
      <c r="CK97" s="827">
        <v>0.9</v>
      </c>
      <c r="CL97" s="26"/>
      <c r="CM97" s="1134">
        <v>0</v>
      </c>
      <c r="CN97" s="930"/>
      <c r="CO97" s="930"/>
      <c r="CP97" s="1134">
        <v>0</v>
      </c>
      <c r="CQ97" s="1147" t="s">
        <v>2955</v>
      </c>
    </row>
    <row r="98" spans="1:95" ht="60" customHeight="1" x14ac:dyDescent="0.25">
      <c r="A98" s="1231"/>
      <c r="B98" s="1219"/>
      <c r="C98" s="1221"/>
      <c r="D98" s="666">
        <v>92</v>
      </c>
      <c r="E98" s="1137" t="s">
        <v>592</v>
      </c>
      <c r="F98" s="12" t="s">
        <v>593</v>
      </c>
      <c r="G98" s="12" t="s">
        <v>594</v>
      </c>
      <c r="H98" s="12" t="s">
        <v>595</v>
      </c>
      <c r="I98" s="52" t="s">
        <v>596</v>
      </c>
      <c r="J98" s="42" t="s">
        <v>597</v>
      </c>
      <c r="K98" s="12" t="s">
        <v>386</v>
      </c>
      <c r="L98" s="17">
        <v>219</v>
      </c>
      <c r="M98" s="1077" t="s">
        <v>482</v>
      </c>
      <c r="N98" s="414">
        <v>2</v>
      </c>
      <c r="O98" s="343">
        <v>2</v>
      </c>
      <c r="P98" s="1083">
        <f>O98/N98</f>
        <v>1</v>
      </c>
      <c r="Q98" s="1137" t="s">
        <v>3390</v>
      </c>
      <c r="R98" s="1080">
        <f>'2015'!O103</f>
        <v>1</v>
      </c>
      <c r="S98" s="86">
        <f>'2015'!P103</f>
        <v>1</v>
      </c>
      <c r="T98" s="36">
        <f>'2015'!Q103</f>
        <v>1</v>
      </c>
      <c r="U98" s="37">
        <f>'2015'!R103</f>
        <v>42709999</v>
      </c>
      <c r="V98" s="37">
        <f>'2015'!S103</f>
        <v>35673333</v>
      </c>
      <c r="W98" s="36">
        <f>'2015'!T103</f>
        <v>0.83524546558757817</v>
      </c>
      <c r="X98" s="31"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Y98" s="103">
        <f>'2016'!N103</f>
        <v>0.1</v>
      </c>
      <c r="Z98" s="104">
        <f>'2016'!O103</f>
        <v>0.1</v>
      </c>
      <c r="AA98" s="112">
        <f>'2016'!P103</f>
        <v>1</v>
      </c>
      <c r="AB98" s="37">
        <f>'2016'!Q103</f>
        <v>0</v>
      </c>
      <c r="AC98" s="37">
        <f>'2016'!R103</f>
        <v>0</v>
      </c>
      <c r="AD98" s="816">
        <f>'2016'!S103</f>
        <v>0</v>
      </c>
      <c r="AE98" s="31" t="str">
        <f>'2016'!T103</f>
        <v>Estan establecidas en el codigo de infancia y adolescencia</v>
      </c>
      <c r="AF98" s="103">
        <f>'2017'!N103</f>
        <v>0.1</v>
      </c>
      <c r="AG98" s="104">
        <f>'2017'!O103</f>
        <v>0.08</v>
      </c>
      <c r="AH98" s="112">
        <f>'2017'!P103</f>
        <v>0.79999999999999993</v>
      </c>
      <c r="AI98" s="37">
        <f>'2017'!Q103</f>
        <v>111600000</v>
      </c>
      <c r="AJ98" s="37">
        <f>'2017'!R103</f>
        <v>94500000</v>
      </c>
      <c r="AK98" s="819">
        <f>'2017'!S103</f>
        <v>0.84677419354838712</v>
      </c>
      <c r="AL98" s="31"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M98" s="103">
        <f>'2018'!N103</f>
        <v>1</v>
      </c>
      <c r="AN98" s="104">
        <f>'2018'!O103</f>
        <v>0.15</v>
      </c>
      <c r="AO98" s="112">
        <f>'2018'!P103</f>
        <v>0.15</v>
      </c>
      <c r="AP98" s="37">
        <f>'2018'!Q103</f>
        <v>7250000</v>
      </c>
      <c r="AQ98" s="37">
        <f>'2018'!R103</f>
        <v>1500000</v>
      </c>
      <c r="AR98" s="203">
        <f>'2018'!S103</f>
        <v>0.20689655172413793</v>
      </c>
      <c r="AS98" s="31"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T98" s="103">
        <f>'2019'!N103</f>
        <v>0</v>
      </c>
      <c r="AU98" s="104">
        <f>'2019'!O103</f>
        <v>0</v>
      </c>
      <c r="AV98" s="112">
        <f>'2019'!P103</f>
        <v>0.8</v>
      </c>
      <c r="AW98" s="37">
        <f>'2019'!Q103</f>
        <v>0</v>
      </c>
      <c r="AX98" s="37">
        <f>'2019'!R103</f>
        <v>0</v>
      </c>
      <c r="AY98" s="816">
        <v>0</v>
      </c>
      <c r="AZ98" s="353" t="str">
        <f>'2019'!S103</f>
        <v xml:space="preserve"> Este proceso hace parte de las acciones que se derivan del comité consultivo intersectorial para el abordaje integral de la violencia de género. </v>
      </c>
      <c r="BA98" s="352">
        <f>'2020'!N103</f>
        <v>1</v>
      </c>
      <c r="BB98" s="352">
        <f>'2020'!O103</f>
        <v>0.15</v>
      </c>
      <c r="BC98" s="203">
        <f>'2020'!P103</f>
        <v>0.15</v>
      </c>
      <c r="BD98" s="362">
        <f>'2020'!Q103</f>
        <v>0</v>
      </c>
      <c r="BE98" s="362">
        <f>'2020'!R103</f>
        <v>0</v>
      </c>
      <c r="BF98" s="203">
        <f>'2020'!S103</f>
        <v>0</v>
      </c>
      <c r="BG98" s="356" t="s">
        <v>1413</v>
      </c>
      <c r="BH98" s="460">
        <v>0</v>
      </c>
      <c r="BI98" s="677">
        <v>0</v>
      </c>
      <c r="BJ98" s="467">
        <v>0</v>
      </c>
      <c r="BK98" s="687">
        <v>0</v>
      </c>
      <c r="BL98" s="461">
        <v>0</v>
      </c>
      <c r="BM98" s="467">
        <v>0</v>
      </c>
      <c r="BN98" s="683" t="s">
        <v>2600</v>
      </c>
      <c r="BO98" s="687">
        <v>2</v>
      </c>
      <c r="BP98" s="693">
        <v>2</v>
      </c>
      <c r="BQ98" s="467">
        <v>1</v>
      </c>
      <c r="BR98" s="703">
        <v>0</v>
      </c>
      <c r="BS98" s="703">
        <v>0</v>
      </c>
      <c r="BT98" s="467">
        <v>0</v>
      </c>
      <c r="BU98" s="722" t="s">
        <v>2883</v>
      </c>
      <c r="BV98" s="1109" t="s">
        <v>2802</v>
      </c>
      <c r="BW98" s="869">
        <v>2</v>
      </c>
      <c r="BX98" s="869">
        <v>2</v>
      </c>
      <c r="BY98" s="875">
        <v>1</v>
      </c>
      <c r="BZ98" s="26"/>
      <c r="CA98" s="26"/>
      <c r="CB98" s="792"/>
      <c r="CC98" s="871" t="s">
        <v>3036</v>
      </c>
      <c r="CD98" s="976">
        <v>2</v>
      </c>
      <c r="CE98" s="985">
        <v>2</v>
      </c>
      <c r="CF98" s="986">
        <v>1</v>
      </c>
      <c r="CG98" s="26"/>
      <c r="CH98" s="26"/>
      <c r="CI98" s="1021">
        <v>0</v>
      </c>
      <c r="CJ98" s="1038" t="s">
        <v>3211</v>
      </c>
      <c r="CK98" s="1127">
        <v>2</v>
      </c>
      <c r="CL98" s="26"/>
      <c r="CM98" s="1134">
        <v>0</v>
      </c>
      <c r="CN98" s="930"/>
      <c r="CO98" s="930"/>
      <c r="CP98" s="1134">
        <v>0</v>
      </c>
      <c r="CQ98" s="1147" t="s">
        <v>2955</v>
      </c>
    </row>
    <row r="99" spans="1:95" ht="60" customHeight="1" x14ac:dyDescent="0.25">
      <c r="A99" s="1231"/>
      <c r="B99" s="1219"/>
      <c r="C99" s="1221"/>
      <c r="D99" s="666">
        <v>93</v>
      </c>
      <c r="E99" s="1137" t="s">
        <v>598</v>
      </c>
      <c r="F99" s="12" t="s">
        <v>599</v>
      </c>
      <c r="G99" s="12" t="s">
        <v>600</v>
      </c>
      <c r="H99" s="12" t="s">
        <v>601</v>
      </c>
      <c r="I99" s="52" t="s">
        <v>602</v>
      </c>
      <c r="J99" s="58" t="s">
        <v>389</v>
      </c>
      <c r="K99" s="26" t="s">
        <v>603</v>
      </c>
      <c r="L99" s="26">
        <v>228</v>
      </c>
      <c r="M99" s="26" t="s">
        <v>604</v>
      </c>
      <c r="N99" s="414">
        <v>1</v>
      </c>
      <c r="O99" s="343">
        <v>1</v>
      </c>
      <c r="P99" s="1083">
        <v>1</v>
      </c>
      <c r="Q99" s="1137" t="s">
        <v>3391</v>
      </c>
      <c r="R99" s="1080">
        <f>'2015'!O104</f>
        <v>0</v>
      </c>
      <c r="S99" s="86">
        <f>'2015'!P104</f>
        <v>0</v>
      </c>
      <c r="T99" s="36">
        <f>'2015'!Q104</f>
        <v>0</v>
      </c>
      <c r="U99" s="37">
        <f>'2015'!R104</f>
        <v>0</v>
      </c>
      <c r="V99" s="37">
        <f>'2015'!S104</f>
        <v>0</v>
      </c>
      <c r="W99" s="36">
        <f>'2015'!T104</f>
        <v>0</v>
      </c>
      <c r="X99" s="31">
        <f>'2015'!U104</f>
        <v>0</v>
      </c>
      <c r="Y99" s="103">
        <f>'2016'!N104</f>
        <v>0.1</v>
      </c>
      <c r="Z99" s="104">
        <f>'2016'!O104</f>
        <v>0</v>
      </c>
      <c r="AA99" s="112">
        <f>'2016'!P104</f>
        <v>0</v>
      </c>
      <c r="AB99" s="37">
        <f>'2016'!Q104</f>
        <v>0</v>
      </c>
      <c r="AC99" s="37">
        <f>'2016'!R104</f>
        <v>0</v>
      </c>
      <c r="AD99" s="816">
        <f>'2016'!S104</f>
        <v>0</v>
      </c>
      <c r="AE99" s="31" t="str">
        <f>'2016'!T104</f>
        <v xml:space="preserve">No reporta informacion </v>
      </c>
      <c r="AF99" s="103">
        <f>'2017'!N104</f>
        <v>0.1</v>
      </c>
      <c r="AG99" s="104">
        <f>'2017'!O104</f>
        <v>0.08</v>
      </c>
      <c r="AH99" s="112">
        <f>'2017'!P104</f>
        <v>0.79999999999999993</v>
      </c>
      <c r="AI99" s="37">
        <f>'2017'!Q104</f>
        <v>25100000</v>
      </c>
      <c r="AJ99" s="37">
        <f>'2017'!R104</f>
        <v>12176208</v>
      </c>
      <c r="AK99" s="1118">
        <f>'2017'!S104</f>
        <v>0.48510788844621516</v>
      </c>
      <c r="AL99" s="31"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M99" s="103">
        <f>'2018'!N104</f>
        <v>12</v>
      </c>
      <c r="AN99" s="104">
        <f>'2018'!O104</f>
        <v>8</v>
      </c>
      <c r="AO99" s="112">
        <f>'2018'!P104</f>
        <v>0.66666666666666663</v>
      </c>
      <c r="AP99" s="37">
        <f>'2018'!Q104</f>
        <v>210000000</v>
      </c>
      <c r="AQ99" s="37">
        <f>'2018'!R104</f>
        <v>68175000</v>
      </c>
      <c r="AR99" s="203">
        <f>'2018'!S104</f>
        <v>0.32464285714285712</v>
      </c>
      <c r="AS99" s="31"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T99" s="103">
        <f>'2019'!N104</f>
        <v>1</v>
      </c>
      <c r="AU99" s="104">
        <f>'2019'!O104</f>
        <v>1</v>
      </c>
      <c r="AV99" s="112">
        <f>'2019'!P104</f>
        <v>0.7</v>
      </c>
      <c r="AW99" s="37">
        <f>'2019'!Q104</f>
        <v>50000000</v>
      </c>
      <c r="AX99" s="37">
        <f>'2019'!R104</f>
        <v>16166000</v>
      </c>
      <c r="AY99" s="816">
        <v>0.32</v>
      </c>
      <c r="AZ99" s="353"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BA99" s="352">
        <f>'2020'!N104</f>
        <v>12</v>
      </c>
      <c r="BB99" s="352">
        <f>'2020'!O104</f>
        <v>8</v>
      </c>
      <c r="BC99" s="203">
        <f>'2020'!P104</f>
        <v>0.66666666666666663</v>
      </c>
      <c r="BD99" s="362">
        <f>'2020'!Q104</f>
        <v>0</v>
      </c>
      <c r="BE99" s="362">
        <f>'2020'!R104</f>
        <v>0</v>
      </c>
      <c r="BF99" s="203">
        <f>'2020'!S104</f>
        <v>0</v>
      </c>
      <c r="BG99" s="356" t="s">
        <v>1413</v>
      </c>
      <c r="BH99" s="674">
        <v>0</v>
      </c>
      <c r="BI99" s="674">
        <v>0</v>
      </c>
      <c r="BJ99" s="467">
        <v>0</v>
      </c>
      <c r="BK99" s="687">
        <v>0</v>
      </c>
      <c r="BL99" s="163">
        <v>0</v>
      </c>
      <c r="BM99" s="467">
        <v>0</v>
      </c>
      <c r="BN99" s="683" t="s">
        <v>2600</v>
      </c>
      <c r="BO99" s="687">
        <v>0</v>
      </c>
      <c r="BP99" s="687">
        <v>0</v>
      </c>
      <c r="BQ99" s="467">
        <v>0</v>
      </c>
      <c r="BR99" s="703">
        <v>0</v>
      </c>
      <c r="BS99" s="703">
        <v>0</v>
      </c>
      <c r="BT99" s="467">
        <v>0</v>
      </c>
      <c r="BU99" s="38" t="s">
        <v>2897</v>
      </c>
      <c r="BV99" s="1109" t="s">
        <v>2691</v>
      </c>
      <c r="BW99" s="869">
        <v>1</v>
      </c>
      <c r="BX99" s="874">
        <v>1</v>
      </c>
      <c r="BY99" s="959">
        <v>1</v>
      </c>
      <c r="BZ99" s="958">
        <v>9000000</v>
      </c>
      <c r="CA99" s="958">
        <v>7500000</v>
      </c>
      <c r="CB99" s="960">
        <v>100</v>
      </c>
      <c r="CC99" s="957" t="s">
        <v>3200</v>
      </c>
      <c r="CD99" s="976">
        <v>1</v>
      </c>
      <c r="CE99" s="1023">
        <v>0</v>
      </c>
      <c r="CF99" s="791">
        <v>0</v>
      </c>
      <c r="CG99" s="26"/>
      <c r="CH99" s="26"/>
      <c r="CI99" s="1021">
        <v>0</v>
      </c>
      <c r="CJ99" s="1038" t="s">
        <v>3210</v>
      </c>
      <c r="CK99" s="1127">
        <v>1</v>
      </c>
      <c r="CL99" s="26"/>
      <c r="CM99" s="1134">
        <v>0</v>
      </c>
      <c r="CN99" s="930"/>
      <c r="CO99" s="930"/>
      <c r="CP99" s="1134">
        <v>0</v>
      </c>
      <c r="CQ99" s="1147" t="s">
        <v>2955</v>
      </c>
    </row>
    <row r="100" spans="1:95" ht="60" customHeight="1" x14ac:dyDescent="0.25">
      <c r="A100" s="1231"/>
      <c r="B100" s="1219"/>
      <c r="C100" s="1221"/>
      <c r="D100" s="666">
        <v>94</v>
      </c>
      <c r="E100" s="1137" t="s">
        <v>605</v>
      </c>
      <c r="F100" s="12" t="s">
        <v>606</v>
      </c>
      <c r="G100" s="12" t="s">
        <v>607</v>
      </c>
      <c r="H100" s="12" t="s">
        <v>608</v>
      </c>
      <c r="I100" s="52" t="s">
        <v>609</v>
      </c>
      <c r="J100" s="42" t="s">
        <v>254</v>
      </c>
      <c r="K100" s="17" t="s">
        <v>262</v>
      </c>
      <c r="L100" s="12">
        <v>137</v>
      </c>
      <c r="M100" s="1079" t="s">
        <v>263</v>
      </c>
      <c r="N100" s="414">
        <v>1</v>
      </c>
      <c r="O100" s="343">
        <v>1</v>
      </c>
      <c r="P100" s="1083">
        <v>1</v>
      </c>
      <c r="Q100" s="1137" t="s">
        <v>3392</v>
      </c>
      <c r="R100" s="1080" t="str">
        <f>'2015'!O105</f>
        <v>Dar inicio a los protocolos de las medidas de atencion establecidas en los literales a) y b) del artículo 19 de la Ley 1257 de 2008, de acuerdo a lo reglametado por el Gobierno Nacional (Ministerios de Salud, Defensa y Justicia)</v>
      </c>
      <c r="S100" s="86">
        <f>'2015'!P105</f>
        <v>0.5</v>
      </c>
      <c r="T100" s="36">
        <f>'2015'!Q105</f>
        <v>0.5</v>
      </c>
      <c r="U100" s="37">
        <f>'2015'!R105</f>
        <v>75646965.310000002</v>
      </c>
      <c r="V100" s="37">
        <f>'2015'!S105</f>
        <v>40525000</v>
      </c>
      <c r="W100" s="36">
        <f>'2015'!T105</f>
        <v>0.53571217079137579</v>
      </c>
      <c r="X100" s="31" t="str">
        <f>'2015'!U105</f>
        <v>A la fecha no registra asignación de recursos especiales de la nación, en dicho proceso de reconocimiento por lo que las atenciones integrales de las víctimas de violencia se realiza con la  concurrencia de las EPS.</v>
      </c>
      <c r="Y100" s="103">
        <f>'2016'!N105</f>
        <v>0.1</v>
      </c>
      <c r="Z100" s="104">
        <f>'2016'!O105</f>
        <v>0</v>
      </c>
      <c r="AA100" s="112">
        <f>'2016'!P105</f>
        <v>0</v>
      </c>
      <c r="AB100" s="37">
        <f>'2016'!Q105</f>
        <v>0</v>
      </c>
      <c r="AC100" s="37">
        <f>'2016'!R105</f>
        <v>0</v>
      </c>
      <c r="AD100" s="816">
        <f>'2016'!S105</f>
        <v>0</v>
      </c>
      <c r="AE100" s="31" t="str">
        <f>'2016'!T105</f>
        <v>A la fecha no registra asignación de recursos especiales de la nación, en dicho proceso de reconocimiento por lo que las atenciones integrales de las víctimas de violencia se realiza con la  concurrencia de las EPS.</v>
      </c>
      <c r="AF100" s="103">
        <f>'2017'!N105</f>
        <v>0.1</v>
      </c>
      <c r="AG100" s="104">
        <f>'2017'!O105</f>
        <v>0.1</v>
      </c>
      <c r="AH100" s="112">
        <f>'2017'!P105</f>
        <v>1</v>
      </c>
      <c r="AI100" s="37">
        <f>'2017'!Q105</f>
        <v>41200000</v>
      </c>
      <c r="AJ100" s="37">
        <f>'2017'!R105</f>
        <v>38560000</v>
      </c>
      <c r="AK100" s="819">
        <f>'2017'!S105</f>
        <v>0.93592233009708736</v>
      </c>
      <c r="AL100" s="31"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M100" s="103">
        <f>'2018'!N105</f>
        <v>12</v>
      </c>
      <c r="AN100" s="104">
        <f>'2018'!O105</f>
        <v>2</v>
      </c>
      <c r="AO100" s="112">
        <f>'2018'!P105</f>
        <v>0.16666666666666666</v>
      </c>
      <c r="AP100" s="37">
        <f>'2018'!Q105</f>
        <v>53000000</v>
      </c>
      <c r="AQ100" s="37">
        <f>'2018'!R105</f>
        <v>26400000</v>
      </c>
      <c r="AR100" s="203">
        <f>'2018'!S105</f>
        <v>0.49811320754716981</v>
      </c>
      <c r="AS100" s="31"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T100" s="103">
        <f>'2019'!N105</f>
        <v>1</v>
      </c>
      <c r="AU100" s="104">
        <f>'2019'!O105</f>
        <v>1</v>
      </c>
      <c r="AV100" s="112">
        <f>'2019'!P105</f>
        <v>0.7</v>
      </c>
      <c r="AW100" s="37">
        <f>'2019'!Q105</f>
        <v>26100000</v>
      </c>
      <c r="AX100" s="37">
        <f>'2019'!R105</f>
        <v>7955922</v>
      </c>
      <c r="AY100" s="816">
        <v>0.30470000000000003</v>
      </c>
      <c r="AZ100" s="353"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BA100" s="352">
        <f>'2020'!N105</f>
        <v>12</v>
      </c>
      <c r="BB100" s="352">
        <f>'2020'!O105</f>
        <v>2</v>
      </c>
      <c r="BC100" s="203">
        <f>'2020'!P105</f>
        <v>0.16666666666666666</v>
      </c>
      <c r="BD100" s="362">
        <f>'2020'!Q105</f>
        <v>0</v>
      </c>
      <c r="BE100" s="362">
        <f>'2020'!R105</f>
        <v>0</v>
      </c>
      <c r="BF100" s="203">
        <f>'2020'!S105</f>
        <v>0</v>
      </c>
      <c r="BG100" s="26" t="s">
        <v>1412</v>
      </c>
      <c r="BH100" s="674">
        <v>12</v>
      </c>
      <c r="BI100" s="674">
        <v>0</v>
      </c>
      <c r="BJ100" s="467">
        <v>0</v>
      </c>
      <c r="BK100" s="687">
        <v>0</v>
      </c>
      <c r="BL100" s="163">
        <v>0</v>
      </c>
      <c r="BM100" s="467">
        <v>0.1666</v>
      </c>
      <c r="BN100" s="26" t="s">
        <v>2600</v>
      </c>
      <c r="BO100" s="687">
        <v>1</v>
      </c>
      <c r="BP100" s="687">
        <v>1</v>
      </c>
      <c r="BQ100" s="467">
        <v>1</v>
      </c>
      <c r="BR100" s="703">
        <v>0</v>
      </c>
      <c r="BS100" s="703">
        <v>0</v>
      </c>
      <c r="BT100" s="467">
        <v>0</v>
      </c>
      <c r="BU100" s="26" t="s">
        <v>2884</v>
      </c>
      <c r="BV100" s="1109" t="s">
        <v>2818</v>
      </c>
      <c r="BW100" s="869">
        <v>1</v>
      </c>
      <c r="BX100" s="927">
        <v>1</v>
      </c>
      <c r="BY100" s="875">
        <v>1</v>
      </c>
      <c r="BZ100" s="26"/>
      <c r="CA100" s="26"/>
      <c r="CB100" s="792"/>
      <c r="CC100" s="957" t="s">
        <v>3201</v>
      </c>
      <c r="CD100" s="976">
        <v>1</v>
      </c>
      <c r="CE100" s="1017">
        <v>1</v>
      </c>
      <c r="CF100" s="1019">
        <v>1</v>
      </c>
      <c r="CG100" s="26"/>
      <c r="CH100" s="26"/>
      <c r="CI100" s="1021">
        <v>0</v>
      </c>
      <c r="CJ100" s="1038" t="s">
        <v>3238</v>
      </c>
      <c r="CK100" s="1127">
        <v>1</v>
      </c>
      <c r="CL100" s="26"/>
      <c r="CM100" s="1134">
        <v>0</v>
      </c>
      <c r="CN100" s="930"/>
      <c r="CO100" s="930"/>
      <c r="CP100" s="1134">
        <v>0</v>
      </c>
      <c r="CQ100" s="1147" t="s">
        <v>2955</v>
      </c>
    </row>
    <row r="101" spans="1:95" ht="99.75" customHeight="1" x14ac:dyDescent="0.25">
      <c r="A101" s="1231"/>
      <c r="B101" s="1219"/>
      <c r="C101" s="1221"/>
      <c r="D101" s="666">
        <v>95</v>
      </c>
      <c r="E101" s="1137" t="s">
        <v>610</v>
      </c>
      <c r="F101" s="12" t="s">
        <v>611</v>
      </c>
      <c r="G101" s="12" t="s">
        <v>612</v>
      </c>
      <c r="H101" s="12" t="s">
        <v>87</v>
      </c>
      <c r="I101" s="52" t="s">
        <v>613</v>
      </c>
      <c r="J101" s="1226" t="s">
        <v>215</v>
      </c>
      <c r="K101" s="1218" t="s">
        <v>216</v>
      </c>
      <c r="L101" s="1217">
        <v>197</v>
      </c>
      <c r="M101" s="1218" t="s">
        <v>217</v>
      </c>
      <c r="N101" s="414">
        <v>1</v>
      </c>
      <c r="O101" s="343">
        <v>1</v>
      </c>
      <c r="P101" s="1083">
        <v>1</v>
      </c>
      <c r="Q101" s="1137" t="s">
        <v>3393</v>
      </c>
      <c r="R101" s="1080">
        <f>'2015'!O106</f>
        <v>1</v>
      </c>
      <c r="S101" s="86">
        <f>'2015'!P106</f>
        <v>1</v>
      </c>
      <c r="T101" s="36">
        <f>'2015'!Q106</f>
        <v>1</v>
      </c>
      <c r="U101" s="37">
        <f>'2015'!R106</f>
        <v>42709999</v>
      </c>
      <c r="V101" s="37">
        <f>'2015'!S106</f>
        <v>35673333</v>
      </c>
      <c r="W101" s="36">
        <f>'2015'!T106</f>
        <v>0.83524546558757817</v>
      </c>
      <c r="X101" s="31"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Y101" s="103">
        <f>'2016'!N106</f>
        <v>0.1</v>
      </c>
      <c r="Z101" s="104">
        <f>'2016'!O106</f>
        <v>0.1</v>
      </c>
      <c r="AA101" s="112">
        <f>'2016'!P106</f>
        <v>1</v>
      </c>
      <c r="AB101" s="37">
        <f>'2016'!Q106</f>
        <v>0</v>
      </c>
      <c r="AC101" s="37">
        <f>'2016'!R106</f>
        <v>0</v>
      </c>
      <c r="AD101" s="816">
        <f>'2016'!S106</f>
        <v>0</v>
      </c>
      <c r="AE101" s="31"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F101" s="103">
        <f>'2017'!N106</f>
        <v>0.1</v>
      </c>
      <c r="AG101" s="104">
        <f>'2017'!O106</f>
        <v>0.06</v>
      </c>
      <c r="AH101" s="112">
        <f>'2017'!P106</f>
        <v>0.6</v>
      </c>
      <c r="AI101" s="37">
        <f>'2017'!Q106</f>
        <v>82000000</v>
      </c>
      <c r="AJ101" s="37">
        <f>'2017'!R106</f>
        <v>6570000</v>
      </c>
      <c r="AK101" s="816">
        <f>'2017'!S106</f>
        <v>8.0121951219512197E-2</v>
      </c>
      <c r="AL101" s="31"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M101" s="103">
        <f>'2018'!N106</f>
        <v>1</v>
      </c>
      <c r="AN101" s="104">
        <f>'2018'!O106</f>
        <v>0.2</v>
      </c>
      <c r="AO101" s="112">
        <f>'2018'!P106</f>
        <v>0.2</v>
      </c>
      <c r="AP101" s="37">
        <f>'2018'!Q106</f>
        <v>69300000</v>
      </c>
      <c r="AQ101" s="37">
        <f>'2018'!R106</f>
        <v>59520000</v>
      </c>
      <c r="AR101" s="203">
        <f>'2018'!S106</f>
        <v>0.8588744588744589</v>
      </c>
      <c r="AS101" s="31"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T101" s="103">
        <f>'2019'!N106</f>
        <v>1</v>
      </c>
      <c r="AU101" s="104">
        <f>'2019'!O106</f>
        <v>1</v>
      </c>
      <c r="AV101" s="112">
        <f>'2019'!P106</f>
        <v>0.7</v>
      </c>
      <c r="AW101" s="37">
        <f>'2019'!Q106</f>
        <v>56000000</v>
      </c>
      <c r="AX101" s="37">
        <f>'2019'!R106</f>
        <v>2798000</v>
      </c>
      <c r="AY101" s="112">
        <v>4.99E-2</v>
      </c>
      <c r="AZ101" s="353"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BA101" s="352">
        <f>'2020'!N106</f>
        <v>1</v>
      </c>
      <c r="BB101" s="352">
        <f>'2020'!O106</f>
        <v>0.2</v>
      </c>
      <c r="BC101" s="203">
        <f>'2020'!P106</f>
        <v>0.2</v>
      </c>
      <c r="BD101" s="362">
        <f>'2020'!Q106</f>
        <v>0</v>
      </c>
      <c r="BE101" s="362">
        <f>'2020'!R106</f>
        <v>0</v>
      </c>
      <c r="BF101" s="203">
        <f>'2020'!S106</f>
        <v>0.15</v>
      </c>
      <c r="BG101" s="26" t="s">
        <v>1412</v>
      </c>
      <c r="BH101" s="460">
        <v>1</v>
      </c>
      <c r="BI101" s="483">
        <v>9</v>
      </c>
      <c r="BJ101" s="467">
        <v>1</v>
      </c>
      <c r="BK101" s="565">
        <v>22900833</v>
      </c>
      <c r="BL101" s="565">
        <v>1121944</v>
      </c>
      <c r="BM101" s="467">
        <v>0.01</v>
      </c>
      <c r="BN101" s="26" t="s">
        <v>2646</v>
      </c>
      <c r="BO101" s="687">
        <v>1</v>
      </c>
      <c r="BP101" s="693">
        <v>43</v>
      </c>
      <c r="BQ101" s="467">
        <v>1</v>
      </c>
      <c r="BR101" s="703">
        <v>68187000</v>
      </c>
      <c r="BS101" s="703">
        <v>48627000</v>
      </c>
      <c r="BT101" s="467">
        <v>0.71</v>
      </c>
      <c r="BU101" s="26" t="s">
        <v>2885</v>
      </c>
      <c r="BV101" s="1109" t="s">
        <v>2805</v>
      </c>
      <c r="BW101" s="869">
        <v>1</v>
      </c>
      <c r="BX101" s="869">
        <v>10</v>
      </c>
      <c r="BY101" s="875">
        <v>1</v>
      </c>
      <c r="BZ101" s="931">
        <v>9140000</v>
      </c>
      <c r="CA101" s="931">
        <v>3140000</v>
      </c>
      <c r="CB101" s="791">
        <v>0.34</v>
      </c>
      <c r="CC101" s="871" t="s">
        <v>3042</v>
      </c>
      <c r="CD101" s="976">
        <v>1</v>
      </c>
      <c r="CE101" s="1001">
        <v>7</v>
      </c>
      <c r="CF101" s="1002">
        <v>1</v>
      </c>
      <c r="CG101" s="26"/>
      <c r="CH101" s="26"/>
      <c r="CI101" s="1021">
        <v>0</v>
      </c>
      <c r="CJ101" s="1038" t="s">
        <v>3300</v>
      </c>
      <c r="CK101" s="1127">
        <v>1</v>
      </c>
      <c r="CL101" s="26"/>
      <c r="CM101" s="1134">
        <v>0</v>
      </c>
      <c r="CN101" s="930"/>
      <c r="CO101" s="930"/>
      <c r="CP101" s="1134">
        <v>0</v>
      </c>
      <c r="CQ101" s="1147" t="s">
        <v>2955</v>
      </c>
    </row>
    <row r="102" spans="1:95" ht="90.75" customHeight="1" x14ac:dyDescent="0.25">
      <c r="A102" s="1231"/>
      <c r="B102" s="1219"/>
      <c r="C102" s="1221"/>
      <c r="D102" s="666">
        <v>96</v>
      </c>
      <c r="E102" s="1137" t="s">
        <v>614</v>
      </c>
      <c r="F102" s="12" t="s">
        <v>615</v>
      </c>
      <c r="G102" s="12" t="s">
        <v>616</v>
      </c>
      <c r="H102" s="12" t="s">
        <v>59</v>
      </c>
      <c r="I102" s="52" t="s">
        <v>617</v>
      </c>
      <c r="J102" s="1226"/>
      <c r="K102" s="1218"/>
      <c r="L102" s="1217"/>
      <c r="M102" s="1218"/>
      <c r="N102" s="413">
        <v>0.9</v>
      </c>
      <c r="O102" s="100">
        <v>1</v>
      </c>
      <c r="P102" s="1083">
        <v>1</v>
      </c>
      <c r="Q102" s="1137" t="s">
        <v>3394</v>
      </c>
      <c r="R102" s="1080" t="str">
        <f>'2015'!O107</f>
        <v>5 % de asesorias ejecutadas al Comité de Seguimiento</v>
      </c>
      <c r="S102" s="86">
        <f>'2015'!P107</f>
        <v>0.02</v>
      </c>
      <c r="T102" s="36">
        <f>'2015'!Q107</f>
        <v>0.4</v>
      </c>
      <c r="U102" s="37">
        <f>'2015'!R107</f>
        <v>148240000</v>
      </c>
      <c r="V102" s="37">
        <f>'2015'!S107</f>
        <v>21708252</v>
      </c>
      <c r="W102" s="36">
        <f>'2015'!T107</f>
        <v>0.14643990825688075</v>
      </c>
      <c r="X102" s="31"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Y102" s="103">
        <f>'2016'!N107</f>
        <v>0.09</v>
      </c>
      <c r="Z102" s="104">
        <f>'2016'!O107</f>
        <v>0.09</v>
      </c>
      <c r="AA102" s="112">
        <f>'2016'!P107</f>
        <v>1</v>
      </c>
      <c r="AB102" s="37">
        <f>'2016'!Q107</f>
        <v>0</v>
      </c>
      <c r="AC102" s="37">
        <f>'2016'!R107</f>
        <v>0</v>
      </c>
      <c r="AD102" s="816">
        <f>'2016'!S107</f>
        <v>0</v>
      </c>
      <c r="AE102" s="31" t="str">
        <f>'2016'!T107</f>
        <v xml:space="preserve">se participa en la convocatoria que realiza para el seguimento la defensoria del pueblo. </v>
      </c>
      <c r="AF102" s="103">
        <f>'2017'!N107</f>
        <v>0.09</v>
      </c>
      <c r="AG102" s="104">
        <f>'2017'!O107</f>
        <v>0.06</v>
      </c>
      <c r="AH102" s="112">
        <f>'2017'!P107</f>
        <v>0.66666666666666663</v>
      </c>
      <c r="AI102" s="37">
        <f>'2017'!Q107</f>
        <v>0</v>
      </c>
      <c r="AJ102" s="37">
        <f>'2017'!R107</f>
        <v>0</v>
      </c>
      <c r="AK102" s="816">
        <f>'2017'!S107</f>
        <v>0</v>
      </c>
      <c r="AL102" s="31" t="str">
        <f>'2017'!T107</f>
        <v xml:space="preserve">Jefatura de mujer y equidad desarrolla eventos en los que socializa la ley 1257 por parte de los abogados del equipo, de igual forma, participa en la convocatoria que realiza para el seguimento la defensoria del pueblo. </v>
      </c>
      <c r="AM102" s="103">
        <f>'2018'!N107</f>
        <v>0</v>
      </c>
      <c r="AN102" s="104">
        <f>'2018'!O107</f>
        <v>0</v>
      </c>
      <c r="AO102" s="112">
        <f>'2018'!P107</f>
        <v>0</v>
      </c>
      <c r="AP102" s="37">
        <f>'2018'!Q107</f>
        <v>0</v>
      </c>
      <c r="AQ102" s="37">
        <f>'2018'!R107</f>
        <v>0</v>
      </c>
      <c r="AR102" s="203">
        <f>'2018'!S107</f>
        <v>0</v>
      </c>
      <c r="AS102" s="31">
        <f>'2018'!AB107</f>
        <v>0</v>
      </c>
      <c r="AT102" s="103">
        <f>'2019'!N107</f>
        <v>1</v>
      </c>
      <c r="AU102" s="104">
        <f>'2019'!O107</f>
        <v>1</v>
      </c>
      <c r="AV102" s="112">
        <f>'2019'!P107</f>
        <v>0.8</v>
      </c>
      <c r="AW102" s="37">
        <f>'2019'!Q107</f>
        <v>50000000</v>
      </c>
      <c r="AX102" s="37">
        <f>'2019'!R107</f>
        <v>12768000</v>
      </c>
      <c r="AY102" s="816">
        <v>0.26</v>
      </c>
      <c r="AZ102" s="353" t="str">
        <f>'2019'!S107</f>
        <v xml:space="preserve">Se tiene dentro del Comité la estrategia de reporte de información coordinada con SIVIGILA y CAIVAS como herramienta en tiempo real de casos reportados, su intervención y activación de rutas de atención. </v>
      </c>
      <c r="BA102" s="352">
        <f>'2020'!N107</f>
        <v>0</v>
      </c>
      <c r="BB102" s="352">
        <f>'2020'!O107</f>
        <v>0</v>
      </c>
      <c r="BC102" s="203">
        <f>'2020'!P107</f>
        <v>0</v>
      </c>
      <c r="BD102" s="362">
        <f>'2020'!Q107</f>
        <v>0</v>
      </c>
      <c r="BE102" s="362">
        <f>'2020'!R107</f>
        <v>0</v>
      </c>
      <c r="BF102" s="203">
        <f>'2020'!S107</f>
        <v>0</v>
      </c>
      <c r="BG102" s="26" t="s">
        <v>1412</v>
      </c>
      <c r="BH102" s="460">
        <v>1</v>
      </c>
      <c r="BI102" s="677">
        <v>1</v>
      </c>
      <c r="BJ102" s="467">
        <v>1</v>
      </c>
      <c r="BK102" s="687" t="s">
        <v>2593</v>
      </c>
      <c r="BL102" s="461" t="s">
        <v>2594</v>
      </c>
      <c r="BM102" s="467">
        <v>0.49</v>
      </c>
      <c r="BN102" s="26" t="s">
        <v>2647</v>
      </c>
      <c r="BO102" s="694">
        <v>0.9</v>
      </c>
      <c r="BP102" s="739">
        <v>1</v>
      </c>
      <c r="BQ102" s="467" t="s">
        <v>2820</v>
      </c>
      <c r="BR102" s="703">
        <v>0</v>
      </c>
      <c r="BS102" s="703" t="s">
        <v>2589</v>
      </c>
      <c r="BT102" s="467">
        <v>1</v>
      </c>
      <c r="BU102" s="26" t="s">
        <v>2886</v>
      </c>
      <c r="BV102" s="1109" t="s">
        <v>2819</v>
      </c>
      <c r="BW102" s="868">
        <v>0.9</v>
      </c>
      <c r="BX102" s="868">
        <v>1</v>
      </c>
      <c r="BY102" s="875">
        <v>1</v>
      </c>
      <c r="BZ102" s="26"/>
      <c r="CA102" s="26"/>
      <c r="CB102" s="792"/>
      <c r="CC102" s="871" t="s">
        <v>3106</v>
      </c>
      <c r="CD102" s="978">
        <v>0.9</v>
      </c>
      <c r="CE102" s="1022">
        <v>1</v>
      </c>
      <c r="CF102" s="1099">
        <v>1</v>
      </c>
      <c r="CG102" s="26"/>
      <c r="CH102" s="26"/>
      <c r="CI102" s="1021">
        <v>0</v>
      </c>
      <c r="CJ102" s="1038" t="s">
        <v>3301</v>
      </c>
      <c r="CK102" s="1129">
        <v>0.9</v>
      </c>
      <c r="CL102" s="26"/>
      <c r="CM102" s="1134">
        <v>0</v>
      </c>
      <c r="CN102" s="930"/>
      <c r="CO102" s="930"/>
      <c r="CP102" s="1134">
        <v>0</v>
      </c>
      <c r="CQ102" s="1147" t="s">
        <v>2955</v>
      </c>
    </row>
    <row r="103" spans="1:95" ht="119.25" customHeight="1" x14ac:dyDescent="0.25">
      <c r="A103" s="1231"/>
      <c r="B103" s="1219"/>
      <c r="C103" s="26" t="s">
        <v>618</v>
      </c>
      <c r="D103" s="666">
        <v>97</v>
      </c>
      <c r="E103" s="1137" t="s">
        <v>619</v>
      </c>
      <c r="F103" s="12" t="s">
        <v>620</v>
      </c>
      <c r="G103" s="12" t="s">
        <v>621</v>
      </c>
      <c r="H103" s="12" t="s">
        <v>59</v>
      </c>
      <c r="I103" s="52" t="s">
        <v>622</v>
      </c>
      <c r="J103" s="42" t="s">
        <v>406</v>
      </c>
      <c r="K103" s="12" t="s">
        <v>407</v>
      </c>
      <c r="L103" s="17">
        <v>136</v>
      </c>
      <c r="M103" s="1079" t="s">
        <v>455</v>
      </c>
      <c r="N103" s="413">
        <v>0.9</v>
      </c>
      <c r="O103" s="865">
        <v>1</v>
      </c>
      <c r="P103" s="1083">
        <v>1</v>
      </c>
      <c r="Q103" s="1137" t="s">
        <v>3395</v>
      </c>
      <c r="R103" s="1080">
        <f>'2015'!O108</f>
        <v>0</v>
      </c>
      <c r="S103" s="86">
        <f>'2015'!P108</f>
        <v>0</v>
      </c>
      <c r="T103" s="36">
        <f>'2015'!Q108</f>
        <v>0</v>
      </c>
      <c r="U103" s="37">
        <f>'2015'!R108</f>
        <v>0</v>
      </c>
      <c r="V103" s="37">
        <f>'2015'!S108</f>
        <v>0</v>
      </c>
      <c r="W103" s="36">
        <f>'2015'!T108</f>
        <v>0</v>
      </c>
      <c r="X103" s="31">
        <f>'2015'!U108</f>
        <v>0</v>
      </c>
      <c r="Y103" s="103">
        <f>'2016'!N108</f>
        <v>0.09</v>
      </c>
      <c r="Z103" s="104">
        <f>'2016'!O108</f>
        <v>0.09</v>
      </c>
      <c r="AA103" s="112">
        <f>'2016'!P108</f>
        <v>1</v>
      </c>
      <c r="AB103" s="37">
        <f>'2016'!Q108</f>
        <v>0</v>
      </c>
      <c r="AC103" s="37">
        <f>'2016'!R108</f>
        <v>0</v>
      </c>
      <c r="AD103" s="816">
        <f>'2016'!S108</f>
        <v>0</v>
      </c>
      <c r="AE103" s="31" t="str">
        <f>'2016'!T108</f>
        <v>El departamento consolida trimestralmente el informe de violencia de genero del SIVIGILA.</v>
      </c>
      <c r="AF103" s="103">
        <f>'2017'!N108</f>
        <v>0.09</v>
      </c>
      <c r="AG103" s="104">
        <f>'2017'!O108</f>
        <v>0.09</v>
      </c>
      <c r="AH103" s="112">
        <f>'2017'!P108</f>
        <v>1</v>
      </c>
      <c r="AI103" s="37">
        <f>'2017'!Q108</f>
        <v>55750000</v>
      </c>
      <c r="AJ103" s="37">
        <f>'2017'!R108</f>
        <v>4630000</v>
      </c>
      <c r="AK103" s="816">
        <f>'2017'!S108</f>
        <v>8.3049327354260086E-2</v>
      </c>
      <c r="AL103" s="31" t="str">
        <f>'2017'!T108</f>
        <v>a traves de la secretaria departamental de salud se consolida las estadisticas sobre victimas de violencia con un enfoque de genero, desde donde se entrega un informe trismetralmente.</v>
      </c>
      <c r="AM103" s="103">
        <f>'2018'!N108</f>
        <v>12</v>
      </c>
      <c r="AN103" s="104">
        <f>'2018'!O108</f>
        <v>8</v>
      </c>
      <c r="AO103" s="112">
        <f>'2018'!P108</f>
        <v>0.66666666666666663</v>
      </c>
      <c r="AP103" s="37">
        <f>'2018'!Q108</f>
        <v>210000000</v>
      </c>
      <c r="AQ103" s="37">
        <f>'2018'!R108</f>
        <v>68175000</v>
      </c>
      <c r="AR103" s="203">
        <f>'2018'!S108</f>
        <v>0.32464285714285712</v>
      </c>
      <c r="AS103" s="31">
        <f>'2018'!AB108</f>
        <v>0</v>
      </c>
      <c r="AT103" s="103">
        <f>'2019'!N108</f>
        <v>1</v>
      </c>
      <c r="AU103" s="104">
        <f>'2019'!O108</f>
        <v>1</v>
      </c>
      <c r="AV103" s="112">
        <f>'2019'!P108</f>
        <v>0.8</v>
      </c>
      <c r="AW103" s="37">
        <f>'2019'!Q108</f>
        <v>0</v>
      </c>
      <c r="AX103" s="37">
        <f>'2019'!R108</f>
        <v>0</v>
      </c>
      <c r="AY103" s="816">
        <v>0</v>
      </c>
      <c r="AZ103" s="353"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BA103" s="352">
        <f>'2020'!N108</f>
        <v>12</v>
      </c>
      <c r="BB103" s="352">
        <f>'2020'!O108</f>
        <v>8</v>
      </c>
      <c r="BC103" s="203">
        <f>'2020'!P108</f>
        <v>0.66666666666666663</v>
      </c>
      <c r="BD103" s="362">
        <f>'2020'!Q108</f>
        <v>0</v>
      </c>
      <c r="BE103" s="362">
        <f>'2020'!R108</f>
        <v>0</v>
      </c>
      <c r="BF103" s="203">
        <f>'2020'!S108</f>
        <v>0.15</v>
      </c>
      <c r="BG103" s="356" t="s">
        <v>1412</v>
      </c>
      <c r="BH103" s="674">
        <v>0</v>
      </c>
      <c r="BI103" s="674">
        <v>0</v>
      </c>
      <c r="BJ103" s="467">
        <v>0</v>
      </c>
      <c r="BK103" s="687">
        <v>0</v>
      </c>
      <c r="BL103" s="163">
        <v>0</v>
      </c>
      <c r="BM103" s="467">
        <v>0</v>
      </c>
      <c r="BN103" s="683" t="s">
        <v>2600</v>
      </c>
      <c r="BO103" s="687">
        <v>0</v>
      </c>
      <c r="BP103" s="699">
        <v>0</v>
      </c>
      <c r="BQ103" s="467">
        <v>0</v>
      </c>
      <c r="BR103" s="703">
        <v>0</v>
      </c>
      <c r="BS103" s="703">
        <v>0</v>
      </c>
      <c r="BT103" s="467">
        <v>0</v>
      </c>
      <c r="BU103" s="38" t="s">
        <v>2897</v>
      </c>
      <c r="BV103" s="26"/>
      <c r="BW103" s="868">
        <v>0.9</v>
      </c>
      <c r="BX103" s="811">
        <v>1</v>
      </c>
      <c r="BY103" s="875">
        <v>1</v>
      </c>
      <c r="BZ103" s="26"/>
      <c r="CA103" s="26"/>
      <c r="CB103" s="792"/>
      <c r="CC103" s="871" t="s">
        <v>3037</v>
      </c>
      <c r="CD103" s="978">
        <v>0.9</v>
      </c>
      <c r="CE103" s="1022">
        <v>0</v>
      </c>
      <c r="CF103" s="791">
        <v>0</v>
      </c>
      <c r="CG103" s="26"/>
      <c r="CH103" s="26"/>
      <c r="CI103" s="1021">
        <v>0</v>
      </c>
      <c r="CJ103" s="1038" t="s">
        <v>3239</v>
      </c>
      <c r="CK103" s="1129">
        <v>0.9</v>
      </c>
      <c r="CL103" s="26"/>
      <c r="CM103" s="1134">
        <v>0</v>
      </c>
      <c r="CN103" s="930"/>
      <c r="CO103" s="930"/>
      <c r="CP103" s="1134">
        <v>0</v>
      </c>
      <c r="CQ103" s="1147" t="s">
        <v>2955</v>
      </c>
    </row>
    <row r="104" spans="1:95" ht="78.75" customHeight="1" x14ac:dyDescent="0.25">
      <c r="A104" s="1233" t="s">
        <v>624</v>
      </c>
      <c r="B104" s="1221" t="s">
        <v>625</v>
      </c>
      <c r="C104" s="1230" t="s">
        <v>626</v>
      </c>
      <c r="D104" s="12">
        <v>98</v>
      </c>
      <c r="E104" s="14" t="s">
        <v>627</v>
      </c>
      <c r="F104" s="11" t="s">
        <v>628</v>
      </c>
      <c r="G104" s="11" t="s">
        <v>629</v>
      </c>
      <c r="H104" s="11" t="s">
        <v>630</v>
      </c>
      <c r="I104" s="31" t="s">
        <v>631</v>
      </c>
      <c r="J104" s="1226" t="s">
        <v>233</v>
      </c>
      <c r="K104" s="1218" t="s">
        <v>234</v>
      </c>
      <c r="L104" s="1219">
        <v>197</v>
      </c>
      <c r="M104" s="1219" t="s">
        <v>217</v>
      </c>
      <c r="N104" s="413">
        <v>1</v>
      </c>
      <c r="O104" s="865">
        <v>1</v>
      </c>
      <c r="P104" s="1083">
        <v>1</v>
      </c>
      <c r="Q104" s="1147" t="s">
        <v>3445</v>
      </c>
      <c r="R104" s="1080">
        <f>'2015'!O109</f>
        <v>0</v>
      </c>
      <c r="S104" s="86">
        <f>'2015'!P109</f>
        <v>0</v>
      </c>
      <c r="T104" s="36">
        <f>'2015'!Q109</f>
        <v>0</v>
      </c>
      <c r="U104" s="37">
        <f>'2015'!R109</f>
        <v>0</v>
      </c>
      <c r="V104" s="37">
        <f>'2015'!S109</f>
        <v>0</v>
      </c>
      <c r="W104" s="36">
        <f>'2015'!T109</f>
        <v>0</v>
      </c>
      <c r="X104" s="31">
        <f>'2015'!U109</f>
        <v>0</v>
      </c>
      <c r="Y104" s="103">
        <f>'2016'!N109</f>
        <v>0.1</v>
      </c>
      <c r="Z104" s="104">
        <f>'2016'!O109</f>
        <v>0</v>
      </c>
      <c r="AA104" s="112">
        <f>'2016'!P109</f>
        <v>0</v>
      </c>
      <c r="AB104" s="37">
        <f>'2016'!Q109</f>
        <v>0</v>
      </c>
      <c r="AC104" s="37">
        <f>'2016'!R109</f>
        <v>0</v>
      </c>
      <c r="AD104" s="816">
        <f>'2016'!S109</f>
        <v>0</v>
      </c>
      <c r="AE104" s="31" t="str">
        <f>'2016'!T109</f>
        <v>no se ha hecho Diagnóstico de detección de prácticas e imaginarios patriarcales, androcenticas y sexistas en los funcionarios publicos</v>
      </c>
      <c r="AF104" s="103">
        <f>'2017'!N109</f>
        <v>0.1</v>
      </c>
      <c r="AG104" s="104">
        <f>'2017'!O109</f>
        <v>0</v>
      </c>
      <c r="AH104" s="112">
        <f>'2017'!P109</f>
        <v>0</v>
      </c>
      <c r="AI104" s="37">
        <f>'2017'!Q109</f>
        <v>82000000</v>
      </c>
      <c r="AJ104" s="37">
        <f>'2017'!R109</f>
        <v>6570000</v>
      </c>
      <c r="AK104" s="816">
        <f>'2017'!S109</f>
        <v>8.0121951219512197E-2</v>
      </c>
      <c r="AL104" s="31" t="str">
        <f>'2017'!T109</f>
        <v>La jefatura de equidad de genero y mujer reporta que esta accion se encuentra en fase de planeacion</v>
      </c>
      <c r="AM104" s="103">
        <f>'2018'!N109</f>
        <v>1</v>
      </c>
      <c r="AN104" s="104">
        <f>'2018'!O109</f>
        <v>0.2</v>
      </c>
      <c r="AO104" s="112">
        <f>'2018'!P109</f>
        <v>0.2</v>
      </c>
      <c r="AP104" s="37">
        <f>'2018'!Q109</f>
        <v>69300000</v>
      </c>
      <c r="AQ104" s="37">
        <f>'2018'!R109</f>
        <v>59520000</v>
      </c>
      <c r="AR104" s="203">
        <f>'2018'!S109</f>
        <v>0.8588744588744589</v>
      </c>
      <c r="AS104" s="31"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T104" s="103">
        <f>'2019'!N109</f>
        <v>1</v>
      </c>
      <c r="AU104" s="104">
        <f>'2019'!O109</f>
        <v>1</v>
      </c>
      <c r="AV104" s="112">
        <f>'2019'!P109</f>
        <v>0.8</v>
      </c>
      <c r="AW104" s="37">
        <f>'2019'!Q109</f>
        <v>28000000</v>
      </c>
      <c r="AX104" s="37">
        <v>0</v>
      </c>
      <c r="AY104" s="816">
        <v>0</v>
      </c>
      <c r="AZ104" s="353"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BA104" s="352">
        <f>'2020'!N109</f>
        <v>1</v>
      </c>
      <c r="BB104" s="352">
        <f>'2020'!O109</f>
        <v>0.2</v>
      </c>
      <c r="BC104" s="203">
        <f>'2020'!P109</f>
        <v>0.2</v>
      </c>
      <c r="BD104" s="362">
        <f>'2020'!Q109</f>
        <v>0</v>
      </c>
      <c r="BE104" s="362">
        <f>'2020'!R109</f>
        <v>0</v>
      </c>
      <c r="BF104" s="203">
        <f>'2020'!S109</f>
        <v>0.03</v>
      </c>
      <c r="BG104" s="356" t="s">
        <v>1412</v>
      </c>
      <c r="BH104" s="460">
        <v>0</v>
      </c>
      <c r="BI104" s="677">
        <v>0</v>
      </c>
      <c r="BJ104" s="467">
        <v>0</v>
      </c>
      <c r="BK104" s="687">
        <v>0</v>
      </c>
      <c r="BL104" s="489">
        <v>0</v>
      </c>
      <c r="BM104" s="467">
        <v>0</v>
      </c>
      <c r="BN104" s="683" t="s">
        <v>2600</v>
      </c>
      <c r="BO104" s="687">
        <v>0</v>
      </c>
      <c r="BP104" s="693">
        <v>0</v>
      </c>
      <c r="BQ104" s="467">
        <v>0</v>
      </c>
      <c r="BR104" s="703">
        <v>0</v>
      </c>
      <c r="BS104" s="703">
        <v>0</v>
      </c>
      <c r="BT104" s="467">
        <v>0</v>
      </c>
      <c r="BU104" s="38" t="s">
        <v>2897</v>
      </c>
      <c r="BV104" s="26"/>
      <c r="BW104" s="785">
        <v>1</v>
      </c>
      <c r="BX104" s="900">
        <v>0</v>
      </c>
      <c r="BY104" s="876">
        <v>0</v>
      </c>
      <c r="BZ104" s="26"/>
      <c r="CA104" s="26"/>
      <c r="CB104" s="792"/>
      <c r="CC104" s="871" t="s">
        <v>2955</v>
      </c>
      <c r="CD104" s="785">
        <v>1</v>
      </c>
      <c r="CE104" s="1022">
        <v>0</v>
      </c>
      <c r="CF104" s="791">
        <v>0</v>
      </c>
      <c r="CG104" s="26"/>
      <c r="CH104" s="26"/>
      <c r="CI104" s="1021">
        <v>0</v>
      </c>
      <c r="CJ104" s="1038" t="s">
        <v>3220</v>
      </c>
      <c r="CK104" s="785">
        <v>1</v>
      </c>
      <c r="CL104" s="26"/>
      <c r="CM104" s="1134">
        <v>0</v>
      </c>
      <c r="CN104" s="930"/>
      <c r="CO104" s="930"/>
      <c r="CP104" s="1134">
        <v>0</v>
      </c>
      <c r="CQ104" s="1147" t="s">
        <v>2955</v>
      </c>
    </row>
    <row r="105" spans="1:95" ht="84" customHeight="1" x14ac:dyDescent="0.25">
      <c r="A105" s="1233"/>
      <c r="B105" s="1221"/>
      <c r="C105" s="1230"/>
      <c r="D105" s="12">
        <v>99</v>
      </c>
      <c r="E105" s="14" t="s">
        <v>632</v>
      </c>
      <c r="F105" s="5" t="s">
        <v>633</v>
      </c>
      <c r="G105" s="5" t="s">
        <v>634</v>
      </c>
      <c r="H105" s="5" t="s">
        <v>635</v>
      </c>
      <c r="I105" s="32" t="s">
        <v>631</v>
      </c>
      <c r="J105" s="1226"/>
      <c r="K105" s="1218"/>
      <c r="L105" s="1219"/>
      <c r="M105" s="1219"/>
      <c r="N105" s="413">
        <v>0.8</v>
      </c>
      <c r="O105" s="100">
        <v>1</v>
      </c>
      <c r="P105" s="1083">
        <v>1</v>
      </c>
      <c r="Q105" s="1137" t="s">
        <v>3396</v>
      </c>
      <c r="R105" s="1080">
        <f>'2015'!O110</f>
        <v>0</v>
      </c>
      <c r="S105" s="86">
        <f>'2015'!P110</f>
        <v>0</v>
      </c>
      <c r="T105" s="36">
        <f>'2015'!Q110</f>
        <v>0</v>
      </c>
      <c r="U105" s="37">
        <f>'2015'!R110</f>
        <v>0</v>
      </c>
      <c r="V105" s="37">
        <f>'2015'!S110</f>
        <v>0</v>
      </c>
      <c r="W105" s="36">
        <f>'2015'!T110</f>
        <v>0</v>
      </c>
      <c r="X105" s="31">
        <f>'2015'!U110</f>
        <v>0</v>
      </c>
      <c r="Y105" s="103">
        <f>'2016'!N110</f>
        <v>0.08</v>
      </c>
      <c r="Z105" s="104">
        <f>'2016'!O110</f>
        <v>0</v>
      </c>
      <c r="AA105" s="112">
        <f>'2016'!P110</f>
        <v>0</v>
      </c>
      <c r="AB105" s="37">
        <f>'2016'!Q110</f>
        <v>0</v>
      </c>
      <c r="AC105" s="37">
        <f>'2016'!R110</f>
        <v>0</v>
      </c>
      <c r="AD105" s="816">
        <f>'2016'!S110</f>
        <v>0</v>
      </c>
      <c r="AE105" s="31" t="str">
        <f>'2016'!T110</f>
        <v>no se ha Promovido una campaña de Reflexión, reconocimiento y autocrítica frente a los imaginarios sexistas, patriarcales y androcentricos en los servidores y funcionarios publicos.</v>
      </c>
      <c r="AF105" s="103">
        <f>'2017'!N110</f>
        <v>0.08</v>
      </c>
      <c r="AG105" s="104">
        <f>'2017'!O110</f>
        <v>0.08</v>
      </c>
      <c r="AH105" s="112">
        <f>'2017'!P110</f>
        <v>1</v>
      </c>
      <c r="AI105" s="37">
        <f>'2017'!Q110</f>
        <v>0</v>
      </c>
      <c r="AJ105" s="37">
        <f>'2017'!R110</f>
        <v>0</v>
      </c>
      <c r="AK105" s="816">
        <f>'2017'!S110</f>
        <v>0</v>
      </c>
      <c r="AL105" s="31"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M105" s="103">
        <f>'2018'!N110</f>
        <v>0</v>
      </c>
      <c r="AN105" s="104">
        <f>'2018'!O110</f>
        <v>0</v>
      </c>
      <c r="AO105" s="112">
        <f>'2018'!P110</f>
        <v>0</v>
      </c>
      <c r="AP105" s="37">
        <f>'2018'!Q110</f>
        <v>0</v>
      </c>
      <c r="AQ105" s="37">
        <f>'2018'!R110</f>
        <v>0</v>
      </c>
      <c r="AR105" s="203">
        <f>'2018'!S110</f>
        <v>0</v>
      </c>
      <c r="AS105" s="31">
        <f>'2018'!AB110</f>
        <v>0</v>
      </c>
      <c r="AT105" s="103">
        <f>'2019'!N110</f>
        <v>1</v>
      </c>
      <c r="AU105" s="104">
        <f>'2019'!O110</f>
        <v>1</v>
      </c>
      <c r="AV105" s="112">
        <f>'2019'!P110</f>
        <v>0.8</v>
      </c>
      <c r="AW105" s="37">
        <f>'2019'!Q110</f>
        <v>45299000</v>
      </c>
      <c r="AX105" s="37">
        <f>'2019'!R110</f>
        <v>37501000</v>
      </c>
      <c r="AY105" s="819">
        <v>0.83</v>
      </c>
      <c r="AZ105" s="353"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BA105" s="352">
        <f>'2020'!N110</f>
        <v>0</v>
      </c>
      <c r="BB105" s="352">
        <f>'2020'!O110</f>
        <v>0</v>
      </c>
      <c r="BC105" s="203">
        <f>'2020'!P110</f>
        <v>0</v>
      </c>
      <c r="BD105" s="362">
        <f>'2020'!Q110</f>
        <v>0</v>
      </c>
      <c r="BE105" s="362">
        <f>'2020'!R110</f>
        <v>0</v>
      </c>
      <c r="BF105" s="203">
        <f>'2020'!S110</f>
        <v>0.03</v>
      </c>
      <c r="BG105" s="356" t="s">
        <v>1413</v>
      </c>
      <c r="BH105" s="460">
        <v>0</v>
      </c>
      <c r="BI105" s="677">
        <v>0</v>
      </c>
      <c r="BJ105" s="467">
        <v>0</v>
      </c>
      <c r="BK105" s="687"/>
      <c r="BL105" s="489"/>
      <c r="BM105" s="467">
        <v>0</v>
      </c>
      <c r="BN105" s="683" t="s">
        <v>2600</v>
      </c>
      <c r="BO105" s="741">
        <v>0.8</v>
      </c>
      <c r="BP105" s="739">
        <v>0.3</v>
      </c>
      <c r="BQ105" s="467">
        <v>0.38</v>
      </c>
      <c r="BR105" s="703">
        <v>6185000</v>
      </c>
      <c r="BS105" s="703">
        <v>1738000</v>
      </c>
      <c r="BT105" s="467">
        <v>0.28000000000000003</v>
      </c>
      <c r="BU105" s="683" t="s">
        <v>2887</v>
      </c>
      <c r="BV105" s="1109" t="s">
        <v>2747</v>
      </c>
      <c r="BW105" s="785">
        <v>0.8</v>
      </c>
      <c r="BX105" s="785">
        <v>0.8</v>
      </c>
      <c r="BY105" s="875">
        <v>0.8</v>
      </c>
      <c r="BZ105" s="904">
        <v>10131089</v>
      </c>
      <c r="CA105" s="904">
        <v>10131089</v>
      </c>
      <c r="CB105" s="925">
        <v>1</v>
      </c>
      <c r="CC105" s="871" t="s">
        <v>3107</v>
      </c>
      <c r="CD105" s="785">
        <v>0.8</v>
      </c>
      <c r="CE105" s="1022">
        <v>0.8</v>
      </c>
      <c r="CF105" s="1029">
        <v>1</v>
      </c>
      <c r="CG105" s="26"/>
      <c r="CH105" s="26"/>
      <c r="CI105" s="1021">
        <v>0</v>
      </c>
      <c r="CJ105" s="1038" t="s">
        <v>3221</v>
      </c>
      <c r="CK105" s="785">
        <v>0.8</v>
      </c>
      <c r="CL105" s="26"/>
      <c r="CM105" s="1134">
        <v>0</v>
      </c>
      <c r="CN105" s="930"/>
      <c r="CO105" s="930"/>
      <c r="CP105" s="1134">
        <v>0</v>
      </c>
      <c r="CQ105" s="1147" t="s">
        <v>2955</v>
      </c>
    </row>
    <row r="106" spans="1:95" ht="60" customHeight="1" x14ac:dyDescent="0.25">
      <c r="A106" s="1233"/>
      <c r="B106" s="1221"/>
      <c r="C106" s="1219" t="s">
        <v>636</v>
      </c>
      <c r="D106" s="15">
        <v>100</v>
      </c>
      <c r="E106" s="14" t="s">
        <v>637</v>
      </c>
      <c r="F106" s="11" t="s">
        <v>638</v>
      </c>
      <c r="G106" s="11" t="s">
        <v>639</v>
      </c>
      <c r="H106" s="11" t="s">
        <v>640</v>
      </c>
      <c r="I106" s="31" t="s">
        <v>641</v>
      </c>
      <c r="J106" s="1226"/>
      <c r="K106" s="1218"/>
      <c r="L106" s="1219"/>
      <c r="M106" s="1219"/>
      <c r="N106" s="413">
        <v>0.9</v>
      </c>
      <c r="O106" s="100">
        <v>0.9</v>
      </c>
      <c r="P106" s="1083">
        <v>1</v>
      </c>
      <c r="Q106" s="1137" t="s">
        <v>3397</v>
      </c>
      <c r="R106" s="1080">
        <f>'2015'!O111</f>
        <v>0</v>
      </c>
      <c r="S106" s="86">
        <f>'2015'!P111</f>
        <v>0</v>
      </c>
      <c r="T106" s="36">
        <f>'2015'!Q111</f>
        <v>0</v>
      </c>
      <c r="U106" s="37">
        <f>'2015'!R111</f>
        <v>0</v>
      </c>
      <c r="V106" s="37">
        <f>'2015'!S111</f>
        <v>0</v>
      </c>
      <c r="W106" s="36">
        <f>'2015'!T111</f>
        <v>0</v>
      </c>
      <c r="X106" s="31">
        <f>'2015'!U111</f>
        <v>0</v>
      </c>
      <c r="Y106" s="103">
        <f>'2016'!N111</f>
        <v>0.09</v>
      </c>
      <c r="Z106" s="104">
        <f>'2016'!O111</f>
        <v>0.09</v>
      </c>
      <c r="AA106" s="112">
        <f>'2016'!P111</f>
        <v>1</v>
      </c>
      <c r="AB106" s="37">
        <f>'2016'!Q111</f>
        <v>0</v>
      </c>
      <c r="AC106" s="37">
        <f>'2016'!R111</f>
        <v>0</v>
      </c>
      <c r="AD106" s="816">
        <f>'2016'!S111</f>
        <v>0</v>
      </c>
      <c r="AE106" s="31" t="str">
        <f>'2016'!T111</f>
        <v xml:space="preserve">A traves del observatorio economico y social se vienen incorporando nuevos indicadores de genero que permita obtener mejores datos con enfoque de genero. </v>
      </c>
      <c r="AF106" s="103">
        <f>'2017'!N111</f>
        <v>0.09</v>
      </c>
      <c r="AG106" s="104">
        <f>'2017'!O111</f>
        <v>0.09</v>
      </c>
      <c r="AH106" s="112">
        <f>'2017'!P111</f>
        <v>1</v>
      </c>
      <c r="AI106" s="37">
        <f>'2017'!Q111</f>
        <v>0</v>
      </c>
      <c r="AJ106" s="37">
        <f>'2017'!R111</f>
        <v>0</v>
      </c>
      <c r="AK106" s="816">
        <f>'2017'!S111</f>
        <v>0</v>
      </c>
      <c r="AL106" s="31" t="str">
        <f>'2017'!T111</f>
        <v xml:space="preserve">A traves del observatorio economico y social se vienen incorporando nuevos indicadores de genero que permita obtener mejores datos con enfoque de genero. </v>
      </c>
      <c r="AM106" s="103">
        <f>'2018'!N111</f>
        <v>0</v>
      </c>
      <c r="AN106" s="104">
        <f>'2018'!O111</f>
        <v>0</v>
      </c>
      <c r="AO106" s="112">
        <f>'2018'!P111</f>
        <v>0</v>
      </c>
      <c r="AP106" s="37">
        <f>'2018'!Q111</f>
        <v>0</v>
      </c>
      <c r="AQ106" s="37">
        <f>'2018'!R111</f>
        <v>0</v>
      </c>
      <c r="AR106" s="203">
        <f>'2018'!S111</f>
        <v>0</v>
      </c>
      <c r="AS106" s="31">
        <f>'2018'!AB111</f>
        <v>0</v>
      </c>
      <c r="AT106" s="103">
        <v>80</v>
      </c>
      <c r="AU106" s="104">
        <v>80</v>
      </c>
      <c r="AV106" s="112">
        <f>'2019'!P111</f>
        <v>0.8</v>
      </c>
      <c r="AW106" s="37">
        <f>'2019'!Q111</f>
        <v>0</v>
      </c>
      <c r="AX106" s="37">
        <f>'2019'!R111</f>
        <v>0</v>
      </c>
      <c r="AY106" s="816">
        <v>0</v>
      </c>
      <c r="AZ106" s="353"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BA106" s="352">
        <f>'2020'!N111</f>
        <v>0</v>
      </c>
      <c r="BB106" s="352">
        <f>'2020'!O111</f>
        <v>0</v>
      </c>
      <c r="BC106" s="203">
        <f>'2020'!P111</f>
        <v>0</v>
      </c>
      <c r="BD106" s="362">
        <f>'2020'!Q111</f>
        <v>0</v>
      </c>
      <c r="BE106" s="362">
        <f>'2020'!R111</f>
        <v>0</v>
      </c>
      <c r="BF106" s="203">
        <f>'2020'!S111</f>
        <v>0.03</v>
      </c>
      <c r="BG106" s="1156" t="s">
        <v>1411</v>
      </c>
      <c r="BH106" s="460">
        <v>0</v>
      </c>
      <c r="BI106" s="677">
        <v>0</v>
      </c>
      <c r="BJ106" s="467">
        <v>0</v>
      </c>
      <c r="BK106" s="565"/>
      <c r="BL106" s="565"/>
      <c r="BM106" s="467">
        <v>0</v>
      </c>
      <c r="BN106" s="654" t="s">
        <v>2600</v>
      </c>
      <c r="BO106" s="687">
        <v>0</v>
      </c>
      <c r="BP106" s="693">
        <v>0</v>
      </c>
      <c r="BQ106" s="467">
        <v>0</v>
      </c>
      <c r="BR106" s="703">
        <v>0</v>
      </c>
      <c r="BS106" s="703">
        <v>0</v>
      </c>
      <c r="BT106" s="467">
        <v>0</v>
      </c>
      <c r="BU106" s="38" t="s">
        <v>2897</v>
      </c>
      <c r="BV106" s="1109"/>
      <c r="BW106" s="785">
        <v>0.9</v>
      </c>
      <c r="BX106" s="785">
        <v>0.9</v>
      </c>
      <c r="BY106" s="875">
        <v>1</v>
      </c>
      <c r="BZ106" s="26"/>
      <c r="CA106" s="26"/>
      <c r="CB106" s="792"/>
      <c r="CC106" s="871" t="s">
        <v>3038</v>
      </c>
      <c r="CD106" s="785">
        <v>0.9</v>
      </c>
      <c r="CE106" s="1018">
        <v>0.9</v>
      </c>
      <c r="CF106" s="1019">
        <v>1</v>
      </c>
      <c r="CG106" s="26"/>
      <c r="CH106" s="26"/>
      <c r="CI106" s="1021">
        <v>0</v>
      </c>
      <c r="CJ106" s="1038" t="s">
        <v>3256</v>
      </c>
      <c r="CK106" s="785">
        <v>0.9</v>
      </c>
      <c r="CL106" s="26"/>
      <c r="CM106" s="1134">
        <v>0</v>
      </c>
      <c r="CN106" s="930"/>
      <c r="CO106" s="930"/>
      <c r="CP106" s="1134">
        <v>0</v>
      </c>
      <c r="CQ106" s="1147" t="s">
        <v>2955</v>
      </c>
    </row>
    <row r="107" spans="1:95" ht="60" customHeight="1" x14ac:dyDescent="0.25">
      <c r="A107" s="1233"/>
      <c r="B107" s="1221"/>
      <c r="C107" s="1219"/>
      <c r="D107" s="12">
        <v>101</v>
      </c>
      <c r="E107" s="862" t="s">
        <v>642</v>
      </c>
      <c r="F107" s="11" t="s">
        <v>643</v>
      </c>
      <c r="G107" s="11" t="s">
        <v>644</v>
      </c>
      <c r="H107" s="11" t="s">
        <v>645</v>
      </c>
      <c r="I107" s="31" t="s">
        <v>641</v>
      </c>
      <c r="J107" s="1226"/>
      <c r="K107" s="1218"/>
      <c r="L107" s="1219"/>
      <c r="M107" s="1219"/>
      <c r="N107" s="413">
        <v>0.9</v>
      </c>
      <c r="O107" s="100">
        <v>1</v>
      </c>
      <c r="P107" s="1083">
        <v>1</v>
      </c>
      <c r="Q107" s="1137" t="s">
        <v>3398</v>
      </c>
      <c r="R107" s="1080">
        <f>'2015'!O112</f>
        <v>0</v>
      </c>
      <c r="S107" s="86">
        <f>'2015'!P112</f>
        <v>0</v>
      </c>
      <c r="T107" s="36">
        <f>'2015'!Q112</f>
        <v>0</v>
      </c>
      <c r="U107" s="37">
        <f>'2015'!R112</f>
        <v>0</v>
      </c>
      <c r="V107" s="37">
        <f>'2015'!S112</f>
        <v>0</v>
      </c>
      <c r="W107" s="36">
        <f>'2015'!T112</f>
        <v>0</v>
      </c>
      <c r="X107" s="31">
        <f>'2015'!U112</f>
        <v>0</v>
      </c>
      <c r="Y107" s="103">
        <f>'2016'!N112</f>
        <v>0.09</v>
      </c>
      <c r="Z107" s="104">
        <f>'2016'!O112</f>
        <v>0.09</v>
      </c>
      <c r="AA107" s="112">
        <f>'2016'!P112</f>
        <v>1</v>
      </c>
      <c r="AB107" s="37">
        <f>'2016'!Q112</f>
        <v>0</v>
      </c>
      <c r="AC107" s="37">
        <f>'2016'!R112</f>
        <v>0</v>
      </c>
      <c r="AD107" s="816">
        <f>'2016'!S112</f>
        <v>0</v>
      </c>
      <c r="AE107" s="31" t="str">
        <f>'2016'!T112</f>
        <v xml:space="preserve">se han articulado los planes de accion de las diferentes politicas publicas departamentales, garantizando un enfoque de genero en su ejecucion. </v>
      </c>
      <c r="AF107" s="103">
        <f>'2017'!N112</f>
        <v>0.09</v>
      </c>
      <c r="AG107" s="104">
        <f>'2017'!O112</f>
        <v>0.09</v>
      </c>
      <c r="AH107" s="112">
        <f>'2017'!P112</f>
        <v>1</v>
      </c>
      <c r="AI107" s="37">
        <f>'2017'!Q112</f>
        <v>0</v>
      </c>
      <c r="AJ107" s="37">
        <f>'2017'!R112</f>
        <v>0</v>
      </c>
      <c r="AK107" s="816">
        <f>'2017'!S112</f>
        <v>0</v>
      </c>
      <c r="AL107" s="31" t="str">
        <f>'2017'!T112</f>
        <v xml:space="preserve">se han articulado y estructurado los planes de accion de las diferentes politicas publicas departamentales, garantizando un enfoque de genero en su ejecucion. </v>
      </c>
      <c r="AM107" s="103">
        <f>'2018'!N112</f>
        <v>0</v>
      </c>
      <c r="AN107" s="104">
        <f>'2018'!O112</f>
        <v>0</v>
      </c>
      <c r="AO107" s="112">
        <f>'2018'!P112</f>
        <v>0</v>
      </c>
      <c r="AP107" s="37">
        <f>'2018'!Q112</f>
        <v>0</v>
      </c>
      <c r="AQ107" s="37">
        <f>'2018'!R112</f>
        <v>0</v>
      </c>
      <c r="AR107" s="203">
        <f>'2018'!S112</f>
        <v>0</v>
      </c>
      <c r="AS107" s="31">
        <f>'2018'!AB112</f>
        <v>0</v>
      </c>
      <c r="AT107" s="103">
        <f>'2019'!N112</f>
        <v>0</v>
      </c>
      <c r="AU107" s="104">
        <f>'2019'!O112</f>
        <v>0</v>
      </c>
      <c r="AV107" s="112">
        <f>'2019'!P112</f>
        <v>0.8</v>
      </c>
      <c r="AW107" s="37">
        <f>'2019'!Q112</f>
        <v>0</v>
      </c>
      <c r="AX107" s="37">
        <f>'2019'!R112</f>
        <v>0</v>
      </c>
      <c r="AY107" s="816">
        <v>0</v>
      </c>
      <c r="AZ107" s="353"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BA107" s="352">
        <f>'2020'!N112</f>
        <v>0</v>
      </c>
      <c r="BB107" s="352">
        <f>'2020'!O112</f>
        <v>0</v>
      </c>
      <c r="BC107" s="203">
        <f>'2020'!P112</f>
        <v>0</v>
      </c>
      <c r="BD107" s="362">
        <f>'2020'!Q112</f>
        <v>0</v>
      </c>
      <c r="BE107" s="362">
        <f>'2020'!R112</f>
        <v>0</v>
      </c>
      <c r="BF107" s="203">
        <f>'2020'!S112</f>
        <v>0.03</v>
      </c>
      <c r="BG107" s="1154"/>
      <c r="BH107" s="460">
        <v>13</v>
      </c>
      <c r="BI107" s="483">
        <v>6</v>
      </c>
      <c r="BJ107" s="467">
        <v>0.55000000000000004</v>
      </c>
      <c r="BK107" s="565">
        <v>2885000</v>
      </c>
      <c r="BL107" s="565">
        <v>1442500</v>
      </c>
      <c r="BM107" s="467">
        <v>0.46</v>
      </c>
      <c r="BN107" s="26" t="s">
        <v>2648</v>
      </c>
      <c r="BO107" s="694">
        <v>0.9</v>
      </c>
      <c r="BP107" s="739">
        <v>1</v>
      </c>
      <c r="BQ107" s="467">
        <v>1</v>
      </c>
      <c r="BR107" s="703">
        <v>0</v>
      </c>
      <c r="BS107" s="703">
        <v>0</v>
      </c>
      <c r="BT107" s="467">
        <v>0</v>
      </c>
      <c r="BU107" s="26" t="s">
        <v>2888</v>
      </c>
      <c r="BV107" s="1109" t="s">
        <v>2748</v>
      </c>
      <c r="BW107" s="785">
        <v>0.9</v>
      </c>
      <c r="BX107" s="785">
        <v>1</v>
      </c>
      <c r="BY107" s="875">
        <v>1</v>
      </c>
      <c r="BZ107" s="26"/>
      <c r="CA107" s="26"/>
      <c r="CB107" s="792"/>
      <c r="CC107" s="871" t="s">
        <v>2950</v>
      </c>
      <c r="CD107" s="785">
        <v>0.9</v>
      </c>
      <c r="CE107" s="1018">
        <v>1</v>
      </c>
      <c r="CF107" s="1019">
        <v>1</v>
      </c>
      <c r="CG107" s="26"/>
      <c r="CH107" s="26"/>
      <c r="CI107" s="1021">
        <v>0</v>
      </c>
      <c r="CJ107" s="1038" t="s">
        <v>3240</v>
      </c>
      <c r="CK107" s="785">
        <v>0.9</v>
      </c>
      <c r="CL107" s="1132">
        <v>1</v>
      </c>
      <c r="CM107" s="1133">
        <v>1</v>
      </c>
      <c r="CN107" s="930"/>
      <c r="CO107" s="930"/>
      <c r="CP107" s="1134">
        <v>0</v>
      </c>
      <c r="CQ107" s="1137" t="s">
        <v>3429</v>
      </c>
    </row>
    <row r="108" spans="1:95" ht="60" customHeight="1" x14ac:dyDescent="0.25">
      <c r="A108" s="1233"/>
      <c r="B108" s="1221"/>
      <c r="C108" s="1219"/>
      <c r="D108" s="12">
        <v>102</v>
      </c>
      <c r="E108" s="14" t="s">
        <v>646</v>
      </c>
      <c r="F108" s="11" t="s">
        <v>647</v>
      </c>
      <c r="G108" s="11" t="s">
        <v>648</v>
      </c>
      <c r="H108" s="11" t="s">
        <v>649</v>
      </c>
      <c r="I108" s="31" t="s">
        <v>650</v>
      </c>
      <c r="J108" s="1226"/>
      <c r="K108" s="1218"/>
      <c r="L108" s="1219"/>
      <c r="M108" s="1219"/>
      <c r="N108" s="413">
        <v>0.9</v>
      </c>
      <c r="O108" s="100">
        <v>0.9</v>
      </c>
      <c r="P108" s="1083">
        <v>1</v>
      </c>
      <c r="Q108" s="1137" t="s">
        <v>3399</v>
      </c>
      <c r="R108" s="1080">
        <f>'2015'!O113</f>
        <v>0</v>
      </c>
      <c r="S108" s="86">
        <f>'2015'!P113</f>
        <v>0</v>
      </c>
      <c r="T108" s="36">
        <f>'2015'!Q113</f>
        <v>0</v>
      </c>
      <c r="U108" s="37">
        <f>'2015'!R113</f>
        <v>0</v>
      </c>
      <c r="V108" s="37">
        <f>'2015'!S113</f>
        <v>0</v>
      </c>
      <c r="W108" s="36">
        <f>'2015'!T113</f>
        <v>0</v>
      </c>
      <c r="X108" s="31">
        <f>'2015'!U113</f>
        <v>0</v>
      </c>
      <c r="Y108" s="103">
        <f>'2016'!N113</f>
        <v>0.09</v>
      </c>
      <c r="Z108" s="104">
        <f>'2016'!O113</f>
        <v>0.09</v>
      </c>
      <c r="AA108" s="112">
        <f>'2016'!P113</f>
        <v>1</v>
      </c>
      <c r="AB108" s="37">
        <f>'2016'!Q113</f>
        <v>0</v>
      </c>
      <c r="AC108" s="37">
        <f>'2016'!R113</f>
        <v>0</v>
      </c>
      <c r="AD108" s="816">
        <f>'2016'!S113</f>
        <v>0</v>
      </c>
      <c r="AE108" s="31" t="str">
        <f>'2016'!T113</f>
        <v xml:space="preserve">se ha socializado y sensibilizo  a los funcionarios del departamento en la ley 1257, buscando mejorar la atencion y garantizar los derechos de las mujeres del departamento. </v>
      </c>
      <c r="AF108" s="103">
        <f>'2017'!N113</f>
        <v>0.09</v>
      </c>
      <c r="AG108" s="104">
        <f>'2017'!O113</f>
        <v>7.0000000000000007E-2</v>
      </c>
      <c r="AH108" s="112">
        <f>'2017'!P113</f>
        <v>0.7777777777777779</v>
      </c>
      <c r="AI108" s="37">
        <f>'2017'!Q113</f>
        <v>0</v>
      </c>
      <c r="AJ108" s="37">
        <f>'2017'!R113</f>
        <v>0</v>
      </c>
      <c r="AK108" s="816">
        <f>'2017'!S113</f>
        <v>0</v>
      </c>
      <c r="AL108" s="31" t="str">
        <f>'2017'!T113</f>
        <v xml:space="preserve">se ha proporcionado espacio de sensibilizacioncon el fin de socializar  la ley 1257 de 2008 a los funcionarios  del departamento para garantizar los derechos de las mujeres. </v>
      </c>
      <c r="AM108" s="103">
        <f>'2018'!N113</f>
        <v>0</v>
      </c>
      <c r="AN108" s="104">
        <f>'2018'!O113</f>
        <v>0</v>
      </c>
      <c r="AO108" s="112">
        <f>'2018'!P113</f>
        <v>0</v>
      </c>
      <c r="AP108" s="37">
        <f>'2018'!Q113</f>
        <v>0</v>
      </c>
      <c r="AQ108" s="37">
        <f>'2018'!R113</f>
        <v>0</v>
      </c>
      <c r="AR108" s="203">
        <f>'2018'!S113</f>
        <v>0</v>
      </c>
      <c r="AS108" s="31">
        <f>'2018'!AB113</f>
        <v>0</v>
      </c>
      <c r="AT108" s="103">
        <f>'2019'!N113</f>
        <v>0</v>
      </c>
      <c r="AU108" s="104">
        <f>'2019'!O113</f>
        <v>0</v>
      </c>
      <c r="AV108" s="112">
        <f>'2019'!P113</f>
        <v>0.8</v>
      </c>
      <c r="AW108" s="37">
        <f>'2019'!Q113</f>
        <v>0</v>
      </c>
      <c r="AX108" s="37">
        <f>'2019'!R113</f>
        <v>0</v>
      </c>
      <c r="AY108" s="816">
        <v>0</v>
      </c>
      <c r="AZ108" s="353"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BA108" s="352">
        <f>'2020'!N113</f>
        <v>0</v>
      </c>
      <c r="BB108" s="352">
        <f>'2020'!O113</f>
        <v>0</v>
      </c>
      <c r="BC108" s="203">
        <f>'2020'!P113</f>
        <v>0</v>
      </c>
      <c r="BD108" s="362">
        <f>'2020'!Q113</f>
        <v>0</v>
      </c>
      <c r="BE108" s="362">
        <f>'2020'!R113</f>
        <v>0</v>
      </c>
      <c r="BF108" s="203">
        <f>'2020'!S113</f>
        <v>0.03</v>
      </c>
      <c r="BG108" s="1155"/>
      <c r="BH108" s="460">
        <v>2</v>
      </c>
      <c r="BI108" s="483">
        <v>16</v>
      </c>
      <c r="BJ108" s="503">
        <v>1</v>
      </c>
      <c r="BK108" s="615">
        <v>16667360</v>
      </c>
      <c r="BL108" s="616" t="s">
        <v>2595</v>
      </c>
      <c r="BM108" s="503">
        <v>8</v>
      </c>
      <c r="BN108" s="365" t="s">
        <v>2649</v>
      </c>
      <c r="BO108" s="687">
        <v>1</v>
      </c>
      <c r="BP108" s="693">
        <v>8</v>
      </c>
      <c r="BQ108" s="503">
        <v>1</v>
      </c>
      <c r="BR108" s="703">
        <v>800000</v>
      </c>
      <c r="BS108" s="703">
        <v>1400000</v>
      </c>
      <c r="BT108" s="503">
        <v>1</v>
      </c>
      <c r="BU108" s="26" t="s">
        <v>2889</v>
      </c>
      <c r="BV108" s="1109" t="s">
        <v>2772</v>
      </c>
      <c r="BW108" s="872">
        <v>2</v>
      </c>
      <c r="BX108" s="926">
        <v>3</v>
      </c>
      <c r="BY108" s="818">
        <v>1</v>
      </c>
      <c r="BZ108" s="817">
        <v>1775000</v>
      </c>
      <c r="CA108" s="817">
        <v>1775000</v>
      </c>
      <c r="CB108" s="819">
        <v>1</v>
      </c>
      <c r="CC108" s="871" t="s">
        <v>3110</v>
      </c>
      <c r="CD108" s="828">
        <v>2</v>
      </c>
      <c r="CE108" s="1001">
        <v>4</v>
      </c>
      <c r="CF108" s="1002">
        <v>1</v>
      </c>
      <c r="CG108" s="989">
        <v>535693</v>
      </c>
      <c r="CH108" s="989">
        <v>341231</v>
      </c>
      <c r="CI108" s="125" t="s">
        <v>3215</v>
      </c>
      <c r="CJ108" s="1038" t="s">
        <v>3218</v>
      </c>
      <c r="CK108" s="828">
        <v>2</v>
      </c>
      <c r="CL108" s="26"/>
      <c r="CM108" s="1134">
        <v>0</v>
      </c>
      <c r="CN108" s="930"/>
      <c r="CO108" s="930"/>
      <c r="CP108" s="1134">
        <v>0</v>
      </c>
      <c r="CQ108" s="1147" t="s">
        <v>2955</v>
      </c>
    </row>
    <row r="109" spans="1:95" ht="60" customHeight="1" x14ac:dyDescent="0.25">
      <c r="A109" s="1233"/>
      <c r="B109" s="1221"/>
      <c r="C109" s="1219"/>
      <c r="D109" s="12">
        <v>103</v>
      </c>
      <c r="E109" s="860" t="s">
        <v>651</v>
      </c>
      <c r="F109" s="11" t="s">
        <v>652</v>
      </c>
      <c r="G109" s="11" t="s">
        <v>653</v>
      </c>
      <c r="H109" s="11" t="s">
        <v>654</v>
      </c>
      <c r="I109" s="31" t="s">
        <v>655</v>
      </c>
      <c r="J109" s="1226"/>
      <c r="K109" s="1218"/>
      <c r="L109" s="1219"/>
      <c r="M109" s="1219"/>
      <c r="N109" s="413">
        <v>0.9</v>
      </c>
      <c r="O109" s="100">
        <v>0.67</v>
      </c>
      <c r="P109" s="1092">
        <v>0.74</v>
      </c>
      <c r="Q109" s="1137" t="s">
        <v>3400</v>
      </c>
      <c r="R109" s="1080">
        <f>'2015'!O114</f>
        <v>0</v>
      </c>
      <c r="S109" s="86">
        <f>'2015'!P114</f>
        <v>0</v>
      </c>
      <c r="T109" s="36">
        <f>'2015'!Q114</f>
        <v>0</v>
      </c>
      <c r="U109" s="37">
        <f>'2015'!R114</f>
        <v>0</v>
      </c>
      <c r="V109" s="37">
        <f>'2015'!S114</f>
        <v>0</v>
      </c>
      <c r="W109" s="36">
        <f>'2015'!T114</f>
        <v>0</v>
      </c>
      <c r="X109" s="31">
        <f>'2015'!U114</f>
        <v>0</v>
      </c>
      <c r="Y109" s="103">
        <f>'2016'!N114</f>
        <v>0.09</v>
      </c>
      <c r="Z109" s="104">
        <f>'2016'!O114</f>
        <v>0.09</v>
      </c>
      <c r="AA109" s="112">
        <f>'2016'!P114</f>
        <v>1</v>
      </c>
      <c r="AB109" s="37">
        <f>'2016'!Q114</f>
        <v>0</v>
      </c>
      <c r="AC109" s="37">
        <f>'2016'!R114</f>
        <v>0</v>
      </c>
      <c r="AD109" s="816">
        <f>'2016'!S114</f>
        <v>0</v>
      </c>
      <c r="AE109" s="31" t="str">
        <f>'2016'!T114</f>
        <v xml:space="preserve">se ha socializado y sensibilizo  a los funcionarios del departamento en la ley 1257, buscando mejorar la atencion y garantizar los derechos de las mujeres del departamento. </v>
      </c>
      <c r="AF109" s="103">
        <f>'2017'!N114</f>
        <v>0.09</v>
      </c>
      <c r="AG109" s="104">
        <f>'2017'!O114</f>
        <v>0.09</v>
      </c>
      <c r="AH109" s="112">
        <f>'2017'!P114</f>
        <v>1</v>
      </c>
      <c r="AI109" s="37">
        <f>'2017'!Q114</f>
        <v>0</v>
      </c>
      <c r="AJ109" s="37">
        <f>'2017'!R114</f>
        <v>0</v>
      </c>
      <c r="AK109" s="816">
        <f>'2017'!S114</f>
        <v>0</v>
      </c>
      <c r="AL109" s="31"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M109" s="103">
        <f>'2018'!N114</f>
        <v>0</v>
      </c>
      <c r="AN109" s="104">
        <f>'2018'!O114</f>
        <v>0</v>
      </c>
      <c r="AO109" s="112">
        <f>'2018'!P114</f>
        <v>0</v>
      </c>
      <c r="AP109" s="37">
        <f>'2018'!Q114</f>
        <v>0</v>
      </c>
      <c r="AQ109" s="37">
        <f>'2018'!R114</f>
        <v>0</v>
      </c>
      <c r="AR109" s="203">
        <f>'2018'!S114</f>
        <v>0</v>
      </c>
      <c r="AS109" s="31">
        <f>'2018'!AB114</f>
        <v>0</v>
      </c>
      <c r="AT109" s="103">
        <f>'2019'!N114</f>
        <v>0</v>
      </c>
      <c r="AU109" s="104">
        <f>'2019'!O114</f>
        <v>0</v>
      </c>
      <c r="AV109" s="112">
        <f>'2019'!P114</f>
        <v>0.8</v>
      </c>
      <c r="AW109" s="37">
        <f>'2019'!Q114</f>
        <v>0</v>
      </c>
      <c r="AX109" s="37">
        <f>'2019'!R114</f>
        <v>0</v>
      </c>
      <c r="AY109" s="816">
        <v>0</v>
      </c>
      <c r="AZ109" s="353"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BA109" s="352">
        <f>'2020'!N114</f>
        <v>0</v>
      </c>
      <c r="BB109" s="352">
        <f>'2020'!O114</f>
        <v>0</v>
      </c>
      <c r="BC109" s="203">
        <f>'2020'!P114</f>
        <v>0</v>
      </c>
      <c r="BD109" s="362">
        <f>'2020'!Q114</f>
        <v>0</v>
      </c>
      <c r="BE109" s="362">
        <f>'2020'!R114</f>
        <v>0</v>
      </c>
      <c r="BF109" s="203">
        <f>'2020'!S114</f>
        <v>0.03</v>
      </c>
      <c r="BG109" s="26" t="s">
        <v>1410</v>
      </c>
      <c r="BH109" s="670">
        <v>3</v>
      </c>
      <c r="BI109" s="677">
        <v>3</v>
      </c>
      <c r="BJ109" s="467">
        <v>1</v>
      </c>
      <c r="BK109" s="687"/>
      <c r="BL109" s="687"/>
      <c r="BM109" s="467">
        <v>0</v>
      </c>
      <c r="BN109" s="26" t="s">
        <v>2650</v>
      </c>
      <c r="BO109" s="697">
        <v>3</v>
      </c>
      <c r="BP109" s="693">
        <v>0</v>
      </c>
      <c r="BQ109" s="467">
        <v>0</v>
      </c>
      <c r="BR109" s="703">
        <v>0</v>
      </c>
      <c r="BS109" s="703">
        <v>0</v>
      </c>
      <c r="BT109" s="467">
        <f>BP109/BO109*1</f>
        <v>0</v>
      </c>
      <c r="BU109" s="38" t="s">
        <v>2832</v>
      </c>
      <c r="BV109" s="1109" t="s">
        <v>2749</v>
      </c>
      <c r="BW109" s="785">
        <v>0.9</v>
      </c>
      <c r="BX109" s="900">
        <v>0</v>
      </c>
      <c r="BY109" s="876">
        <v>0</v>
      </c>
      <c r="BZ109" s="26"/>
      <c r="CA109" s="26"/>
      <c r="CB109" s="792"/>
      <c r="CC109" s="871" t="s">
        <v>2960</v>
      </c>
      <c r="CD109" s="828">
        <v>3</v>
      </c>
      <c r="CE109" s="1023">
        <v>5</v>
      </c>
      <c r="CF109" s="1028">
        <v>1</v>
      </c>
      <c r="CG109" s="999">
        <v>14800000</v>
      </c>
      <c r="CH109" s="999">
        <v>7400000</v>
      </c>
      <c r="CI109" s="810">
        <v>0.5</v>
      </c>
      <c r="CJ109" s="1054" t="s">
        <v>3281</v>
      </c>
      <c r="CK109" s="828">
        <v>3</v>
      </c>
      <c r="CL109" s="26"/>
      <c r="CM109" s="1134">
        <v>0</v>
      </c>
      <c r="CN109" s="930"/>
      <c r="CO109" s="930"/>
      <c r="CP109" s="1134">
        <v>0</v>
      </c>
      <c r="CQ109" s="1147" t="s">
        <v>2955</v>
      </c>
    </row>
    <row r="110" spans="1:95" ht="60" customHeight="1" x14ac:dyDescent="0.25">
      <c r="A110" s="1233"/>
      <c r="B110" s="1221"/>
      <c r="C110" s="1219"/>
      <c r="D110" s="15">
        <v>104</v>
      </c>
      <c r="E110" s="860" t="s">
        <v>656</v>
      </c>
      <c r="F110" s="11" t="s">
        <v>657</v>
      </c>
      <c r="G110" s="11" t="s">
        <v>658</v>
      </c>
      <c r="H110" s="11" t="s">
        <v>659</v>
      </c>
      <c r="I110" s="31" t="s">
        <v>660</v>
      </c>
      <c r="J110" s="1226"/>
      <c r="K110" s="1218"/>
      <c r="L110" s="1219"/>
      <c r="M110" s="1219"/>
      <c r="N110" s="413">
        <v>0.9</v>
      </c>
      <c r="O110" s="100">
        <v>0.9</v>
      </c>
      <c r="P110" s="1083">
        <v>1</v>
      </c>
      <c r="Q110" s="1137" t="s">
        <v>3401</v>
      </c>
      <c r="R110" s="1080" t="str">
        <f>'2015'!O115</f>
        <v>3% de la Fuerza Pública</v>
      </c>
      <c r="S110" s="86">
        <f>'2015'!P115</f>
        <v>0.03</v>
      </c>
      <c r="T110" s="36">
        <f>'2015'!Q115</f>
        <v>1</v>
      </c>
      <c r="U110" s="37" t="str">
        <f>'2015'!R115</f>
        <v>Costos asumidos por  la policia nacional seccional quindio</v>
      </c>
      <c r="V110" s="37" t="str">
        <f>'2015'!S115</f>
        <v>Costos asumidos por  la policia nacional seccional quindio</v>
      </c>
      <c r="W110" s="36">
        <f>'2015'!T115</f>
        <v>0</v>
      </c>
      <c r="X110" s="31" t="str">
        <f>'2015'!U115</f>
        <v>1 capcitacion a las mujeres de la policia del departamento del quindio sobre la equidad de genero</v>
      </c>
      <c r="Y110" s="103">
        <f>'2016'!N115</f>
        <v>0.09</v>
      </c>
      <c r="Z110" s="104">
        <f>'2016'!O115</f>
        <v>0.09</v>
      </c>
      <c r="AA110" s="112">
        <f>'2016'!P115</f>
        <v>1</v>
      </c>
      <c r="AB110" s="37">
        <f>'2016'!Q115</f>
        <v>0</v>
      </c>
      <c r="AC110" s="37">
        <f>'2016'!R115</f>
        <v>0</v>
      </c>
      <c r="AD110" s="816">
        <f>'2016'!S115</f>
        <v>0</v>
      </c>
      <c r="AE110" s="31" t="str">
        <f>'2016'!T115</f>
        <v>Se realizo  socializacio de la Ley 1257 de 2008 a las femeninas de la Policia Nacional  , en el Comando de Policia de Armenia.</v>
      </c>
      <c r="AF110" s="103">
        <f>'2017'!N115</f>
        <v>0.09</v>
      </c>
      <c r="AG110" s="104">
        <f>'2017'!O115</f>
        <v>0.05</v>
      </c>
      <c r="AH110" s="112">
        <f>'2017'!P115</f>
        <v>0.55555555555555558</v>
      </c>
      <c r="AI110" s="37">
        <f>'2017'!Q115</f>
        <v>0</v>
      </c>
      <c r="AJ110" s="37">
        <f>'2017'!R115</f>
        <v>0</v>
      </c>
      <c r="AK110" s="816">
        <f>'2017'!S115</f>
        <v>0</v>
      </c>
      <c r="AL110" s="31" t="str">
        <f>'2017'!T115</f>
        <v>Se realizo  socializacion de la Ley 1257 de 2008 a las femeninas de la Policia Nacional , en el Comando de Policia de Armenia.</v>
      </c>
      <c r="AM110" s="103">
        <f>'2018'!N115</f>
        <v>0</v>
      </c>
      <c r="AN110" s="104">
        <f>'2018'!O115</f>
        <v>0</v>
      </c>
      <c r="AO110" s="112">
        <f>'2018'!P115</f>
        <v>0</v>
      </c>
      <c r="AP110" s="37">
        <f>'2018'!Q115</f>
        <v>0</v>
      </c>
      <c r="AQ110" s="37">
        <f>'2018'!R115</f>
        <v>0</v>
      </c>
      <c r="AR110" s="203">
        <f>'2018'!S115</f>
        <v>0</v>
      </c>
      <c r="AS110" s="31"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T110" s="103">
        <f>'2019'!N115</f>
        <v>0</v>
      </c>
      <c r="AU110" s="104">
        <f>'2019'!O115</f>
        <v>0</v>
      </c>
      <c r="AV110" s="112">
        <f>'2019'!P115</f>
        <v>0.8</v>
      </c>
      <c r="AW110" s="37">
        <f>'2019'!Q115</f>
        <v>0</v>
      </c>
      <c r="AX110" s="37">
        <f>'2019'!R115</f>
        <v>0</v>
      </c>
      <c r="AY110" s="816">
        <v>0</v>
      </c>
      <c r="AZ110" s="353"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BA110" s="352">
        <f>'2020'!N115</f>
        <v>0</v>
      </c>
      <c r="BB110" s="352">
        <f>'2020'!O115</f>
        <v>0</v>
      </c>
      <c r="BC110" s="203">
        <f>'2020'!P115</f>
        <v>0</v>
      </c>
      <c r="BD110" s="362">
        <f>'2020'!Q115</f>
        <v>0</v>
      </c>
      <c r="BE110" s="362">
        <f>'2020'!R115</f>
        <v>0</v>
      </c>
      <c r="BF110" s="203">
        <f>'2020'!S115</f>
        <v>0.03</v>
      </c>
      <c r="BG110" s="26" t="s">
        <v>1410</v>
      </c>
      <c r="BH110" s="460">
        <v>0</v>
      </c>
      <c r="BI110" s="677">
        <v>2</v>
      </c>
      <c r="BJ110" s="467">
        <v>1</v>
      </c>
      <c r="BK110" s="687"/>
      <c r="BL110" s="489"/>
      <c r="BM110" s="467">
        <v>0</v>
      </c>
      <c r="BN110" s="26" t="s">
        <v>2651</v>
      </c>
      <c r="BO110" s="687">
        <v>3</v>
      </c>
      <c r="BP110" s="693">
        <v>3</v>
      </c>
      <c r="BQ110" s="467">
        <v>1</v>
      </c>
      <c r="BR110" s="707">
        <v>6485000</v>
      </c>
      <c r="BS110" s="708">
        <v>3878000</v>
      </c>
      <c r="BT110" s="467">
        <v>0.6</v>
      </c>
      <c r="BU110" s="26" t="s">
        <v>2821</v>
      </c>
      <c r="BV110" s="1109" t="s">
        <v>2753</v>
      </c>
      <c r="BW110" s="872">
        <v>3</v>
      </c>
      <c r="BX110" s="872">
        <v>1</v>
      </c>
      <c r="BY110" s="789">
        <v>0.33329999999999999</v>
      </c>
      <c r="BZ110" s="817">
        <v>233000</v>
      </c>
      <c r="CA110" s="817">
        <v>233000</v>
      </c>
      <c r="CB110" s="819">
        <v>1</v>
      </c>
      <c r="CC110" s="871" t="s">
        <v>2967</v>
      </c>
      <c r="CD110" s="828">
        <v>3</v>
      </c>
      <c r="CE110" s="1023">
        <v>0</v>
      </c>
      <c r="CF110" s="791">
        <v>0</v>
      </c>
      <c r="CG110" s="26"/>
      <c r="CH110" s="26"/>
      <c r="CI110" s="1021">
        <v>0</v>
      </c>
      <c r="CJ110" s="1038" t="s">
        <v>3210</v>
      </c>
      <c r="CK110" s="828">
        <v>3</v>
      </c>
      <c r="CL110" s="26"/>
      <c r="CM110" s="1134">
        <v>0</v>
      </c>
      <c r="CN110" s="930"/>
      <c r="CO110" s="930"/>
      <c r="CP110" s="1134">
        <v>0</v>
      </c>
      <c r="CQ110" s="1147" t="s">
        <v>2955</v>
      </c>
    </row>
    <row r="111" spans="1:95" ht="154.5" customHeight="1" x14ac:dyDescent="0.25">
      <c r="A111" s="1233"/>
      <c r="B111" s="1221"/>
      <c r="C111" s="1219"/>
      <c r="D111" s="12">
        <v>105</v>
      </c>
      <c r="E111" s="860" t="s">
        <v>661</v>
      </c>
      <c r="F111" s="11" t="s">
        <v>662</v>
      </c>
      <c r="G111" s="11" t="s">
        <v>663</v>
      </c>
      <c r="H111" s="11" t="s">
        <v>664</v>
      </c>
      <c r="I111" s="31" t="s">
        <v>665</v>
      </c>
      <c r="J111" s="1226"/>
      <c r="K111" s="1218"/>
      <c r="L111" s="1219"/>
      <c r="M111" s="1219"/>
      <c r="N111" s="414">
        <v>13</v>
      </c>
      <c r="O111" s="343">
        <v>1</v>
      </c>
      <c r="P111" s="1091">
        <f>O111/N111</f>
        <v>7.6923076923076927E-2</v>
      </c>
      <c r="Q111" s="1137" t="s">
        <v>3402</v>
      </c>
      <c r="R111" s="1080">
        <f>'2015'!O116</f>
        <v>0</v>
      </c>
      <c r="S111" s="86">
        <f>'2015'!P116</f>
        <v>0</v>
      </c>
      <c r="T111" s="36">
        <f>'2015'!Q116</f>
        <v>0</v>
      </c>
      <c r="U111" s="37">
        <f>'2015'!R116</f>
        <v>0</v>
      </c>
      <c r="V111" s="37">
        <f>'2015'!S116</f>
        <v>0</v>
      </c>
      <c r="W111" s="36">
        <f>'2015'!T116</f>
        <v>0</v>
      </c>
      <c r="X111" s="31">
        <f>'2015'!U116</f>
        <v>0</v>
      </c>
      <c r="Y111" s="103">
        <f>'2016'!N116</f>
        <v>1.2E-2</v>
      </c>
      <c r="Z111" s="104">
        <f>'2016'!O116</f>
        <v>5.0000000000000001E-3</v>
      </c>
      <c r="AA111" s="112">
        <f>'2016'!P116</f>
        <v>0.41666666666666669</v>
      </c>
      <c r="AB111" s="37">
        <f>'2016'!Q116</f>
        <v>13000000</v>
      </c>
      <c r="AC111" s="37">
        <f>'2016'!R116</f>
        <v>13000000</v>
      </c>
      <c r="AD111" s="819">
        <f>'2016'!S116</f>
        <v>1</v>
      </c>
      <c r="AE111" s="31" t="str">
        <f>'2016'!T116</f>
        <v xml:space="preserve">Implementación  de un plan de acción de protección de Derechos Humanos con incorporacion de perspectiva de género articulado interinstitucionalmente.. </v>
      </c>
      <c r="AF111" s="103">
        <f>'2017'!N116</f>
        <v>1.2E-2</v>
      </c>
      <c r="AG111" s="104">
        <f>'2017'!O116</f>
        <v>0.01</v>
      </c>
      <c r="AH111" s="112">
        <f>'2017'!P116</f>
        <v>0.83333333333333337</v>
      </c>
      <c r="AI111" s="37">
        <f>'2017'!Q116</f>
        <v>0</v>
      </c>
      <c r="AJ111" s="37">
        <f>'2017'!R116</f>
        <v>0</v>
      </c>
      <c r="AK111" s="816">
        <f>'2017'!S116</f>
        <v>0</v>
      </c>
      <c r="AL111" s="31" t="str">
        <f>'2017'!T116</f>
        <v>Se Implementaron 1 planes de acción de Derechos Humanos con incorporación de perspectiva de genero articulado interinstitucionalmente.</v>
      </c>
      <c r="AM111" s="103">
        <f>'2018'!N116</f>
        <v>0</v>
      </c>
      <c r="AN111" s="104">
        <f>'2018'!O116</f>
        <v>0</v>
      </c>
      <c r="AO111" s="112">
        <f>'2018'!P116</f>
        <v>0</v>
      </c>
      <c r="AP111" s="37">
        <f>'2018'!Q116</f>
        <v>0</v>
      </c>
      <c r="AQ111" s="37">
        <f>'2018'!R116</f>
        <v>0</v>
      </c>
      <c r="AR111" s="203">
        <f>'2018'!S116</f>
        <v>0</v>
      </c>
      <c r="AS111" s="31" t="str">
        <f>'2018'!AB116</f>
        <v>La Secretaría del Interior a través de la dirección de derechos humanos ha incorporado este componente en los planes y consejos de DDHH. De igual forma cada consejo cuenta con representante de consejos comunitarios de mujer</v>
      </c>
      <c r="AT111" s="103">
        <f>'2019'!N116</f>
        <v>0</v>
      </c>
      <c r="AU111" s="104">
        <f>'2019'!O116</f>
        <v>0</v>
      </c>
      <c r="AV111" s="112">
        <f>'2019'!P116</f>
        <v>0.8</v>
      </c>
      <c r="AW111" s="37">
        <f>'2019'!Q116</f>
        <v>0</v>
      </c>
      <c r="AX111" s="37">
        <f>'2019'!R116</f>
        <v>0</v>
      </c>
      <c r="AY111" s="816">
        <v>0</v>
      </c>
      <c r="AZ111" s="353"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BA111" s="352">
        <f>'2020'!N116</f>
        <v>0</v>
      </c>
      <c r="BB111" s="352">
        <f>'2020'!O116</f>
        <v>0</v>
      </c>
      <c r="BC111" s="203">
        <f>'2020'!P116</f>
        <v>0</v>
      </c>
      <c r="BD111" s="362">
        <f>'2020'!Q116</f>
        <v>0</v>
      </c>
      <c r="BE111" s="362">
        <f>'2020'!R116</f>
        <v>0</v>
      </c>
      <c r="BF111" s="203">
        <f>'2020'!S116</f>
        <v>0.03</v>
      </c>
      <c r="BG111" s="26" t="s">
        <v>1410</v>
      </c>
      <c r="BH111" s="460">
        <v>12</v>
      </c>
      <c r="BI111" s="677">
        <v>0</v>
      </c>
      <c r="BJ111" s="467">
        <v>0</v>
      </c>
      <c r="BK111" s="687"/>
      <c r="BL111" s="489"/>
      <c r="BM111" s="467">
        <v>0</v>
      </c>
      <c r="BN111" s="26" t="s">
        <v>2600</v>
      </c>
      <c r="BO111" s="687">
        <v>12</v>
      </c>
      <c r="BP111" s="693">
        <v>0</v>
      </c>
      <c r="BQ111" s="467">
        <v>0</v>
      </c>
      <c r="BR111" s="703">
        <v>0</v>
      </c>
      <c r="BS111" s="703">
        <v>0</v>
      </c>
      <c r="BT111" s="467">
        <f>BP111/BO111*1</f>
        <v>0</v>
      </c>
      <c r="BU111" s="38" t="s">
        <v>2832</v>
      </c>
      <c r="BV111" s="1109" t="s">
        <v>2754</v>
      </c>
      <c r="BW111" s="872">
        <v>13</v>
      </c>
      <c r="BX111" s="900">
        <v>0</v>
      </c>
      <c r="BY111" s="876">
        <v>0</v>
      </c>
      <c r="BZ111" s="26"/>
      <c r="CA111" s="26"/>
      <c r="CB111" s="792"/>
      <c r="CC111" s="969" t="s">
        <v>2955</v>
      </c>
      <c r="CD111" s="975">
        <v>13</v>
      </c>
      <c r="CE111" s="1023">
        <v>1</v>
      </c>
      <c r="CF111" s="791">
        <v>0.08</v>
      </c>
      <c r="CG111" s="26"/>
      <c r="CH111" s="26"/>
      <c r="CI111" s="1021">
        <v>0</v>
      </c>
      <c r="CJ111" s="1038" t="s">
        <v>3254</v>
      </c>
      <c r="CK111" s="1128">
        <v>13</v>
      </c>
      <c r="CL111" s="26"/>
      <c r="CM111" s="1134">
        <v>0</v>
      </c>
      <c r="CN111" s="930"/>
      <c r="CO111" s="930"/>
      <c r="CP111" s="1134">
        <v>0</v>
      </c>
      <c r="CQ111" s="1147" t="s">
        <v>2955</v>
      </c>
    </row>
    <row r="112" spans="1:95" ht="60" customHeight="1" x14ac:dyDescent="0.25">
      <c r="A112" s="1233"/>
      <c r="B112" s="1221"/>
      <c r="C112" s="1219"/>
      <c r="D112" s="12">
        <v>106</v>
      </c>
      <c r="E112" s="860" t="s">
        <v>666</v>
      </c>
      <c r="F112" s="11" t="s">
        <v>667</v>
      </c>
      <c r="G112" s="11" t="s">
        <v>668</v>
      </c>
      <c r="H112" s="11" t="s">
        <v>669</v>
      </c>
      <c r="I112" s="31" t="s">
        <v>670</v>
      </c>
      <c r="J112" s="1226"/>
      <c r="K112" s="1218"/>
      <c r="L112" s="1219"/>
      <c r="M112" s="1219"/>
      <c r="N112" s="413">
        <v>0.9</v>
      </c>
      <c r="O112" s="867">
        <v>0.9</v>
      </c>
      <c r="P112" s="1083">
        <v>1</v>
      </c>
      <c r="Q112" s="1137" t="s">
        <v>3403</v>
      </c>
      <c r="R112" s="1080" t="str">
        <f>'2015'!O117</f>
        <v>10% de implementación de campaña de sensibilización de rutas de atención a mujeres víctimas.</v>
      </c>
      <c r="S112" s="86">
        <f>'2015'!P117</f>
        <v>0</v>
      </c>
      <c r="T112" s="36">
        <f>'2015'!Q117</f>
        <v>0</v>
      </c>
      <c r="U112" s="37">
        <f>'2015'!R117</f>
        <v>148240000</v>
      </c>
      <c r="V112" s="37">
        <f>'2015'!S117</f>
        <v>21708252</v>
      </c>
      <c r="W112" s="36">
        <f>'2015'!T117</f>
        <v>0.14643990825688075</v>
      </c>
      <c r="X112" s="31" t="str">
        <f>'2015'!U117</f>
        <v xml:space="preserve">Desde la jefatura de la mujer se llevan a cabo campañas permanentes en instituciones educativas, comisarias de familia, gurpos de mujeres gestantes, grupos de mujeres lactantes, consejos de mujeres, grupos de adulto mayor </v>
      </c>
      <c r="Y112" s="103">
        <f>'2016'!N117</f>
        <v>0.09</v>
      </c>
      <c r="Z112" s="104">
        <f>'2016'!O117</f>
        <v>0.09</v>
      </c>
      <c r="AA112" s="112">
        <f>'2016'!P117</f>
        <v>1</v>
      </c>
      <c r="AB112" s="37">
        <f>'2016'!Q117</f>
        <v>0</v>
      </c>
      <c r="AC112" s="37">
        <f>'2016'!R117</f>
        <v>0</v>
      </c>
      <c r="AD112" s="816">
        <f>'2016'!S117</f>
        <v>0</v>
      </c>
      <c r="AE112" s="31" t="str">
        <f>'2016'!T117</f>
        <v>Desde la  jefatura de la mujer se llevo a cabo Socializacion de las rutas de atencion en violencia a diferentes organizaciones de mujeres.(consejo Departamental y Municipales de Mujeres, Organizaciones de mujeres, comisarias de familias)</v>
      </c>
      <c r="AF112" s="103">
        <f>'2017'!N117</f>
        <v>0.09</v>
      </c>
      <c r="AG112" s="104">
        <f>'2017'!O117</f>
        <v>0.09</v>
      </c>
      <c r="AH112" s="112">
        <f>'2017'!P117</f>
        <v>1</v>
      </c>
      <c r="AI112" s="37">
        <f>'2017'!Q117</f>
        <v>0</v>
      </c>
      <c r="AJ112" s="37">
        <f>'2017'!R117</f>
        <v>0</v>
      </c>
      <c r="AK112" s="816">
        <f>'2017'!S117</f>
        <v>0</v>
      </c>
      <c r="AL112" s="31" t="str">
        <f>'2017'!T117</f>
        <v>Desde la  jefatura de la mujer se llevo a cabo Socializacion de las rutas de atencion en violencia a diferentes organizaciones de mujeres.(consejo Departamental y Municipales de Mujeres, Organizaciones de mujeres, comisarias de familias)</v>
      </c>
      <c r="AM112" s="103">
        <f>'2018'!N117</f>
        <v>0</v>
      </c>
      <c r="AN112" s="104">
        <f>'2018'!O117</f>
        <v>0</v>
      </c>
      <c r="AO112" s="112">
        <f>'2018'!P117</f>
        <v>0</v>
      </c>
      <c r="AP112" s="37">
        <f>'2018'!Q117</f>
        <v>0</v>
      </c>
      <c r="AQ112" s="37">
        <f>'2018'!R117</f>
        <v>0</v>
      </c>
      <c r="AR112" s="203">
        <f>'2018'!S117</f>
        <v>0</v>
      </c>
      <c r="AS112" s="31"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T112" s="103">
        <f>'2019'!N117</f>
        <v>0</v>
      </c>
      <c r="AU112" s="104">
        <f>'2019'!O117</f>
        <v>0</v>
      </c>
      <c r="AV112" s="112">
        <f>'2019'!P117</f>
        <v>0.8</v>
      </c>
      <c r="AW112" s="37">
        <f>'2019'!Q117</f>
        <v>0</v>
      </c>
      <c r="AX112" s="37">
        <f>'2019'!R117</f>
        <v>0</v>
      </c>
      <c r="AY112" s="816">
        <v>0</v>
      </c>
      <c r="AZ112" s="353"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BA112" s="352">
        <f>'2020'!N117</f>
        <v>0</v>
      </c>
      <c r="BB112" s="352">
        <f>'2020'!O117</f>
        <v>0</v>
      </c>
      <c r="BC112" s="203">
        <f>'2020'!P117</f>
        <v>0</v>
      </c>
      <c r="BD112" s="362">
        <f>'2020'!Q117</f>
        <v>0</v>
      </c>
      <c r="BE112" s="362">
        <f>'2020'!R117</f>
        <v>0</v>
      </c>
      <c r="BF112" s="203">
        <f>'2020'!S117</f>
        <v>0.03</v>
      </c>
      <c r="BG112" s="356" t="s">
        <v>1407</v>
      </c>
      <c r="BH112" s="460">
        <v>4</v>
      </c>
      <c r="BI112" s="677">
        <v>4</v>
      </c>
      <c r="BJ112" s="467">
        <v>1</v>
      </c>
      <c r="BK112" s="616">
        <v>11299583</v>
      </c>
      <c r="BL112" s="616">
        <v>11299583</v>
      </c>
      <c r="BM112" s="467">
        <v>1</v>
      </c>
      <c r="BN112" s="683" t="s">
        <v>2652</v>
      </c>
      <c r="BO112" s="687">
        <v>4</v>
      </c>
      <c r="BP112" s="693">
        <v>14</v>
      </c>
      <c r="BQ112" s="467">
        <v>1</v>
      </c>
      <c r="BR112" s="703">
        <v>8967300</v>
      </c>
      <c r="BS112" s="703">
        <v>4300300</v>
      </c>
      <c r="BT112" s="467">
        <v>0.47</v>
      </c>
      <c r="BU112" s="683" t="s">
        <v>2890</v>
      </c>
      <c r="BV112" s="1109" t="s">
        <v>2774</v>
      </c>
      <c r="BW112" s="889">
        <v>4</v>
      </c>
      <c r="BX112" s="889">
        <v>4</v>
      </c>
      <c r="BY112" s="875">
        <v>1</v>
      </c>
      <c r="BZ112" s="905">
        <v>1065000</v>
      </c>
      <c r="CA112" s="905">
        <v>1257307</v>
      </c>
      <c r="CB112" s="792"/>
      <c r="CC112" s="871" t="s">
        <v>3108</v>
      </c>
      <c r="CD112" s="828">
        <v>4</v>
      </c>
      <c r="CE112" s="1023">
        <v>3</v>
      </c>
      <c r="CF112" s="1026">
        <v>0.75</v>
      </c>
      <c r="CG112" s="989">
        <v>291693</v>
      </c>
      <c r="CH112" s="989">
        <v>97231</v>
      </c>
      <c r="CI112" s="1003" t="s">
        <v>3214</v>
      </c>
      <c r="CJ112" s="1038" t="s">
        <v>3241</v>
      </c>
      <c r="CK112" s="828">
        <v>4</v>
      </c>
      <c r="CL112" s="26"/>
      <c r="CM112" s="1134">
        <v>0</v>
      </c>
      <c r="CN112" s="930"/>
      <c r="CO112" s="930"/>
      <c r="CP112" s="1134">
        <v>0</v>
      </c>
      <c r="CQ112" s="1147" t="s">
        <v>2955</v>
      </c>
    </row>
    <row r="113" spans="1:95" ht="60" customHeight="1" x14ac:dyDescent="0.25">
      <c r="A113" s="1233"/>
      <c r="B113" s="1221"/>
      <c r="C113" s="1219"/>
      <c r="D113" s="12">
        <v>107</v>
      </c>
      <c r="E113" s="860" t="s">
        <v>671</v>
      </c>
      <c r="F113" s="11" t="s">
        <v>672</v>
      </c>
      <c r="G113" s="11" t="s">
        <v>673</v>
      </c>
      <c r="H113" s="11" t="s">
        <v>59</v>
      </c>
      <c r="I113" s="31" t="s">
        <v>674</v>
      </c>
      <c r="J113" s="1226"/>
      <c r="K113" s="1218"/>
      <c r="L113" s="1219"/>
      <c r="M113" s="1219"/>
      <c r="N113" s="413">
        <v>0.9</v>
      </c>
      <c r="O113" s="100">
        <v>1</v>
      </c>
      <c r="P113" s="1083">
        <v>1</v>
      </c>
      <c r="Q113" s="1137" t="s">
        <v>3404</v>
      </c>
      <c r="R113" s="1080">
        <f>'2015'!O118</f>
        <v>0</v>
      </c>
      <c r="S113" s="86">
        <f>'2015'!P118</f>
        <v>0</v>
      </c>
      <c r="T113" s="36">
        <f>'2015'!Q118</f>
        <v>0</v>
      </c>
      <c r="U113" s="37">
        <f>'2015'!R118</f>
        <v>0</v>
      </c>
      <c r="V113" s="37">
        <f>'2015'!S118</f>
        <v>0</v>
      </c>
      <c r="W113" s="36">
        <f>'2015'!T118</f>
        <v>0</v>
      </c>
      <c r="X113" s="31">
        <f>'2015'!U118</f>
        <v>0</v>
      </c>
      <c r="Y113" s="103">
        <f>'2016'!N118</f>
        <v>0.09</v>
      </c>
      <c r="Z113" s="104">
        <f>'2016'!O118</f>
        <v>0.09</v>
      </c>
      <c r="AA113" s="112">
        <f>'2016'!P118</f>
        <v>1</v>
      </c>
      <c r="AB113" s="37">
        <f>'2016'!Q118</f>
        <v>0</v>
      </c>
      <c r="AC113" s="37">
        <f>'2016'!R118</f>
        <v>0</v>
      </c>
      <c r="AD113" s="816">
        <f>'2016'!S118</f>
        <v>0</v>
      </c>
      <c r="AE113" s="31" t="str">
        <f>'2016'!T118</f>
        <v>Este comité esta articulado por la defensoria del Pueblo</v>
      </c>
      <c r="AF113" s="103">
        <f>'2017'!N118</f>
        <v>0.09</v>
      </c>
      <c r="AG113" s="104">
        <f>'2017'!O118</f>
        <v>3.5999999999999997E-2</v>
      </c>
      <c r="AH113" s="112">
        <f>'2017'!P118</f>
        <v>0.39999999999999997</v>
      </c>
      <c r="AI113" s="37">
        <f>'2017'!Q118</f>
        <v>0</v>
      </c>
      <c r="AJ113" s="37">
        <f>'2017'!R118</f>
        <v>0</v>
      </c>
      <c r="AK113" s="816">
        <f>'2017'!S118</f>
        <v>0</v>
      </c>
      <c r="AL113" s="31" t="str">
        <f>'2017'!T118</f>
        <v>Este comité esta articulado por la defensoria del Pueblo, sin embargo, secretaria de familia con el fin de hacer seguimiento a la ley 1257 consolida por medio de la politica publica de equidad de genero los items para realizar el control pertinente.</v>
      </c>
      <c r="AM113" s="103">
        <f>'2018'!N118</f>
        <v>0</v>
      </c>
      <c r="AN113" s="104">
        <f>'2018'!O118</f>
        <v>0</v>
      </c>
      <c r="AO113" s="112">
        <f>'2018'!P118</f>
        <v>0</v>
      </c>
      <c r="AP113" s="37">
        <f>'2018'!Q118</f>
        <v>0</v>
      </c>
      <c r="AQ113" s="37">
        <f>'2018'!R118</f>
        <v>0</v>
      </c>
      <c r="AR113" s="203">
        <f>'2018'!S118</f>
        <v>0</v>
      </c>
      <c r="AS113" s="31"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T113" s="103">
        <f>'2019'!N118</f>
        <v>0</v>
      </c>
      <c r="AU113" s="104">
        <f>'2019'!O118</f>
        <v>0</v>
      </c>
      <c r="AV113" s="112">
        <f>'2019'!P118</f>
        <v>0.8</v>
      </c>
      <c r="AW113" s="37">
        <f>'2019'!Q118</f>
        <v>0</v>
      </c>
      <c r="AX113" s="37">
        <f>'2019'!R118</f>
        <v>0</v>
      </c>
      <c r="AY113" s="816">
        <v>0</v>
      </c>
      <c r="AZ113" s="353" t="str">
        <f>'2019'!S118</f>
        <v>El ICBF a través de sus diferentes programas socializa las rutas de atención existentes para las mujeres víctimas, proceso que se adelanta con los diferentes funcionarios adscritos tanto al ICBF como a los operadores de los programas del ICBF.</v>
      </c>
      <c r="BA113" s="352">
        <f>'2020'!N118</f>
        <v>0</v>
      </c>
      <c r="BB113" s="352">
        <f>'2020'!O118</f>
        <v>0</v>
      </c>
      <c r="BC113" s="203">
        <f>'2020'!P118</f>
        <v>0</v>
      </c>
      <c r="BD113" s="362">
        <f>'2020'!Q118</f>
        <v>0</v>
      </c>
      <c r="BE113" s="362">
        <f>'2020'!R118</f>
        <v>0</v>
      </c>
      <c r="BF113" s="203">
        <f>'2020'!S118</f>
        <v>0.03</v>
      </c>
      <c r="BG113" s="356" t="s">
        <v>1406</v>
      </c>
      <c r="BH113" s="460">
        <v>0</v>
      </c>
      <c r="BI113" s="677">
        <v>0</v>
      </c>
      <c r="BJ113" s="467">
        <v>0</v>
      </c>
      <c r="BK113" s="687"/>
      <c r="BL113" s="489"/>
      <c r="BM113" s="467">
        <v>0</v>
      </c>
      <c r="BN113" s="683" t="s">
        <v>2600</v>
      </c>
      <c r="BO113" s="694">
        <v>0.9</v>
      </c>
      <c r="BP113" s="739">
        <v>1</v>
      </c>
      <c r="BQ113" s="467">
        <v>1</v>
      </c>
      <c r="BR113" s="703">
        <v>0</v>
      </c>
      <c r="BS113" s="703">
        <v>0</v>
      </c>
      <c r="BT113" s="467">
        <v>0</v>
      </c>
      <c r="BU113" s="722" t="s">
        <v>2891</v>
      </c>
      <c r="BV113" s="1109" t="s">
        <v>2822</v>
      </c>
      <c r="BW113" s="785">
        <v>0.9</v>
      </c>
      <c r="BX113" s="899">
        <v>0</v>
      </c>
      <c r="BY113" s="876">
        <v>0</v>
      </c>
      <c r="BZ113" s="26"/>
      <c r="CA113" s="26"/>
      <c r="CB113" s="792"/>
      <c r="CC113" s="932" t="s">
        <v>3039</v>
      </c>
      <c r="CD113" s="785">
        <v>0.9</v>
      </c>
      <c r="CE113" s="1022">
        <v>0</v>
      </c>
      <c r="CF113" s="791">
        <v>0</v>
      </c>
      <c r="CG113" s="26"/>
      <c r="CH113" s="26"/>
      <c r="CI113" s="1021">
        <v>0</v>
      </c>
      <c r="CJ113" s="1038" t="s">
        <v>3039</v>
      </c>
      <c r="CK113" s="785">
        <v>0.9</v>
      </c>
      <c r="CL113" s="26"/>
      <c r="CM113" s="1134">
        <v>0</v>
      </c>
      <c r="CN113" s="930"/>
      <c r="CO113" s="930"/>
      <c r="CP113" s="1134">
        <v>0</v>
      </c>
      <c r="CQ113" s="1147" t="s">
        <v>2955</v>
      </c>
    </row>
    <row r="114" spans="1:95" ht="60" customHeight="1" x14ac:dyDescent="0.25">
      <c r="A114" s="1233"/>
      <c r="B114" s="1227" t="s">
        <v>675</v>
      </c>
      <c r="C114" s="1163" t="s">
        <v>676</v>
      </c>
      <c r="D114" s="15">
        <v>108</v>
      </c>
      <c r="E114" s="860" t="s">
        <v>677</v>
      </c>
      <c r="F114" s="11" t="s">
        <v>678</v>
      </c>
      <c r="G114" s="11" t="s">
        <v>679</v>
      </c>
      <c r="H114" s="11" t="s">
        <v>680</v>
      </c>
      <c r="I114" s="31" t="s">
        <v>670</v>
      </c>
      <c r="J114" s="1226"/>
      <c r="K114" s="1218"/>
      <c r="L114" s="1219"/>
      <c r="M114" s="1219"/>
      <c r="N114" s="413">
        <v>0.9</v>
      </c>
      <c r="O114" s="867">
        <v>0.9</v>
      </c>
      <c r="P114" s="1083">
        <v>1</v>
      </c>
      <c r="Q114" s="1137" t="s">
        <v>3405</v>
      </c>
      <c r="R114" s="1080">
        <f>'2015'!O119</f>
        <v>0</v>
      </c>
      <c r="S114" s="86">
        <f>'2015'!P119</f>
        <v>0</v>
      </c>
      <c r="T114" s="36">
        <f>'2015'!Q119</f>
        <v>0</v>
      </c>
      <c r="U114" s="37">
        <f>'2015'!R119</f>
        <v>0</v>
      </c>
      <c r="V114" s="37">
        <f>'2015'!S119</f>
        <v>0</v>
      </c>
      <c r="W114" s="36">
        <f>'2015'!T119</f>
        <v>0</v>
      </c>
      <c r="X114" s="31">
        <f>'2015'!U119</f>
        <v>0</v>
      </c>
      <c r="Y114" s="103">
        <f>'2016'!N119</f>
        <v>0.09</v>
      </c>
      <c r="Z114" s="104">
        <f>'2016'!O119</f>
        <v>0.09</v>
      </c>
      <c r="AA114" s="112">
        <f>'2016'!P119</f>
        <v>1</v>
      </c>
      <c r="AB114" s="37">
        <f>'2016'!Q119</f>
        <v>0</v>
      </c>
      <c r="AC114" s="37">
        <f>'2016'!R119</f>
        <v>0</v>
      </c>
      <c r="AD114" s="816">
        <f>'2016'!S119</f>
        <v>0</v>
      </c>
      <c r="AE114" s="31" t="str">
        <f>'2016'!T119</f>
        <v xml:space="preserve">este proceso esta a cargo del consejo departamental de mujeres </v>
      </c>
      <c r="AF114" s="103">
        <f>'2017'!N119</f>
        <v>0.09</v>
      </c>
      <c r="AG114" s="104">
        <f>'2017'!O119</f>
        <v>0.09</v>
      </c>
      <c r="AH114" s="112">
        <f>'2017'!P119</f>
        <v>1</v>
      </c>
      <c r="AI114" s="37">
        <f>'2017'!Q119</f>
        <v>0</v>
      </c>
      <c r="AJ114" s="37">
        <f>'2017'!R119</f>
        <v>0</v>
      </c>
      <c r="AK114" s="816">
        <f>'2017'!S119</f>
        <v>0</v>
      </c>
      <c r="AL114" s="31" t="str">
        <f>'2017'!T119</f>
        <v>se ha consolidado el comité departamental de muejeres en el departamental, el cual le hace seguimiento a la  Política Pública de Equidad de Género para las mujeres.</v>
      </c>
      <c r="AM114" s="103">
        <f>'2018'!N119</f>
        <v>0</v>
      </c>
      <c r="AN114" s="104">
        <f>'2018'!O119</f>
        <v>0</v>
      </c>
      <c r="AO114" s="112">
        <f>'2018'!P119</f>
        <v>0</v>
      </c>
      <c r="AP114" s="37">
        <f>'2018'!Q119</f>
        <v>0</v>
      </c>
      <c r="AQ114" s="37">
        <f>'2018'!R119</f>
        <v>0</v>
      </c>
      <c r="AR114" s="203">
        <f>'2018'!S119</f>
        <v>0</v>
      </c>
      <c r="AS114" s="31"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T114" s="103">
        <f>'2019'!N119</f>
        <v>0</v>
      </c>
      <c r="AU114" s="104">
        <f>'2019'!O119</f>
        <v>0</v>
      </c>
      <c r="AV114" s="112">
        <f>'2019'!P119</f>
        <v>0.8</v>
      </c>
      <c r="AW114" s="37">
        <f>'2019'!Q119</f>
        <v>0</v>
      </c>
      <c r="AX114" s="37">
        <f>'2019'!R119</f>
        <v>0</v>
      </c>
      <c r="AY114" s="816">
        <v>0</v>
      </c>
      <c r="AZ114" s="353"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BA114" s="352">
        <f>'2020'!N119</f>
        <v>0</v>
      </c>
      <c r="BB114" s="352">
        <f>'2020'!O119</f>
        <v>0</v>
      </c>
      <c r="BC114" s="203">
        <f>'2020'!P119</f>
        <v>0</v>
      </c>
      <c r="BD114" s="362">
        <f>'2020'!Q119</f>
        <v>0</v>
      </c>
      <c r="BE114" s="362">
        <f>'2020'!R119</f>
        <v>0</v>
      </c>
      <c r="BF114" s="203">
        <f>'2020'!S119</f>
        <v>0.03</v>
      </c>
      <c r="BG114" s="356" t="s">
        <v>1041</v>
      </c>
      <c r="BH114" s="460">
        <v>2</v>
      </c>
      <c r="BI114" s="483">
        <v>2</v>
      </c>
      <c r="BJ114" s="467">
        <v>1</v>
      </c>
      <c r="BK114" s="687">
        <v>0</v>
      </c>
      <c r="BL114" s="461"/>
      <c r="BM114" s="467">
        <v>0</v>
      </c>
      <c r="BN114" s="683" t="s">
        <v>2654</v>
      </c>
      <c r="BO114" s="687">
        <v>1</v>
      </c>
      <c r="BP114" s="693">
        <v>1</v>
      </c>
      <c r="BQ114" s="467">
        <v>1</v>
      </c>
      <c r="BR114" s="703">
        <v>800000</v>
      </c>
      <c r="BS114" s="703">
        <v>800000</v>
      </c>
      <c r="BT114" s="467">
        <v>1</v>
      </c>
      <c r="BU114" s="683" t="s">
        <v>2892</v>
      </c>
      <c r="BV114" s="1109" t="s">
        <v>2757</v>
      </c>
      <c r="BW114" s="889">
        <v>0.9</v>
      </c>
      <c r="BX114" s="897">
        <v>1</v>
      </c>
      <c r="BY114" s="875">
        <v>1</v>
      </c>
      <c r="BZ114" s="26"/>
      <c r="CA114" s="26"/>
      <c r="CB114" s="792"/>
      <c r="CC114" s="871" t="s">
        <v>3109</v>
      </c>
      <c r="CD114" s="828">
        <v>1</v>
      </c>
      <c r="CE114" s="1013">
        <v>1</v>
      </c>
      <c r="CF114" s="1014">
        <v>1</v>
      </c>
      <c r="CG114" s="26"/>
      <c r="CH114" s="26"/>
      <c r="CI114" s="1021">
        <v>0</v>
      </c>
      <c r="CJ114" s="1038" t="s">
        <v>3234</v>
      </c>
      <c r="CK114" s="828">
        <v>1</v>
      </c>
      <c r="CL114" s="26"/>
      <c r="CM114" s="1134">
        <v>0</v>
      </c>
      <c r="CN114" s="930"/>
      <c r="CO114" s="930"/>
      <c r="CP114" s="1134">
        <v>0</v>
      </c>
      <c r="CQ114" s="1147" t="s">
        <v>2955</v>
      </c>
    </row>
    <row r="115" spans="1:95" ht="60" customHeight="1" thickBot="1" x14ac:dyDescent="0.3">
      <c r="A115" s="1234"/>
      <c r="B115" s="1228"/>
      <c r="C115" s="1229"/>
      <c r="D115" s="43">
        <v>109</v>
      </c>
      <c r="E115" s="863" t="s">
        <v>681</v>
      </c>
      <c r="F115" s="33" t="s">
        <v>682</v>
      </c>
      <c r="G115" s="33" t="s">
        <v>683</v>
      </c>
      <c r="H115" s="33" t="s">
        <v>684</v>
      </c>
      <c r="I115" s="34" t="s">
        <v>685</v>
      </c>
      <c r="J115" s="1236"/>
      <c r="K115" s="1235"/>
      <c r="L115" s="1220"/>
      <c r="M115" s="1219"/>
      <c r="N115" s="417">
        <v>0.9</v>
      </c>
      <c r="O115" s="100">
        <v>0.48</v>
      </c>
      <c r="P115" s="1084">
        <v>0.48</v>
      </c>
      <c r="Q115" s="1137" t="s">
        <v>3406</v>
      </c>
      <c r="R115" s="1094">
        <f>'2015'!O120</f>
        <v>0</v>
      </c>
      <c r="S115" s="87">
        <f>'2015'!P120</f>
        <v>0</v>
      </c>
      <c r="T115" s="44">
        <f>'2015'!Q120</f>
        <v>0</v>
      </c>
      <c r="U115" s="45">
        <f>'2015'!R120</f>
        <v>0</v>
      </c>
      <c r="V115" s="45">
        <f>'2015'!S120</f>
        <v>0</v>
      </c>
      <c r="W115" s="44">
        <f>'2015'!T120</f>
        <v>0</v>
      </c>
      <c r="X115" s="34">
        <f>'2015'!U120</f>
        <v>0</v>
      </c>
      <c r="Y115" s="105">
        <f>'2016'!N120</f>
        <v>0.09</v>
      </c>
      <c r="Z115" s="106">
        <f>'2016'!O120</f>
        <v>0.09</v>
      </c>
      <c r="AA115" s="44">
        <f>'2016'!P120</f>
        <v>1</v>
      </c>
      <c r="AB115" s="45">
        <f>'2016'!Q120</f>
        <v>0</v>
      </c>
      <c r="AC115" s="45">
        <f>'2016'!R120</f>
        <v>0</v>
      </c>
      <c r="AD115" s="1116">
        <f>'2016'!S120</f>
        <v>0</v>
      </c>
      <c r="AE115" s="34" t="str">
        <f>'2016'!T120</f>
        <v>A traves de los consejos municipales de mujeres se vienen Incentivando la participación activa de las organizaciones de mujeres  en el monitoreo y evaluación de la Política Pública de Equidad de Género para las mujeres.</v>
      </c>
      <c r="AF115" s="105">
        <f>'2017'!N120</f>
        <v>0.09</v>
      </c>
      <c r="AG115" s="106">
        <f>'2017'!O120</f>
        <v>4.4999999999999998E-2</v>
      </c>
      <c r="AH115" s="44">
        <f>'2017'!P120</f>
        <v>0.5</v>
      </c>
      <c r="AI115" s="45">
        <f>'2017'!Q120</f>
        <v>0</v>
      </c>
      <c r="AJ115" s="45">
        <f>'2017'!R120</f>
        <v>0</v>
      </c>
      <c r="AK115" s="1116">
        <f>'2017'!S120</f>
        <v>0</v>
      </c>
      <c r="AL115" s="34" t="str">
        <f>'2017'!T120</f>
        <v>A traves de los consejos municipales de mujeres se vienen Incentivando la participación activa de las organizaciones de mujeres  en el monitoreo y evaluación de la Política Pública de Equidad de Género para las mujeres.</v>
      </c>
      <c r="AM115" s="105">
        <f>'2018'!N120</f>
        <v>0</v>
      </c>
      <c r="AN115" s="106">
        <f>'2018'!O120</f>
        <v>0</v>
      </c>
      <c r="AO115" s="44">
        <f>'2018'!P120</f>
        <v>0</v>
      </c>
      <c r="AP115" s="45">
        <f>'2018'!Q120</f>
        <v>0</v>
      </c>
      <c r="AQ115" s="45">
        <f>'2018'!R120</f>
        <v>0</v>
      </c>
      <c r="AR115" s="203">
        <f>'2018'!S120</f>
        <v>0</v>
      </c>
      <c r="AS115" s="34"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T115" s="105">
        <v>80</v>
      </c>
      <c r="AU115" s="106">
        <v>80</v>
      </c>
      <c r="AV115" s="44">
        <f>'2019'!P120</f>
        <v>0.8</v>
      </c>
      <c r="AW115" s="45">
        <f>'2019'!Q120</f>
        <v>0</v>
      </c>
      <c r="AX115" s="45">
        <f>'2019'!R120</f>
        <v>0</v>
      </c>
      <c r="AY115" s="1116">
        <v>0</v>
      </c>
      <c r="AZ115" s="354"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BA115" s="352">
        <f>'2020'!N120</f>
        <v>0</v>
      </c>
      <c r="BB115" s="352">
        <f>'2020'!O120</f>
        <v>0</v>
      </c>
      <c r="BC115" s="203">
        <f>'2020'!P120</f>
        <v>0</v>
      </c>
      <c r="BD115" s="362">
        <f>'2020'!Q120</f>
        <v>0</v>
      </c>
      <c r="BE115" s="362">
        <f>'2020'!R120</f>
        <v>0</v>
      </c>
      <c r="BF115" s="203">
        <f>'2020'!S120</f>
        <v>0.03</v>
      </c>
      <c r="BG115" s="356" t="s">
        <v>1415</v>
      </c>
      <c r="BH115" s="460">
        <v>10</v>
      </c>
      <c r="BI115" s="677">
        <v>8</v>
      </c>
      <c r="BJ115" s="467">
        <v>0.8</v>
      </c>
      <c r="BK115" s="628"/>
      <c r="BL115" s="628"/>
      <c r="BM115" s="467">
        <v>0</v>
      </c>
      <c r="BN115" s="683" t="s">
        <v>2655</v>
      </c>
      <c r="BO115" s="687">
        <v>6</v>
      </c>
      <c r="BP115" s="693">
        <v>6</v>
      </c>
      <c r="BQ115" s="467">
        <v>1</v>
      </c>
      <c r="BR115" s="703">
        <v>2210000</v>
      </c>
      <c r="BS115" s="703">
        <v>3800000</v>
      </c>
      <c r="BT115" s="467">
        <v>1</v>
      </c>
      <c r="BU115" s="683" t="s">
        <v>2893</v>
      </c>
      <c r="BV115" s="1109" t="s">
        <v>2759</v>
      </c>
      <c r="BW115" s="897">
        <v>1</v>
      </c>
      <c r="BX115" s="897">
        <v>1</v>
      </c>
      <c r="BY115" s="875">
        <v>1</v>
      </c>
      <c r="BZ115" s="26"/>
      <c r="CA115" s="26"/>
      <c r="CB115" s="792"/>
      <c r="CC115" s="871" t="s">
        <v>2996</v>
      </c>
      <c r="CD115" s="828">
        <v>6</v>
      </c>
      <c r="CE115" s="1001">
        <v>1</v>
      </c>
      <c r="CF115" s="1003" t="s">
        <v>3216</v>
      </c>
      <c r="CG115" s="989">
        <v>244000</v>
      </c>
      <c r="CH115" s="989">
        <v>244000</v>
      </c>
      <c r="CI115" s="1002">
        <v>1</v>
      </c>
      <c r="CJ115" s="1038" t="s">
        <v>3233</v>
      </c>
      <c r="CK115" s="828">
        <v>6</v>
      </c>
      <c r="CL115" s="26"/>
      <c r="CM115" s="1134">
        <v>0</v>
      </c>
      <c r="CN115" s="930"/>
      <c r="CO115" s="930"/>
      <c r="CP115" s="1134">
        <v>0</v>
      </c>
      <c r="CQ115" s="1147" t="s">
        <v>2955</v>
      </c>
    </row>
  </sheetData>
  <sheetProtection sort="0"/>
  <mergeCells count="254">
    <mergeCell ref="BW2:BX2"/>
    <mergeCell ref="BY2:BY3"/>
    <mergeCell ref="CC2:CC3"/>
    <mergeCell ref="BZ2:CA2"/>
    <mergeCell ref="CB2:CB3"/>
    <mergeCell ref="CG2:CH2"/>
    <mergeCell ref="CI2:CI3"/>
    <mergeCell ref="CJ2:CJ3"/>
    <mergeCell ref="Y2:Z2"/>
    <mergeCell ref="AA2:AA3"/>
    <mergeCell ref="AB2:AC2"/>
    <mergeCell ref="AD2:AD3"/>
    <mergeCell ref="BD2:BE2"/>
    <mergeCell ref="BR2:BS2"/>
    <mergeCell ref="CD2:CE2"/>
    <mergeCell ref="BQ2:BQ3"/>
    <mergeCell ref="BT2:BT3"/>
    <mergeCell ref="BK2:BL2"/>
    <mergeCell ref="CF2:CF3"/>
    <mergeCell ref="W2:W3"/>
    <mergeCell ref="AL2:AL3"/>
    <mergeCell ref="AV2:AV3"/>
    <mergeCell ref="AW2:AX2"/>
    <mergeCell ref="AY2:AY3"/>
    <mergeCell ref="AZ2:AZ3"/>
    <mergeCell ref="AM2:AN2"/>
    <mergeCell ref="AO2:AO3"/>
    <mergeCell ref="AP2:AQ2"/>
    <mergeCell ref="AR2:AR3"/>
    <mergeCell ref="AS2:AS3"/>
    <mergeCell ref="AT2:AU2"/>
    <mergeCell ref="X2:X3"/>
    <mergeCell ref="AE2:AE3"/>
    <mergeCell ref="A1:XFD1"/>
    <mergeCell ref="BW32:BW35"/>
    <mergeCell ref="BX32:BX35"/>
    <mergeCell ref="BY32:BY35"/>
    <mergeCell ref="BZ32:BZ35"/>
    <mergeCell ref="CA32:CA35"/>
    <mergeCell ref="CB32:CB35"/>
    <mergeCell ref="CC32:CC35"/>
    <mergeCell ref="AI32:AI35"/>
    <mergeCell ref="AJ32:AJ35"/>
    <mergeCell ref="AK32:AK35"/>
    <mergeCell ref="AI2:AJ2"/>
    <mergeCell ref="AK2:AK3"/>
    <mergeCell ref="AH32:AH35"/>
    <mergeCell ref="R32:R35"/>
    <mergeCell ref="S32:S35"/>
    <mergeCell ref="T32:T35"/>
    <mergeCell ref="N32:N35"/>
    <mergeCell ref="AF2:AG2"/>
    <mergeCell ref="AH2:AH3"/>
    <mergeCell ref="BC2:BC3"/>
    <mergeCell ref="A2:A3"/>
    <mergeCell ref="B2:B3"/>
    <mergeCell ref="C2:C3"/>
    <mergeCell ref="D2:D3"/>
    <mergeCell ref="E2:E3"/>
    <mergeCell ref="F2:F3"/>
    <mergeCell ref="R2:S2"/>
    <mergeCell ref="U2:V2"/>
    <mergeCell ref="N2:O2"/>
    <mergeCell ref="H2:H3"/>
    <mergeCell ref="I2:I3"/>
    <mergeCell ref="G2:G3"/>
    <mergeCell ref="J2:M2"/>
    <mergeCell ref="T2:T3"/>
    <mergeCell ref="P2:P3"/>
    <mergeCell ref="Q2:Q3"/>
    <mergeCell ref="AG32:AG35"/>
    <mergeCell ref="U32:U35"/>
    <mergeCell ref="V32:V35"/>
    <mergeCell ref="M18:M20"/>
    <mergeCell ref="C4:C10"/>
    <mergeCell ref="J18:J20"/>
    <mergeCell ref="B47:B50"/>
    <mergeCell ref="C11:C13"/>
    <mergeCell ref="C14:C17"/>
    <mergeCell ref="C18:C23"/>
    <mergeCell ref="C36:C37"/>
    <mergeCell ref="C29:C30"/>
    <mergeCell ref="C31:C35"/>
    <mergeCell ref="K18:K20"/>
    <mergeCell ref="L18:L20"/>
    <mergeCell ref="G32:G35"/>
    <mergeCell ref="E32:E35"/>
    <mergeCell ref="H32:H35"/>
    <mergeCell ref="I32:I35"/>
    <mergeCell ref="M43:M44"/>
    <mergeCell ref="J45:J46"/>
    <mergeCell ref="J43:J44"/>
    <mergeCell ref="K43:K44"/>
    <mergeCell ref="P32:P35"/>
    <mergeCell ref="L48:L50"/>
    <mergeCell ref="M48:M50"/>
    <mergeCell ref="K45:K46"/>
    <mergeCell ref="L45:L46"/>
    <mergeCell ref="M45:M46"/>
    <mergeCell ref="L43:L44"/>
    <mergeCell ref="C47:C50"/>
    <mergeCell ref="AF32:AF35"/>
    <mergeCell ref="L52:L55"/>
    <mergeCell ref="M52:M55"/>
    <mergeCell ref="C52:C54"/>
    <mergeCell ref="C55:C56"/>
    <mergeCell ref="J52:J55"/>
    <mergeCell ref="K52:K55"/>
    <mergeCell ref="AB32:AB35"/>
    <mergeCell ref="AC32:AC35"/>
    <mergeCell ref="AD32:AD35"/>
    <mergeCell ref="W32:W35"/>
    <mergeCell ref="X32:X35"/>
    <mergeCell ref="Y32:Y35"/>
    <mergeCell ref="Z32:Z35"/>
    <mergeCell ref="AA32:AA35"/>
    <mergeCell ref="AE32:AE35"/>
    <mergeCell ref="Q32:Q35"/>
    <mergeCell ref="A4:A46"/>
    <mergeCell ref="B4:B23"/>
    <mergeCell ref="A47:A62"/>
    <mergeCell ref="C57:C60"/>
    <mergeCell ref="B61:B62"/>
    <mergeCell ref="C61:C62"/>
    <mergeCell ref="O32:O35"/>
    <mergeCell ref="J104:J115"/>
    <mergeCell ref="B24:B30"/>
    <mergeCell ref="C24:C26"/>
    <mergeCell ref="C27:C28"/>
    <mergeCell ref="C38:C42"/>
    <mergeCell ref="C43:C46"/>
    <mergeCell ref="J48:J50"/>
    <mergeCell ref="K48:K50"/>
    <mergeCell ref="B51:B56"/>
    <mergeCell ref="B57:B60"/>
    <mergeCell ref="F32:F35"/>
    <mergeCell ref="B31:B46"/>
    <mergeCell ref="D32:D35"/>
    <mergeCell ref="K58:K62"/>
    <mergeCell ref="C75:C79"/>
    <mergeCell ref="J95:J96"/>
    <mergeCell ref="K95:K96"/>
    <mergeCell ref="J58:J62"/>
    <mergeCell ref="M58:M62"/>
    <mergeCell ref="L58:L62"/>
    <mergeCell ref="A63:A79"/>
    <mergeCell ref="B63:B71"/>
    <mergeCell ref="C63:C66"/>
    <mergeCell ref="J65:J66"/>
    <mergeCell ref="K65:K66"/>
    <mergeCell ref="L65:L66"/>
    <mergeCell ref="C67:C71"/>
    <mergeCell ref="B72:B79"/>
    <mergeCell ref="C72:C74"/>
    <mergeCell ref="J73:J76"/>
    <mergeCell ref="K73:K76"/>
    <mergeCell ref="L73:L76"/>
    <mergeCell ref="C104:C105"/>
    <mergeCell ref="A80:A103"/>
    <mergeCell ref="L91:L93"/>
    <mergeCell ref="I88:I89"/>
    <mergeCell ref="K88:K89"/>
    <mergeCell ref="L88:L89"/>
    <mergeCell ref="M88:M89"/>
    <mergeCell ref="J91:J93"/>
    <mergeCell ref="A104:A115"/>
    <mergeCell ref="K104:K115"/>
    <mergeCell ref="AL32:AL35"/>
    <mergeCell ref="L101:L102"/>
    <mergeCell ref="M101:M102"/>
    <mergeCell ref="L104:L115"/>
    <mergeCell ref="M104:M115"/>
    <mergeCell ref="C106:C113"/>
    <mergeCell ref="B95:B103"/>
    <mergeCell ref="C95:C102"/>
    <mergeCell ref="B92:B94"/>
    <mergeCell ref="C92:C94"/>
    <mergeCell ref="J94:M94"/>
    <mergeCell ref="M91:M93"/>
    <mergeCell ref="B80:B91"/>
    <mergeCell ref="C80:C84"/>
    <mergeCell ref="L95:L96"/>
    <mergeCell ref="M95:M96"/>
    <mergeCell ref="J101:J102"/>
    <mergeCell ref="K101:K102"/>
    <mergeCell ref="K91:K93"/>
    <mergeCell ref="C85:C91"/>
    <mergeCell ref="J88:J89"/>
    <mergeCell ref="B114:B115"/>
    <mergeCell ref="C114:C115"/>
    <mergeCell ref="B104:B113"/>
    <mergeCell ref="BG57:BG60"/>
    <mergeCell ref="BO2:BP2"/>
    <mergeCell ref="BG18:BG20"/>
    <mergeCell ref="BG106:BG108"/>
    <mergeCell ref="BC32:BC35"/>
    <mergeCell ref="BF32:BF35"/>
    <mergeCell ref="BA32:BA35"/>
    <mergeCell ref="BB32:BB35"/>
    <mergeCell ref="BD32:BD35"/>
    <mergeCell ref="BE32:BE35"/>
    <mergeCell ref="BF2:BF3"/>
    <mergeCell ref="BG2:BG3"/>
    <mergeCell ref="BA2:BB2"/>
    <mergeCell ref="BH2:BI2"/>
    <mergeCell ref="BJ2:BJ3"/>
    <mergeCell ref="BJ32:BJ35"/>
    <mergeCell ref="BH32:BH35"/>
    <mergeCell ref="BI32:BI35"/>
    <mergeCell ref="BG32:BG35"/>
    <mergeCell ref="BK32:BK35"/>
    <mergeCell ref="BL32:BL35"/>
    <mergeCell ref="BM32:BM35"/>
    <mergeCell ref="BN32:BN35"/>
    <mergeCell ref="AM32:AM35"/>
    <mergeCell ref="AN32:AN35"/>
    <mergeCell ref="AO32:AO35"/>
    <mergeCell ref="AP32:AP35"/>
    <mergeCell ref="AQ32:AQ35"/>
    <mergeCell ref="AR32:AR35"/>
    <mergeCell ref="AS32:AS35"/>
    <mergeCell ref="AT32:AT35"/>
    <mergeCell ref="AU32:AU35"/>
    <mergeCell ref="CG32:CG35"/>
    <mergeCell ref="CH32:CH35"/>
    <mergeCell ref="CI32:CI35"/>
    <mergeCell ref="CJ32:CJ35"/>
    <mergeCell ref="AV32:AV35"/>
    <mergeCell ref="AW32:AW35"/>
    <mergeCell ref="AX32:AX35"/>
    <mergeCell ref="AY32:AY35"/>
    <mergeCell ref="AZ32:AZ35"/>
    <mergeCell ref="CD32:CD35"/>
    <mergeCell ref="BU32:BU35"/>
    <mergeCell ref="BR32:BR35"/>
    <mergeCell ref="BS32:BS35"/>
    <mergeCell ref="BT32:BT35"/>
    <mergeCell ref="BO32:BO35"/>
    <mergeCell ref="BP32:BP35"/>
    <mergeCell ref="BQ32:BQ35"/>
    <mergeCell ref="CE32:CE35"/>
    <mergeCell ref="CF32:CF35"/>
    <mergeCell ref="BV32:BV35"/>
    <mergeCell ref="CK2:CL2"/>
    <mergeCell ref="CN2:CO2"/>
    <mergeCell ref="CP2:CP3"/>
    <mergeCell ref="CQ2:CQ3"/>
    <mergeCell ref="CK32:CK35"/>
    <mergeCell ref="CL32:CL35"/>
    <mergeCell ref="CM32:CM35"/>
    <mergeCell ref="CN32:CN35"/>
    <mergeCell ref="CO32:CO35"/>
    <mergeCell ref="CP32:CP35"/>
    <mergeCell ref="CQ32:CQ35"/>
  </mergeCells>
  <conditionalFormatting sqref="L39">
    <cfRule type="duplicateValues" dxfId="2181" priority="1088"/>
  </conditionalFormatting>
  <conditionalFormatting sqref="L18">
    <cfRule type="duplicateValues" dxfId="2180" priority="1086"/>
  </conditionalFormatting>
  <conditionalFormatting sqref="L37">
    <cfRule type="duplicateValues" dxfId="2179" priority="1085"/>
  </conditionalFormatting>
  <conditionalFormatting sqref="L45">
    <cfRule type="duplicateValues" dxfId="2178" priority="1084"/>
  </conditionalFormatting>
  <conditionalFormatting sqref="K70">
    <cfRule type="duplicateValues" dxfId="2177" priority="1083"/>
  </conditionalFormatting>
  <conditionalFormatting sqref="L104">
    <cfRule type="duplicateValues" dxfId="2176" priority="1082"/>
  </conditionalFormatting>
  <conditionalFormatting sqref="T4 T41 T6:T8 T10 T18:T20 T28:T29 T44:T51 T55:T56 T59:T63 T68:T115">
    <cfRule type="cellIs" dxfId="2175" priority="1077" operator="lessThan">
      <formula>0.4</formula>
    </cfRule>
    <cfRule type="cellIs" dxfId="2174" priority="1078" operator="between">
      <formula>0.4</formula>
      <formula>0.5999</formula>
    </cfRule>
    <cfRule type="cellIs" dxfId="2173" priority="1079" operator="between">
      <formula>0.6</formula>
      <formula>0.6999</formula>
    </cfRule>
    <cfRule type="cellIs" dxfId="2172" priority="1080" operator="between">
      <formula>0.7</formula>
      <formula>0.7999</formula>
    </cfRule>
    <cfRule type="cellIs" dxfId="2171" priority="1081" operator="greaterThan">
      <formula>0.7999</formula>
    </cfRule>
  </conditionalFormatting>
  <conditionalFormatting sqref="AA4:AA32 AA36:AA115">
    <cfRule type="cellIs" dxfId="2170" priority="1072" operator="lessThan">
      <formula>0.4</formula>
    </cfRule>
    <cfRule type="cellIs" dxfId="2169" priority="1073" operator="between">
      <formula>0.4</formula>
      <formula>0.5999</formula>
    </cfRule>
    <cfRule type="cellIs" dxfId="2168" priority="1074" operator="between">
      <formula>0.6</formula>
      <formula>0.6999</formula>
    </cfRule>
    <cfRule type="cellIs" dxfId="2167" priority="1075" operator="between">
      <formula>0.7</formula>
      <formula>0.7999</formula>
    </cfRule>
    <cfRule type="cellIs" dxfId="2166" priority="1076" operator="greaterThan">
      <formula>0.7999</formula>
    </cfRule>
  </conditionalFormatting>
  <conditionalFormatting sqref="AH4:AH32 AH36:AH115">
    <cfRule type="cellIs" dxfId="2165" priority="1067" operator="lessThan">
      <formula>0.4</formula>
    </cfRule>
    <cfRule type="cellIs" dxfId="2164" priority="1068" operator="between">
      <formula>0.4</formula>
      <formula>0.5999</formula>
    </cfRule>
    <cfRule type="cellIs" dxfId="2163" priority="1069" operator="between">
      <formula>0.6</formula>
      <formula>0.6999</formula>
    </cfRule>
    <cfRule type="cellIs" dxfId="2162" priority="1070" operator="between">
      <formula>0.7</formula>
      <formula>0.7999</formula>
    </cfRule>
    <cfRule type="cellIs" dxfId="2161" priority="1071" operator="greaterThan">
      <formula>0.7999</formula>
    </cfRule>
  </conditionalFormatting>
  <conditionalFormatting sqref="AO4:AO32 AO36:AO115">
    <cfRule type="cellIs" dxfId="2160" priority="1062" operator="lessThan">
      <formula>0.4</formula>
    </cfRule>
    <cfRule type="cellIs" dxfId="2159" priority="1063" operator="between">
      <formula>0.4</formula>
      <formula>0.5999</formula>
    </cfRule>
    <cfRule type="cellIs" dxfId="2158" priority="1064" operator="between">
      <formula>0.6</formula>
      <formula>0.6999</formula>
    </cfRule>
    <cfRule type="cellIs" dxfId="2157" priority="1065" operator="between">
      <formula>0.7</formula>
      <formula>0.7999</formula>
    </cfRule>
    <cfRule type="cellIs" dxfId="2156" priority="1066" operator="greaterThan">
      <formula>0.7999</formula>
    </cfRule>
  </conditionalFormatting>
  <conditionalFormatting sqref="AV4:AV32 AV36:AV115">
    <cfRule type="cellIs" dxfId="2155" priority="1057" operator="lessThan">
      <formula>0.4</formula>
    </cfRule>
    <cfRule type="cellIs" dxfId="2154" priority="1058" operator="between">
      <formula>0.4</formula>
      <formula>0.5999</formula>
    </cfRule>
    <cfRule type="cellIs" dxfId="2153" priority="1059" operator="between">
      <formula>0.6</formula>
      <formula>0.6999</formula>
    </cfRule>
    <cfRule type="cellIs" dxfId="2152" priority="1060" operator="between">
      <formula>0.7</formula>
      <formula>0.7999</formula>
    </cfRule>
    <cfRule type="cellIs" dxfId="2151" priority="1061" operator="greaterThan">
      <formula>0.7999</formula>
    </cfRule>
  </conditionalFormatting>
  <conditionalFormatting sqref="BC4:BC32 BC36:BC115">
    <cfRule type="cellIs" dxfId="2150" priority="1052" operator="lessThan">
      <formula>0.4</formula>
    </cfRule>
    <cfRule type="cellIs" dxfId="2149" priority="1053" operator="between">
      <formula>0.4</formula>
      <formula>0.5999</formula>
    </cfRule>
    <cfRule type="cellIs" dxfId="2148" priority="1054" operator="between">
      <formula>0.6</formula>
      <formula>0.6999</formula>
    </cfRule>
    <cfRule type="cellIs" dxfId="2147" priority="1055" operator="between">
      <formula>0.7</formula>
      <formula>0.7999</formula>
    </cfRule>
    <cfRule type="cellIs" dxfId="2146" priority="1056" operator="greaterThan">
      <formula>0.7999</formula>
    </cfRule>
  </conditionalFormatting>
  <conditionalFormatting sqref="BF4:BF32 BF36:BF115">
    <cfRule type="cellIs" dxfId="2145" priority="1042" operator="lessThan">
      <formula>0.4</formula>
    </cfRule>
    <cfRule type="cellIs" dxfId="2144" priority="1043" operator="between">
      <formula>0.4</formula>
      <formula>0.5999</formula>
    </cfRule>
    <cfRule type="cellIs" dxfId="2143" priority="1044" operator="between">
      <formula>0.6</formula>
      <formula>0.6999</formula>
    </cfRule>
    <cfRule type="cellIs" dxfId="2142" priority="1045" operator="between">
      <formula>0.7</formula>
      <formula>0.7999</formula>
    </cfRule>
    <cfRule type="cellIs" dxfId="2141" priority="1046" operator="greaterThan">
      <formula>0.7999</formula>
    </cfRule>
  </conditionalFormatting>
  <conditionalFormatting sqref="AR4:AR32 AR36:AR115">
    <cfRule type="cellIs" dxfId="2140" priority="1037" operator="lessThan">
      <formula>0.4</formula>
    </cfRule>
    <cfRule type="cellIs" dxfId="2139" priority="1038" operator="between">
      <formula>0.4</formula>
      <formula>0.5999</formula>
    </cfRule>
    <cfRule type="cellIs" dxfId="2138" priority="1039" operator="between">
      <formula>0.6</formula>
      <formula>0.6999</formula>
    </cfRule>
    <cfRule type="cellIs" dxfId="2137" priority="1040" operator="between">
      <formula>0.7</formula>
      <formula>0.7999</formula>
    </cfRule>
    <cfRule type="cellIs" dxfId="2136" priority="1041" operator="greaterThan">
      <formula>0.7999</formula>
    </cfRule>
  </conditionalFormatting>
  <conditionalFormatting sqref="BM29:BM30 BM36 BM32 BM40:BM41">
    <cfRule type="cellIs" dxfId="2135" priority="1032" operator="lessThan">
      <formula>0.4</formula>
    </cfRule>
    <cfRule type="cellIs" dxfId="2134" priority="1033" operator="between">
      <formula>0.4</formula>
      <formula>0.5999</formula>
    </cfRule>
    <cfRule type="cellIs" dxfId="2133" priority="1034" operator="between">
      <formula>0.6</formula>
      <formula>0.6999</formula>
    </cfRule>
    <cfRule type="cellIs" dxfId="2132" priority="1035" operator="between">
      <formula>0.7</formula>
      <formula>0.7999</formula>
    </cfRule>
    <cfRule type="cellIs" dxfId="2131" priority="1036" operator="greaterThan">
      <formula>0.7999</formula>
    </cfRule>
  </conditionalFormatting>
  <conditionalFormatting sqref="BM5:BM8">
    <cfRule type="cellIs" dxfId="2130" priority="1021" operator="between">
      <formula>0.8</formula>
      <formula>"MAS"</formula>
    </cfRule>
    <cfRule type="cellIs" dxfId="2129" priority="1022" operator="between">
      <formula>0.7</formula>
      <formula>0.79</formula>
    </cfRule>
    <cfRule type="cellIs" dxfId="2128" priority="1023" operator="between">
      <formula>0.6</formula>
      <formula>0.69</formula>
    </cfRule>
    <cfRule type="cellIs" dxfId="2127" priority="1024" operator="between">
      <formula>0.6</formula>
      <formula>0.69</formula>
    </cfRule>
    <cfRule type="cellIs" dxfId="2126" priority="1025" operator="between">
      <formula>0.4</formula>
      <formula>0.59</formula>
    </cfRule>
    <cfRule type="cellIs" dxfId="2125" priority="1026" operator="between">
      <formula>0</formula>
      <formula>0.39</formula>
    </cfRule>
  </conditionalFormatting>
  <conditionalFormatting sqref="BM4">
    <cfRule type="cellIs" dxfId="2124" priority="1015" operator="between">
      <formula>0.8</formula>
      <formula>"MAS"</formula>
    </cfRule>
    <cfRule type="cellIs" dxfId="2123" priority="1016" operator="between">
      <formula>0.7</formula>
      <formula>0.79</formula>
    </cfRule>
    <cfRule type="cellIs" dxfId="2122" priority="1017" operator="between">
      <formula>0.6</formula>
      <formula>0.69</formula>
    </cfRule>
    <cfRule type="cellIs" dxfId="2121" priority="1018" operator="between">
      <formula>0.6</formula>
      <formula>0.69</formula>
    </cfRule>
    <cfRule type="cellIs" dxfId="2120" priority="1019" operator="between">
      <formula>0.4</formula>
      <formula>0.59</formula>
    </cfRule>
    <cfRule type="cellIs" dxfId="2119" priority="1020" operator="between">
      <formula>0</formula>
      <formula>0.39</formula>
    </cfRule>
  </conditionalFormatting>
  <conditionalFormatting sqref="BM9:BM11">
    <cfRule type="cellIs" dxfId="2118" priority="1009" operator="between">
      <formula>0.8</formula>
      <formula>"MAS"</formula>
    </cfRule>
    <cfRule type="cellIs" dxfId="2117" priority="1010" operator="between">
      <formula>0.7</formula>
      <formula>0.79</formula>
    </cfRule>
    <cfRule type="cellIs" dxfId="2116" priority="1011" operator="between">
      <formula>0.6</formula>
      <formula>0.69</formula>
    </cfRule>
    <cfRule type="cellIs" dxfId="2115" priority="1012" operator="between">
      <formula>0.6</formula>
      <formula>0.69</formula>
    </cfRule>
    <cfRule type="cellIs" dxfId="2114" priority="1013" operator="between">
      <formula>0.4</formula>
      <formula>0.59</formula>
    </cfRule>
    <cfRule type="cellIs" dxfId="2113" priority="1014" operator="between">
      <formula>0</formula>
      <formula>0.39</formula>
    </cfRule>
  </conditionalFormatting>
  <conditionalFormatting sqref="BM12:BM13">
    <cfRule type="cellIs" dxfId="2112" priority="1003" operator="between">
      <formula>0.8</formula>
      <formula>"MAS"</formula>
    </cfRule>
    <cfRule type="cellIs" dxfId="2111" priority="1004" operator="between">
      <formula>0.7</formula>
      <formula>0.79</formula>
    </cfRule>
    <cfRule type="cellIs" dxfId="2110" priority="1005" operator="between">
      <formula>0.6</formula>
      <formula>0.69</formula>
    </cfRule>
    <cfRule type="cellIs" dxfId="2109" priority="1006" operator="between">
      <formula>0.6</formula>
      <formula>0.69</formula>
    </cfRule>
    <cfRule type="cellIs" dxfId="2108" priority="1007" operator="between">
      <formula>0.4</formula>
      <formula>0.59</formula>
    </cfRule>
    <cfRule type="cellIs" dxfId="2107" priority="1008" operator="between">
      <formula>0</formula>
      <formula>0.39</formula>
    </cfRule>
  </conditionalFormatting>
  <conditionalFormatting sqref="BM14:BM18">
    <cfRule type="cellIs" dxfId="2106" priority="997" operator="between">
      <formula>0.8</formula>
      <formula>"MAS"</formula>
    </cfRule>
    <cfRule type="cellIs" dxfId="2105" priority="998" operator="between">
      <formula>0.7</formula>
      <formula>0.79</formula>
    </cfRule>
    <cfRule type="cellIs" dxfId="2104" priority="999" operator="between">
      <formula>0.6</formula>
      <formula>0.69</formula>
    </cfRule>
    <cfRule type="cellIs" dxfId="2103" priority="1000" operator="between">
      <formula>0.6</formula>
      <formula>0.69</formula>
    </cfRule>
    <cfRule type="cellIs" dxfId="2102" priority="1001" operator="between">
      <formula>0.4</formula>
      <formula>0.59</formula>
    </cfRule>
    <cfRule type="cellIs" dxfId="2101" priority="1002" operator="between">
      <formula>0</formula>
      <formula>0.39</formula>
    </cfRule>
  </conditionalFormatting>
  <conditionalFormatting sqref="BM19:BM23">
    <cfRule type="cellIs" dxfId="2100" priority="991" operator="between">
      <formula>0.8</formula>
      <formula>"MAS"</formula>
    </cfRule>
    <cfRule type="cellIs" dxfId="2099" priority="992" operator="between">
      <formula>0.7</formula>
      <formula>0.79</formula>
    </cfRule>
    <cfRule type="cellIs" dxfId="2098" priority="993" operator="between">
      <formula>0.6</formula>
      <formula>0.69</formula>
    </cfRule>
    <cfRule type="cellIs" dxfId="2097" priority="994" operator="between">
      <formula>0.6</formula>
      <formula>0.69</formula>
    </cfRule>
    <cfRule type="cellIs" dxfId="2096" priority="995" operator="between">
      <formula>0.4</formula>
      <formula>0.59</formula>
    </cfRule>
    <cfRule type="cellIs" dxfId="2095" priority="996" operator="between">
      <formula>0</formula>
      <formula>0.39</formula>
    </cfRule>
  </conditionalFormatting>
  <conditionalFormatting sqref="BM24:BM28">
    <cfRule type="cellIs" dxfId="2094" priority="985" operator="between">
      <formula>0.8</formula>
      <formula>"MAS"</formula>
    </cfRule>
    <cfRule type="cellIs" dxfId="2093" priority="986" operator="between">
      <formula>0.7</formula>
      <formula>0.79</formula>
    </cfRule>
    <cfRule type="cellIs" dxfId="2092" priority="987" operator="between">
      <formula>0.6</formula>
      <formula>0.69</formula>
    </cfRule>
    <cfRule type="cellIs" dxfId="2091" priority="988" operator="between">
      <formula>0.6</formula>
      <formula>0.69</formula>
    </cfRule>
    <cfRule type="cellIs" dxfId="2090" priority="989" operator="between">
      <formula>0.4</formula>
      <formula>0.59</formula>
    </cfRule>
    <cfRule type="cellIs" dxfId="2089" priority="990" operator="between">
      <formula>0</formula>
      <formula>0.39</formula>
    </cfRule>
  </conditionalFormatting>
  <conditionalFormatting sqref="BM31">
    <cfRule type="cellIs" dxfId="2088" priority="979" operator="between">
      <formula>0.8</formula>
      <formula>"MAS"</formula>
    </cfRule>
    <cfRule type="cellIs" dxfId="2087" priority="980" operator="between">
      <formula>0.7</formula>
      <formula>0.79</formula>
    </cfRule>
    <cfRule type="cellIs" dxfId="2086" priority="981" operator="between">
      <formula>0.6</formula>
      <formula>0.69</formula>
    </cfRule>
    <cfRule type="cellIs" dxfId="2085" priority="982" operator="between">
      <formula>0.6</formula>
      <formula>0.69</formula>
    </cfRule>
    <cfRule type="cellIs" dxfId="2084" priority="983" operator="between">
      <formula>0.4</formula>
      <formula>0.59</formula>
    </cfRule>
    <cfRule type="cellIs" dxfId="2083" priority="984" operator="between">
      <formula>0</formula>
      <formula>0.39</formula>
    </cfRule>
  </conditionalFormatting>
  <conditionalFormatting sqref="BM37">
    <cfRule type="cellIs" dxfId="2082" priority="973" operator="between">
      <formula>0.8</formula>
      <formula>"MAS"</formula>
    </cfRule>
    <cfRule type="cellIs" dxfId="2081" priority="974" operator="between">
      <formula>0.7</formula>
      <formula>0.79</formula>
    </cfRule>
    <cfRule type="cellIs" dxfId="2080" priority="975" operator="between">
      <formula>0.6</formula>
      <formula>0.69</formula>
    </cfRule>
    <cfRule type="cellIs" dxfId="2079" priority="976" operator="between">
      <formula>0.6</formula>
      <formula>0.69</formula>
    </cfRule>
    <cfRule type="cellIs" dxfId="2078" priority="977" operator="between">
      <formula>0.4</formula>
      <formula>0.59</formula>
    </cfRule>
    <cfRule type="cellIs" dxfId="2077" priority="978" operator="between">
      <formula>0</formula>
      <formula>0.39</formula>
    </cfRule>
  </conditionalFormatting>
  <conditionalFormatting sqref="BM38:BM39">
    <cfRule type="cellIs" dxfId="2076" priority="967" operator="between">
      <formula>0.8</formula>
      <formula>"MAS"</formula>
    </cfRule>
    <cfRule type="cellIs" dxfId="2075" priority="968" operator="between">
      <formula>0.7</formula>
      <formula>0.79</formula>
    </cfRule>
    <cfRule type="cellIs" dxfId="2074" priority="969" operator="between">
      <formula>0.6</formula>
      <formula>0.69</formula>
    </cfRule>
    <cfRule type="cellIs" dxfId="2073" priority="970" operator="between">
      <formula>0.6</formula>
      <formula>0.69</formula>
    </cfRule>
    <cfRule type="cellIs" dxfId="2072" priority="971" operator="between">
      <formula>0.4</formula>
      <formula>0.59</formula>
    </cfRule>
    <cfRule type="cellIs" dxfId="2071" priority="972" operator="between">
      <formula>0</formula>
      <formula>0.39</formula>
    </cfRule>
  </conditionalFormatting>
  <conditionalFormatting sqref="BM42">
    <cfRule type="cellIs" dxfId="2070" priority="961" operator="between">
      <formula>0.8</formula>
      <formula>"MAS"</formula>
    </cfRule>
    <cfRule type="cellIs" dxfId="2069" priority="962" operator="between">
      <formula>0.7</formula>
      <formula>0.79</formula>
    </cfRule>
    <cfRule type="cellIs" dxfId="2068" priority="963" operator="between">
      <formula>0.6</formula>
      <formula>0.69</formula>
    </cfRule>
    <cfRule type="cellIs" dxfId="2067" priority="964" operator="between">
      <formula>0.6</formula>
      <formula>0.69</formula>
    </cfRule>
    <cfRule type="cellIs" dxfId="2066" priority="965" operator="between">
      <formula>0.4</formula>
      <formula>0.59</formula>
    </cfRule>
    <cfRule type="cellIs" dxfId="2065" priority="966" operator="between">
      <formula>0</formula>
      <formula>0.39</formula>
    </cfRule>
  </conditionalFormatting>
  <conditionalFormatting sqref="BM43">
    <cfRule type="cellIs" dxfId="2064" priority="955" operator="between">
      <formula>0.8</formula>
      <formula>"MAS"</formula>
    </cfRule>
    <cfRule type="cellIs" dxfId="2063" priority="956" operator="between">
      <formula>0.7</formula>
      <formula>0.79</formula>
    </cfRule>
    <cfRule type="cellIs" dxfId="2062" priority="957" operator="between">
      <formula>0.6</formula>
      <formula>0.69</formula>
    </cfRule>
    <cfRule type="cellIs" dxfId="2061" priority="958" operator="between">
      <formula>0.6</formula>
      <formula>0.69</formula>
    </cfRule>
    <cfRule type="cellIs" dxfId="2060" priority="959" operator="between">
      <formula>0.4</formula>
      <formula>0.59</formula>
    </cfRule>
    <cfRule type="cellIs" dxfId="2059" priority="960" operator="between">
      <formula>0</formula>
      <formula>0.39</formula>
    </cfRule>
  </conditionalFormatting>
  <conditionalFormatting sqref="BM44:BM46">
    <cfRule type="cellIs" dxfId="2058" priority="949" operator="between">
      <formula>0.8</formula>
      <formula>"MAS"</formula>
    </cfRule>
    <cfRule type="cellIs" dxfId="2057" priority="950" operator="between">
      <formula>0.7</formula>
      <formula>0.79</formula>
    </cfRule>
    <cfRule type="cellIs" dxfId="2056" priority="951" operator="between">
      <formula>0.6</formula>
      <formula>0.69</formula>
    </cfRule>
    <cfRule type="cellIs" dxfId="2055" priority="952" operator="between">
      <formula>0.6</formula>
      <formula>0.69</formula>
    </cfRule>
    <cfRule type="cellIs" dxfId="2054" priority="953" operator="between">
      <formula>0.4</formula>
      <formula>0.59</formula>
    </cfRule>
    <cfRule type="cellIs" dxfId="2053" priority="954" operator="between">
      <formula>0</formula>
      <formula>0.39</formula>
    </cfRule>
  </conditionalFormatting>
  <conditionalFormatting sqref="BM47:BM48">
    <cfRule type="cellIs" dxfId="2052" priority="943" operator="between">
      <formula>0.8</formula>
      <formula>"MAS"</formula>
    </cfRule>
    <cfRule type="cellIs" dxfId="2051" priority="944" operator="between">
      <formula>0.7</formula>
      <formula>0.79</formula>
    </cfRule>
    <cfRule type="cellIs" dxfId="2050" priority="945" operator="between">
      <formula>0.6</formula>
      <formula>0.69</formula>
    </cfRule>
    <cfRule type="cellIs" dxfId="2049" priority="946" operator="between">
      <formula>0.6</formula>
      <formula>0.69</formula>
    </cfRule>
    <cfRule type="cellIs" dxfId="2048" priority="947" operator="between">
      <formula>0.4</formula>
      <formula>0.59</formula>
    </cfRule>
    <cfRule type="cellIs" dxfId="2047" priority="948" operator="between">
      <formula>0</formula>
      <formula>0.39</formula>
    </cfRule>
  </conditionalFormatting>
  <conditionalFormatting sqref="BM49:BM50">
    <cfRule type="cellIs" dxfId="2046" priority="937" operator="between">
      <formula>0.8</formula>
      <formula>"MAS"</formula>
    </cfRule>
    <cfRule type="cellIs" dxfId="2045" priority="938" operator="between">
      <formula>0.7</formula>
      <formula>0.79</formula>
    </cfRule>
    <cfRule type="cellIs" dxfId="2044" priority="939" operator="between">
      <formula>0.6</formula>
      <formula>0.69</formula>
    </cfRule>
    <cfRule type="cellIs" dxfId="2043" priority="940" operator="between">
      <formula>0.6</formula>
      <formula>0.69</formula>
    </cfRule>
    <cfRule type="cellIs" dxfId="2042" priority="941" operator="between">
      <formula>0.4</formula>
      <formula>0.59</formula>
    </cfRule>
    <cfRule type="cellIs" dxfId="2041" priority="942" operator="between">
      <formula>0</formula>
      <formula>0.39</formula>
    </cfRule>
  </conditionalFormatting>
  <conditionalFormatting sqref="BM51:BM52">
    <cfRule type="cellIs" dxfId="2040" priority="931" operator="between">
      <formula>0.8</formula>
      <formula>"MAS"</formula>
    </cfRule>
    <cfRule type="cellIs" dxfId="2039" priority="932" operator="between">
      <formula>0.7</formula>
      <formula>0.79</formula>
    </cfRule>
    <cfRule type="cellIs" dxfId="2038" priority="933" operator="between">
      <formula>0.6</formula>
      <formula>0.69</formula>
    </cfRule>
    <cfRule type="cellIs" dxfId="2037" priority="934" operator="between">
      <formula>0.6</formula>
      <formula>0.69</formula>
    </cfRule>
    <cfRule type="cellIs" dxfId="2036" priority="935" operator="between">
      <formula>0.4</formula>
      <formula>0.59</formula>
    </cfRule>
    <cfRule type="cellIs" dxfId="2035" priority="936" operator="between">
      <formula>0</formula>
      <formula>0.39</formula>
    </cfRule>
  </conditionalFormatting>
  <conditionalFormatting sqref="BM53:BM54">
    <cfRule type="cellIs" dxfId="2034" priority="925" operator="between">
      <formula>0.8</formula>
      <formula>"MAS"</formula>
    </cfRule>
    <cfRule type="cellIs" dxfId="2033" priority="926" operator="between">
      <formula>0.7</formula>
      <formula>0.79</formula>
    </cfRule>
    <cfRule type="cellIs" dxfId="2032" priority="927" operator="between">
      <formula>0.6</formula>
      <formula>0.69</formula>
    </cfRule>
    <cfRule type="cellIs" dxfId="2031" priority="928" operator="between">
      <formula>0.6</formula>
      <formula>0.69</formula>
    </cfRule>
    <cfRule type="cellIs" dxfId="2030" priority="929" operator="between">
      <formula>0.4</formula>
      <formula>0.59</formula>
    </cfRule>
    <cfRule type="cellIs" dxfId="2029" priority="930" operator="between">
      <formula>0</formula>
      <formula>0.39</formula>
    </cfRule>
  </conditionalFormatting>
  <conditionalFormatting sqref="BM55:BM56">
    <cfRule type="cellIs" dxfId="2028" priority="919" operator="between">
      <formula>0.8</formula>
      <formula>"MAS"</formula>
    </cfRule>
    <cfRule type="cellIs" dxfId="2027" priority="920" operator="between">
      <formula>0.7</formula>
      <formula>0.79</formula>
    </cfRule>
    <cfRule type="cellIs" dxfId="2026" priority="921" operator="between">
      <formula>0.6</formula>
      <formula>0.69</formula>
    </cfRule>
    <cfRule type="cellIs" dxfId="2025" priority="922" operator="between">
      <formula>0.6</formula>
      <formula>0.69</formula>
    </cfRule>
    <cfRule type="cellIs" dxfId="2024" priority="923" operator="between">
      <formula>0.4</formula>
      <formula>0.59</formula>
    </cfRule>
    <cfRule type="cellIs" dxfId="2023" priority="924" operator="between">
      <formula>0</formula>
      <formula>0.39</formula>
    </cfRule>
  </conditionalFormatting>
  <conditionalFormatting sqref="BM57:BM58">
    <cfRule type="cellIs" dxfId="2022" priority="913" operator="between">
      <formula>0.8</formula>
      <formula>"MAS"</formula>
    </cfRule>
    <cfRule type="cellIs" dxfId="2021" priority="914" operator="between">
      <formula>0.7</formula>
      <formula>0.79</formula>
    </cfRule>
    <cfRule type="cellIs" dxfId="2020" priority="915" operator="between">
      <formula>0.6</formula>
      <formula>0.69</formula>
    </cfRule>
    <cfRule type="cellIs" dxfId="2019" priority="916" operator="between">
      <formula>0.6</formula>
      <formula>0.69</formula>
    </cfRule>
    <cfRule type="cellIs" dxfId="2018" priority="917" operator="between">
      <formula>0.4</formula>
      <formula>0.59</formula>
    </cfRule>
    <cfRule type="cellIs" dxfId="2017" priority="918" operator="between">
      <formula>0</formula>
      <formula>0.39</formula>
    </cfRule>
  </conditionalFormatting>
  <conditionalFormatting sqref="BM59:BM60">
    <cfRule type="cellIs" dxfId="2016" priority="907" operator="between">
      <formula>0.8</formula>
      <formula>"MAS"</formula>
    </cfRule>
    <cfRule type="cellIs" dxfId="2015" priority="908" operator="between">
      <formula>0.7</formula>
      <formula>0.79</formula>
    </cfRule>
    <cfRule type="cellIs" dxfId="2014" priority="909" operator="between">
      <formula>0.6</formula>
      <formula>0.69</formula>
    </cfRule>
    <cfRule type="cellIs" dxfId="2013" priority="910" operator="between">
      <formula>0.6</formula>
      <formula>0.69</formula>
    </cfRule>
    <cfRule type="cellIs" dxfId="2012" priority="911" operator="between">
      <formula>0.4</formula>
      <formula>0.59</formula>
    </cfRule>
    <cfRule type="cellIs" dxfId="2011" priority="912" operator="between">
      <formula>0</formula>
      <formula>0.39</formula>
    </cfRule>
  </conditionalFormatting>
  <conditionalFormatting sqref="BM61:BM62">
    <cfRule type="cellIs" dxfId="2010" priority="901" operator="between">
      <formula>0.8</formula>
      <formula>"MAS"</formula>
    </cfRule>
    <cfRule type="cellIs" dxfId="2009" priority="902" operator="between">
      <formula>0.7</formula>
      <formula>0.79</formula>
    </cfRule>
    <cfRule type="cellIs" dxfId="2008" priority="903" operator="between">
      <formula>0.6</formula>
      <formula>0.69</formula>
    </cfRule>
    <cfRule type="cellIs" dxfId="2007" priority="904" operator="between">
      <formula>0.6</formula>
      <formula>0.69</formula>
    </cfRule>
    <cfRule type="cellIs" dxfId="2006" priority="905" operator="between">
      <formula>0.4</formula>
      <formula>0.59</formula>
    </cfRule>
    <cfRule type="cellIs" dxfId="2005" priority="906" operator="between">
      <formula>0</formula>
      <formula>0.39</formula>
    </cfRule>
  </conditionalFormatting>
  <conditionalFormatting sqref="BM63:BM64">
    <cfRule type="cellIs" dxfId="2004" priority="895" operator="between">
      <formula>0.8</formula>
      <formula>"MAS"</formula>
    </cfRule>
    <cfRule type="cellIs" dxfId="2003" priority="896" operator="between">
      <formula>0.7</formula>
      <formula>0.79</formula>
    </cfRule>
    <cfRule type="cellIs" dxfId="2002" priority="897" operator="between">
      <formula>0.6</formula>
      <formula>0.69</formula>
    </cfRule>
    <cfRule type="cellIs" dxfId="2001" priority="898" operator="between">
      <formula>0.6</formula>
      <formula>0.69</formula>
    </cfRule>
    <cfRule type="cellIs" dxfId="2000" priority="899" operator="between">
      <formula>0.4</formula>
      <formula>0.59</formula>
    </cfRule>
    <cfRule type="cellIs" dxfId="1999" priority="900" operator="between">
      <formula>0</formula>
      <formula>0.39</formula>
    </cfRule>
  </conditionalFormatting>
  <conditionalFormatting sqref="BM65:BM66">
    <cfRule type="cellIs" dxfId="1998" priority="889" operator="between">
      <formula>0.8</formula>
      <formula>"MAS"</formula>
    </cfRule>
    <cfRule type="cellIs" dxfId="1997" priority="890" operator="between">
      <formula>0.7</formula>
      <formula>0.79</formula>
    </cfRule>
    <cfRule type="cellIs" dxfId="1996" priority="891" operator="between">
      <formula>0.6</formula>
      <formula>0.69</formula>
    </cfRule>
    <cfRule type="cellIs" dxfId="1995" priority="892" operator="between">
      <formula>0.6</formula>
      <formula>0.69</formula>
    </cfRule>
    <cfRule type="cellIs" dxfId="1994" priority="893" operator="between">
      <formula>0.4</formula>
      <formula>0.59</formula>
    </cfRule>
    <cfRule type="cellIs" dxfId="1993" priority="894" operator="between">
      <formula>0</formula>
      <formula>0.39</formula>
    </cfRule>
  </conditionalFormatting>
  <conditionalFormatting sqref="BM67:BM68">
    <cfRule type="cellIs" dxfId="1992" priority="883" operator="between">
      <formula>0.8</formula>
      <formula>"MAS"</formula>
    </cfRule>
    <cfRule type="cellIs" dxfId="1991" priority="884" operator="between">
      <formula>0.7</formula>
      <formula>0.79</formula>
    </cfRule>
    <cfRule type="cellIs" dxfId="1990" priority="885" operator="between">
      <formula>0.6</formula>
      <formula>0.69</formula>
    </cfRule>
    <cfRule type="cellIs" dxfId="1989" priority="886" operator="between">
      <formula>0.6</formula>
      <formula>0.69</formula>
    </cfRule>
    <cfRule type="cellIs" dxfId="1988" priority="887" operator="between">
      <formula>0.4</formula>
      <formula>0.59</formula>
    </cfRule>
    <cfRule type="cellIs" dxfId="1987" priority="888" operator="between">
      <formula>0</formula>
      <formula>0.39</formula>
    </cfRule>
  </conditionalFormatting>
  <conditionalFormatting sqref="BM69:BM70">
    <cfRule type="cellIs" dxfId="1986" priority="877" operator="between">
      <formula>0.8</formula>
      <formula>"MAS"</formula>
    </cfRule>
    <cfRule type="cellIs" dxfId="1985" priority="878" operator="between">
      <formula>0.7</formula>
      <formula>0.79</formula>
    </cfRule>
    <cfRule type="cellIs" dxfId="1984" priority="879" operator="between">
      <formula>0.6</formula>
      <formula>0.69</formula>
    </cfRule>
    <cfRule type="cellIs" dxfId="1983" priority="880" operator="between">
      <formula>0.6</formula>
      <formula>0.69</formula>
    </cfRule>
    <cfRule type="cellIs" dxfId="1982" priority="881" operator="between">
      <formula>0.4</formula>
      <formula>0.59</formula>
    </cfRule>
    <cfRule type="cellIs" dxfId="1981" priority="882" operator="between">
      <formula>0</formula>
      <formula>0.39</formula>
    </cfRule>
  </conditionalFormatting>
  <conditionalFormatting sqref="BM71:BM73">
    <cfRule type="cellIs" dxfId="1980" priority="871" operator="between">
      <formula>0.8</formula>
      <formula>"MAS"</formula>
    </cfRule>
    <cfRule type="cellIs" dxfId="1979" priority="872" operator="between">
      <formula>0.7</formula>
      <formula>0.79</formula>
    </cfRule>
    <cfRule type="cellIs" dxfId="1978" priority="873" operator="between">
      <formula>0.6</formula>
      <formula>0.69</formula>
    </cfRule>
    <cfRule type="cellIs" dxfId="1977" priority="874" operator="between">
      <formula>0.6</formula>
      <formula>0.69</formula>
    </cfRule>
    <cfRule type="cellIs" dxfId="1976" priority="875" operator="between">
      <formula>0.4</formula>
      <formula>0.59</formula>
    </cfRule>
    <cfRule type="cellIs" dxfId="1975" priority="876" operator="between">
      <formula>0</formula>
      <formula>0.39</formula>
    </cfRule>
  </conditionalFormatting>
  <conditionalFormatting sqref="BM74:BM75">
    <cfRule type="cellIs" dxfId="1974" priority="865" operator="between">
      <formula>0.8</formula>
      <formula>"MAS"</formula>
    </cfRule>
    <cfRule type="cellIs" dxfId="1973" priority="866" operator="between">
      <formula>0.7</formula>
      <formula>0.79</formula>
    </cfRule>
    <cfRule type="cellIs" dxfId="1972" priority="867" operator="between">
      <formula>0.6</formula>
      <formula>0.69</formula>
    </cfRule>
    <cfRule type="cellIs" dxfId="1971" priority="868" operator="between">
      <formula>0.6</formula>
      <formula>0.69</formula>
    </cfRule>
    <cfRule type="cellIs" dxfId="1970" priority="869" operator="between">
      <formula>0.4</formula>
      <formula>0.59</formula>
    </cfRule>
    <cfRule type="cellIs" dxfId="1969" priority="870" operator="between">
      <formula>0</formula>
      <formula>0.39</formula>
    </cfRule>
  </conditionalFormatting>
  <conditionalFormatting sqref="BM76:BM77">
    <cfRule type="cellIs" dxfId="1968" priority="859" operator="between">
      <formula>0.8</formula>
      <formula>"MAS"</formula>
    </cfRule>
    <cfRule type="cellIs" dxfId="1967" priority="860" operator="between">
      <formula>0.7</formula>
      <formula>0.79</formula>
    </cfRule>
    <cfRule type="cellIs" dxfId="1966" priority="861" operator="between">
      <formula>0.6</formula>
      <formula>0.69</formula>
    </cfRule>
    <cfRule type="cellIs" dxfId="1965" priority="862" operator="between">
      <formula>0.6</formula>
      <formula>0.69</formula>
    </cfRule>
    <cfRule type="cellIs" dxfId="1964" priority="863" operator="between">
      <formula>0.4</formula>
      <formula>0.59</formula>
    </cfRule>
    <cfRule type="cellIs" dxfId="1963" priority="864" operator="between">
      <formula>0</formula>
      <formula>0.39</formula>
    </cfRule>
  </conditionalFormatting>
  <conditionalFormatting sqref="BM78:BM79">
    <cfRule type="cellIs" dxfId="1962" priority="853" operator="between">
      <formula>0.8</formula>
      <formula>"MAS"</formula>
    </cfRule>
    <cfRule type="cellIs" dxfId="1961" priority="854" operator="between">
      <formula>0.7</formula>
      <formula>0.79</formula>
    </cfRule>
    <cfRule type="cellIs" dxfId="1960" priority="855" operator="between">
      <formula>0.6</formula>
      <formula>0.69</formula>
    </cfRule>
    <cfRule type="cellIs" dxfId="1959" priority="856" operator="between">
      <formula>0.6</formula>
      <formula>0.69</formula>
    </cfRule>
    <cfRule type="cellIs" dxfId="1958" priority="857" operator="between">
      <formula>0.4</formula>
      <formula>0.59</formula>
    </cfRule>
    <cfRule type="cellIs" dxfId="1957" priority="858" operator="between">
      <formula>0</formula>
      <formula>0.39</formula>
    </cfRule>
  </conditionalFormatting>
  <conditionalFormatting sqref="BM80:BM81">
    <cfRule type="cellIs" dxfId="1956" priority="847" operator="between">
      <formula>0.8</formula>
      <formula>"MAS"</formula>
    </cfRule>
    <cfRule type="cellIs" dxfId="1955" priority="848" operator="between">
      <formula>0.7</formula>
      <formula>0.79</formula>
    </cfRule>
    <cfRule type="cellIs" dxfId="1954" priority="849" operator="between">
      <formula>0.6</formula>
      <formula>0.69</formula>
    </cfRule>
    <cfRule type="cellIs" dxfId="1953" priority="850" operator="between">
      <formula>0.6</formula>
      <formula>0.69</formula>
    </cfRule>
    <cfRule type="cellIs" dxfId="1952" priority="851" operator="between">
      <formula>0.4</formula>
      <formula>0.59</formula>
    </cfRule>
    <cfRule type="cellIs" dxfId="1951" priority="852" operator="between">
      <formula>0</formula>
      <formula>0.39</formula>
    </cfRule>
  </conditionalFormatting>
  <conditionalFormatting sqref="BM82:BM83">
    <cfRule type="cellIs" dxfId="1950" priority="841" operator="between">
      <formula>0.8</formula>
      <formula>"MAS"</formula>
    </cfRule>
    <cfRule type="cellIs" dxfId="1949" priority="842" operator="between">
      <formula>0.7</formula>
      <formula>0.79</formula>
    </cfRule>
    <cfRule type="cellIs" dxfId="1948" priority="843" operator="between">
      <formula>0.6</formula>
      <formula>0.69</formula>
    </cfRule>
    <cfRule type="cellIs" dxfId="1947" priority="844" operator="between">
      <formula>0.6</formula>
      <formula>0.69</formula>
    </cfRule>
    <cfRule type="cellIs" dxfId="1946" priority="845" operator="between">
      <formula>0.4</formula>
      <formula>0.59</formula>
    </cfRule>
    <cfRule type="cellIs" dxfId="1945" priority="846" operator="between">
      <formula>0</formula>
      <formula>0.39</formula>
    </cfRule>
  </conditionalFormatting>
  <conditionalFormatting sqref="BM84:BM85">
    <cfRule type="cellIs" dxfId="1944" priority="835" operator="between">
      <formula>0.8</formula>
      <formula>"MAS"</formula>
    </cfRule>
    <cfRule type="cellIs" dxfId="1943" priority="836" operator="between">
      <formula>0.7</formula>
      <formula>0.79</formula>
    </cfRule>
    <cfRule type="cellIs" dxfId="1942" priority="837" operator="between">
      <formula>0.6</formula>
      <formula>0.69</formula>
    </cfRule>
    <cfRule type="cellIs" dxfId="1941" priority="838" operator="between">
      <formula>0.6</formula>
      <formula>0.69</formula>
    </cfRule>
    <cfRule type="cellIs" dxfId="1940" priority="839" operator="between">
      <formula>0.4</formula>
      <formula>0.59</formula>
    </cfRule>
    <cfRule type="cellIs" dxfId="1939" priority="840" operator="between">
      <formula>0</formula>
      <formula>0.39</formula>
    </cfRule>
  </conditionalFormatting>
  <conditionalFormatting sqref="BM86:BM87">
    <cfRule type="cellIs" dxfId="1938" priority="829" operator="between">
      <formula>0.8</formula>
      <formula>"MAS"</formula>
    </cfRule>
    <cfRule type="cellIs" dxfId="1937" priority="830" operator="between">
      <formula>0.7</formula>
      <formula>0.79</formula>
    </cfRule>
    <cfRule type="cellIs" dxfId="1936" priority="831" operator="between">
      <formula>0.6</formula>
      <formula>0.69</formula>
    </cfRule>
    <cfRule type="cellIs" dxfId="1935" priority="832" operator="between">
      <formula>0.6</formula>
      <formula>0.69</formula>
    </cfRule>
    <cfRule type="cellIs" dxfId="1934" priority="833" operator="between">
      <formula>0.4</formula>
      <formula>0.59</formula>
    </cfRule>
    <cfRule type="cellIs" dxfId="1933" priority="834" operator="between">
      <formula>0</formula>
      <formula>0.39</formula>
    </cfRule>
  </conditionalFormatting>
  <conditionalFormatting sqref="BM88:BM91">
    <cfRule type="cellIs" dxfId="1932" priority="823" operator="between">
      <formula>0.8</formula>
      <formula>"MAS"</formula>
    </cfRule>
    <cfRule type="cellIs" dxfId="1931" priority="824" operator="between">
      <formula>0.7</formula>
      <formula>0.79</formula>
    </cfRule>
    <cfRule type="cellIs" dxfId="1930" priority="825" operator="between">
      <formula>0.6</formula>
      <formula>0.69</formula>
    </cfRule>
    <cfRule type="cellIs" dxfId="1929" priority="826" operator="between">
      <formula>0.6</formula>
      <formula>0.69</formula>
    </cfRule>
    <cfRule type="cellIs" dxfId="1928" priority="827" operator="between">
      <formula>0.4</formula>
      <formula>0.59</formula>
    </cfRule>
    <cfRule type="cellIs" dxfId="1927" priority="828" operator="between">
      <formula>0</formula>
      <formula>0.39</formula>
    </cfRule>
  </conditionalFormatting>
  <conditionalFormatting sqref="BM92:BM93">
    <cfRule type="cellIs" dxfId="1926" priority="817" operator="between">
      <formula>0.8</formula>
      <formula>"MAS"</formula>
    </cfRule>
    <cfRule type="cellIs" dxfId="1925" priority="818" operator="between">
      <formula>0.7</formula>
      <formula>0.79</formula>
    </cfRule>
    <cfRule type="cellIs" dxfId="1924" priority="819" operator="between">
      <formula>0.6</formula>
      <formula>0.69</formula>
    </cfRule>
    <cfRule type="cellIs" dxfId="1923" priority="820" operator="between">
      <formula>0.6</formula>
      <formula>0.69</formula>
    </cfRule>
    <cfRule type="cellIs" dxfId="1922" priority="821" operator="between">
      <formula>0.4</formula>
      <formula>0.59</formula>
    </cfRule>
    <cfRule type="cellIs" dxfId="1921" priority="822" operator="between">
      <formula>0</formula>
      <formula>0.39</formula>
    </cfRule>
  </conditionalFormatting>
  <conditionalFormatting sqref="BM94:BM96">
    <cfRule type="cellIs" dxfId="1920" priority="811" operator="between">
      <formula>0.8</formula>
      <formula>"MAS"</formula>
    </cfRule>
    <cfRule type="cellIs" dxfId="1919" priority="812" operator="between">
      <formula>0.7</formula>
      <formula>0.79</formula>
    </cfRule>
    <cfRule type="cellIs" dxfId="1918" priority="813" operator="between">
      <formula>0.6</formula>
      <formula>0.69</formula>
    </cfRule>
    <cfRule type="cellIs" dxfId="1917" priority="814" operator="between">
      <formula>0.6</formula>
      <formula>0.69</formula>
    </cfRule>
    <cfRule type="cellIs" dxfId="1916" priority="815" operator="between">
      <formula>0.4</formula>
      <formula>0.59</formula>
    </cfRule>
    <cfRule type="cellIs" dxfId="1915" priority="816" operator="between">
      <formula>0</formula>
      <formula>0.39</formula>
    </cfRule>
  </conditionalFormatting>
  <conditionalFormatting sqref="BM97:BM98">
    <cfRule type="cellIs" dxfId="1914" priority="805" operator="between">
      <formula>0.8</formula>
      <formula>"MAS"</formula>
    </cfRule>
    <cfRule type="cellIs" dxfId="1913" priority="806" operator="between">
      <formula>0.7</formula>
      <formula>0.79</formula>
    </cfRule>
    <cfRule type="cellIs" dxfId="1912" priority="807" operator="between">
      <formula>0.6</formula>
      <formula>0.69</formula>
    </cfRule>
    <cfRule type="cellIs" dxfId="1911" priority="808" operator="between">
      <formula>0.6</formula>
      <formula>0.69</formula>
    </cfRule>
    <cfRule type="cellIs" dxfId="1910" priority="809" operator="between">
      <formula>0.4</formula>
      <formula>0.59</formula>
    </cfRule>
    <cfRule type="cellIs" dxfId="1909" priority="810" operator="between">
      <formula>0</formula>
      <formula>0.39</formula>
    </cfRule>
  </conditionalFormatting>
  <conditionalFormatting sqref="BM99:BM100">
    <cfRule type="cellIs" dxfId="1908" priority="799" operator="between">
      <formula>0.8</formula>
      <formula>"MAS"</formula>
    </cfRule>
    <cfRule type="cellIs" dxfId="1907" priority="800" operator="between">
      <formula>0.7</formula>
      <formula>0.79</formula>
    </cfRule>
    <cfRule type="cellIs" dxfId="1906" priority="801" operator="between">
      <formula>0.6</formula>
      <formula>0.69</formula>
    </cfRule>
    <cfRule type="cellIs" dxfId="1905" priority="802" operator="between">
      <formula>0.6</formula>
      <formula>0.69</formula>
    </cfRule>
    <cfRule type="cellIs" dxfId="1904" priority="803" operator="between">
      <formula>0.4</formula>
      <formula>0.59</formula>
    </cfRule>
    <cfRule type="cellIs" dxfId="1903" priority="804" operator="between">
      <formula>0</formula>
      <formula>0.39</formula>
    </cfRule>
  </conditionalFormatting>
  <conditionalFormatting sqref="BM101:BM102">
    <cfRule type="cellIs" dxfId="1902" priority="793" operator="between">
      <formula>0.8</formula>
      <formula>"MAS"</formula>
    </cfRule>
    <cfRule type="cellIs" dxfId="1901" priority="794" operator="between">
      <formula>0.7</formula>
      <formula>0.79</formula>
    </cfRule>
    <cfRule type="cellIs" dxfId="1900" priority="795" operator="between">
      <formula>0.6</formula>
      <formula>0.69</formula>
    </cfRule>
    <cfRule type="cellIs" dxfId="1899" priority="796" operator="between">
      <formula>0.6</formula>
      <formula>0.69</formula>
    </cfRule>
    <cfRule type="cellIs" dxfId="1898" priority="797" operator="between">
      <formula>0.4</formula>
      <formula>0.59</formula>
    </cfRule>
    <cfRule type="cellIs" dxfId="1897" priority="798" operator="between">
      <formula>0</formula>
      <formula>0.39</formula>
    </cfRule>
  </conditionalFormatting>
  <conditionalFormatting sqref="BM103:BM104">
    <cfRule type="cellIs" dxfId="1896" priority="787" operator="between">
      <formula>0.8</formula>
      <formula>"MAS"</formula>
    </cfRule>
    <cfRule type="cellIs" dxfId="1895" priority="788" operator="between">
      <formula>0.7</formula>
      <formula>0.79</formula>
    </cfRule>
    <cfRule type="cellIs" dxfId="1894" priority="789" operator="between">
      <formula>0.6</formula>
      <formula>0.69</formula>
    </cfRule>
    <cfRule type="cellIs" dxfId="1893" priority="790" operator="between">
      <formula>0.6</formula>
      <formula>0.69</formula>
    </cfRule>
    <cfRule type="cellIs" dxfId="1892" priority="791" operator="between">
      <formula>0.4</formula>
      <formula>0.59</formula>
    </cfRule>
    <cfRule type="cellIs" dxfId="1891" priority="792" operator="between">
      <formula>0</formula>
      <formula>0.39</formula>
    </cfRule>
  </conditionalFormatting>
  <conditionalFormatting sqref="BM105:BM106">
    <cfRule type="cellIs" dxfId="1890" priority="781" operator="between">
      <formula>0.8</formula>
      <formula>"MAS"</formula>
    </cfRule>
    <cfRule type="cellIs" dxfId="1889" priority="782" operator="between">
      <formula>0.7</formula>
      <formula>0.79</formula>
    </cfRule>
    <cfRule type="cellIs" dxfId="1888" priority="783" operator="between">
      <formula>0.6</formula>
      <formula>0.69</formula>
    </cfRule>
    <cfRule type="cellIs" dxfId="1887" priority="784" operator="between">
      <formula>0.6</formula>
      <formula>0.69</formula>
    </cfRule>
    <cfRule type="cellIs" dxfId="1886" priority="785" operator="between">
      <formula>0.4</formula>
      <formula>0.59</formula>
    </cfRule>
    <cfRule type="cellIs" dxfId="1885" priority="786" operator="between">
      <formula>0</formula>
      <formula>0.39</formula>
    </cfRule>
  </conditionalFormatting>
  <conditionalFormatting sqref="BM107">
    <cfRule type="cellIs" dxfId="1884" priority="775" operator="between">
      <formula>0.8</formula>
      <formula>"MAS"</formula>
    </cfRule>
    <cfRule type="cellIs" dxfId="1883" priority="776" operator="between">
      <formula>0.7</formula>
      <formula>0.79</formula>
    </cfRule>
    <cfRule type="cellIs" dxfId="1882" priority="777" operator="between">
      <formula>0.6</formula>
      <formula>0.69</formula>
    </cfRule>
    <cfRule type="cellIs" dxfId="1881" priority="778" operator="between">
      <formula>0.6</formula>
      <formula>0.69</formula>
    </cfRule>
    <cfRule type="cellIs" dxfId="1880" priority="779" operator="between">
      <formula>0.4</formula>
      <formula>0.59</formula>
    </cfRule>
    <cfRule type="cellIs" dxfId="1879" priority="780" operator="between">
      <formula>0</formula>
      <formula>0.39</formula>
    </cfRule>
  </conditionalFormatting>
  <conditionalFormatting sqref="BM109:BM110">
    <cfRule type="cellIs" dxfId="1878" priority="769" operator="between">
      <formula>0.8</formula>
      <formula>"MAS"</formula>
    </cfRule>
    <cfRule type="cellIs" dxfId="1877" priority="770" operator="between">
      <formula>0.7</formula>
      <formula>0.79</formula>
    </cfRule>
    <cfRule type="cellIs" dxfId="1876" priority="771" operator="between">
      <formula>0.6</formula>
      <formula>0.69</formula>
    </cfRule>
    <cfRule type="cellIs" dxfId="1875" priority="772" operator="between">
      <formula>0.6</formula>
      <formula>0.69</formula>
    </cfRule>
    <cfRule type="cellIs" dxfId="1874" priority="773" operator="between">
      <formula>0.4</formula>
      <formula>0.59</formula>
    </cfRule>
    <cfRule type="cellIs" dxfId="1873" priority="774" operator="between">
      <formula>0</formula>
      <formula>0.39</formula>
    </cfRule>
  </conditionalFormatting>
  <conditionalFormatting sqref="BM111:BM112">
    <cfRule type="cellIs" dxfId="1872" priority="763" operator="between">
      <formula>0.8</formula>
      <formula>"MAS"</formula>
    </cfRule>
    <cfRule type="cellIs" dxfId="1871" priority="764" operator="between">
      <formula>0.7</formula>
      <formula>0.79</formula>
    </cfRule>
    <cfRule type="cellIs" dxfId="1870" priority="765" operator="between">
      <formula>0.6</formula>
      <formula>0.69</formula>
    </cfRule>
    <cfRule type="cellIs" dxfId="1869" priority="766" operator="between">
      <formula>0.6</formula>
      <formula>0.69</formula>
    </cfRule>
    <cfRule type="cellIs" dxfId="1868" priority="767" operator="between">
      <formula>0.4</formula>
      <formula>0.59</formula>
    </cfRule>
    <cfRule type="cellIs" dxfId="1867" priority="768" operator="between">
      <formula>0</formula>
      <formula>0.39</formula>
    </cfRule>
  </conditionalFormatting>
  <conditionalFormatting sqref="BM113:BM115">
    <cfRule type="cellIs" dxfId="1866" priority="757" operator="between">
      <formula>0.8</formula>
      <formula>"MAS"</formula>
    </cfRule>
    <cfRule type="cellIs" dxfId="1865" priority="758" operator="between">
      <formula>0.7</formula>
      <formula>0.79</formula>
    </cfRule>
    <cfRule type="cellIs" dxfId="1864" priority="759" operator="between">
      <formula>0.6</formula>
      <formula>0.69</formula>
    </cfRule>
    <cfRule type="cellIs" dxfId="1863" priority="760" operator="between">
      <formula>0.6</formula>
      <formula>0.69</formula>
    </cfRule>
    <cfRule type="cellIs" dxfId="1862" priority="761" operator="between">
      <formula>0.4</formula>
      <formula>0.59</formula>
    </cfRule>
    <cfRule type="cellIs" dxfId="1861" priority="762" operator="between">
      <formula>0</formula>
      <formula>0.39</formula>
    </cfRule>
  </conditionalFormatting>
  <conditionalFormatting sqref="BT4:BT14">
    <cfRule type="cellIs" dxfId="1860" priority="751" operator="between">
      <formula>0.8</formula>
      <formula>"MAS"</formula>
    </cfRule>
    <cfRule type="cellIs" dxfId="1859" priority="752" operator="between">
      <formula>0.7</formula>
      <formula>0.79</formula>
    </cfRule>
    <cfRule type="cellIs" dxfId="1858" priority="753" operator="between">
      <formula>0.6</formula>
      <formula>0.69</formula>
    </cfRule>
    <cfRule type="cellIs" dxfId="1857" priority="754" operator="between">
      <formula>0.6</formula>
      <formula>0.69</formula>
    </cfRule>
    <cfRule type="cellIs" dxfId="1856" priority="755" operator="between">
      <formula>0.4</formula>
      <formula>0.59</formula>
    </cfRule>
    <cfRule type="cellIs" dxfId="1855" priority="756" operator="between">
      <formula>0</formula>
      <formula>0.39</formula>
    </cfRule>
  </conditionalFormatting>
  <conditionalFormatting sqref="BT15:BT24">
    <cfRule type="cellIs" dxfId="1854" priority="745" operator="between">
      <formula>0.8</formula>
      <formula>"MAS"</formula>
    </cfRule>
    <cfRule type="cellIs" dxfId="1853" priority="746" operator="between">
      <formula>0.7</formula>
      <formula>0.79</formula>
    </cfRule>
    <cfRule type="cellIs" dxfId="1852" priority="747" operator="between">
      <formula>0.6</formula>
      <formula>0.69</formula>
    </cfRule>
    <cfRule type="cellIs" dxfId="1851" priority="748" operator="between">
      <formula>0.6</formula>
      <formula>0.69</formula>
    </cfRule>
    <cfRule type="cellIs" dxfId="1850" priority="749" operator="between">
      <formula>0.4</formula>
      <formula>0.59</formula>
    </cfRule>
    <cfRule type="cellIs" dxfId="1849" priority="750" operator="between">
      <formula>0</formula>
      <formula>0.39</formula>
    </cfRule>
  </conditionalFormatting>
  <conditionalFormatting sqref="BT25:BT28">
    <cfRule type="cellIs" dxfId="1848" priority="739" operator="between">
      <formula>0.8</formula>
      <formula>"MAS"</formula>
    </cfRule>
    <cfRule type="cellIs" dxfId="1847" priority="740" operator="between">
      <formula>0.7</formula>
      <formula>0.79</formula>
    </cfRule>
    <cfRule type="cellIs" dxfId="1846" priority="741" operator="between">
      <formula>0.6</formula>
      <formula>0.69</formula>
    </cfRule>
    <cfRule type="cellIs" dxfId="1845" priority="742" operator="between">
      <formula>0.6</formula>
      <formula>0.69</formula>
    </cfRule>
    <cfRule type="cellIs" dxfId="1844" priority="743" operator="between">
      <formula>0.4</formula>
      <formula>0.59</formula>
    </cfRule>
    <cfRule type="cellIs" dxfId="1843" priority="744" operator="between">
      <formula>0</formula>
      <formula>0.39</formula>
    </cfRule>
  </conditionalFormatting>
  <conditionalFormatting sqref="BT29:BT30">
    <cfRule type="cellIs" dxfId="1842" priority="733" operator="between">
      <formula>0.8</formula>
      <formula>"MAS"</formula>
    </cfRule>
    <cfRule type="cellIs" dxfId="1841" priority="734" operator="between">
      <formula>0.7</formula>
      <formula>0.79</formula>
    </cfRule>
    <cfRule type="cellIs" dxfId="1840" priority="735" operator="between">
      <formula>0.6</formula>
      <formula>0.69</formula>
    </cfRule>
    <cfRule type="cellIs" dxfId="1839" priority="736" operator="between">
      <formula>0.6</formula>
      <formula>0.69</formula>
    </cfRule>
    <cfRule type="cellIs" dxfId="1838" priority="737" operator="between">
      <formula>0.4</formula>
      <formula>0.59</formula>
    </cfRule>
    <cfRule type="cellIs" dxfId="1837" priority="738" operator="between">
      <formula>0</formula>
      <formula>0.39</formula>
    </cfRule>
  </conditionalFormatting>
  <conditionalFormatting sqref="BT31">
    <cfRule type="cellIs" dxfId="1836" priority="727" operator="between">
      <formula>0.8</formula>
      <formula>"MAS"</formula>
    </cfRule>
    <cfRule type="cellIs" dxfId="1835" priority="728" operator="between">
      <formula>0.7</formula>
      <formula>0.79</formula>
    </cfRule>
    <cfRule type="cellIs" dxfId="1834" priority="729" operator="between">
      <formula>0.6</formula>
      <formula>0.69</formula>
    </cfRule>
    <cfRule type="cellIs" dxfId="1833" priority="730" operator="between">
      <formula>0.6</formula>
      <formula>0.69</formula>
    </cfRule>
    <cfRule type="cellIs" dxfId="1832" priority="731" operator="between">
      <formula>0.4</formula>
      <formula>0.59</formula>
    </cfRule>
    <cfRule type="cellIs" dxfId="1831" priority="732" operator="between">
      <formula>0</formula>
      <formula>0.39</formula>
    </cfRule>
  </conditionalFormatting>
  <conditionalFormatting sqref="BT32">
    <cfRule type="cellIs" dxfId="1830" priority="721" operator="between">
      <formula>0.8</formula>
      <formula>"MAS"</formula>
    </cfRule>
    <cfRule type="cellIs" dxfId="1829" priority="722" operator="between">
      <formula>0.7</formula>
      <formula>0.79</formula>
    </cfRule>
    <cfRule type="cellIs" dxfId="1828" priority="723" operator="between">
      <formula>0.6</formula>
      <formula>0.69</formula>
    </cfRule>
    <cfRule type="cellIs" dxfId="1827" priority="724" operator="between">
      <formula>0.6</formula>
      <formula>0.69</formula>
    </cfRule>
    <cfRule type="cellIs" dxfId="1826" priority="725" operator="between">
      <formula>0.4</formula>
      <formula>0.59</formula>
    </cfRule>
    <cfRule type="cellIs" dxfId="1825" priority="726" operator="between">
      <formula>0</formula>
      <formula>0.39</formula>
    </cfRule>
  </conditionalFormatting>
  <conditionalFormatting sqref="BT36">
    <cfRule type="cellIs" dxfId="1824" priority="715" operator="between">
      <formula>0.8</formula>
      <formula>"MAS"</formula>
    </cfRule>
    <cfRule type="cellIs" dxfId="1823" priority="716" operator="between">
      <formula>0.7</formula>
      <formula>0.79</formula>
    </cfRule>
    <cfRule type="cellIs" dxfId="1822" priority="717" operator="between">
      <formula>0.6</formula>
      <formula>0.69</formula>
    </cfRule>
    <cfRule type="cellIs" dxfId="1821" priority="718" operator="between">
      <formula>0.6</formula>
      <formula>0.69</formula>
    </cfRule>
    <cfRule type="cellIs" dxfId="1820" priority="719" operator="between">
      <formula>0.4</formula>
      <formula>0.59</formula>
    </cfRule>
    <cfRule type="cellIs" dxfId="1819" priority="720" operator="between">
      <formula>0</formula>
      <formula>0.39</formula>
    </cfRule>
  </conditionalFormatting>
  <conditionalFormatting sqref="BT37:BT38">
    <cfRule type="cellIs" dxfId="1818" priority="709" operator="between">
      <formula>0.8</formula>
      <formula>"MAS"</formula>
    </cfRule>
    <cfRule type="cellIs" dxfId="1817" priority="710" operator="between">
      <formula>0.7</formula>
      <formula>0.79</formula>
    </cfRule>
    <cfRule type="cellIs" dxfId="1816" priority="711" operator="between">
      <formula>0.6</formula>
      <formula>0.69</formula>
    </cfRule>
    <cfRule type="cellIs" dxfId="1815" priority="712" operator="between">
      <formula>0.6</formula>
      <formula>0.69</formula>
    </cfRule>
    <cfRule type="cellIs" dxfId="1814" priority="713" operator="between">
      <formula>0.4</formula>
      <formula>0.59</formula>
    </cfRule>
    <cfRule type="cellIs" dxfId="1813" priority="714" operator="between">
      <formula>0</formula>
      <formula>0.39</formula>
    </cfRule>
  </conditionalFormatting>
  <conditionalFormatting sqref="BT39:BT40">
    <cfRule type="cellIs" dxfId="1812" priority="703" operator="between">
      <formula>0.8</formula>
      <formula>"MAS"</formula>
    </cfRule>
    <cfRule type="cellIs" dxfId="1811" priority="704" operator="between">
      <formula>0.7</formula>
      <formula>0.79</formula>
    </cfRule>
    <cfRule type="cellIs" dxfId="1810" priority="705" operator="between">
      <formula>0.6</formula>
      <formula>0.69</formula>
    </cfRule>
    <cfRule type="cellIs" dxfId="1809" priority="706" operator="between">
      <formula>0.6</formula>
      <formula>0.69</formula>
    </cfRule>
    <cfRule type="cellIs" dxfId="1808" priority="707" operator="between">
      <formula>0.4</formula>
      <formula>0.59</formula>
    </cfRule>
    <cfRule type="cellIs" dxfId="1807" priority="708" operator="between">
      <formula>0</formula>
      <formula>0.39</formula>
    </cfRule>
  </conditionalFormatting>
  <conditionalFormatting sqref="BT41:BT42">
    <cfRule type="cellIs" dxfId="1806" priority="697" operator="between">
      <formula>0.8</formula>
      <formula>"MAS"</formula>
    </cfRule>
    <cfRule type="cellIs" dxfId="1805" priority="698" operator="between">
      <formula>0.7</formula>
      <formula>0.79</formula>
    </cfRule>
    <cfRule type="cellIs" dxfId="1804" priority="699" operator="between">
      <formula>0.6</formula>
      <formula>0.69</formula>
    </cfRule>
    <cfRule type="cellIs" dxfId="1803" priority="700" operator="between">
      <formula>0.6</formula>
      <formula>0.69</formula>
    </cfRule>
    <cfRule type="cellIs" dxfId="1802" priority="701" operator="between">
      <formula>0.4</formula>
      <formula>0.59</formula>
    </cfRule>
    <cfRule type="cellIs" dxfId="1801" priority="702" operator="between">
      <formula>0</formula>
      <formula>0.39</formula>
    </cfRule>
  </conditionalFormatting>
  <conditionalFormatting sqref="BT43:BT45">
    <cfRule type="cellIs" dxfId="1800" priority="691" operator="between">
      <formula>0.8</formula>
      <formula>"MAS"</formula>
    </cfRule>
    <cfRule type="cellIs" dxfId="1799" priority="692" operator="between">
      <formula>0.7</formula>
      <formula>0.79</formula>
    </cfRule>
    <cfRule type="cellIs" dxfId="1798" priority="693" operator="between">
      <formula>0.6</formula>
      <formula>0.69</formula>
    </cfRule>
    <cfRule type="cellIs" dxfId="1797" priority="694" operator="between">
      <formula>0.6</formula>
      <formula>0.69</formula>
    </cfRule>
    <cfRule type="cellIs" dxfId="1796" priority="695" operator="between">
      <formula>0.4</formula>
      <formula>0.59</formula>
    </cfRule>
    <cfRule type="cellIs" dxfId="1795" priority="696" operator="between">
      <formula>0</formula>
      <formula>0.39</formula>
    </cfRule>
  </conditionalFormatting>
  <conditionalFormatting sqref="BT46:BT47">
    <cfRule type="cellIs" dxfId="1794" priority="685" operator="between">
      <formula>0.8</formula>
      <formula>"MAS"</formula>
    </cfRule>
    <cfRule type="cellIs" dxfId="1793" priority="686" operator="between">
      <formula>0.7</formula>
      <formula>0.79</formula>
    </cfRule>
    <cfRule type="cellIs" dxfId="1792" priority="687" operator="between">
      <formula>0.6</formula>
      <formula>0.69</formula>
    </cfRule>
    <cfRule type="cellIs" dxfId="1791" priority="688" operator="between">
      <formula>0.6</formula>
      <formula>0.69</formula>
    </cfRule>
    <cfRule type="cellIs" dxfId="1790" priority="689" operator="between">
      <formula>0.4</formula>
      <formula>0.59</formula>
    </cfRule>
    <cfRule type="cellIs" dxfId="1789" priority="690" operator="between">
      <formula>0</formula>
      <formula>0.39</formula>
    </cfRule>
  </conditionalFormatting>
  <conditionalFormatting sqref="BT48:BT49">
    <cfRule type="cellIs" dxfId="1788" priority="679" operator="between">
      <formula>0.8</formula>
      <formula>"MAS"</formula>
    </cfRule>
    <cfRule type="cellIs" dxfId="1787" priority="680" operator="between">
      <formula>0.7</formula>
      <formula>0.79</formula>
    </cfRule>
    <cfRule type="cellIs" dxfId="1786" priority="681" operator="between">
      <formula>0.6</formula>
      <formula>0.69</formula>
    </cfRule>
    <cfRule type="cellIs" dxfId="1785" priority="682" operator="between">
      <formula>0.6</formula>
      <formula>0.69</formula>
    </cfRule>
    <cfRule type="cellIs" dxfId="1784" priority="683" operator="between">
      <formula>0.4</formula>
      <formula>0.59</formula>
    </cfRule>
    <cfRule type="cellIs" dxfId="1783" priority="684" operator="between">
      <formula>0</formula>
      <formula>0.39</formula>
    </cfRule>
  </conditionalFormatting>
  <conditionalFormatting sqref="BT50:BT52">
    <cfRule type="cellIs" dxfId="1782" priority="673" operator="between">
      <formula>0.8</formula>
      <formula>"MAS"</formula>
    </cfRule>
    <cfRule type="cellIs" dxfId="1781" priority="674" operator="between">
      <formula>0.7</formula>
      <formula>0.79</formula>
    </cfRule>
    <cfRule type="cellIs" dxfId="1780" priority="675" operator="between">
      <formula>0.6</formula>
      <formula>0.69</formula>
    </cfRule>
    <cfRule type="cellIs" dxfId="1779" priority="676" operator="between">
      <formula>0.6</formula>
      <formula>0.69</formula>
    </cfRule>
    <cfRule type="cellIs" dxfId="1778" priority="677" operator="between">
      <formula>0.4</formula>
      <formula>0.59</formula>
    </cfRule>
    <cfRule type="cellIs" dxfId="1777" priority="678" operator="between">
      <formula>0</formula>
      <formula>0.39</formula>
    </cfRule>
  </conditionalFormatting>
  <conditionalFormatting sqref="BT53:BT54">
    <cfRule type="cellIs" dxfId="1776" priority="667" operator="between">
      <formula>0.8</formula>
      <formula>"MAS"</formula>
    </cfRule>
    <cfRule type="cellIs" dxfId="1775" priority="668" operator="between">
      <formula>0.7</formula>
      <formula>0.79</formula>
    </cfRule>
    <cfRule type="cellIs" dxfId="1774" priority="669" operator="between">
      <formula>0.6</formula>
      <formula>0.69</formula>
    </cfRule>
    <cfRule type="cellIs" dxfId="1773" priority="670" operator="between">
      <formula>0.6</formula>
      <formula>0.69</formula>
    </cfRule>
    <cfRule type="cellIs" dxfId="1772" priority="671" operator="between">
      <formula>0.4</formula>
      <formula>0.59</formula>
    </cfRule>
    <cfRule type="cellIs" dxfId="1771" priority="672" operator="between">
      <formula>0</formula>
      <formula>0.39</formula>
    </cfRule>
  </conditionalFormatting>
  <conditionalFormatting sqref="BT55:BT57">
    <cfRule type="cellIs" dxfId="1770" priority="661" operator="between">
      <formula>0.8</formula>
      <formula>"MAS"</formula>
    </cfRule>
    <cfRule type="cellIs" dxfId="1769" priority="662" operator="between">
      <formula>0.7</formula>
      <formula>0.79</formula>
    </cfRule>
    <cfRule type="cellIs" dxfId="1768" priority="663" operator="between">
      <formula>0.6</formula>
      <formula>0.69</formula>
    </cfRule>
    <cfRule type="cellIs" dxfId="1767" priority="664" operator="between">
      <formula>0.6</formula>
      <formula>0.69</formula>
    </cfRule>
    <cfRule type="cellIs" dxfId="1766" priority="665" operator="between">
      <formula>0.4</formula>
      <formula>0.59</formula>
    </cfRule>
    <cfRule type="cellIs" dxfId="1765" priority="666" operator="between">
      <formula>0</formula>
      <formula>0.39</formula>
    </cfRule>
  </conditionalFormatting>
  <conditionalFormatting sqref="BT58:BT59">
    <cfRule type="cellIs" dxfId="1764" priority="655" operator="between">
      <formula>0.8</formula>
      <formula>"MAS"</formula>
    </cfRule>
    <cfRule type="cellIs" dxfId="1763" priority="656" operator="between">
      <formula>0.7</formula>
      <formula>0.79</formula>
    </cfRule>
    <cfRule type="cellIs" dxfId="1762" priority="657" operator="between">
      <formula>0.6</formula>
      <formula>0.69</formula>
    </cfRule>
    <cfRule type="cellIs" dxfId="1761" priority="658" operator="between">
      <formula>0.6</formula>
      <formula>0.69</formula>
    </cfRule>
    <cfRule type="cellIs" dxfId="1760" priority="659" operator="between">
      <formula>0.4</formula>
      <formula>0.59</formula>
    </cfRule>
    <cfRule type="cellIs" dxfId="1759" priority="660" operator="between">
      <formula>0</formula>
      <formula>0.39</formula>
    </cfRule>
  </conditionalFormatting>
  <conditionalFormatting sqref="BT60:BT61">
    <cfRule type="cellIs" dxfId="1758" priority="649" operator="between">
      <formula>0.8</formula>
      <formula>"MAS"</formula>
    </cfRule>
    <cfRule type="cellIs" dxfId="1757" priority="650" operator="between">
      <formula>0.7</formula>
      <formula>0.79</formula>
    </cfRule>
    <cfRule type="cellIs" dxfId="1756" priority="651" operator="between">
      <formula>0.6</formula>
      <formula>0.69</formula>
    </cfRule>
    <cfRule type="cellIs" dxfId="1755" priority="652" operator="between">
      <formula>0.6</formula>
      <formula>0.69</formula>
    </cfRule>
    <cfRule type="cellIs" dxfId="1754" priority="653" operator="between">
      <formula>0.4</formula>
      <formula>0.59</formula>
    </cfRule>
    <cfRule type="cellIs" dxfId="1753" priority="654" operator="between">
      <formula>0</formula>
      <formula>0.39</formula>
    </cfRule>
  </conditionalFormatting>
  <conditionalFormatting sqref="BT62:BT64">
    <cfRule type="cellIs" dxfId="1752" priority="643" operator="between">
      <formula>0.8</formula>
      <formula>"MAS"</formula>
    </cfRule>
    <cfRule type="cellIs" dxfId="1751" priority="644" operator="between">
      <formula>0.7</formula>
      <formula>0.79</formula>
    </cfRule>
    <cfRule type="cellIs" dxfId="1750" priority="645" operator="between">
      <formula>0.6</formula>
      <formula>0.69</formula>
    </cfRule>
    <cfRule type="cellIs" dxfId="1749" priority="646" operator="between">
      <formula>0.6</formula>
      <formula>0.69</formula>
    </cfRule>
    <cfRule type="cellIs" dxfId="1748" priority="647" operator="between">
      <formula>0.4</formula>
      <formula>0.59</formula>
    </cfRule>
    <cfRule type="cellIs" dxfId="1747" priority="648" operator="between">
      <formula>0</formula>
      <formula>0.39</formula>
    </cfRule>
  </conditionalFormatting>
  <conditionalFormatting sqref="BT65:BT66">
    <cfRule type="cellIs" dxfId="1746" priority="637" operator="between">
      <formula>0.8</formula>
      <formula>"MAS"</formula>
    </cfRule>
    <cfRule type="cellIs" dxfId="1745" priority="638" operator="between">
      <formula>0.7</formula>
      <formula>0.79</formula>
    </cfRule>
    <cfRule type="cellIs" dxfId="1744" priority="639" operator="between">
      <formula>0.6</formula>
      <formula>0.69</formula>
    </cfRule>
    <cfRule type="cellIs" dxfId="1743" priority="640" operator="between">
      <formula>0.6</formula>
      <formula>0.69</formula>
    </cfRule>
    <cfRule type="cellIs" dxfId="1742" priority="641" operator="between">
      <formula>0.4</formula>
      <formula>0.59</formula>
    </cfRule>
    <cfRule type="cellIs" dxfId="1741" priority="642" operator="between">
      <formula>0</formula>
      <formula>0.39</formula>
    </cfRule>
  </conditionalFormatting>
  <conditionalFormatting sqref="BT67:BT69">
    <cfRule type="cellIs" dxfId="1740" priority="631" operator="between">
      <formula>0.8</formula>
      <formula>"MAS"</formula>
    </cfRule>
    <cfRule type="cellIs" dxfId="1739" priority="632" operator="between">
      <formula>0.7</formula>
      <formula>0.79</formula>
    </cfRule>
    <cfRule type="cellIs" dxfId="1738" priority="633" operator="between">
      <formula>0.6</formula>
      <formula>0.69</formula>
    </cfRule>
    <cfRule type="cellIs" dxfId="1737" priority="634" operator="between">
      <formula>0.6</formula>
      <formula>0.69</formula>
    </cfRule>
    <cfRule type="cellIs" dxfId="1736" priority="635" operator="between">
      <formula>0.4</formula>
      <formula>0.59</formula>
    </cfRule>
    <cfRule type="cellIs" dxfId="1735" priority="636" operator="between">
      <formula>0</formula>
      <formula>0.39</formula>
    </cfRule>
  </conditionalFormatting>
  <conditionalFormatting sqref="BT70:BT72">
    <cfRule type="cellIs" dxfId="1734" priority="625" operator="between">
      <formula>0.8</formula>
      <formula>"MAS"</formula>
    </cfRule>
    <cfRule type="cellIs" dxfId="1733" priority="626" operator="between">
      <formula>0.7</formula>
      <formula>0.79</formula>
    </cfRule>
    <cfRule type="cellIs" dxfId="1732" priority="627" operator="between">
      <formula>0.6</formula>
      <formula>0.69</formula>
    </cfRule>
    <cfRule type="cellIs" dxfId="1731" priority="628" operator="between">
      <formula>0.6</formula>
      <formula>0.69</formula>
    </cfRule>
    <cfRule type="cellIs" dxfId="1730" priority="629" operator="between">
      <formula>0.4</formula>
      <formula>0.59</formula>
    </cfRule>
    <cfRule type="cellIs" dxfId="1729" priority="630" operator="between">
      <formula>0</formula>
      <formula>0.39</formula>
    </cfRule>
  </conditionalFormatting>
  <conditionalFormatting sqref="BT73:BT75">
    <cfRule type="cellIs" dxfId="1728" priority="619" operator="between">
      <formula>0.8</formula>
      <formula>"MAS"</formula>
    </cfRule>
    <cfRule type="cellIs" dxfId="1727" priority="620" operator="between">
      <formula>0.7</formula>
      <formula>0.79</formula>
    </cfRule>
    <cfRule type="cellIs" dxfId="1726" priority="621" operator="between">
      <formula>0.6</formula>
      <formula>0.69</formula>
    </cfRule>
    <cfRule type="cellIs" dxfId="1725" priority="622" operator="between">
      <formula>0.6</formula>
      <formula>0.69</formula>
    </cfRule>
    <cfRule type="cellIs" dxfId="1724" priority="623" operator="between">
      <formula>0.4</formula>
      <formula>0.59</formula>
    </cfRule>
    <cfRule type="cellIs" dxfId="1723" priority="624" operator="between">
      <formula>0</formula>
      <formula>0.39</formula>
    </cfRule>
  </conditionalFormatting>
  <conditionalFormatting sqref="BT76:BT78">
    <cfRule type="cellIs" dxfId="1722" priority="613" operator="between">
      <formula>0.8</formula>
      <formula>"MAS"</formula>
    </cfRule>
    <cfRule type="cellIs" dxfId="1721" priority="614" operator="between">
      <formula>0.7</formula>
      <formula>0.79</formula>
    </cfRule>
    <cfRule type="cellIs" dxfId="1720" priority="615" operator="between">
      <formula>0.6</formula>
      <formula>0.69</formula>
    </cfRule>
    <cfRule type="cellIs" dxfId="1719" priority="616" operator="between">
      <formula>0.6</formula>
      <formula>0.69</formula>
    </cfRule>
    <cfRule type="cellIs" dxfId="1718" priority="617" operator="between">
      <formula>0.4</formula>
      <formula>0.59</formula>
    </cfRule>
    <cfRule type="cellIs" dxfId="1717" priority="618" operator="between">
      <formula>0</formula>
      <formula>0.39</formula>
    </cfRule>
  </conditionalFormatting>
  <conditionalFormatting sqref="BT79:BT81">
    <cfRule type="cellIs" dxfId="1716" priority="607" operator="between">
      <formula>0.8</formula>
      <formula>"MAS"</formula>
    </cfRule>
    <cfRule type="cellIs" dxfId="1715" priority="608" operator="between">
      <formula>0.7</formula>
      <formula>0.79</formula>
    </cfRule>
    <cfRule type="cellIs" dxfId="1714" priority="609" operator="between">
      <formula>0.6</formula>
      <formula>0.69</formula>
    </cfRule>
    <cfRule type="cellIs" dxfId="1713" priority="610" operator="between">
      <formula>0.6</formula>
      <formula>0.69</formula>
    </cfRule>
    <cfRule type="cellIs" dxfId="1712" priority="611" operator="between">
      <formula>0.4</formula>
      <formula>0.59</formula>
    </cfRule>
    <cfRule type="cellIs" dxfId="1711" priority="612" operator="between">
      <formula>0</formula>
      <formula>0.39</formula>
    </cfRule>
  </conditionalFormatting>
  <conditionalFormatting sqref="BT82:BT84">
    <cfRule type="cellIs" dxfId="1710" priority="601" operator="between">
      <formula>0.8</formula>
      <formula>"MAS"</formula>
    </cfRule>
    <cfRule type="cellIs" dxfId="1709" priority="602" operator="between">
      <formula>0.7</formula>
      <formula>0.79</formula>
    </cfRule>
    <cfRule type="cellIs" dxfId="1708" priority="603" operator="between">
      <formula>0.6</formula>
      <formula>0.69</formula>
    </cfRule>
    <cfRule type="cellIs" dxfId="1707" priority="604" operator="between">
      <formula>0.6</formula>
      <formula>0.69</formula>
    </cfRule>
    <cfRule type="cellIs" dxfId="1706" priority="605" operator="between">
      <formula>0.4</formula>
      <formula>0.59</formula>
    </cfRule>
    <cfRule type="cellIs" dxfId="1705" priority="606" operator="between">
      <formula>0</formula>
      <formula>0.39</formula>
    </cfRule>
  </conditionalFormatting>
  <conditionalFormatting sqref="BT85:BT87">
    <cfRule type="cellIs" dxfId="1704" priority="595" operator="between">
      <formula>0.8</formula>
      <formula>"MAS"</formula>
    </cfRule>
    <cfRule type="cellIs" dxfId="1703" priority="596" operator="between">
      <formula>0.7</formula>
      <formula>0.79</formula>
    </cfRule>
    <cfRule type="cellIs" dxfId="1702" priority="597" operator="between">
      <formula>0.6</formula>
      <formula>0.69</formula>
    </cfRule>
    <cfRule type="cellIs" dxfId="1701" priority="598" operator="between">
      <formula>0.6</formula>
      <formula>0.69</formula>
    </cfRule>
    <cfRule type="cellIs" dxfId="1700" priority="599" operator="between">
      <formula>0.4</formula>
      <formula>0.59</formula>
    </cfRule>
    <cfRule type="cellIs" dxfId="1699" priority="600" operator="between">
      <formula>0</formula>
      <formula>0.39</formula>
    </cfRule>
  </conditionalFormatting>
  <conditionalFormatting sqref="BT88:BT89">
    <cfRule type="cellIs" dxfId="1698" priority="589" operator="between">
      <formula>0.8</formula>
      <formula>"MAS"</formula>
    </cfRule>
    <cfRule type="cellIs" dxfId="1697" priority="590" operator="between">
      <formula>0.7</formula>
      <formula>0.79</formula>
    </cfRule>
    <cfRule type="cellIs" dxfId="1696" priority="591" operator="between">
      <formula>0.6</formula>
      <formula>0.69</formula>
    </cfRule>
    <cfRule type="cellIs" dxfId="1695" priority="592" operator="between">
      <formula>0.6</formula>
      <formula>0.69</formula>
    </cfRule>
    <cfRule type="cellIs" dxfId="1694" priority="593" operator="between">
      <formula>0.4</formula>
      <formula>0.59</formula>
    </cfRule>
    <cfRule type="cellIs" dxfId="1693" priority="594" operator="between">
      <formula>0</formula>
      <formula>0.39</formula>
    </cfRule>
  </conditionalFormatting>
  <conditionalFormatting sqref="BT90:BT92">
    <cfRule type="cellIs" dxfId="1692" priority="583" operator="between">
      <formula>0.8</formula>
      <formula>"MAS"</formula>
    </cfRule>
    <cfRule type="cellIs" dxfId="1691" priority="584" operator="between">
      <formula>0.7</formula>
      <formula>0.79</formula>
    </cfRule>
    <cfRule type="cellIs" dxfId="1690" priority="585" operator="between">
      <formula>0.6</formula>
      <formula>0.69</formula>
    </cfRule>
    <cfRule type="cellIs" dxfId="1689" priority="586" operator="between">
      <formula>0.6</formula>
      <formula>0.69</formula>
    </cfRule>
    <cfRule type="cellIs" dxfId="1688" priority="587" operator="between">
      <formula>0.4</formula>
      <formula>0.59</formula>
    </cfRule>
    <cfRule type="cellIs" dxfId="1687" priority="588" operator="between">
      <formula>0</formula>
      <formula>0.39</formula>
    </cfRule>
  </conditionalFormatting>
  <conditionalFormatting sqref="BT93:BT95">
    <cfRule type="cellIs" dxfId="1686" priority="577" operator="between">
      <formula>0.8</formula>
      <formula>"MAS"</formula>
    </cfRule>
    <cfRule type="cellIs" dxfId="1685" priority="578" operator="between">
      <formula>0.7</formula>
      <formula>0.79</formula>
    </cfRule>
    <cfRule type="cellIs" dxfId="1684" priority="579" operator="between">
      <formula>0.6</formula>
      <formula>0.69</formula>
    </cfRule>
    <cfRule type="cellIs" dxfId="1683" priority="580" operator="between">
      <formula>0.6</formula>
      <formula>0.69</formula>
    </cfRule>
    <cfRule type="cellIs" dxfId="1682" priority="581" operator="between">
      <formula>0.4</formula>
      <formula>0.59</formula>
    </cfRule>
    <cfRule type="cellIs" dxfId="1681" priority="582" operator="between">
      <formula>0</formula>
      <formula>0.39</formula>
    </cfRule>
  </conditionalFormatting>
  <conditionalFormatting sqref="BT96:BT97">
    <cfRule type="cellIs" dxfId="1680" priority="571" operator="between">
      <formula>0.8</formula>
      <formula>"MAS"</formula>
    </cfRule>
    <cfRule type="cellIs" dxfId="1679" priority="572" operator="between">
      <formula>0.7</formula>
      <formula>0.79</formula>
    </cfRule>
    <cfRule type="cellIs" dxfId="1678" priority="573" operator="between">
      <formula>0.6</formula>
      <formula>0.69</formula>
    </cfRule>
    <cfRule type="cellIs" dxfId="1677" priority="574" operator="between">
      <formula>0.6</formula>
      <formula>0.69</formula>
    </cfRule>
    <cfRule type="cellIs" dxfId="1676" priority="575" operator="between">
      <formula>0.4</formula>
      <formula>0.59</formula>
    </cfRule>
    <cfRule type="cellIs" dxfId="1675" priority="576" operator="between">
      <formula>0</formula>
      <formula>0.39</formula>
    </cfRule>
  </conditionalFormatting>
  <conditionalFormatting sqref="BT98:BT99">
    <cfRule type="cellIs" dxfId="1674" priority="565" operator="between">
      <formula>0.8</formula>
      <formula>"MAS"</formula>
    </cfRule>
    <cfRule type="cellIs" dxfId="1673" priority="566" operator="between">
      <formula>0.7</formula>
      <formula>0.79</formula>
    </cfRule>
    <cfRule type="cellIs" dxfId="1672" priority="567" operator="between">
      <formula>0.6</formula>
      <formula>0.69</formula>
    </cfRule>
    <cfRule type="cellIs" dxfId="1671" priority="568" operator="between">
      <formula>0.6</formula>
      <formula>0.69</formula>
    </cfRule>
    <cfRule type="cellIs" dxfId="1670" priority="569" operator="between">
      <formula>0.4</formula>
      <formula>0.59</formula>
    </cfRule>
    <cfRule type="cellIs" dxfId="1669" priority="570" operator="between">
      <formula>0</formula>
      <formula>0.39</formula>
    </cfRule>
  </conditionalFormatting>
  <conditionalFormatting sqref="BT100:BT101">
    <cfRule type="cellIs" dxfId="1668" priority="559" operator="between">
      <formula>0.8</formula>
      <formula>"MAS"</formula>
    </cfRule>
    <cfRule type="cellIs" dxfId="1667" priority="560" operator="between">
      <formula>0.7</formula>
      <formula>0.79</formula>
    </cfRule>
    <cfRule type="cellIs" dxfId="1666" priority="561" operator="between">
      <formula>0.6</formula>
      <formula>0.69</formula>
    </cfRule>
    <cfRule type="cellIs" dxfId="1665" priority="562" operator="between">
      <formula>0.6</formula>
      <formula>0.69</formula>
    </cfRule>
    <cfRule type="cellIs" dxfId="1664" priority="563" operator="between">
      <formula>0.4</formula>
      <formula>0.59</formula>
    </cfRule>
    <cfRule type="cellIs" dxfId="1663" priority="564" operator="between">
      <formula>0</formula>
      <formula>0.39</formula>
    </cfRule>
  </conditionalFormatting>
  <conditionalFormatting sqref="BT102:BT103">
    <cfRule type="cellIs" dxfId="1662" priority="553" operator="between">
      <formula>0.8</formula>
      <formula>"MAS"</formula>
    </cfRule>
    <cfRule type="cellIs" dxfId="1661" priority="554" operator="between">
      <formula>0.7</formula>
      <formula>0.79</formula>
    </cfRule>
    <cfRule type="cellIs" dxfId="1660" priority="555" operator="between">
      <formula>0.6</formula>
      <formula>0.69</formula>
    </cfRule>
    <cfRule type="cellIs" dxfId="1659" priority="556" operator="between">
      <formula>0.6</formula>
      <formula>0.69</formula>
    </cfRule>
    <cfRule type="cellIs" dxfId="1658" priority="557" operator="between">
      <formula>0.4</formula>
      <formula>0.59</formula>
    </cfRule>
    <cfRule type="cellIs" dxfId="1657" priority="558" operator="between">
      <formula>0</formula>
      <formula>0.39</formula>
    </cfRule>
  </conditionalFormatting>
  <conditionalFormatting sqref="BT104:BT106">
    <cfRule type="cellIs" dxfId="1656" priority="547" operator="between">
      <formula>0.8</formula>
      <formula>"MAS"</formula>
    </cfRule>
    <cfRule type="cellIs" dxfId="1655" priority="548" operator="between">
      <formula>0.7</formula>
      <formula>0.79</formula>
    </cfRule>
    <cfRule type="cellIs" dxfId="1654" priority="549" operator="between">
      <formula>0.6</formula>
      <formula>0.69</formula>
    </cfRule>
    <cfRule type="cellIs" dxfId="1653" priority="550" operator="between">
      <formula>0.6</formula>
      <formula>0.69</formula>
    </cfRule>
    <cfRule type="cellIs" dxfId="1652" priority="551" operator="between">
      <formula>0.4</formula>
      <formula>0.59</formula>
    </cfRule>
    <cfRule type="cellIs" dxfId="1651" priority="552" operator="between">
      <formula>0</formula>
      <formula>0.39</formula>
    </cfRule>
  </conditionalFormatting>
  <conditionalFormatting sqref="BT107">
    <cfRule type="cellIs" dxfId="1650" priority="541" operator="between">
      <formula>0.8</formula>
      <formula>"MAS"</formula>
    </cfRule>
    <cfRule type="cellIs" dxfId="1649" priority="542" operator="between">
      <formula>0.7</formula>
      <formula>0.79</formula>
    </cfRule>
    <cfRule type="cellIs" dxfId="1648" priority="543" operator="between">
      <formula>0.6</formula>
      <formula>0.69</formula>
    </cfRule>
    <cfRule type="cellIs" dxfId="1647" priority="544" operator="between">
      <formula>0.6</formula>
      <formula>0.69</formula>
    </cfRule>
    <cfRule type="cellIs" dxfId="1646" priority="545" operator="between">
      <formula>0.4</formula>
      <formula>0.59</formula>
    </cfRule>
    <cfRule type="cellIs" dxfId="1645" priority="546" operator="between">
      <formula>0</formula>
      <formula>0.39</formula>
    </cfRule>
  </conditionalFormatting>
  <conditionalFormatting sqref="BT109:BT111">
    <cfRule type="cellIs" dxfId="1644" priority="535" operator="between">
      <formula>0.8</formula>
      <formula>"MAS"</formula>
    </cfRule>
    <cfRule type="cellIs" dxfId="1643" priority="536" operator="between">
      <formula>0.7</formula>
      <formula>0.79</formula>
    </cfRule>
    <cfRule type="cellIs" dxfId="1642" priority="537" operator="between">
      <formula>0.6</formula>
      <formula>0.69</formula>
    </cfRule>
    <cfRule type="cellIs" dxfId="1641" priority="538" operator="between">
      <formula>0.6</formula>
      <formula>0.69</formula>
    </cfRule>
    <cfRule type="cellIs" dxfId="1640" priority="539" operator="between">
      <formula>0.4</formula>
      <formula>0.59</formula>
    </cfRule>
    <cfRule type="cellIs" dxfId="1639" priority="540" operator="between">
      <formula>0</formula>
      <formula>0.39</formula>
    </cfRule>
  </conditionalFormatting>
  <conditionalFormatting sqref="BT112">
    <cfRule type="cellIs" dxfId="1638" priority="529" operator="between">
      <formula>0.8</formula>
      <formula>"MAS"</formula>
    </cfRule>
    <cfRule type="cellIs" dxfId="1637" priority="530" operator="between">
      <formula>0.7</formula>
      <formula>0.79</formula>
    </cfRule>
    <cfRule type="cellIs" dxfId="1636" priority="531" operator="between">
      <formula>0.6</formula>
      <formula>0.69</formula>
    </cfRule>
    <cfRule type="cellIs" dxfId="1635" priority="532" operator="between">
      <formula>0.6</formula>
      <formula>0.69</formula>
    </cfRule>
    <cfRule type="cellIs" dxfId="1634" priority="533" operator="between">
      <formula>0.4</formula>
      <formula>0.59</formula>
    </cfRule>
    <cfRule type="cellIs" dxfId="1633" priority="534" operator="between">
      <formula>0</formula>
      <formula>0.39</formula>
    </cfRule>
  </conditionalFormatting>
  <conditionalFormatting sqref="BT113:BT115">
    <cfRule type="cellIs" dxfId="1632" priority="523" operator="between">
      <formula>0.8</formula>
      <formula>"MAS"</formula>
    </cfRule>
    <cfRule type="cellIs" dxfId="1631" priority="524" operator="between">
      <formula>0.7</formula>
      <formula>0.79</formula>
    </cfRule>
    <cfRule type="cellIs" dxfId="1630" priority="525" operator="between">
      <formula>0.6</formula>
      <formula>0.69</formula>
    </cfRule>
    <cfRule type="cellIs" dxfId="1629" priority="526" operator="between">
      <formula>0.6</formula>
      <formula>0.69</formula>
    </cfRule>
    <cfRule type="cellIs" dxfId="1628" priority="527" operator="between">
      <formula>0.4</formula>
      <formula>0.59</formula>
    </cfRule>
    <cfRule type="cellIs" dxfId="1627" priority="528" operator="between">
      <formula>0</formula>
      <formula>0.39</formula>
    </cfRule>
  </conditionalFormatting>
  <conditionalFormatting sqref="BQ4:BQ14">
    <cfRule type="cellIs" dxfId="1626" priority="517" operator="between">
      <formula>0.8</formula>
      <formula>"MAS"</formula>
    </cfRule>
    <cfRule type="cellIs" dxfId="1625" priority="518" operator="between">
      <formula>0.7</formula>
      <formula>0.79</formula>
    </cfRule>
    <cfRule type="cellIs" dxfId="1624" priority="519" operator="between">
      <formula>0.6</formula>
      <formula>0.69</formula>
    </cfRule>
    <cfRule type="cellIs" dxfId="1623" priority="520" operator="between">
      <formula>0.6</formula>
      <formula>0.69</formula>
    </cfRule>
    <cfRule type="cellIs" dxfId="1622" priority="521" operator="between">
      <formula>0.4</formula>
      <formula>0.59</formula>
    </cfRule>
    <cfRule type="cellIs" dxfId="1621" priority="522" operator="between">
      <formula>0</formula>
      <formula>0.39</formula>
    </cfRule>
  </conditionalFormatting>
  <conditionalFormatting sqref="BQ15:BQ24">
    <cfRule type="cellIs" dxfId="1620" priority="511" operator="between">
      <formula>0.8</formula>
      <formula>"MAS"</formula>
    </cfRule>
    <cfRule type="cellIs" dxfId="1619" priority="512" operator="between">
      <formula>0.7</formula>
      <formula>0.79</formula>
    </cfRule>
    <cfRule type="cellIs" dxfId="1618" priority="513" operator="between">
      <formula>0.6</formula>
      <formula>0.69</formula>
    </cfRule>
    <cfRule type="cellIs" dxfId="1617" priority="514" operator="between">
      <formula>0.6</formula>
      <formula>0.69</formula>
    </cfRule>
    <cfRule type="cellIs" dxfId="1616" priority="515" operator="between">
      <formula>0.4</formula>
      <formula>0.59</formula>
    </cfRule>
    <cfRule type="cellIs" dxfId="1615" priority="516" operator="between">
      <formula>0</formula>
      <formula>0.39</formula>
    </cfRule>
  </conditionalFormatting>
  <conditionalFormatting sqref="BQ25:BQ28">
    <cfRule type="cellIs" dxfId="1614" priority="505" operator="between">
      <formula>0.8</formula>
      <formula>"MAS"</formula>
    </cfRule>
    <cfRule type="cellIs" dxfId="1613" priority="506" operator="between">
      <formula>0.7</formula>
      <formula>0.79</formula>
    </cfRule>
    <cfRule type="cellIs" dxfId="1612" priority="507" operator="between">
      <formula>0.6</formula>
      <formula>0.69</formula>
    </cfRule>
    <cfRule type="cellIs" dxfId="1611" priority="508" operator="between">
      <formula>0.6</formula>
      <formula>0.69</formula>
    </cfRule>
    <cfRule type="cellIs" dxfId="1610" priority="509" operator="between">
      <formula>0.4</formula>
      <formula>0.59</formula>
    </cfRule>
    <cfRule type="cellIs" dxfId="1609" priority="510" operator="between">
      <formula>0</formula>
      <formula>0.39</formula>
    </cfRule>
  </conditionalFormatting>
  <conditionalFormatting sqref="BQ29:BQ30">
    <cfRule type="cellIs" dxfId="1608" priority="499" operator="between">
      <formula>0.8</formula>
      <formula>"MAS"</formula>
    </cfRule>
    <cfRule type="cellIs" dxfId="1607" priority="500" operator="between">
      <formula>0.7</formula>
      <formula>0.79</formula>
    </cfRule>
    <cfRule type="cellIs" dxfId="1606" priority="501" operator="between">
      <formula>0.6</formula>
      <formula>0.69</formula>
    </cfRule>
    <cfRule type="cellIs" dxfId="1605" priority="502" operator="between">
      <formula>0.6</formula>
      <formula>0.69</formula>
    </cfRule>
    <cfRule type="cellIs" dxfId="1604" priority="503" operator="between">
      <formula>0.4</formula>
      <formula>0.59</formula>
    </cfRule>
    <cfRule type="cellIs" dxfId="1603" priority="504" operator="between">
      <formula>0</formula>
      <formula>0.39</formula>
    </cfRule>
  </conditionalFormatting>
  <conditionalFormatting sqref="BQ31">
    <cfRule type="cellIs" dxfId="1602" priority="493" operator="between">
      <formula>0.8</formula>
      <formula>"MAS"</formula>
    </cfRule>
    <cfRule type="cellIs" dxfId="1601" priority="494" operator="between">
      <formula>0.7</formula>
      <formula>0.79</formula>
    </cfRule>
    <cfRule type="cellIs" dxfId="1600" priority="495" operator="between">
      <formula>0.6</formula>
      <formula>0.69</formula>
    </cfRule>
    <cfRule type="cellIs" dxfId="1599" priority="496" operator="between">
      <formula>0.6</formula>
      <formula>0.69</formula>
    </cfRule>
    <cfRule type="cellIs" dxfId="1598" priority="497" operator="between">
      <formula>0.4</formula>
      <formula>0.59</formula>
    </cfRule>
    <cfRule type="cellIs" dxfId="1597" priority="498" operator="between">
      <formula>0</formula>
      <formula>0.39</formula>
    </cfRule>
  </conditionalFormatting>
  <conditionalFormatting sqref="BQ36">
    <cfRule type="cellIs" dxfId="1596" priority="481" operator="between">
      <formula>0.8</formula>
      <formula>"MAS"</formula>
    </cfRule>
    <cfRule type="cellIs" dxfId="1595" priority="482" operator="between">
      <formula>0.7</formula>
      <formula>0.79</formula>
    </cfRule>
    <cfRule type="cellIs" dxfId="1594" priority="483" operator="between">
      <formula>0.6</formula>
      <formula>0.69</formula>
    </cfRule>
    <cfRule type="cellIs" dxfId="1593" priority="484" operator="between">
      <formula>0.6</formula>
      <formula>0.69</formula>
    </cfRule>
    <cfRule type="cellIs" dxfId="1592" priority="485" operator="between">
      <formula>0.4</formula>
      <formula>0.59</formula>
    </cfRule>
    <cfRule type="cellIs" dxfId="1591" priority="486" operator="between">
      <formula>0</formula>
      <formula>0.39</formula>
    </cfRule>
  </conditionalFormatting>
  <conditionalFormatting sqref="BQ37:BQ38">
    <cfRule type="cellIs" dxfId="1590" priority="475" operator="between">
      <formula>0.8</formula>
      <formula>"MAS"</formula>
    </cfRule>
    <cfRule type="cellIs" dxfId="1589" priority="476" operator="between">
      <formula>0.7</formula>
      <formula>0.79</formula>
    </cfRule>
    <cfRule type="cellIs" dxfId="1588" priority="477" operator="between">
      <formula>0.6</formula>
      <formula>0.69</formula>
    </cfRule>
    <cfRule type="cellIs" dxfId="1587" priority="478" operator="between">
      <formula>0.6</formula>
      <formula>0.69</formula>
    </cfRule>
    <cfRule type="cellIs" dxfId="1586" priority="479" operator="between">
      <formula>0.4</formula>
      <formula>0.59</formula>
    </cfRule>
    <cfRule type="cellIs" dxfId="1585" priority="480" operator="between">
      <formula>0</formula>
      <formula>0.39</formula>
    </cfRule>
  </conditionalFormatting>
  <conditionalFormatting sqref="BQ39:BQ40">
    <cfRule type="cellIs" dxfId="1584" priority="469" operator="between">
      <formula>0.8</formula>
      <formula>"MAS"</formula>
    </cfRule>
    <cfRule type="cellIs" dxfId="1583" priority="470" operator="between">
      <formula>0.7</formula>
      <formula>0.79</formula>
    </cfRule>
    <cfRule type="cellIs" dxfId="1582" priority="471" operator="between">
      <formula>0.6</formula>
      <formula>0.69</formula>
    </cfRule>
    <cfRule type="cellIs" dxfId="1581" priority="472" operator="between">
      <formula>0.6</formula>
      <formula>0.69</formula>
    </cfRule>
    <cfRule type="cellIs" dxfId="1580" priority="473" operator="between">
      <formula>0.4</formula>
      <formula>0.59</formula>
    </cfRule>
    <cfRule type="cellIs" dxfId="1579" priority="474" operator="between">
      <formula>0</formula>
      <formula>0.39</formula>
    </cfRule>
  </conditionalFormatting>
  <conditionalFormatting sqref="BQ41:BQ42">
    <cfRule type="cellIs" dxfId="1578" priority="463" operator="between">
      <formula>0.8</formula>
      <formula>"MAS"</formula>
    </cfRule>
    <cfRule type="cellIs" dxfId="1577" priority="464" operator="between">
      <formula>0.7</formula>
      <formula>0.79</formula>
    </cfRule>
    <cfRule type="cellIs" dxfId="1576" priority="465" operator="between">
      <formula>0.6</formula>
      <formula>0.69</formula>
    </cfRule>
    <cfRule type="cellIs" dxfId="1575" priority="466" operator="between">
      <formula>0.6</formula>
      <formula>0.69</formula>
    </cfRule>
    <cfRule type="cellIs" dxfId="1574" priority="467" operator="between">
      <formula>0.4</formula>
      <formula>0.59</formula>
    </cfRule>
    <cfRule type="cellIs" dxfId="1573" priority="468" operator="between">
      <formula>0</formula>
      <formula>0.39</formula>
    </cfRule>
  </conditionalFormatting>
  <conditionalFormatting sqref="BQ43:BQ45">
    <cfRule type="cellIs" dxfId="1572" priority="457" operator="between">
      <formula>0.8</formula>
      <formula>"MAS"</formula>
    </cfRule>
    <cfRule type="cellIs" dxfId="1571" priority="458" operator="between">
      <formula>0.7</formula>
      <formula>0.79</formula>
    </cfRule>
    <cfRule type="cellIs" dxfId="1570" priority="459" operator="between">
      <formula>0.6</formula>
      <formula>0.69</formula>
    </cfRule>
    <cfRule type="cellIs" dxfId="1569" priority="460" operator="between">
      <formula>0.6</formula>
      <formula>0.69</formula>
    </cfRule>
    <cfRule type="cellIs" dxfId="1568" priority="461" operator="between">
      <formula>0.4</formula>
      <formula>0.59</formula>
    </cfRule>
    <cfRule type="cellIs" dxfId="1567" priority="462" operator="between">
      <formula>0</formula>
      <formula>0.39</formula>
    </cfRule>
  </conditionalFormatting>
  <conditionalFormatting sqref="BQ46:BQ47">
    <cfRule type="cellIs" dxfId="1566" priority="451" operator="between">
      <formula>0.8</formula>
      <formula>"MAS"</formula>
    </cfRule>
    <cfRule type="cellIs" dxfId="1565" priority="452" operator="between">
      <formula>0.7</formula>
      <formula>0.79</formula>
    </cfRule>
    <cfRule type="cellIs" dxfId="1564" priority="453" operator="between">
      <formula>0.6</formula>
      <formula>0.69</formula>
    </cfRule>
    <cfRule type="cellIs" dxfId="1563" priority="454" operator="between">
      <formula>0.6</formula>
      <formula>0.69</formula>
    </cfRule>
    <cfRule type="cellIs" dxfId="1562" priority="455" operator="between">
      <formula>0.4</formula>
      <formula>0.59</formula>
    </cfRule>
    <cfRule type="cellIs" dxfId="1561" priority="456" operator="between">
      <formula>0</formula>
      <formula>0.39</formula>
    </cfRule>
  </conditionalFormatting>
  <conditionalFormatting sqref="BQ48:BQ49">
    <cfRule type="cellIs" dxfId="1560" priority="445" operator="between">
      <formula>0.8</formula>
      <formula>"MAS"</formula>
    </cfRule>
    <cfRule type="cellIs" dxfId="1559" priority="446" operator="between">
      <formula>0.7</formula>
      <formula>0.79</formula>
    </cfRule>
    <cfRule type="cellIs" dxfId="1558" priority="447" operator="between">
      <formula>0.6</formula>
      <formula>0.69</formula>
    </cfRule>
    <cfRule type="cellIs" dxfId="1557" priority="448" operator="between">
      <formula>0.6</formula>
      <formula>0.69</formula>
    </cfRule>
    <cfRule type="cellIs" dxfId="1556" priority="449" operator="between">
      <formula>0.4</formula>
      <formula>0.59</formula>
    </cfRule>
    <cfRule type="cellIs" dxfId="1555" priority="450" operator="between">
      <formula>0</formula>
      <formula>0.39</formula>
    </cfRule>
  </conditionalFormatting>
  <conditionalFormatting sqref="BQ50:BQ52">
    <cfRule type="cellIs" dxfId="1554" priority="439" operator="between">
      <formula>0.8</formula>
      <formula>"MAS"</formula>
    </cfRule>
    <cfRule type="cellIs" dxfId="1553" priority="440" operator="between">
      <formula>0.7</formula>
      <formula>0.79</formula>
    </cfRule>
    <cfRule type="cellIs" dxfId="1552" priority="441" operator="between">
      <formula>0.6</formula>
      <formula>0.69</formula>
    </cfRule>
    <cfRule type="cellIs" dxfId="1551" priority="442" operator="between">
      <formula>0.6</formula>
      <formula>0.69</formula>
    </cfRule>
    <cfRule type="cellIs" dxfId="1550" priority="443" operator="between">
      <formula>0.4</formula>
      <formula>0.59</formula>
    </cfRule>
    <cfRule type="cellIs" dxfId="1549" priority="444" operator="between">
      <formula>0</formula>
      <formula>0.39</formula>
    </cfRule>
  </conditionalFormatting>
  <conditionalFormatting sqref="BQ53:BQ54">
    <cfRule type="cellIs" dxfId="1548" priority="433" operator="between">
      <formula>0.8</formula>
      <formula>"MAS"</formula>
    </cfRule>
    <cfRule type="cellIs" dxfId="1547" priority="434" operator="between">
      <formula>0.7</formula>
      <formula>0.79</formula>
    </cfRule>
    <cfRule type="cellIs" dxfId="1546" priority="435" operator="between">
      <formula>0.6</formula>
      <formula>0.69</formula>
    </cfRule>
    <cfRule type="cellIs" dxfId="1545" priority="436" operator="between">
      <formula>0.6</formula>
      <formula>0.69</formula>
    </cfRule>
    <cfRule type="cellIs" dxfId="1544" priority="437" operator="between">
      <formula>0.4</formula>
      <formula>0.59</formula>
    </cfRule>
    <cfRule type="cellIs" dxfId="1543" priority="438" operator="between">
      <formula>0</formula>
      <formula>0.39</formula>
    </cfRule>
  </conditionalFormatting>
  <conditionalFormatting sqref="BQ55:BQ57">
    <cfRule type="cellIs" dxfId="1542" priority="427" operator="between">
      <formula>0.8</formula>
      <formula>"MAS"</formula>
    </cfRule>
    <cfRule type="cellIs" dxfId="1541" priority="428" operator="between">
      <formula>0.7</formula>
      <formula>0.79</formula>
    </cfRule>
    <cfRule type="cellIs" dxfId="1540" priority="429" operator="between">
      <formula>0.6</formula>
      <formula>0.69</formula>
    </cfRule>
    <cfRule type="cellIs" dxfId="1539" priority="430" operator="between">
      <formula>0.6</formula>
      <formula>0.69</formula>
    </cfRule>
    <cfRule type="cellIs" dxfId="1538" priority="431" operator="between">
      <formula>0.4</formula>
      <formula>0.59</formula>
    </cfRule>
    <cfRule type="cellIs" dxfId="1537" priority="432" operator="between">
      <formula>0</formula>
      <formula>0.39</formula>
    </cfRule>
  </conditionalFormatting>
  <conditionalFormatting sqref="BQ58:BQ59">
    <cfRule type="cellIs" dxfId="1536" priority="421" operator="between">
      <formula>0.8</formula>
      <formula>"MAS"</formula>
    </cfRule>
    <cfRule type="cellIs" dxfId="1535" priority="422" operator="between">
      <formula>0.7</formula>
      <formula>0.79</formula>
    </cfRule>
    <cfRule type="cellIs" dxfId="1534" priority="423" operator="between">
      <formula>0.6</formula>
      <formula>0.69</formula>
    </cfRule>
    <cfRule type="cellIs" dxfId="1533" priority="424" operator="between">
      <formula>0.6</formula>
      <formula>0.69</formula>
    </cfRule>
    <cfRule type="cellIs" dxfId="1532" priority="425" operator="between">
      <formula>0.4</formula>
      <formula>0.59</formula>
    </cfRule>
    <cfRule type="cellIs" dxfId="1531" priority="426" operator="between">
      <formula>0</formula>
      <formula>0.39</formula>
    </cfRule>
  </conditionalFormatting>
  <conditionalFormatting sqref="BQ60:BQ61">
    <cfRule type="cellIs" dxfId="1530" priority="415" operator="between">
      <formula>0.8</formula>
      <formula>"MAS"</formula>
    </cfRule>
    <cfRule type="cellIs" dxfId="1529" priority="416" operator="between">
      <formula>0.7</formula>
      <formula>0.79</formula>
    </cfRule>
    <cfRule type="cellIs" dxfId="1528" priority="417" operator="between">
      <formula>0.6</formula>
      <formula>0.69</formula>
    </cfRule>
    <cfRule type="cellIs" dxfId="1527" priority="418" operator="between">
      <formula>0.6</formula>
      <formula>0.69</formula>
    </cfRule>
    <cfRule type="cellIs" dxfId="1526" priority="419" operator="between">
      <formula>0.4</formula>
      <formula>0.59</formula>
    </cfRule>
    <cfRule type="cellIs" dxfId="1525" priority="420" operator="between">
      <formula>0</formula>
      <formula>0.39</formula>
    </cfRule>
  </conditionalFormatting>
  <conditionalFormatting sqref="BQ62:BQ64">
    <cfRule type="cellIs" dxfId="1524" priority="409" operator="between">
      <formula>0.8</formula>
      <formula>"MAS"</formula>
    </cfRule>
    <cfRule type="cellIs" dxfId="1523" priority="410" operator="between">
      <formula>0.7</formula>
      <formula>0.79</formula>
    </cfRule>
    <cfRule type="cellIs" dxfId="1522" priority="411" operator="between">
      <formula>0.6</formula>
      <formula>0.69</formula>
    </cfRule>
    <cfRule type="cellIs" dxfId="1521" priority="412" operator="between">
      <formula>0.6</formula>
      <formula>0.69</formula>
    </cfRule>
    <cfRule type="cellIs" dxfId="1520" priority="413" operator="between">
      <formula>0.4</formula>
      <formula>0.59</formula>
    </cfRule>
    <cfRule type="cellIs" dxfId="1519" priority="414" operator="between">
      <formula>0</formula>
      <formula>0.39</formula>
    </cfRule>
  </conditionalFormatting>
  <conditionalFormatting sqref="BQ65:BQ66">
    <cfRule type="cellIs" dxfId="1518" priority="403" operator="between">
      <formula>0.8</formula>
      <formula>"MAS"</formula>
    </cfRule>
    <cfRule type="cellIs" dxfId="1517" priority="404" operator="between">
      <formula>0.7</formula>
      <formula>0.79</formula>
    </cfRule>
    <cfRule type="cellIs" dxfId="1516" priority="405" operator="between">
      <formula>0.6</formula>
      <formula>0.69</formula>
    </cfRule>
    <cfRule type="cellIs" dxfId="1515" priority="406" operator="between">
      <formula>0.6</formula>
      <formula>0.69</formula>
    </cfRule>
    <cfRule type="cellIs" dxfId="1514" priority="407" operator="between">
      <formula>0.4</formula>
      <formula>0.59</formula>
    </cfRule>
    <cfRule type="cellIs" dxfId="1513" priority="408" operator="between">
      <formula>0</formula>
      <formula>0.39</formula>
    </cfRule>
  </conditionalFormatting>
  <conditionalFormatting sqref="BQ67:BQ69">
    <cfRule type="cellIs" dxfId="1512" priority="397" operator="between">
      <formula>0.8</formula>
      <formula>"MAS"</formula>
    </cfRule>
    <cfRule type="cellIs" dxfId="1511" priority="398" operator="between">
      <formula>0.7</formula>
      <formula>0.79</formula>
    </cfRule>
    <cfRule type="cellIs" dxfId="1510" priority="399" operator="between">
      <formula>0.6</formula>
      <formula>0.69</formula>
    </cfRule>
    <cfRule type="cellIs" dxfId="1509" priority="400" operator="between">
      <formula>0.6</formula>
      <formula>0.69</formula>
    </cfRule>
    <cfRule type="cellIs" dxfId="1508" priority="401" operator="between">
      <formula>0.4</formula>
      <formula>0.59</formula>
    </cfRule>
    <cfRule type="cellIs" dxfId="1507" priority="402" operator="between">
      <formula>0</formula>
      <formula>0.39</formula>
    </cfRule>
  </conditionalFormatting>
  <conditionalFormatting sqref="BQ70:BQ72">
    <cfRule type="cellIs" dxfId="1506" priority="391" operator="between">
      <formula>0.8</formula>
      <formula>"MAS"</formula>
    </cfRule>
    <cfRule type="cellIs" dxfId="1505" priority="392" operator="between">
      <formula>0.7</formula>
      <formula>0.79</formula>
    </cfRule>
    <cfRule type="cellIs" dxfId="1504" priority="393" operator="between">
      <formula>0.6</formula>
      <formula>0.69</formula>
    </cfRule>
    <cfRule type="cellIs" dxfId="1503" priority="394" operator="between">
      <formula>0.6</formula>
      <formula>0.69</formula>
    </cfRule>
    <cfRule type="cellIs" dxfId="1502" priority="395" operator="between">
      <formula>0.4</formula>
      <formula>0.59</formula>
    </cfRule>
    <cfRule type="cellIs" dxfId="1501" priority="396" operator="between">
      <formula>0</formula>
      <formula>0.39</formula>
    </cfRule>
  </conditionalFormatting>
  <conditionalFormatting sqref="BQ73:BQ75">
    <cfRule type="cellIs" dxfId="1500" priority="385" operator="between">
      <formula>0.8</formula>
      <formula>"MAS"</formula>
    </cfRule>
    <cfRule type="cellIs" dxfId="1499" priority="386" operator="between">
      <formula>0.7</formula>
      <formula>0.79</formula>
    </cfRule>
    <cfRule type="cellIs" dxfId="1498" priority="387" operator="between">
      <formula>0.6</formula>
      <formula>0.69</formula>
    </cfRule>
    <cfRule type="cellIs" dxfId="1497" priority="388" operator="between">
      <formula>0.6</formula>
      <formula>0.69</formula>
    </cfRule>
    <cfRule type="cellIs" dxfId="1496" priority="389" operator="between">
      <formula>0.4</formula>
      <formula>0.59</formula>
    </cfRule>
    <cfRule type="cellIs" dxfId="1495" priority="390" operator="between">
      <formula>0</formula>
      <formula>0.39</formula>
    </cfRule>
  </conditionalFormatting>
  <conditionalFormatting sqref="BQ76:BQ78">
    <cfRule type="cellIs" dxfId="1494" priority="379" operator="between">
      <formula>0.8</formula>
      <formula>"MAS"</formula>
    </cfRule>
    <cfRule type="cellIs" dxfId="1493" priority="380" operator="between">
      <formula>0.7</formula>
      <formula>0.79</formula>
    </cfRule>
    <cfRule type="cellIs" dxfId="1492" priority="381" operator="between">
      <formula>0.6</formula>
      <formula>0.69</formula>
    </cfRule>
    <cfRule type="cellIs" dxfId="1491" priority="382" operator="between">
      <formula>0.6</formula>
      <formula>0.69</formula>
    </cfRule>
    <cfRule type="cellIs" dxfId="1490" priority="383" operator="between">
      <formula>0.4</formula>
      <formula>0.59</formula>
    </cfRule>
    <cfRule type="cellIs" dxfId="1489" priority="384" operator="between">
      <formula>0</formula>
      <formula>0.39</formula>
    </cfRule>
  </conditionalFormatting>
  <conditionalFormatting sqref="BQ79:BQ81">
    <cfRule type="cellIs" dxfId="1488" priority="373" operator="between">
      <formula>0.8</formula>
      <formula>"MAS"</formula>
    </cfRule>
    <cfRule type="cellIs" dxfId="1487" priority="374" operator="between">
      <formula>0.7</formula>
      <formula>0.79</formula>
    </cfRule>
    <cfRule type="cellIs" dxfId="1486" priority="375" operator="between">
      <formula>0.6</formula>
      <formula>0.69</formula>
    </cfRule>
    <cfRule type="cellIs" dxfId="1485" priority="376" operator="between">
      <formula>0.6</formula>
      <formula>0.69</formula>
    </cfRule>
    <cfRule type="cellIs" dxfId="1484" priority="377" operator="between">
      <formula>0.4</formula>
      <formula>0.59</formula>
    </cfRule>
    <cfRule type="cellIs" dxfId="1483" priority="378" operator="between">
      <formula>0</formula>
      <formula>0.39</formula>
    </cfRule>
  </conditionalFormatting>
  <conditionalFormatting sqref="BQ82:BQ84">
    <cfRule type="cellIs" dxfId="1482" priority="367" operator="between">
      <formula>0.8</formula>
      <formula>"MAS"</formula>
    </cfRule>
    <cfRule type="cellIs" dxfId="1481" priority="368" operator="between">
      <formula>0.7</formula>
      <formula>0.79</formula>
    </cfRule>
    <cfRule type="cellIs" dxfId="1480" priority="369" operator="between">
      <formula>0.6</formula>
      <formula>0.69</formula>
    </cfRule>
    <cfRule type="cellIs" dxfId="1479" priority="370" operator="between">
      <formula>0.6</formula>
      <formula>0.69</formula>
    </cfRule>
    <cfRule type="cellIs" dxfId="1478" priority="371" operator="between">
      <formula>0.4</formula>
      <formula>0.59</formula>
    </cfRule>
    <cfRule type="cellIs" dxfId="1477" priority="372" operator="between">
      <formula>0</formula>
      <formula>0.39</formula>
    </cfRule>
  </conditionalFormatting>
  <conditionalFormatting sqref="BQ85:BQ87">
    <cfRule type="cellIs" dxfId="1476" priority="361" operator="between">
      <formula>0.8</formula>
      <formula>"MAS"</formula>
    </cfRule>
    <cfRule type="cellIs" dxfId="1475" priority="362" operator="between">
      <formula>0.7</formula>
      <formula>0.79</formula>
    </cfRule>
    <cfRule type="cellIs" dxfId="1474" priority="363" operator="between">
      <formula>0.6</formula>
      <formula>0.69</formula>
    </cfRule>
    <cfRule type="cellIs" dxfId="1473" priority="364" operator="between">
      <formula>0.6</formula>
      <formula>0.69</formula>
    </cfRule>
    <cfRule type="cellIs" dxfId="1472" priority="365" operator="between">
      <formula>0.4</formula>
      <formula>0.59</formula>
    </cfRule>
    <cfRule type="cellIs" dxfId="1471" priority="366" operator="between">
      <formula>0</formula>
      <formula>0.39</formula>
    </cfRule>
  </conditionalFormatting>
  <conditionalFormatting sqref="BQ88:BQ89">
    <cfRule type="cellIs" dxfId="1470" priority="355" operator="between">
      <formula>0.8</formula>
      <formula>"MAS"</formula>
    </cfRule>
    <cfRule type="cellIs" dxfId="1469" priority="356" operator="between">
      <formula>0.7</formula>
      <formula>0.79</formula>
    </cfRule>
    <cfRule type="cellIs" dxfId="1468" priority="357" operator="between">
      <formula>0.6</formula>
      <formula>0.69</formula>
    </cfRule>
    <cfRule type="cellIs" dxfId="1467" priority="358" operator="between">
      <formula>0.6</formula>
      <formula>0.69</formula>
    </cfRule>
    <cfRule type="cellIs" dxfId="1466" priority="359" operator="between">
      <formula>0.4</formula>
      <formula>0.59</formula>
    </cfRule>
    <cfRule type="cellIs" dxfId="1465" priority="360" operator="between">
      <formula>0</formula>
      <formula>0.39</formula>
    </cfRule>
  </conditionalFormatting>
  <conditionalFormatting sqref="BQ90:BQ92">
    <cfRule type="cellIs" dxfId="1464" priority="349" operator="between">
      <formula>0.8</formula>
      <formula>"MAS"</formula>
    </cfRule>
    <cfRule type="cellIs" dxfId="1463" priority="350" operator="between">
      <formula>0.7</formula>
      <formula>0.79</formula>
    </cfRule>
    <cfRule type="cellIs" dxfId="1462" priority="351" operator="between">
      <formula>0.6</formula>
      <formula>0.69</formula>
    </cfRule>
    <cfRule type="cellIs" dxfId="1461" priority="352" operator="between">
      <formula>0.6</formula>
      <formula>0.69</formula>
    </cfRule>
    <cfRule type="cellIs" dxfId="1460" priority="353" operator="between">
      <formula>0.4</formula>
      <formula>0.59</formula>
    </cfRule>
    <cfRule type="cellIs" dxfId="1459" priority="354" operator="between">
      <formula>0</formula>
      <formula>0.39</formula>
    </cfRule>
  </conditionalFormatting>
  <conditionalFormatting sqref="BQ93:BQ95">
    <cfRule type="cellIs" dxfId="1458" priority="343" operator="between">
      <formula>0.8</formula>
      <formula>"MAS"</formula>
    </cfRule>
    <cfRule type="cellIs" dxfId="1457" priority="344" operator="between">
      <formula>0.7</formula>
      <formula>0.79</formula>
    </cfRule>
    <cfRule type="cellIs" dxfId="1456" priority="345" operator="between">
      <formula>0.6</formula>
      <formula>0.69</formula>
    </cfRule>
    <cfRule type="cellIs" dxfId="1455" priority="346" operator="between">
      <formula>0.6</formula>
      <formula>0.69</formula>
    </cfRule>
    <cfRule type="cellIs" dxfId="1454" priority="347" operator="between">
      <formula>0.4</formula>
      <formula>0.59</formula>
    </cfRule>
    <cfRule type="cellIs" dxfId="1453" priority="348" operator="between">
      <formula>0</formula>
      <formula>0.39</formula>
    </cfRule>
  </conditionalFormatting>
  <conditionalFormatting sqref="BQ96:BQ97">
    <cfRule type="cellIs" dxfId="1452" priority="337" operator="between">
      <formula>0.8</formula>
      <formula>"MAS"</formula>
    </cfRule>
    <cfRule type="cellIs" dxfId="1451" priority="338" operator="between">
      <formula>0.7</formula>
      <formula>0.79</formula>
    </cfRule>
    <cfRule type="cellIs" dxfId="1450" priority="339" operator="between">
      <formula>0.6</formula>
      <formula>0.69</formula>
    </cfRule>
    <cfRule type="cellIs" dxfId="1449" priority="340" operator="between">
      <formula>0.6</formula>
      <formula>0.69</formula>
    </cfRule>
    <cfRule type="cellIs" dxfId="1448" priority="341" operator="between">
      <formula>0.4</formula>
      <formula>0.59</formula>
    </cfRule>
    <cfRule type="cellIs" dxfId="1447" priority="342" operator="between">
      <formula>0</formula>
      <formula>0.39</formula>
    </cfRule>
  </conditionalFormatting>
  <conditionalFormatting sqref="BQ98:BQ99">
    <cfRule type="cellIs" dxfId="1446" priority="331" operator="between">
      <formula>0.8</formula>
      <formula>"MAS"</formula>
    </cfRule>
    <cfRule type="cellIs" dxfId="1445" priority="332" operator="between">
      <formula>0.7</formula>
      <formula>0.79</formula>
    </cfRule>
    <cfRule type="cellIs" dxfId="1444" priority="333" operator="between">
      <formula>0.6</formula>
      <formula>0.69</formula>
    </cfRule>
    <cfRule type="cellIs" dxfId="1443" priority="334" operator="between">
      <formula>0.6</formula>
      <formula>0.69</formula>
    </cfRule>
    <cfRule type="cellIs" dxfId="1442" priority="335" operator="between">
      <formula>0.4</formula>
      <formula>0.59</formula>
    </cfRule>
    <cfRule type="cellIs" dxfId="1441" priority="336" operator="between">
      <formula>0</formula>
      <formula>0.39</formula>
    </cfRule>
  </conditionalFormatting>
  <conditionalFormatting sqref="BQ100:BQ101">
    <cfRule type="cellIs" dxfId="1440" priority="325" operator="between">
      <formula>0.8</formula>
      <formula>"MAS"</formula>
    </cfRule>
    <cfRule type="cellIs" dxfId="1439" priority="326" operator="between">
      <formula>0.7</formula>
      <formula>0.79</formula>
    </cfRule>
    <cfRule type="cellIs" dxfId="1438" priority="327" operator="between">
      <formula>0.6</formula>
      <formula>0.69</formula>
    </cfRule>
    <cfRule type="cellIs" dxfId="1437" priority="328" operator="between">
      <formula>0.6</formula>
      <formula>0.69</formula>
    </cfRule>
    <cfRule type="cellIs" dxfId="1436" priority="329" operator="between">
      <formula>0.4</formula>
      <formula>0.59</formula>
    </cfRule>
    <cfRule type="cellIs" dxfId="1435" priority="330" operator="between">
      <formula>0</formula>
      <formula>0.39</formula>
    </cfRule>
  </conditionalFormatting>
  <conditionalFormatting sqref="BQ102:BQ103">
    <cfRule type="cellIs" dxfId="1434" priority="319" operator="between">
      <formula>0.8</formula>
      <formula>"MAS"</formula>
    </cfRule>
    <cfRule type="cellIs" dxfId="1433" priority="320" operator="between">
      <formula>0.7</formula>
      <formula>0.79</formula>
    </cfRule>
    <cfRule type="cellIs" dxfId="1432" priority="321" operator="between">
      <formula>0.6</formula>
      <formula>0.69</formula>
    </cfRule>
    <cfRule type="cellIs" dxfId="1431" priority="322" operator="between">
      <formula>0.6</formula>
      <formula>0.69</formula>
    </cfRule>
    <cfRule type="cellIs" dxfId="1430" priority="323" operator="between">
      <formula>0.4</formula>
      <formula>0.59</formula>
    </cfRule>
    <cfRule type="cellIs" dxfId="1429" priority="324" operator="between">
      <formula>0</formula>
      <formula>0.39</formula>
    </cfRule>
  </conditionalFormatting>
  <conditionalFormatting sqref="BQ104:BQ106">
    <cfRule type="cellIs" dxfId="1428" priority="313" operator="between">
      <formula>0.8</formula>
      <formula>"MAS"</formula>
    </cfRule>
    <cfRule type="cellIs" dxfId="1427" priority="314" operator="between">
      <formula>0.7</formula>
      <formula>0.79</formula>
    </cfRule>
    <cfRule type="cellIs" dxfId="1426" priority="315" operator="between">
      <formula>0.6</formula>
      <formula>0.69</formula>
    </cfRule>
    <cfRule type="cellIs" dxfId="1425" priority="316" operator="between">
      <formula>0.6</formula>
      <formula>0.69</formula>
    </cfRule>
    <cfRule type="cellIs" dxfId="1424" priority="317" operator="between">
      <formula>0.4</formula>
      <formula>0.59</formula>
    </cfRule>
    <cfRule type="cellIs" dxfId="1423" priority="318" operator="between">
      <formula>0</formula>
      <formula>0.39</formula>
    </cfRule>
  </conditionalFormatting>
  <conditionalFormatting sqref="BQ107">
    <cfRule type="cellIs" dxfId="1422" priority="307" operator="between">
      <formula>0.8</formula>
      <formula>"MAS"</formula>
    </cfRule>
    <cfRule type="cellIs" dxfId="1421" priority="308" operator="between">
      <formula>0.7</formula>
      <formula>0.79</formula>
    </cfRule>
    <cfRule type="cellIs" dxfId="1420" priority="309" operator="between">
      <formula>0.6</formula>
      <formula>0.69</formula>
    </cfRule>
    <cfRule type="cellIs" dxfId="1419" priority="310" operator="between">
      <formula>0.6</formula>
      <formula>0.69</formula>
    </cfRule>
    <cfRule type="cellIs" dxfId="1418" priority="311" operator="between">
      <formula>0.4</formula>
      <formula>0.59</formula>
    </cfRule>
    <cfRule type="cellIs" dxfId="1417" priority="312" operator="between">
      <formula>0</formula>
      <formula>0.39</formula>
    </cfRule>
  </conditionalFormatting>
  <conditionalFormatting sqref="BQ109:BQ111">
    <cfRule type="cellIs" dxfId="1416" priority="301" operator="between">
      <formula>0.8</formula>
      <formula>"MAS"</formula>
    </cfRule>
    <cfRule type="cellIs" dxfId="1415" priority="302" operator="between">
      <formula>0.7</formula>
      <formula>0.79</formula>
    </cfRule>
    <cfRule type="cellIs" dxfId="1414" priority="303" operator="between">
      <formula>0.6</formula>
      <formula>0.69</formula>
    </cfRule>
    <cfRule type="cellIs" dxfId="1413" priority="304" operator="between">
      <formula>0.6</formula>
      <formula>0.69</formula>
    </cfRule>
    <cfRule type="cellIs" dxfId="1412" priority="305" operator="between">
      <formula>0.4</formula>
      <formula>0.59</formula>
    </cfRule>
    <cfRule type="cellIs" dxfId="1411" priority="306" operator="between">
      <formula>0</formula>
      <formula>0.39</formula>
    </cfRule>
  </conditionalFormatting>
  <conditionalFormatting sqref="BQ112">
    <cfRule type="cellIs" dxfId="1410" priority="295" operator="between">
      <formula>0.8</formula>
      <formula>"MAS"</formula>
    </cfRule>
    <cfRule type="cellIs" dxfId="1409" priority="296" operator="between">
      <formula>0.7</formula>
      <formula>0.79</formula>
    </cfRule>
    <cfRule type="cellIs" dxfId="1408" priority="297" operator="between">
      <formula>0.6</formula>
      <formula>0.69</formula>
    </cfRule>
    <cfRule type="cellIs" dxfId="1407" priority="298" operator="between">
      <formula>0.6</formula>
      <formula>0.69</formula>
    </cfRule>
    <cfRule type="cellIs" dxfId="1406" priority="299" operator="between">
      <formula>0.4</formula>
      <formula>0.59</formula>
    </cfRule>
    <cfRule type="cellIs" dxfId="1405" priority="300" operator="between">
      <formula>0</formula>
      <formula>0.39</formula>
    </cfRule>
  </conditionalFormatting>
  <conditionalFormatting sqref="BQ113:BQ115">
    <cfRule type="cellIs" dxfId="1404" priority="289" operator="between">
      <formula>0.8</formula>
      <formula>"MAS"</formula>
    </cfRule>
    <cfRule type="cellIs" dxfId="1403" priority="290" operator="between">
      <formula>0.7</formula>
      <formula>0.79</formula>
    </cfRule>
    <cfRule type="cellIs" dxfId="1402" priority="291" operator="between">
      <formula>0.6</formula>
      <formula>0.69</formula>
    </cfRule>
    <cfRule type="cellIs" dxfId="1401" priority="292" operator="between">
      <formula>0.6</formula>
      <formula>0.69</formula>
    </cfRule>
    <cfRule type="cellIs" dxfId="1400" priority="293" operator="between">
      <formula>0.4</formula>
      <formula>0.59</formula>
    </cfRule>
    <cfRule type="cellIs" dxfId="1399" priority="294" operator="between">
      <formula>0</formula>
      <formula>0.39</formula>
    </cfRule>
  </conditionalFormatting>
  <conditionalFormatting sqref="BJ4:BJ5 BJ7:BJ14">
    <cfRule type="cellIs" dxfId="1398" priority="283" operator="between">
      <formula>0.8</formula>
      <formula>"MAS"</formula>
    </cfRule>
    <cfRule type="cellIs" dxfId="1397" priority="284" operator="between">
      <formula>0.7</formula>
      <formula>0.79</formula>
    </cfRule>
    <cfRule type="cellIs" dxfId="1396" priority="285" operator="between">
      <formula>0.6</formula>
      <formula>0.69</formula>
    </cfRule>
    <cfRule type="cellIs" dxfId="1395" priority="286" operator="between">
      <formula>0.6</formula>
      <formula>0.69</formula>
    </cfRule>
    <cfRule type="cellIs" dxfId="1394" priority="287" operator="between">
      <formula>0.4</formula>
      <formula>0.59</formula>
    </cfRule>
    <cfRule type="cellIs" dxfId="1393" priority="288" operator="between">
      <formula>0</formula>
      <formula>0.39</formula>
    </cfRule>
  </conditionalFormatting>
  <conditionalFormatting sqref="BJ15:BJ24">
    <cfRule type="cellIs" dxfId="1392" priority="277" operator="between">
      <formula>0.8</formula>
      <formula>"MAS"</formula>
    </cfRule>
    <cfRule type="cellIs" dxfId="1391" priority="278" operator="between">
      <formula>0.7</formula>
      <formula>0.79</formula>
    </cfRule>
    <cfRule type="cellIs" dxfId="1390" priority="279" operator="between">
      <formula>0.6</formula>
      <formula>0.69</formula>
    </cfRule>
    <cfRule type="cellIs" dxfId="1389" priority="280" operator="between">
      <formula>0.6</formula>
      <formula>0.69</formula>
    </cfRule>
    <cfRule type="cellIs" dxfId="1388" priority="281" operator="between">
      <formula>0.4</formula>
      <formula>0.59</formula>
    </cfRule>
    <cfRule type="cellIs" dxfId="1387" priority="282" operator="between">
      <formula>0</formula>
      <formula>0.39</formula>
    </cfRule>
  </conditionalFormatting>
  <conditionalFormatting sqref="BJ25:BJ28">
    <cfRule type="cellIs" dxfId="1386" priority="271" operator="between">
      <formula>0.8</formula>
      <formula>"MAS"</formula>
    </cfRule>
    <cfRule type="cellIs" dxfId="1385" priority="272" operator="between">
      <formula>0.7</formula>
      <formula>0.79</formula>
    </cfRule>
    <cfRule type="cellIs" dxfId="1384" priority="273" operator="between">
      <formula>0.6</formula>
      <formula>0.69</formula>
    </cfRule>
    <cfRule type="cellIs" dxfId="1383" priority="274" operator="between">
      <formula>0.6</formula>
      <formula>0.69</formula>
    </cfRule>
    <cfRule type="cellIs" dxfId="1382" priority="275" operator="between">
      <formula>0.4</formula>
      <formula>0.59</formula>
    </cfRule>
    <cfRule type="cellIs" dxfId="1381" priority="276" operator="between">
      <formula>0</formula>
      <formula>0.39</formula>
    </cfRule>
  </conditionalFormatting>
  <conditionalFormatting sqref="BJ29:BJ30">
    <cfRule type="cellIs" dxfId="1380" priority="265" operator="between">
      <formula>0.8</formula>
      <formula>"MAS"</formula>
    </cfRule>
    <cfRule type="cellIs" dxfId="1379" priority="266" operator="between">
      <formula>0.7</formula>
      <formula>0.79</formula>
    </cfRule>
    <cfRule type="cellIs" dxfId="1378" priority="267" operator="between">
      <formula>0.6</formula>
      <formula>0.69</formula>
    </cfRule>
    <cfRule type="cellIs" dxfId="1377" priority="268" operator="between">
      <formula>0.6</formula>
      <formula>0.69</formula>
    </cfRule>
    <cfRule type="cellIs" dxfId="1376" priority="269" operator="between">
      <formula>0.4</formula>
      <formula>0.59</formula>
    </cfRule>
    <cfRule type="cellIs" dxfId="1375" priority="270" operator="between">
      <formula>0</formula>
      <formula>0.39</formula>
    </cfRule>
  </conditionalFormatting>
  <conditionalFormatting sqref="BJ31">
    <cfRule type="cellIs" dxfId="1374" priority="259" operator="between">
      <formula>0.8</formula>
      <formula>"MAS"</formula>
    </cfRule>
    <cfRule type="cellIs" dxfId="1373" priority="260" operator="between">
      <formula>0.7</formula>
      <formula>0.79</formula>
    </cfRule>
    <cfRule type="cellIs" dxfId="1372" priority="261" operator="between">
      <formula>0.6</formula>
      <formula>0.69</formula>
    </cfRule>
    <cfRule type="cellIs" dxfId="1371" priority="262" operator="between">
      <formula>0.6</formula>
      <formula>0.69</formula>
    </cfRule>
    <cfRule type="cellIs" dxfId="1370" priority="263" operator="between">
      <formula>0.4</formula>
      <formula>0.59</formula>
    </cfRule>
    <cfRule type="cellIs" dxfId="1369" priority="264" operator="between">
      <formula>0</formula>
      <formula>0.39</formula>
    </cfRule>
  </conditionalFormatting>
  <conditionalFormatting sqref="BJ32">
    <cfRule type="cellIs" dxfId="1368" priority="253" operator="between">
      <formula>0.8</formula>
      <formula>"MAS"</formula>
    </cfRule>
    <cfRule type="cellIs" dxfId="1367" priority="254" operator="between">
      <formula>0.7</formula>
      <formula>0.79</formula>
    </cfRule>
    <cfRule type="cellIs" dxfId="1366" priority="255" operator="between">
      <formula>0.6</formula>
      <formula>0.69</formula>
    </cfRule>
    <cfRule type="cellIs" dxfId="1365" priority="256" operator="between">
      <formula>0.6</formula>
      <formula>0.69</formula>
    </cfRule>
    <cfRule type="cellIs" dxfId="1364" priority="257" operator="between">
      <formula>0.4</formula>
      <formula>0.59</formula>
    </cfRule>
    <cfRule type="cellIs" dxfId="1363" priority="258" operator="between">
      <formula>0</formula>
      <formula>0.39</formula>
    </cfRule>
  </conditionalFormatting>
  <conditionalFormatting sqref="BJ36">
    <cfRule type="cellIs" dxfId="1362" priority="247" operator="between">
      <formula>0.8</formula>
      <formula>"MAS"</formula>
    </cfRule>
    <cfRule type="cellIs" dxfId="1361" priority="248" operator="between">
      <formula>0.7</formula>
      <formula>0.79</formula>
    </cfRule>
    <cfRule type="cellIs" dxfId="1360" priority="249" operator="between">
      <formula>0.6</formula>
      <formula>0.69</formula>
    </cfRule>
    <cfRule type="cellIs" dxfId="1359" priority="250" operator="between">
      <formula>0.6</formula>
      <formula>0.69</formula>
    </cfRule>
    <cfRule type="cellIs" dxfId="1358" priority="251" operator="between">
      <formula>0.4</formula>
      <formula>0.59</formula>
    </cfRule>
    <cfRule type="cellIs" dxfId="1357" priority="252" operator="between">
      <formula>0</formula>
      <formula>0.39</formula>
    </cfRule>
  </conditionalFormatting>
  <conditionalFormatting sqref="BJ37:BJ38">
    <cfRule type="cellIs" dxfId="1356" priority="241" operator="between">
      <formula>0.8</formula>
      <formula>"MAS"</formula>
    </cfRule>
    <cfRule type="cellIs" dxfId="1355" priority="242" operator="between">
      <formula>0.7</formula>
      <formula>0.79</formula>
    </cfRule>
    <cfRule type="cellIs" dxfId="1354" priority="243" operator="between">
      <formula>0.6</formula>
      <formula>0.69</formula>
    </cfRule>
    <cfRule type="cellIs" dxfId="1353" priority="244" operator="between">
      <formula>0.6</formula>
      <formula>0.69</formula>
    </cfRule>
    <cfRule type="cellIs" dxfId="1352" priority="245" operator="between">
      <formula>0.4</formula>
      <formula>0.59</formula>
    </cfRule>
    <cfRule type="cellIs" dxfId="1351" priority="246" operator="between">
      <formula>0</formula>
      <formula>0.39</formula>
    </cfRule>
  </conditionalFormatting>
  <conditionalFormatting sqref="BJ39:BJ40">
    <cfRule type="cellIs" dxfId="1350" priority="235" operator="between">
      <formula>0.8</formula>
      <formula>"MAS"</formula>
    </cfRule>
    <cfRule type="cellIs" dxfId="1349" priority="236" operator="between">
      <formula>0.7</formula>
      <formula>0.79</formula>
    </cfRule>
    <cfRule type="cellIs" dxfId="1348" priority="237" operator="between">
      <formula>0.6</formula>
      <formula>0.69</formula>
    </cfRule>
    <cfRule type="cellIs" dxfId="1347" priority="238" operator="between">
      <formula>0.6</formula>
      <formula>0.69</formula>
    </cfRule>
    <cfRule type="cellIs" dxfId="1346" priority="239" operator="between">
      <formula>0.4</formula>
      <formula>0.59</formula>
    </cfRule>
    <cfRule type="cellIs" dxfId="1345" priority="240" operator="between">
      <formula>0</formula>
      <formula>0.39</formula>
    </cfRule>
  </conditionalFormatting>
  <conditionalFormatting sqref="BJ41:BJ42">
    <cfRule type="cellIs" dxfId="1344" priority="229" operator="between">
      <formula>0.8</formula>
      <formula>"MAS"</formula>
    </cfRule>
    <cfRule type="cellIs" dxfId="1343" priority="230" operator="between">
      <formula>0.7</formula>
      <formula>0.79</formula>
    </cfRule>
    <cfRule type="cellIs" dxfId="1342" priority="231" operator="between">
      <formula>0.6</formula>
      <formula>0.69</formula>
    </cfRule>
    <cfRule type="cellIs" dxfId="1341" priority="232" operator="between">
      <formula>0.6</formula>
      <formula>0.69</formula>
    </cfRule>
    <cfRule type="cellIs" dxfId="1340" priority="233" operator="between">
      <formula>0.4</formula>
      <formula>0.59</formula>
    </cfRule>
    <cfRule type="cellIs" dxfId="1339" priority="234" operator="between">
      <formula>0</formula>
      <formula>0.39</formula>
    </cfRule>
  </conditionalFormatting>
  <conditionalFormatting sqref="BJ43:BJ45">
    <cfRule type="cellIs" dxfId="1338" priority="223" operator="between">
      <formula>0.8</formula>
      <formula>"MAS"</formula>
    </cfRule>
    <cfRule type="cellIs" dxfId="1337" priority="224" operator="between">
      <formula>0.7</formula>
      <formula>0.79</formula>
    </cfRule>
    <cfRule type="cellIs" dxfId="1336" priority="225" operator="between">
      <formula>0.6</formula>
      <formula>0.69</formula>
    </cfRule>
    <cfRule type="cellIs" dxfId="1335" priority="226" operator="between">
      <formula>0.6</formula>
      <formula>0.69</formula>
    </cfRule>
    <cfRule type="cellIs" dxfId="1334" priority="227" operator="between">
      <formula>0.4</formula>
      <formula>0.59</formula>
    </cfRule>
    <cfRule type="cellIs" dxfId="1333" priority="228" operator="between">
      <formula>0</formula>
      <formula>0.39</formula>
    </cfRule>
  </conditionalFormatting>
  <conditionalFormatting sqref="BJ46:BJ47">
    <cfRule type="cellIs" dxfId="1332" priority="217" operator="between">
      <formula>0.8</formula>
      <formula>"MAS"</formula>
    </cfRule>
    <cfRule type="cellIs" dxfId="1331" priority="218" operator="between">
      <formula>0.7</formula>
      <formula>0.79</formula>
    </cfRule>
    <cfRule type="cellIs" dxfId="1330" priority="219" operator="between">
      <formula>0.6</formula>
      <formula>0.69</formula>
    </cfRule>
    <cfRule type="cellIs" dxfId="1329" priority="220" operator="between">
      <formula>0.6</formula>
      <formula>0.69</formula>
    </cfRule>
    <cfRule type="cellIs" dxfId="1328" priority="221" operator="between">
      <formula>0.4</formula>
      <formula>0.59</formula>
    </cfRule>
    <cfRule type="cellIs" dxfId="1327" priority="222" operator="between">
      <formula>0</formula>
      <formula>0.39</formula>
    </cfRule>
  </conditionalFormatting>
  <conditionalFormatting sqref="BJ48:BJ49">
    <cfRule type="cellIs" dxfId="1326" priority="211" operator="between">
      <formula>0.8</formula>
      <formula>"MAS"</formula>
    </cfRule>
    <cfRule type="cellIs" dxfId="1325" priority="212" operator="between">
      <formula>0.7</formula>
      <formula>0.79</formula>
    </cfRule>
    <cfRule type="cellIs" dxfId="1324" priority="213" operator="between">
      <formula>0.6</formula>
      <formula>0.69</formula>
    </cfRule>
    <cfRule type="cellIs" dxfId="1323" priority="214" operator="between">
      <formula>0.6</formula>
      <formula>0.69</formula>
    </cfRule>
    <cfRule type="cellIs" dxfId="1322" priority="215" operator="between">
      <formula>0.4</formula>
      <formula>0.59</formula>
    </cfRule>
    <cfRule type="cellIs" dxfId="1321" priority="216" operator="between">
      <formula>0</formula>
      <formula>0.39</formula>
    </cfRule>
  </conditionalFormatting>
  <conditionalFormatting sqref="BJ50:BJ52">
    <cfRule type="cellIs" dxfId="1320" priority="205" operator="between">
      <formula>0.8</formula>
      <formula>"MAS"</formula>
    </cfRule>
    <cfRule type="cellIs" dxfId="1319" priority="206" operator="between">
      <formula>0.7</formula>
      <formula>0.79</formula>
    </cfRule>
    <cfRule type="cellIs" dxfId="1318" priority="207" operator="between">
      <formula>0.6</formula>
      <formula>0.69</formula>
    </cfRule>
    <cfRule type="cellIs" dxfId="1317" priority="208" operator="between">
      <formula>0.6</formula>
      <formula>0.69</formula>
    </cfRule>
    <cfRule type="cellIs" dxfId="1316" priority="209" operator="between">
      <formula>0.4</formula>
      <formula>0.59</formula>
    </cfRule>
    <cfRule type="cellIs" dxfId="1315" priority="210" operator="between">
      <formula>0</formula>
      <formula>0.39</formula>
    </cfRule>
  </conditionalFormatting>
  <conditionalFormatting sqref="BJ53:BJ54">
    <cfRule type="cellIs" dxfId="1314" priority="199" operator="between">
      <formula>0.8</formula>
      <formula>"MAS"</formula>
    </cfRule>
    <cfRule type="cellIs" dxfId="1313" priority="200" operator="between">
      <formula>0.7</formula>
      <formula>0.79</formula>
    </cfRule>
    <cfRule type="cellIs" dxfId="1312" priority="201" operator="between">
      <formula>0.6</formula>
      <formula>0.69</formula>
    </cfRule>
    <cfRule type="cellIs" dxfId="1311" priority="202" operator="between">
      <formula>0.6</formula>
      <formula>0.69</formula>
    </cfRule>
    <cfRule type="cellIs" dxfId="1310" priority="203" operator="between">
      <formula>0.4</formula>
      <formula>0.59</formula>
    </cfRule>
    <cfRule type="cellIs" dxfId="1309" priority="204" operator="between">
      <formula>0</formula>
      <formula>0.39</formula>
    </cfRule>
  </conditionalFormatting>
  <conditionalFormatting sqref="BJ55:BJ57">
    <cfRule type="cellIs" dxfId="1308" priority="193" operator="between">
      <formula>0.8</formula>
      <formula>"MAS"</formula>
    </cfRule>
    <cfRule type="cellIs" dxfId="1307" priority="194" operator="between">
      <formula>0.7</formula>
      <formula>0.79</formula>
    </cfRule>
    <cfRule type="cellIs" dxfId="1306" priority="195" operator="between">
      <formula>0.6</formula>
      <formula>0.69</formula>
    </cfRule>
    <cfRule type="cellIs" dxfId="1305" priority="196" operator="between">
      <formula>0.6</formula>
      <formula>0.69</formula>
    </cfRule>
    <cfRule type="cellIs" dxfId="1304" priority="197" operator="between">
      <formula>0.4</formula>
      <formula>0.59</formula>
    </cfRule>
    <cfRule type="cellIs" dxfId="1303" priority="198" operator="between">
      <formula>0</formula>
      <formula>0.39</formula>
    </cfRule>
  </conditionalFormatting>
  <conditionalFormatting sqref="BJ58:BJ59">
    <cfRule type="cellIs" dxfId="1302" priority="187" operator="between">
      <formula>0.8</formula>
      <formula>"MAS"</formula>
    </cfRule>
    <cfRule type="cellIs" dxfId="1301" priority="188" operator="between">
      <formula>0.7</formula>
      <formula>0.79</formula>
    </cfRule>
    <cfRule type="cellIs" dxfId="1300" priority="189" operator="between">
      <formula>0.6</formula>
      <formula>0.69</formula>
    </cfRule>
    <cfRule type="cellIs" dxfId="1299" priority="190" operator="between">
      <formula>0.6</formula>
      <formula>0.69</formula>
    </cfRule>
    <cfRule type="cellIs" dxfId="1298" priority="191" operator="between">
      <formula>0.4</formula>
      <formula>0.59</formula>
    </cfRule>
    <cfRule type="cellIs" dxfId="1297" priority="192" operator="between">
      <formula>0</formula>
      <formula>0.39</formula>
    </cfRule>
  </conditionalFormatting>
  <conditionalFormatting sqref="BJ60:BJ61">
    <cfRule type="cellIs" dxfId="1296" priority="181" operator="between">
      <formula>0.8</formula>
      <formula>"MAS"</formula>
    </cfRule>
    <cfRule type="cellIs" dxfId="1295" priority="182" operator="between">
      <formula>0.7</formula>
      <formula>0.79</formula>
    </cfRule>
    <cfRule type="cellIs" dxfId="1294" priority="183" operator="between">
      <formula>0.6</formula>
      <formula>0.69</formula>
    </cfRule>
    <cfRule type="cellIs" dxfId="1293" priority="184" operator="between">
      <formula>0.6</formula>
      <formula>0.69</formula>
    </cfRule>
    <cfRule type="cellIs" dxfId="1292" priority="185" operator="between">
      <formula>0.4</formula>
      <formula>0.59</formula>
    </cfRule>
    <cfRule type="cellIs" dxfId="1291" priority="186" operator="between">
      <formula>0</formula>
      <formula>0.39</formula>
    </cfRule>
  </conditionalFormatting>
  <conditionalFormatting sqref="BJ62:BJ64">
    <cfRule type="cellIs" dxfId="1290" priority="175" operator="between">
      <formula>0.8</formula>
      <formula>"MAS"</formula>
    </cfRule>
    <cfRule type="cellIs" dxfId="1289" priority="176" operator="between">
      <formula>0.7</formula>
      <formula>0.79</formula>
    </cfRule>
    <cfRule type="cellIs" dxfId="1288" priority="177" operator="between">
      <formula>0.6</formula>
      <formula>0.69</formula>
    </cfRule>
    <cfRule type="cellIs" dxfId="1287" priority="178" operator="between">
      <formula>0.6</formula>
      <formula>0.69</formula>
    </cfRule>
    <cfRule type="cellIs" dxfId="1286" priority="179" operator="between">
      <formula>0.4</formula>
      <formula>0.59</formula>
    </cfRule>
    <cfRule type="cellIs" dxfId="1285" priority="180" operator="between">
      <formula>0</formula>
      <formula>0.39</formula>
    </cfRule>
  </conditionalFormatting>
  <conditionalFormatting sqref="BJ65:BJ66">
    <cfRule type="cellIs" dxfId="1284" priority="169" operator="between">
      <formula>0.8</formula>
      <formula>"MAS"</formula>
    </cfRule>
    <cfRule type="cellIs" dxfId="1283" priority="170" operator="between">
      <formula>0.7</formula>
      <formula>0.79</formula>
    </cfRule>
    <cfRule type="cellIs" dxfId="1282" priority="171" operator="between">
      <formula>0.6</formula>
      <formula>0.69</formula>
    </cfRule>
    <cfRule type="cellIs" dxfId="1281" priority="172" operator="between">
      <formula>0.6</formula>
      <formula>0.69</formula>
    </cfRule>
    <cfRule type="cellIs" dxfId="1280" priority="173" operator="between">
      <formula>0.4</formula>
      <formula>0.59</formula>
    </cfRule>
    <cfRule type="cellIs" dxfId="1279" priority="174" operator="between">
      <formula>0</formula>
      <formula>0.39</formula>
    </cfRule>
  </conditionalFormatting>
  <conditionalFormatting sqref="BJ67:BJ69">
    <cfRule type="cellIs" dxfId="1278" priority="163" operator="between">
      <formula>0.8</formula>
      <formula>"MAS"</formula>
    </cfRule>
    <cfRule type="cellIs" dxfId="1277" priority="164" operator="between">
      <formula>0.7</formula>
      <formula>0.79</formula>
    </cfRule>
    <cfRule type="cellIs" dxfId="1276" priority="165" operator="between">
      <formula>0.6</formula>
      <formula>0.69</formula>
    </cfRule>
    <cfRule type="cellIs" dxfId="1275" priority="166" operator="between">
      <formula>0.6</formula>
      <formula>0.69</formula>
    </cfRule>
    <cfRule type="cellIs" dxfId="1274" priority="167" operator="between">
      <formula>0.4</formula>
      <formula>0.59</formula>
    </cfRule>
    <cfRule type="cellIs" dxfId="1273" priority="168" operator="between">
      <formula>0</formula>
      <formula>0.39</formula>
    </cfRule>
  </conditionalFormatting>
  <conditionalFormatting sqref="BJ70:BJ72">
    <cfRule type="cellIs" dxfId="1272" priority="157" operator="between">
      <formula>0.8</formula>
      <formula>"MAS"</formula>
    </cfRule>
    <cfRule type="cellIs" dxfId="1271" priority="158" operator="between">
      <formula>0.7</formula>
      <formula>0.79</formula>
    </cfRule>
    <cfRule type="cellIs" dxfId="1270" priority="159" operator="between">
      <formula>0.6</formula>
      <formula>0.69</formula>
    </cfRule>
    <cfRule type="cellIs" dxfId="1269" priority="160" operator="between">
      <formula>0.6</formula>
      <formula>0.69</formula>
    </cfRule>
    <cfRule type="cellIs" dxfId="1268" priority="161" operator="between">
      <formula>0.4</formula>
      <formula>0.59</formula>
    </cfRule>
    <cfRule type="cellIs" dxfId="1267" priority="162" operator="between">
      <formula>0</formula>
      <formula>0.39</formula>
    </cfRule>
  </conditionalFormatting>
  <conditionalFormatting sqref="BJ73:BJ75">
    <cfRule type="cellIs" dxfId="1266" priority="151" operator="between">
      <formula>0.8</formula>
      <formula>"MAS"</formula>
    </cfRule>
    <cfRule type="cellIs" dxfId="1265" priority="152" operator="between">
      <formula>0.7</formula>
      <formula>0.79</formula>
    </cfRule>
    <cfRule type="cellIs" dxfId="1264" priority="153" operator="between">
      <formula>0.6</formula>
      <formula>0.69</formula>
    </cfRule>
    <cfRule type="cellIs" dxfId="1263" priority="154" operator="between">
      <formula>0.6</formula>
      <formula>0.69</formula>
    </cfRule>
    <cfRule type="cellIs" dxfId="1262" priority="155" operator="between">
      <formula>0.4</formula>
      <formula>0.59</formula>
    </cfRule>
    <cfRule type="cellIs" dxfId="1261" priority="156" operator="between">
      <formula>0</formula>
      <formula>0.39</formula>
    </cfRule>
  </conditionalFormatting>
  <conditionalFormatting sqref="BJ76:BJ78">
    <cfRule type="cellIs" dxfId="1260" priority="145" operator="between">
      <formula>0.8</formula>
      <formula>"MAS"</formula>
    </cfRule>
    <cfRule type="cellIs" dxfId="1259" priority="146" operator="between">
      <formula>0.7</formula>
      <formula>0.79</formula>
    </cfRule>
    <cfRule type="cellIs" dxfId="1258" priority="147" operator="between">
      <formula>0.6</formula>
      <formula>0.69</formula>
    </cfRule>
    <cfRule type="cellIs" dxfId="1257" priority="148" operator="between">
      <formula>0.6</formula>
      <formula>0.69</formula>
    </cfRule>
    <cfRule type="cellIs" dxfId="1256" priority="149" operator="between">
      <formula>0.4</formula>
      <formula>0.59</formula>
    </cfRule>
    <cfRule type="cellIs" dxfId="1255" priority="150" operator="between">
      <formula>0</formula>
      <formula>0.39</formula>
    </cfRule>
  </conditionalFormatting>
  <conditionalFormatting sqref="BJ79:BJ81">
    <cfRule type="cellIs" dxfId="1254" priority="139" operator="between">
      <formula>0.8</formula>
      <formula>"MAS"</formula>
    </cfRule>
    <cfRule type="cellIs" dxfId="1253" priority="140" operator="between">
      <formula>0.7</formula>
      <formula>0.79</formula>
    </cfRule>
    <cfRule type="cellIs" dxfId="1252" priority="141" operator="between">
      <formula>0.6</formula>
      <formula>0.69</formula>
    </cfRule>
    <cfRule type="cellIs" dxfId="1251" priority="142" operator="between">
      <formula>0.6</formula>
      <formula>0.69</formula>
    </cfRule>
    <cfRule type="cellIs" dxfId="1250" priority="143" operator="between">
      <formula>0.4</formula>
      <formula>0.59</formula>
    </cfRule>
    <cfRule type="cellIs" dxfId="1249" priority="144" operator="between">
      <formula>0</formula>
      <formula>0.39</formula>
    </cfRule>
  </conditionalFormatting>
  <conditionalFormatting sqref="BJ82:BJ84">
    <cfRule type="cellIs" dxfId="1248" priority="133" operator="between">
      <formula>0.8</formula>
      <formula>"MAS"</formula>
    </cfRule>
    <cfRule type="cellIs" dxfId="1247" priority="134" operator="between">
      <formula>0.7</formula>
      <formula>0.79</formula>
    </cfRule>
    <cfRule type="cellIs" dxfId="1246" priority="135" operator="between">
      <formula>0.6</formula>
      <formula>0.69</formula>
    </cfRule>
    <cfRule type="cellIs" dxfId="1245" priority="136" operator="between">
      <formula>0.6</formula>
      <formula>0.69</formula>
    </cfRule>
    <cfRule type="cellIs" dxfId="1244" priority="137" operator="between">
      <formula>0.4</formula>
      <formula>0.59</formula>
    </cfRule>
    <cfRule type="cellIs" dxfId="1243" priority="138" operator="between">
      <formula>0</formula>
      <formula>0.39</formula>
    </cfRule>
  </conditionalFormatting>
  <conditionalFormatting sqref="BJ85:BJ87">
    <cfRule type="cellIs" dxfId="1242" priority="127" operator="between">
      <formula>0.8</formula>
      <formula>"MAS"</formula>
    </cfRule>
    <cfRule type="cellIs" dxfId="1241" priority="128" operator="between">
      <formula>0.7</formula>
      <formula>0.79</formula>
    </cfRule>
    <cfRule type="cellIs" dxfId="1240" priority="129" operator="between">
      <formula>0.6</formula>
      <formula>0.69</formula>
    </cfRule>
    <cfRule type="cellIs" dxfId="1239" priority="130" operator="between">
      <formula>0.6</formula>
      <formula>0.69</formula>
    </cfRule>
    <cfRule type="cellIs" dxfId="1238" priority="131" operator="between">
      <formula>0.4</formula>
      <formula>0.59</formula>
    </cfRule>
    <cfRule type="cellIs" dxfId="1237" priority="132" operator="between">
      <formula>0</formula>
      <formula>0.39</formula>
    </cfRule>
  </conditionalFormatting>
  <conditionalFormatting sqref="BJ88:BJ89">
    <cfRule type="cellIs" dxfId="1236" priority="121" operator="between">
      <formula>0.8</formula>
      <formula>"MAS"</formula>
    </cfRule>
    <cfRule type="cellIs" dxfId="1235" priority="122" operator="between">
      <formula>0.7</formula>
      <formula>0.79</formula>
    </cfRule>
    <cfRule type="cellIs" dxfId="1234" priority="123" operator="between">
      <formula>0.6</formula>
      <formula>0.69</formula>
    </cfRule>
    <cfRule type="cellIs" dxfId="1233" priority="124" operator="between">
      <formula>0.6</formula>
      <formula>0.69</formula>
    </cfRule>
    <cfRule type="cellIs" dxfId="1232" priority="125" operator="between">
      <formula>0.4</formula>
      <formula>0.59</formula>
    </cfRule>
    <cfRule type="cellIs" dxfId="1231" priority="126" operator="between">
      <formula>0</formula>
      <formula>0.39</formula>
    </cfRule>
  </conditionalFormatting>
  <conditionalFormatting sqref="BJ90:BJ92">
    <cfRule type="cellIs" dxfId="1230" priority="115" operator="between">
      <formula>0.8</formula>
      <formula>"MAS"</formula>
    </cfRule>
    <cfRule type="cellIs" dxfId="1229" priority="116" operator="between">
      <formula>0.7</formula>
      <formula>0.79</formula>
    </cfRule>
    <cfRule type="cellIs" dxfId="1228" priority="117" operator="between">
      <formula>0.6</formula>
      <formula>0.69</formula>
    </cfRule>
    <cfRule type="cellIs" dxfId="1227" priority="118" operator="between">
      <formula>0.6</formula>
      <formula>0.69</formula>
    </cfRule>
    <cfRule type="cellIs" dxfId="1226" priority="119" operator="between">
      <formula>0.4</formula>
      <formula>0.59</formula>
    </cfRule>
    <cfRule type="cellIs" dxfId="1225" priority="120" operator="between">
      <formula>0</formula>
      <formula>0.39</formula>
    </cfRule>
  </conditionalFormatting>
  <conditionalFormatting sqref="BJ93:BJ95">
    <cfRule type="cellIs" dxfId="1224" priority="109" operator="between">
      <formula>0.8</formula>
      <formula>"MAS"</formula>
    </cfRule>
    <cfRule type="cellIs" dxfId="1223" priority="110" operator="between">
      <formula>0.7</formula>
      <formula>0.79</formula>
    </cfRule>
    <cfRule type="cellIs" dxfId="1222" priority="111" operator="between">
      <formula>0.6</formula>
      <formula>0.69</formula>
    </cfRule>
    <cfRule type="cellIs" dxfId="1221" priority="112" operator="between">
      <formula>0.6</formula>
      <formula>0.69</formula>
    </cfRule>
    <cfRule type="cellIs" dxfId="1220" priority="113" operator="between">
      <formula>0.4</formula>
      <formula>0.59</formula>
    </cfRule>
    <cfRule type="cellIs" dxfId="1219" priority="114" operator="between">
      <formula>0</formula>
      <formula>0.39</formula>
    </cfRule>
  </conditionalFormatting>
  <conditionalFormatting sqref="BJ96:BJ97">
    <cfRule type="cellIs" dxfId="1218" priority="103" operator="between">
      <formula>0.8</formula>
      <formula>"MAS"</formula>
    </cfRule>
    <cfRule type="cellIs" dxfId="1217" priority="104" operator="between">
      <formula>0.7</formula>
      <formula>0.79</formula>
    </cfRule>
    <cfRule type="cellIs" dxfId="1216" priority="105" operator="between">
      <formula>0.6</formula>
      <formula>0.69</formula>
    </cfRule>
    <cfRule type="cellIs" dxfId="1215" priority="106" operator="between">
      <formula>0.6</formula>
      <formula>0.69</formula>
    </cfRule>
    <cfRule type="cellIs" dxfId="1214" priority="107" operator="between">
      <formula>0.4</formula>
      <formula>0.59</formula>
    </cfRule>
    <cfRule type="cellIs" dxfId="1213" priority="108" operator="between">
      <formula>0</formula>
      <formula>0.39</formula>
    </cfRule>
  </conditionalFormatting>
  <conditionalFormatting sqref="BJ98:BJ99">
    <cfRule type="cellIs" dxfId="1212" priority="97" operator="between">
      <formula>0.8</formula>
      <formula>"MAS"</formula>
    </cfRule>
    <cfRule type="cellIs" dxfId="1211" priority="98" operator="between">
      <formula>0.7</formula>
      <formula>0.79</formula>
    </cfRule>
    <cfRule type="cellIs" dxfId="1210" priority="99" operator="between">
      <formula>0.6</formula>
      <formula>0.69</formula>
    </cfRule>
    <cfRule type="cellIs" dxfId="1209" priority="100" operator="between">
      <formula>0.6</formula>
      <formula>0.69</formula>
    </cfRule>
    <cfRule type="cellIs" dxfId="1208" priority="101" operator="between">
      <formula>0.4</formula>
      <formula>0.59</formula>
    </cfRule>
    <cfRule type="cellIs" dxfId="1207" priority="102" operator="between">
      <formula>0</formula>
      <formula>0.39</formula>
    </cfRule>
  </conditionalFormatting>
  <conditionalFormatting sqref="BJ100:BJ101">
    <cfRule type="cellIs" dxfId="1206" priority="91" operator="between">
      <formula>0.8</formula>
      <formula>"MAS"</formula>
    </cfRule>
    <cfRule type="cellIs" dxfId="1205" priority="92" operator="between">
      <formula>0.7</formula>
      <formula>0.79</formula>
    </cfRule>
    <cfRule type="cellIs" dxfId="1204" priority="93" operator="between">
      <formula>0.6</formula>
      <formula>0.69</formula>
    </cfRule>
    <cfRule type="cellIs" dxfId="1203" priority="94" operator="between">
      <formula>0.6</formula>
      <formula>0.69</formula>
    </cfRule>
    <cfRule type="cellIs" dxfId="1202" priority="95" operator="between">
      <formula>0.4</formula>
      <formula>0.59</formula>
    </cfRule>
    <cfRule type="cellIs" dxfId="1201" priority="96" operator="between">
      <formula>0</formula>
      <formula>0.39</formula>
    </cfRule>
  </conditionalFormatting>
  <conditionalFormatting sqref="BJ102:BJ103">
    <cfRule type="cellIs" dxfId="1200" priority="85" operator="between">
      <formula>0.8</formula>
      <formula>"MAS"</formula>
    </cfRule>
    <cfRule type="cellIs" dxfId="1199" priority="86" operator="between">
      <formula>0.7</formula>
      <formula>0.79</formula>
    </cfRule>
    <cfRule type="cellIs" dxfId="1198" priority="87" operator="between">
      <formula>0.6</formula>
      <formula>0.69</formula>
    </cfRule>
    <cfRule type="cellIs" dxfId="1197" priority="88" operator="between">
      <formula>0.6</formula>
      <formula>0.69</formula>
    </cfRule>
    <cfRule type="cellIs" dxfId="1196" priority="89" operator="between">
      <formula>0.4</formula>
      <formula>0.59</formula>
    </cfRule>
    <cfRule type="cellIs" dxfId="1195" priority="90" operator="between">
      <formula>0</formula>
      <formula>0.39</formula>
    </cfRule>
  </conditionalFormatting>
  <conditionalFormatting sqref="BJ104:BJ106">
    <cfRule type="cellIs" dxfId="1194" priority="79" operator="between">
      <formula>0.8</formula>
      <formula>"MAS"</formula>
    </cfRule>
    <cfRule type="cellIs" dxfId="1193" priority="80" operator="between">
      <formula>0.7</formula>
      <formula>0.79</formula>
    </cfRule>
    <cfRule type="cellIs" dxfId="1192" priority="81" operator="between">
      <formula>0.6</formula>
      <formula>0.69</formula>
    </cfRule>
    <cfRule type="cellIs" dxfId="1191" priority="82" operator="between">
      <formula>0.6</formula>
      <formula>0.69</formula>
    </cfRule>
    <cfRule type="cellIs" dxfId="1190" priority="83" operator="between">
      <formula>0.4</formula>
      <formula>0.59</formula>
    </cfRule>
    <cfRule type="cellIs" dxfId="1189" priority="84" operator="between">
      <formula>0</formula>
      <formula>0.39</formula>
    </cfRule>
  </conditionalFormatting>
  <conditionalFormatting sqref="BJ107">
    <cfRule type="cellIs" dxfId="1188" priority="73" operator="between">
      <formula>0.8</formula>
      <formula>"MAS"</formula>
    </cfRule>
    <cfRule type="cellIs" dxfId="1187" priority="74" operator="between">
      <formula>0.7</formula>
      <formula>0.79</formula>
    </cfRule>
    <cfRule type="cellIs" dxfId="1186" priority="75" operator="between">
      <formula>0.6</formula>
      <formula>0.69</formula>
    </cfRule>
    <cfRule type="cellIs" dxfId="1185" priority="76" operator="between">
      <formula>0.6</formula>
      <formula>0.69</formula>
    </cfRule>
    <cfRule type="cellIs" dxfId="1184" priority="77" operator="between">
      <formula>0.4</formula>
      <formula>0.59</formula>
    </cfRule>
    <cfRule type="cellIs" dxfId="1183" priority="78" operator="between">
      <formula>0</formula>
      <formula>0.39</formula>
    </cfRule>
  </conditionalFormatting>
  <conditionalFormatting sqref="BJ109:BJ111">
    <cfRule type="cellIs" dxfId="1182" priority="67" operator="between">
      <formula>0.8</formula>
      <formula>"MAS"</formula>
    </cfRule>
    <cfRule type="cellIs" dxfId="1181" priority="68" operator="between">
      <formula>0.7</formula>
      <formula>0.79</formula>
    </cfRule>
    <cfRule type="cellIs" dxfId="1180" priority="69" operator="between">
      <formula>0.6</formula>
      <formula>0.69</formula>
    </cfRule>
    <cfRule type="cellIs" dxfId="1179" priority="70" operator="between">
      <formula>0.6</formula>
      <formula>0.69</formula>
    </cfRule>
    <cfRule type="cellIs" dxfId="1178" priority="71" operator="between">
      <formula>0.4</formula>
      <formula>0.59</formula>
    </cfRule>
    <cfRule type="cellIs" dxfId="1177" priority="72" operator="between">
      <formula>0</formula>
      <formula>0.39</formula>
    </cfRule>
  </conditionalFormatting>
  <conditionalFormatting sqref="BJ112">
    <cfRule type="cellIs" dxfId="1176" priority="61" operator="between">
      <formula>0.8</formula>
      <formula>"MAS"</formula>
    </cfRule>
    <cfRule type="cellIs" dxfId="1175" priority="62" operator="between">
      <formula>0.7</formula>
      <formula>0.79</formula>
    </cfRule>
    <cfRule type="cellIs" dxfId="1174" priority="63" operator="between">
      <formula>0.6</formula>
      <formula>0.69</formula>
    </cfRule>
    <cfRule type="cellIs" dxfId="1173" priority="64" operator="between">
      <formula>0.6</formula>
      <formula>0.69</formula>
    </cfRule>
    <cfRule type="cellIs" dxfId="1172" priority="65" operator="between">
      <formula>0.4</formula>
      <formula>0.59</formula>
    </cfRule>
    <cfRule type="cellIs" dxfId="1171" priority="66" operator="between">
      <formula>0</formula>
      <formula>0.39</formula>
    </cfRule>
  </conditionalFormatting>
  <conditionalFormatting sqref="BJ113:BJ115">
    <cfRule type="cellIs" dxfId="1170" priority="55" operator="between">
      <formula>0.8</formula>
      <formula>"MAS"</formula>
    </cfRule>
    <cfRule type="cellIs" dxfId="1169" priority="56" operator="between">
      <formula>0.7</formula>
      <formula>0.79</formula>
    </cfRule>
    <cfRule type="cellIs" dxfId="1168" priority="57" operator="between">
      <formula>0.6</formula>
      <formula>0.69</formula>
    </cfRule>
    <cfRule type="cellIs" dxfId="1167" priority="58" operator="between">
      <formula>0.6</formula>
      <formula>0.69</formula>
    </cfRule>
    <cfRule type="cellIs" dxfId="1166" priority="59" operator="between">
      <formula>0.4</formula>
      <formula>0.59</formula>
    </cfRule>
    <cfRule type="cellIs" dxfId="1165" priority="60" operator="between">
      <formula>0</formula>
      <formula>0.39</formula>
    </cfRule>
  </conditionalFormatting>
  <conditionalFormatting sqref="BJ6">
    <cfRule type="cellIs" dxfId="1164" priority="49" operator="between">
      <formula>0.8</formula>
      <formula>"MAS"</formula>
    </cfRule>
    <cfRule type="cellIs" dxfId="1163" priority="50" operator="between">
      <formula>0.7</formula>
      <formula>0.79</formula>
    </cfRule>
    <cfRule type="cellIs" dxfId="1162" priority="51" operator="between">
      <formula>0.6</formula>
      <formula>0.69</formula>
    </cfRule>
    <cfRule type="cellIs" dxfId="1161" priority="52" operator="between">
      <formula>0.6</formula>
      <formula>0.69</formula>
    </cfRule>
    <cfRule type="cellIs" dxfId="1160" priority="53" operator="between">
      <formula>0.4</formula>
      <formula>0.59</formula>
    </cfRule>
    <cfRule type="cellIs" dxfId="1159" priority="54" operator="between">
      <formula>0</formula>
      <formula>0.39</formula>
    </cfRule>
  </conditionalFormatting>
  <conditionalFormatting sqref="BQ32">
    <cfRule type="cellIs" dxfId="1158" priority="43" operator="between">
      <formula>0.8</formula>
      <formula>"MAS"</formula>
    </cfRule>
    <cfRule type="cellIs" dxfId="1157" priority="44" operator="between">
      <formula>0.7</formula>
      <formula>0.79</formula>
    </cfRule>
    <cfRule type="cellIs" dxfId="1156" priority="45" operator="between">
      <formula>0.6</formula>
      <formula>0.69</formula>
    </cfRule>
    <cfRule type="cellIs" dxfId="1155" priority="46" operator="between">
      <formula>0.6</formula>
      <formula>0.69</formula>
    </cfRule>
    <cfRule type="cellIs" dxfId="1154" priority="47" operator="between">
      <formula>0.4</formula>
      <formula>0.59</formula>
    </cfRule>
    <cfRule type="cellIs" dxfId="1153" priority="48" operator="between">
      <formula>0</formula>
      <formula>0.39</formula>
    </cfRule>
  </conditionalFormatting>
  <conditionalFormatting sqref="T5">
    <cfRule type="cellIs" dxfId="1152" priority="37" operator="between">
      <formula>0.8</formula>
      <formula>"MAS"</formula>
    </cfRule>
    <cfRule type="cellIs" dxfId="1151" priority="38" operator="between">
      <formula>0.7</formula>
      <formula>0.79</formula>
    </cfRule>
    <cfRule type="cellIs" dxfId="1150" priority="39" operator="between">
      <formula>0.6</formula>
      <formula>0.69</formula>
    </cfRule>
    <cfRule type="cellIs" dxfId="1149" priority="40" operator="between">
      <formula>0.6</formula>
      <formula>0.69</formula>
    </cfRule>
    <cfRule type="cellIs" dxfId="1148" priority="41" operator="between">
      <formula>0.4</formula>
      <formula>0.59</formula>
    </cfRule>
    <cfRule type="cellIs" dxfId="1147" priority="42" operator="between">
      <formula>0</formula>
      <formula>0.39</formula>
    </cfRule>
  </conditionalFormatting>
  <conditionalFormatting sqref="T9">
    <cfRule type="cellIs" dxfId="1146" priority="31" operator="between">
      <formula>0.8</formula>
      <formula>"MAS"</formula>
    </cfRule>
    <cfRule type="cellIs" dxfId="1145" priority="32" operator="between">
      <formula>0.7</formula>
      <formula>0.79</formula>
    </cfRule>
    <cfRule type="cellIs" dxfId="1144" priority="33" operator="between">
      <formula>0.6</formula>
      <formula>0.69</formula>
    </cfRule>
    <cfRule type="cellIs" dxfId="1143" priority="34" operator="between">
      <formula>0.6</formula>
      <formula>0.69</formula>
    </cfRule>
    <cfRule type="cellIs" dxfId="1142" priority="35" operator="between">
      <formula>0.4</formula>
      <formula>0.59</formula>
    </cfRule>
    <cfRule type="cellIs" dxfId="1141" priority="36" operator="between">
      <formula>0</formula>
      <formula>0.39</formula>
    </cfRule>
  </conditionalFormatting>
  <conditionalFormatting sqref="T11:T17">
    <cfRule type="cellIs" dxfId="1140" priority="25" operator="between">
      <formula>0.8</formula>
      <formula>"MAS"</formula>
    </cfRule>
    <cfRule type="cellIs" dxfId="1139" priority="26" operator="between">
      <formula>0.7</formula>
      <formula>0.79</formula>
    </cfRule>
    <cfRule type="cellIs" dxfId="1138" priority="27" operator="between">
      <formula>0.6</formula>
      <formula>0.69</formula>
    </cfRule>
    <cfRule type="cellIs" dxfId="1137" priority="28" operator="between">
      <formula>0.6</formula>
      <formula>0.69</formula>
    </cfRule>
    <cfRule type="cellIs" dxfId="1136" priority="29" operator="between">
      <formula>0.4</formula>
      <formula>0.59</formula>
    </cfRule>
    <cfRule type="cellIs" dxfId="1135" priority="30" operator="between">
      <formula>0</formula>
      <formula>0.39</formula>
    </cfRule>
  </conditionalFormatting>
  <conditionalFormatting sqref="T21:T27">
    <cfRule type="cellIs" dxfId="1134" priority="19" operator="between">
      <formula>0.8</formula>
      <formula>"MAS"</formula>
    </cfRule>
    <cfRule type="cellIs" dxfId="1133" priority="20" operator="between">
      <formula>0.7</formula>
      <formula>0.79</formula>
    </cfRule>
    <cfRule type="cellIs" dxfId="1132" priority="21" operator="between">
      <formula>0.6</formula>
      <formula>0.69</formula>
    </cfRule>
    <cfRule type="cellIs" dxfId="1131" priority="22" operator="between">
      <formula>0.6</formula>
      <formula>0.69</formula>
    </cfRule>
    <cfRule type="cellIs" dxfId="1130" priority="23" operator="between">
      <formula>0.4</formula>
      <formula>0.59</formula>
    </cfRule>
    <cfRule type="cellIs" dxfId="1129" priority="24" operator="between">
      <formula>0</formula>
      <formula>0.39</formula>
    </cfRule>
  </conditionalFormatting>
  <conditionalFormatting sqref="CB69">
    <cfRule type="cellIs" dxfId="1128" priority="13" operator="between">
      <formula>0.8</formula>
      <formula>"MAS"</formula>
    </cfRule>
    <cfRule type="cellIs" dxfId="1127" priority="14" operator="between">
      <formula>0.7</formula>
      <formula>0.79</formula>
    </cfRule>
    <cfRule type="cellIs" dxfId="1126" priority="15" operator="between">
      <formula>0.6</formula>
      <formula>0.69</formula>
    </cfRule>
    <cfRule type="cellIs" dxfId="1125" priority="16" operator="between">
      <formula>0.6</formula>
      <formula>0.69</formula>
    </cfRule>
    <cfRule type="cellIs" dxfId="1124" priority="17" operator="between">
      <formula>0.4</formula>
      <formula>0.59</formula>
    </cfRule>
    <cfRule type="cellIs" dxfId="1123" priority="18" operator="between">
      <formula>0</formula>
      <formula>0.39</formula>
    </cfRule>
  </conditionalFormatting>
  <conditionalFormatting sqref="CB79">
    <cfRule type="cellIs" dxfId="1122" priority="7" operator="between">
      <formula>0.8</formula>
      <formula>"MAS"</formula>
    </cfRule>
    <cfRule type="cellIs" dxfId="1121" priority="8" operator="between">
      <formula>0.7</formula>
      <formula>0.79</formula>
    </cfRule>
    <cfRule type="cellIs" dxfId="1120" priority="9" operator="between">
      <formula>0.6</formula>
      <formula>0.69</formula>
    </cfRule>
    <cfRule type="cellIs" dxfId="1119" priority="10" operator="between">
      <formula>0.6</formula>
      <formula>0.69</formula>
    </cfRule>
    <cfRule type="cellIs" dxfId="1118" priority="11" operator="between">
      <formula>0.4</formula>
      <formula>0.59</formula>
    </cfRule>
    <cfRule type="cellIs" dxfId="1117" priority="12" operator="between">
      <formula>0</formula>
      <formula>0.39</formula>
    </cfRule>
  </conditionalFormatting>
  <conditionalFormatting sqref="BY68">
    <cfRule type="cellIs" dxfId="1116" priority="1" operator="between">
      <formula>0.8</formula>
      <formula>"MAS"</formula>
    </cfRule>
    <cfRule type="cellIs" dxfId="1115" priority="2" operator="between">
      <formula>0.7</formula>
      <formula>0.79</formula>
    </cfRule>
    <cfRule type="cellIs" dxfId="1114" priority="3" operator="between">
      <formula>0.6</formula>
      <formula>0.69</formula>
    </cfRule>
    <cfRule type="cellIs" dxfId="1113" priority="4" operator="between">
      <formula>0.6</formula>
      <formula>0.69</formula>
    </cfRule>
    <cfRule type="cellIs" dxfId="1112" priority="5" operator="between">
      <formula>0.4</formula>
      <formula>0.59</formula>
    </cfRule>
    <cfRule type="cellIs" dxfId="1111"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5"/>
  <sheetViews>
    <sheetView topLeftCell="C1" workbookViewId="0">
      <pane xSplit="2" ySplit="3" topLeftCell="S114" activePane="bottomRight" state="frozen"/>
      <selection activeCell="C1" sqref="C1"/>
      <selection pane="topRight" activeCell="E1" sqref="E1"/>
      <selection pane="bottomLeft" activeCell="C4" sqref="C4"/>
      <selection pane="bottomRight" activeCell="X36" sqref="X36:X115"/>
    </sheetView>
  </sheetViews>
  <sheetFormatPr baseColWidth="10" defaultRowHeight="15" x14ac:dyDescent="0.25"/>
  <cols>
    <col min="1" max="3" width="14.5703125" style="1" customWidth="1"/>
    <col min="4" max="4" width="7.7109375" style="2" customWidth="1"/>
    <col min="5" max="5" width="40.7109375" style="1" customWidth="1"/>
    <col min="6" max="6" width="13.140625" style="1" customWidth="1"/>
    <col min="7" max="7" width="12.7109375" style="1" customWidth="1"/>
    <col min="8" max="8" width="13.5703125" style="1" customWidth="1"/>
    <col min="9" max="9" width="17.42578125" style="1" customWidth="1"/>
    <col min="10" max="11" width="14.7109375" style="1" hidden="1" customWidth="1"/>
    <col min="12" max="12" width="8.7109375" style="1" hidden="1" customWidth="1"/>
    <col min="13" max="13" width="20.7109375" style="1" hidden="1" customWidth="1"/>
    <col min="14" max="18" width="20.7109375" style="1" customWidth="1"/>
    <col min="19" max="19" width="22.7109375" style="1" customWidth="1"/>
    <col min="20" max="24" width="20.7109375" style="1" customWidth="1"/>
    <col min="25" max="25" width="19.28515625" customWidth="1"/>
  </cols>
  <sheetData>
    <row r="1" spans="1:24" ht="21.75" thickBot="1" x14ac:dyDescent="0.3">
      <c r="A1" s="1275" t="s">
        <v>698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row>
    <row r="2" spans="1:24" ht="19.5" customHeight="1" thickBot="1" x14ac:dyDescent="0.3">
      <c r="A2" s="1244" t="s">
        <v>0</v>
      </c>
      <c r="B2" s="1244" t="s">
        <v>1</v>
      </c>
      <c r="C2" s="1244" t="s">
        <v>2</v>
      </c>
      <c r="D2" s="1244" t="s">
        <v>12</v>
      </c>
      <c r="E2" s="1244" t="s">
        <v>3</v>
      </c>
      <c r="F2" s="1244" t="s">
        <v>4</v>
      </c>
      <c r="G2" s="1244" t="s">
        <v>5</v>
      </c>
      <c r="H2" s="1244" t="s">
        <v>6</v>
      </c>
      <c r="I2" s="1244" t="s">
        <v>7</v>
      </c>
      <c r="J2" s="1244" t="s">
        <v>769</v>
      </c>
      <c r="K2" s="1244"/>
      <c r="L2" s="1244"/>
      <c r="M2" s="1244"/>
      <c r="N2" s="1277" t="s">
        <v>2968</v>
      </c>
      <c r="O2" s="1278"/>
      <c r="P2" s="1278"/>
      <c r="Q2" s="1278"/>
      <c r="R2" s="1278"/>
      <c r="S2" s="1278"/>
      <c r="T2" s="1278"/>
      <c r="U2" s="1278"/>
      <c r="V2" s="1278"/>
      <c r="W2" s="1278"/>
      <c r="X2" s="1279"/>
    </row>
    <row r="3" spans="1:24" ht="26.25" thickBot="1" x14ac:dyDescent="0.3">
      <c r="A3" s="1244"/>
      <c r="B3" s="1244"/>
      <c r="C3" s="1244"/>
      <c r="D3" s="1244"/>
      <c r="E3" s="1244"/>
      <c r="F3" s="1244"/>
      <c r="G3" s="1244"/>
      <c r="H3" s="1244"/>
      <c r="I3" s="1244"/>
      <c r="J3" s="749" t="s">
        <v>8</v>
      </c>
      <c r="K3" s="749" t="s">
        <v>9</v>
      </c>
      <c r="L3" s="749" t="s">
        <v>10</v>
      </c>
      <c r="M3" s="749" t="s">
        <v>11</v>
      </c>
      <c r="N3" s="778">
        <v>2015</v>
      </c>
      <c r="O3" s="778">
        <v>2016</v>
      </c>
      <c r="P3" s="778">
        <v>2017</v>
      </c>
      <c r="Q3" s="778">
        <v>2018</v>
      </c>
      <c r="R3" s="778">
        <v>2019</v>
      </c>
      <c r="S3" s="778">
        <v>2020</v>
      </c>
      <c r="T3" s="778">
        <v>2021</v>
      </c>
      <c r="U3" s="778">
        <v>2022</v>
      </c>
      <c r="V3" s="778">
        <v>2023</v>
      </c>
      <c r="W3" s="778">
        <v>2024</v>
      </c>
      <c r="X3" s="778">
        <v>2025</v>
      </c>
    </row>
    <row r="4" spans="1:24" ht="140.25" x14ac:dyDescent="0.25">
      <c r="A4" s="1201" t="s">
        <v>13</v>
      </c>
      <c r="B4" s="1155" t="s">
        <v>14</v>
      </c>
      <c r="C4" s="1165" t="s">
        <v>15</v>
      </c>
      <c r="D4" s="662">
        <v>1</v>
      </c>
      <c r="E4" s="759" t="s">
        <v>16</v>
      </c>
      <c r="F4" s="759" t="s">
        <v>17</v>
      </c>
      <c r="G4" s="759" t="s">
        <v>18</v>
      </c>
      <c r="H4" s="759" t="s">
        <v>19</v>
      </c>
      <c r="I4" s="755" t="s">
        <v>20</v>
      </c>
      <c r="J4" s="752" t="s">
        <v>205</v>
      </c>
      <c r="K4" s="754" t="s">
        <v>206</v>
      </c>
      <c r="L4" s="754" t="s">
        <v>96</v>
      </c>
      <c r="M4" s="351" t="s">
        <v>751</v>
      </c>
      <c r="N4" s="100">
        <v>1</v>
      </c>
      <c r="O4" s="100">
        <v>1</v>
      </c>
      <c r="P4" s="100">
        <v>1</v>
      </c>
      <c r="Q4" s="100">
        <v>1</v>
      </c>
      <c r="R4" s="100">
        <v>1</v>
      </c>
      <c r="S4" s="821">
        <v>1</v>
      </c>
      <c r="T4" s="827">
        <v>3</v>
      </c>
      <c r="U4" s="100">
        <v>1</v>
      </c>
      <c r="V4" s="100">
        <v>1</v>
      </c>
      <c r="W4" s="978">
        <v>1</v>
      </c>
      <c r="X4" s="100">
        <v>1</v>
      </c>
    </row>
    <row r="5" spans="1:24" ht="165.75" x14ac:dyDescent="0.25">
      <c r="A5" s="1226"/>
      <c r="B5" s="1218"/>
      <c r="C5" s="1221"/>
      <c r="D5" s="763">
        <v>2</v>
      </c>
      <c r="E5" s="760" t="s">
        <v>21</v>
      </c>
      <c r="F5" s="760" t="s">
        <v>22</v>
      </c>
      <c r="G5" s="760" t="s">
        <v>23</v>
      </c>
      <c r="H5" s="760" t="s">
        <v>24</v>
      </c>
      <c r="I5" s="31" t="s">
        <v>25</v>
      </c>
      <c r="J5" s="757" t="s">
        <v>208</v>
      </c>
      <c r="K5" s="760" t="s">
        <v>209</v>
      </c>
      <c r="L5" s="750">
        <v>52</v>
      </c>
      <c r="M5" s="353" t="s">
        <v>210</v>
      </c>
      <c r="N5" s="100">
        <v>1</v>
      </c>
      <c r="O5" s="100">
        <v>1</v>
      </c>
      <c r="P5" s="100">
        <v>1</v>
      </c>
      <c r="Q5" s="100">
        <v>1</v>
      </c>
      <c r="R5" s="100">
        <v>1</v>
      </c>
      <c r="S5" s="821">
        <v>2</v>
      </c>
      <c r="T5" s="827">
        <v>4</v>
      </c>
      <c r="U5" s="827">
        <v>3</v>
      </c>
      <c r="V5" s="827">
        <v>3</v>
      </c>
      <c r="W5" s="827">
        <v>3</v>
      </c>
      <c r="X5" s="827">
        <v>3</v>
      </c>
    </row>
    <row r="6" spans="1:24" ht="102" x14ac:dyDescent="0.25">
      <c r="A6" s="1226"/>
      <c r="B6" s="1218"/>
      <c r="C6" s="1221"/>
      <c r="D6" s="763">
        <v>3</v>
      </c>
      <c r="E6" s="760" t="s">
        <v>26</v>
      </c>
      <c r="F6" s="760" t="s">
        <v>27</v>
      </c>
      <c r="G6" s="760" t="s">
        <v>28</v>
      </c>
      <c r="H6" s="760" t="s">
        <v>29</v>
      </c>
      <c r="I6" s="31" t="s">
        <v>30</v>
      </c>
      <c r="J6" s="757" t="s">
        <v>211</v>
      </c>
      <c r="K6" s="760" t="s">
        <v>212</v>
      </c>
      <c r="L6" s="750">
        <v>45</v>
      </c>
      <c r="M6" s="353" t="s">
        <v>213</v>
      </c>
      <c r="N6" s="750">
        <v>1</v>
      </c>
      <c r="O6" s="750">
        <v>1</v>
      </c>
      <c r="P6" s="750">
        <v>1</v>
      </c>
      <c r="Q6" s="750">
        <v>1</v>
      </c>
      <c r="R6" s="750">
        <v>1</v>
      </c>
      <c r="S6" s="821">
        <v>3</v>
      </c>
      <c r="T6" s="750">
        <v>1</v>
      </c>
      <c r="U6" s="750">
        <v>1</v>
      </c>
      <c r="V6" s="750">
        <v>1</v>
      </c>
      <c r="W6" s="976">
        <v>1</v>
      </c>
      <c r="X6" s="750">
        <v>1</v>
      </c>
    </row>
    <row r="7" spans="1:24" ht="102" x14ac:dyDescent="0.25">
      <c r="A7" s="1226"/>
      <c r="B7" s="1218"/>
      <c r="C7" s="1221"/>
      <c r="D7" s="763">
        <v>4</v>
      </c>
      <c r="E7" s="760" t="s">
        <v>31</v>
      </c>
      <c r="F7" s="760" t="s">
        <v>32</v>
      </c>
      <c r="G7" s="760" t="s">
        <v>33</v>
      </c>
      <c r="H7" s="760" t="s">
        <v>34</v>
      </c>
      <c r="I7" s="31" t="s">
        <v>35</v>
      </c>
      <c r="J7" s="757" t="s">
        <v>96</v>
      </c>
      <c r="K7" s="750" t="s">
        <v>96</v>
      </c>
      <c r="L7" s="750" t="s">
        <v>96</v>
      </c>
      <c r="M7" s="756" t="s">
        <v>96</v>
      </c>
      <c r="N7" s="750">
        <v>1</v>
      </c>
      <c r="O7" s="750">
        <v>1</v>
      </c>
      <c r="P7" s="750">
        <v>1</v>
      </c>
      <c r="Q7" s="750">
        <v>1</v>
      </c>
      <c r="R7" s="750">
        <v>1</v>
      </c>
      <c r="S7" s="821">
        <v>1</v>
      </c>
      <c r="T7" s="750">
        <v>1</v>
      </c>
      <c r="U7" s="750">
        <v>1</v>
      </c>
      <c r="V7" s="750">
        <v>1</v>
      </c>
      <c r="W7" s="976">
        <v>1</v>
      </c>
      <c r="X7" s="750">
        <v>1</v>
      </c>
    </row>
    <row r="8" spans="1:24" ht="178.5" x14ac:dyDescent="0.25">
      <c r="A8" s="1226"/>
      <c r="B8" s="1218"/>
      <c r="C8" s="1221"/>
      <c r="D8" s="763">
        <v>5</v>
      </c>
      <c r="E8" s="760" t="s">
        <v>36</v>
      </c>
      <c r="F8" s="760" t="s">
        <v>37</v>
      </c>
      <c r="G8" s="760" t="s">
        <v>38</v>
      </c>
      <c r="H8" s="760" t="s">
        <v>39</v>
      </c>
      <c r="I8" s="31" t="s">
        <v>40</v>
      </c>
      <c r="J8" s="757" t="s">
        <v>211</v>
      </c>
      <c r="K8" s="760" t="s">
        <v>214</v>
      </c>
      <c r="L8" s="750">
        <v>45</v>
      </c>
      <c r="M8" s="353" t="s">
        <v>213</v>
      </c>
      <c r="N8" s="750">
        <v>0</v>
      </c>
      <c r="O8" s="750">
        <v>1</v>
      </c>
      <c r="P8" s="750">
        <v>0</v>
      </c>
      <c r="Q8" s="750">
        <v>1</v>
      </c>
      <c r="R8" s="750">
        <v>0</v>
      </c>
      <c r="S8" s="821">
        <v>3</v>
      </c>
      <c r="T8" s="750">
        <v>1</v>
      </c>
      <c r="U8" s="750">
        <v>1</v>
      </c>
      <c r="V8" s="750">
        <v>0</v>
      </c>
      <c r="W8" s="976">
        <v>1</v>
      </c>
      <c r="X8" s="750">
        <v>0</v>
      </c>
    </row>
    <row r="9" spans="1:24" ht="102" x14ac:dyDescent="0.25">
      <c r="A9" s="1226"/>
      <c r="B9" s="1218"/>
      <c r="C9" s="1221"/>
      <c r="D9" s="763">
        <v>6</v>
      </c>
      <c r="E9" s="760" t="s">
        <v>41</v>
      </c>
      <c r="F9" s="760" t="s">
        <v>42</v>
      </c>
      <c r="G9" s="760" t="s">
        <v>43</v>
      </c>
      <c r="H9" s="750" t="s">
        <v>44</v>
      </c>
      <c r="I9" s="751" t="s">
        <v>45</v>
      </c>
      <c r="J9" s="766" t="s">
        <v>215</v>
      </c>
      <c r="K9" s="760" t="s">
        <v>216</v>
      </c>
      <c r="L9" s="9">
        <v>197</v>
      </c>
      <c r="M9" s="353" t="s">
        <v>217</v>
      </c>
      <c r="N9" s="100">
        <v>0.8</v>
      </c>
      <c r="O9" s="100">
        <v>0.8</v>
      </c>
      <c r="P9" s="100">
        <v>0.8</v>
      </c>
      <c r="Q9" s="100">
        <v>0.8</v>
      </c>
      <c r="R9" s="100">
        <v>0.8</v>
      </c>
      <c r="S9" s="821">
        <v>400</v>
      </c>
      <c r="T9" s="827">
        <v>2</v>
      </c>
      <c r="U9" s="827">
        <v>2</v>
      </c>
      <c r="V9" s="827">
        <v>2</v>
      </c>
      <c r="W9" s="827">
        <v>2</v>
      </c>
      <c r="X9" s="827">
        <v>2</v>
      </c>
    </row>
    <row r="10" spans="1:24" ht="127.5" x14ac:dyDescent="0.25">
      <c r="A10" s="1226"/>
      <c r="B10" s="1218"/>
      <c r="C10" s="1221"/>
      <c r="D10" s="763">
        <v>7</v>
      </c>
      <c r="E10" s="760" t="s">
        <v>46</v>
      </c>
      <c r="F10" s="760" t="s">
        <v>47</v>
      </c>
      <c r="G10" s="760" t="s">
        <v>48</v>
      </c>
      <c r="H10" s="760" t="s">
        <v>19</v>
      </c>
      <c r="I10" s="31" t="s">
        <v>49</v>
      </c>
      <c r="J10" s="757" t="s">
        <v>96</v>
      </c>
      <c r="K10" s="750" t="s">
        <v>96</v>
      </c>
      <c r="L10" s="750" t="s">
        <v>96</v>
      </c>
      <c r="M10" s="756" t="s">
        <v>96</v>
      </c>
      <c r="N10" s="100">
        <v>1</v>
      </c>
      <c r="O10" s="100">
        <v>1</v>
      </c>
      <c r="P10" s="100">
        <v>1</v>
      </c>
      <c r="Q10" s="100">
        <v>1</v>
      </c>
      <c r="R10" s="100">
        <v>1</v>
      </c>
      <c r="S10" s="821">
        <v>1</v>
      </c>
      <c r="T10" s="827">
        <v>4</v>
      </c>
      <c r="U10" s="100">
        <v>1</v>
      </c>
      <c r="V10" s="100">
        <v>1</v>
      </c>
      <c r="W10" s="978">
        <v>1</v>
      </c>
      <c r="X10" s="100">
        <v>1</v>
      </c>
    </row>
    <row r="11" spans="1:24" ht="204" x14ac:dyDescent="0.25">
      <c r="A11" s="1226"/>
      <c r="B11" s="1218"/>
      <c r="C11" s="1221" t="s">
        <v>50</v>
      </c>
      <c r="D11" s="763">
        <v>8</v>
      </c>
      <c r="E11" s="760" t="s">
        <v>51</v>
      </c>
      <c r="F11" s="760" t="s">
        <v>52</v>
      </c>
      <c r="G11" s="760" t="s">
        <v>53</v>
      </c>
      <c r="H11" s="760" t="s">
        <v>54</v>
      </c>
      <c r="I11" s="31" t="s">
        <v>55</v>
      </c>
      <c r="J11" s="6" t="s">
        <v>211</v>
      </c>
      <c r="K11" s="760" t="s">
        <v>218</v>
      </c>
      <c r="L11" s="750">
        <v>33</v>
      </c>
      <c r="M11" s="353" t="s">
        <v>219</v>
      </c>
      <c r="N11" s="100">
        <v>1</v>
      </c>
      <c r="O11" s="100">
        <v>1</v>
      </c>
      <c r="P11" s="100">
        <v>1</v>
      </c>
      <c r="Q11" s="100">
        <v>1</v>
      </c>
      <c r="R11" s="100">
        <v>1</v>
      </c>
      <c r="S11" s="821">
        <v>400</v>
      </c>
      <c r="T11" s="827">
        <v>4</v>
      </c>
      <c r="U11" s="827">
        <v>4</v>
      </c>
      <c r="V11" s="827">
        <v>4</v>
      </c>
      <c r="W11" s="827">
        <v>4</v>
      </c>
      <c r="X11" s="827">
        <v>4</v>
      </c>
    </row>
    <row r="12" spans="1:24" ht="204" x14ac:dyDescent="0.25">
      <c r="A12" s="1226"/>
      <c r="B12" s="1218"/>
      <c r="C12" s="1221"/>
      <c r="D12" s="763">
        <v>9</v>
      </c>
      <c r="E12" s="760" t="s">
        <v>56</v>
      </c>
      <c r="F12" s="760" t="s">
        <v>57</v>
      </c>
      <c r="G12" s="760" t="s">
        <v>58</v>
      </c>
      <c r="H12" s="760" t="s">
        <v>59</v>
      </c>
      <c r="I12" s="31" t="s">
        <v>55</v>
      </c>
      <c r="J12" s="757" t="s">
        <v>211</v>
      </c>
      <c r="K12" s="750" t="s">
        <v>214</v>
      </c>
      <c r="L12" s="750">
        <v>28</v>
      </c>
      <c r="M12" s="353" t="s">
        <v>220</v>
      </c>
      <c r="N12" s="100">
        <v>0.9</v>
      </c>
      <c r="O12" s="100">
        <v>0.9</v>
      </c>
      <c r="P12" s="100">
        <v>0.9</v>
      </c>
      <c r="Q12" s="100">
        <v>0.9</v>
      </c>
      <c r="R12" s="100">
        <v>0.9</v>
      </c>
      <c r="S12" s="821">
        <v>2</v>
      </c>
      <c r="T12" s="827">
        <v>4</v>
      </c>
      <c r="U12" s="827">
        <v>4</v>
      </c>
      <c r="V12" s="827">
        <v>4</v>
      </c>
      <c r="W12" s="978">
        <v>0.9</v>
      </c>
      <c r="X12" s="100">
        <v>0.9</v>
      </c>
    </row>
    <row r="13" spans="1:24" ht="204" x14ac:dyDescent="0.25">
      <c r="A13" s="1226"/>
      <c r="B13" s="1218"/>
      <c r="C13" s="1221"/>
      <c r="D13" s="763">
        <v>10</v>
      </c>
      <c r="E13" s="760" t="s">
        <v>60</v>
      </c>
      <c r="F13" s="760" t="s">
        <v>61</v>
      </c>
      <c r="G13" s="760" t="s">
        <v>62</v>
      </c>
      <c r="H13" s="760" t="s">
        <v>63</v>
      </c>
      <c r="I13" s="31" t="s">
        <v>55</v>
      </c>
      <c r="J13" s="757" t="s">
        <v>221</v>
      </c>
      <c r="K13" s="750" t="s">
        <v>222</v>
      </c>
      <c r="L13" s="750">
        <v>122</v>
      </c>
      <c r="M13" s="353" t="s">
        <v>223</v>
      </c>
      <c r="N13" s="100">
        <v>0.9</v>
      </c>
      <c r="O13" s="100">
        <v>0.9</v>
      </c>
      <c r="P13" s="100">
        <v>0.9</v>
      </c>
      <c r="Q13" s="100">
        <v>0.9</v>
      </c>
      <c r="R13" s="100">
        <v>0.9</v>
      </c>
      <c r="S13" s="821">
        <v>1</v>
      </c>
      <c r="T13" s="827">
        <v>2</v>
      </c>
      <c r="U13" s="827">
        <v>2</v>
      </c>
      <c r="V13" s="827">
        <v>2</v>
      </c>
      <c r="W13" s="827">
        <v>2</v>
      </c>
      <c r="X13" s="827">
        <v>2</v>
      </c>
    </row>
    <row r="14" spans="1:24" ht="191.25" x14ac:dyDescent="0.25">
      <c r="A14" s="1226"/>
      <c r="B14" s="1218"/>
      <c r="C14" s="1221" t="s">
        <v>50</v>
      </c>
      <c r="D14" s="763">
        <v>11</v>
      </c>
      <c r="E14" s="760" t="s">
        <v>64</v>
      </c>
      <c r="F14" s="760" t="s">
        <v>65</v>
      </c>
      <c r="G14" s="760" t="s">
        <v>66</v>
      </c>
      <c r="H14" s="760" t="s">
        <v>67</v>
      </c>
      <c r="I14" s="31" t="s">
        <v>289</v>
      </c>
      <c r="J14" s="757" t="s">
        <v>224</v>
      </c>
      <c r="K14" s="750" t="s">
        <v>290</v>
      </c>
      <c r="L14" s="750" t="s">
        <v>225</v>
      </c>
      <c r="M14" s="353" t="s">
        <v>226</v>
      </c>
      <c r="N14" s="100">
        <v>0.95</v>
      </c>
      <c r="O14" s="100">
        <v>0.95</v>
      </c>
      <c r="P14" s="100">
        <v>0.95</v>
      </c>
      <c r="Q14" s="100">
        <v>0.95</v>
      </c>
      <c r="R14" s="100">
        <v>0.95</v>
      </c>
      <c r="S14" s="821">
        <v>600</v>
      </c>
      <c r="T14" s="827">
        <v>465</v>
      </c>
      <c r="U14" s="827">
        <v>465</v>
      </c>
      <c r="V14" s="827">
        <v>465</v>
      </c>
      <c r="W14" s="827">
        <v>465</v>
      </c>
      <c r="X14" s="827">
        <v>465</v>
      </c>
    </row>
    <row r="15" spans="1:24" ht="153" x14ac:dyDescent="0.25">
      <c r="A15" s="1226"/>
      <c r="B15" s="1218"/>
      <c r="C15" s="1221"/>
      <c r="D15" s="763">
        <v>12</v>
      </c>
      <c r="E15" s="760" t="s">
        <v>69</v>
      </c>
      <c r="F15" s="760" t="s">
        <v>70</v>
      </c>
      <c r="G15" s="760" t="s">
        <v>71</v>
      </c>
      <c r="H15" s="760" t="s">
        <v>72</v>
      </c>
      <c r="I15" s="31" t="s">
        <v>285</v>
      </c>
      <c r="J15" s="6" t="s">
        <v>211</v>
      </c>
      <c r="K15" s="8" t="s">
        <v>212</v>
      </c>
      <c r="L15" s="750">
        <v>46</v>
      </c>
      <c r="M15" s="353" t="s">
        <v>227</v>
      </c>
      <c r="N15" s="100">
        <v>0.5</v>
      </c>
      <c r="O15" s="100">
        <v>0.5</v>
      </c>
      <c r="P15" s="100">
        <v>0.5</v>
      </c>
      <c r="Q15" s="100">
        <v>0.5</v>
      </c>
      <c r="R15" s="100">
        <v>0.5</v>
      </c>
      <c r="S15" s="821">
        <v>1</v>
      </c>
      <c r="T15" s="100">
        <v>0.5</v>
      </c>
      <c r="U15" s="100">
        <v>0.5</v>
      </c>
      <c r="V15" s="858">
        <v>0.5</v>
      </c>
      <c r="W15" s="978">
        <v>0.5</v>
      </c>
      <c r="X15" s="858">
        <v>0.5</v>
      </c>
    </row>
    <row r="16" spans="1:24" ht="178.5" x14ac:dyDescent="0.25">
      <c r="A16" s="1226"/>
      <c r="B16" s="1218"/>
      <c r="C16" s="1221"/>
      <c r="D16" s="763">
        <v>13</v>
      </c>
      <c r="E16" s="760" t="s">
        <v>287</v>
      </c>
      <c r="F16" s="760" t="s">
        <v>288</v>
      </c>
      <c r="G16" s="760" t="s">
        <v>73</v>
      </c>
      <c r="H16" s="760" t="s">
        <v>74</v>
      </c>
      <c r="I16" s="31" t="s">
        <v>286</v>
      </c>
      <c r="J16" s="757" t="s">
        <v>228</v>
      </c>
      <c r="K16" s="26" t="s">
        <v>229</v>
      </c>
      <c r="L16" s="750" t="s">
        <v>230</v>
      </c>
      <c r="M16" s="405" t="s">
        <v>231</v>
      </c>
      <c r="N16" s="100">
        <v>0.5</v>
      </c>
      <c r="O16" s="100">
        <v>0.5</v>
      </c>
      <c r="P16" s="100">
        <v>0.5</v>
      </c>
      <c r="Q16" s="100">
        <v>0.5</v>
      </c>
      <c r="R16" s="100">
        <v>0.5</v>
      </c>
      <c r="S16" s="821">
        <v>70</v>
      </c>
      <c r="T16" s="827">
        <v>465</v>
      </c>
      <c r="U16" s="827">
        <v>465</v>
      </c>
      <c r="V16" s="827">
        <v>465</v>
      </c>
      <c r="W16" s="827">
        <v>465</v>
      </c>
      <c r="X16" s="827">
        <v>465</v>
      </c>
    </row>
    <row r="17" spans="1:26" ht="165.75" x14ac:dyDescent="0.25">
      <c r="A17" s="1226"/>
      <c r="B17" s="1218"/>
      <c r="C17" s="1221"/>
      <c r="D17" s="763">
        <v>14</v>
      </c>
      <c r="E17" s="760" t="s">
        <v>75</v>
      </c>
      <c r="F17" s="760" t="s">
        <v>76</v>
      </c>
      <c r="G17" s="760" t="s">
        <v>77</v>
      </c>
      <c r="H17" s="760" t="s">
        <v>78</v>
      </c>
      <c r="I17" s="31" t="s">
        <v>68</v>
      </c>
      <c r="J17" s="757" t="s">
        <v>211</v>
      </c>
      <c r="K17" s="750" t="s">
        <v>218</v>
      </c>
      <c r="L17" s="750">
        <v>32</v>
      </c>
      <c r="M17" s="353" t="s">
        <v>232</v>
      </c>
      <c r="N17" s="100">
        <v>0.8</v>
      </c>
      <c r="O17" s="100">
        <v>0.8</v>
      </c>
      <c r="P17" s="100">
        <v>0.8</v>
      </c>
      <c r="Q17" s="100">
        <v>0.8</v>
      </c>
      <c r="R17" s="100">
        <v>0.8</v>
      </c>
      <c r="S17" s="821">
        <v>30</v>
      </c>
      <c r="T17" s="827">
        <v>0</v>
      </c>
      <c r="U17" s="827">
        <v>0</v>
      </c>
      <c r="V17" s="100">
        <v>0.8</v>
      </c>
      <c r="W17" s="978">
        <v>0.8</v>
      </c>
      <c r="X17" s="100">
        <v>0.8</v>
      </c>
    </row>
    <row r="18" spans="1:26" ht="114.75" x14ac:dyDescent="0.25">
      <c r="A18" s="1226"/>
      <c r="B18" s="1218"/>
      <c r="C18" s="1221" t="s">
        <v>79</v>
      </c>
      <c r="D18" s="763">
        <v>15</v>
      </c>
      <c r="E18" s="760" t="s">
        <v>80</v>
      </c>
      <c r="F18" s="760" t="s">
        <v>81</v>
      </c>
      <c r="G18" s="760" t="s">
        <v>82</v>
      </c>
      <c r="H18" s="760" t="s">
        <v>83</v>
      </c>
      <c r="I18" s="31" t="s">
        <v>84</v>
      </c>
      <c r="J18" s="1226" t="s">
        <v>233</v>
      </c>
      <c r="K18" s="1218" t="s">
        <v>234</v>
      </c>
      <c r="L18" s="1219">
        <v>197</v>
      </c>
      <c r="M18" s="1280" t="s">
        <v>217</v>
      </c>
      <c r="N18" s="785">
        <v>1</v>
      </c>
      <c r="O18" s="785">
        <v>1</v>
      </c>
      <c r="P18" s="785">
        <v>1</v>
      </c>
      <c r="Q18" s="785">
        <v>1</v>
      </c>
      <c r="R18" s="785">
        <v>1</v>
      </c>
      <c r="S18" s="821">
        <v>1</v>
      </c>
      <c r="T18" s="828">
        <v>3</v>
      </c>
      <c r="U18" s="785">
        <v>1</v>
      </c>
      <c r="V18" s="785">
        <v>1</v>
      </c>
      <c r="W18" s="785">
        <v>1</v>
      </c>
      <c r="X18" s="785">
        <v>1</v>
      </c>
    </row>
    <row r="19" spans="1:26" ht="153" x14ac:dyDescent="0.25">
      <c r="A19" s="1226"/>
      <c r="B19" s="1218"/>
      <c r="C19" s="1221"/>
      <c r="D19" s="763">
        <v>16</v>
      </c>
      <c r="E19" s="760" t="s">
        <v>85</v>
      </c>
      <c r="F19" s="760" t="s">
        <v>86</v>
      </c>
      <c r="G19" s="760" t="s">
        <v>291</v>
      </c>
      <c r="H19" s="760" t="s">
        <v>87</v>
      </c>
      <c r="I19" s="80" t="s">
        <v>88</v>
      </c>
      <c r="J19" s="1226"/>
      <c r="K19" s="1218"/>
      <c r="L19" s="1219"/>
      <c r="M19" s="1280"/>
      <c r="N19" s="794">
        <v>1</v>
      </c>
      <c r="O19" s="794">
        <v>1</v>
      </c>
      <c r="P19" s="762">
        <v>1</v>
      </c>
      <c r="Q19" s="762">
        <v>1</v>
      </c>
      <c r="R19" s="762">
        <v>1</v>
      </c>
      <c r="S19" s="821">
        <v>0</v>
      </c>
      <c r="T19" s="762">
        <v>1</v>
      </c>
      <c r="U19" s="762">
        <v>1</v>
      </c>
      <c r="V19" s="762">
        <v>1</v>
      </c>
      <c r="W19" s="975">
        <v>1</v>
      </c>
      <c r="X19" s="762">
        <v>1</v>
      </c>
    </row>
    <row r="20" spans="1:26" ht="102" x14ac:dyDescent="0.25">
      <c r="A20" s="1226"/>
      <c r="B20" s="1218"/>
      <c r="C20" s="1221"/>
      <c r="D20" s="763">
        <v>17</v>
      </c>
      <c r="E20" s="760" t="s">
        <v>89</v>
      </c>
      <c r="F20" s="760" t="s">
        <v>90</v>
      </c>
      <c r="G20" s="760" t="s">
        <v>91</v>
      </c>
      <c r="H20" s="760" t="s">
        <v>87</v>
      </c>
      <c r="I20" s="80" t="s">
        <v>92</v>
      </c>
      <c r="J20" s="1226"/>
      <c r="K20" s="1218"/>
      <c r="L20" s="1219"/>
      <c r="M20" s="1280"/>
      <c r="N20" s="794">
        <v>1</v>
      </c>
      <c r="O20" s="794">
        <v>1</v>
      </c>
      <c r="P20" s="762">
        <v>1</v>
      </c>
      <c r="Q20" s="762">
        <v>1</v>
      </c>
      <c r="R20" s="762">
        <v>1</v>
      </c>
      <c r="S20" s="821">
        <v>0</v>
      </c>
      <c r="T20" s="762">
        <v>1</v>
      </c>
      <c r="U20" s="762">
        <v>1</v>
      </c>
      <c r="V20" s="762">
        <v>1</v>
      </c>
      <c r="W20" s="975">
        <v>1</v>
      </c>
      <c r="X20" s="762">
        <v>1</v>
      </c>
    </row>
    <row r="21" spans="1:26" ht="114.75" x14ac:dyDescent="0.25">
      <c r="A21" s="1226"/>
      <c r="B21" s="1218"/>
      <c r="C21" s="1221"/>
      <c r="D21" s="763">
        <v>18</v>
      </c>
      <c r="E21" s="760" t="s">
        <v>93</v>
      </c>
      <c r="F21" s="760" t="s">
        <v>94</v>
      </c>
      <c r="G21" s="760" t="s">
        <v>95</v>
      </c>
      <c r="H21" s="750" t="s">
        <v>96</v>
      </c>
      <c r="I21" s="80" t="s">
        <v>97</v>
      </c>
      <c r="J21" s="757" t="s">
        <v>96</v>
      </c>
      <c r="K21" s="750" t="s">
        <v>96</v>
      </c>
      <c r="L21" s="750" t="s">
        <v>96</v>
      </c>
      <c r="M21" s="756" t="s">
        <v>96</v>
      </c>
      <c r="N21" s="100">
        <v>0.9</v>
      </c>
      <c r="O21" s="100">
        <v>0.9</v>
      </c>
      <c r="P21" s="100">
        <v>0.9</v>
      </c>
      <c r="Q21" s="100">
        <v>0.9</v>
      </c>
      <c r="R21" s="100">
        <v>0.9</v>
      </c>
      <c r="S21" s="821">
        <v>600</v>
      </c>
      <c r="T21" s="827">
        <v>0</v>
      </c>
      <c r="U21" s="827">
        <v>0</v>
      </c>
      <c r="V21" s="100">
        <v>0.9</v>
      </c>
      <c r="W21" s="978">
        <v>0.9</v>
      </c>
      <c r="X21" s="100">
        <v>0.9</v>
      </c>
    </row>
    <row r="22" spans="1:26" ht="127.5" x14ac:dyDescent="0.25">
      <c r="A22" s="1226"/>
      <c r="B22" s="1218"/>
      <c r="C22" s="1221"/>
      <c r="D22" s="763">
        <v>19</v>
      </c>
      <c r="E22" s="760" t="s">
        <v>98</v>
      </c>
      <c r="F22" s="760" t="s">
        <v>99</v>
      </c>
      <c r="G22" s="760" t="s">
        <v>100</v>
      </c>
      <c r="H22" s="760" t="s">
        <v>101</v>
      </c>
      <c r="I22" s="80" t="s">
        <v>102</v>
      </c>
      <c r="J22" s="757" t="s">
        <v>233</v>
      </c>
      <c r="K22" s="750" t="s">
        <v>234</v>
      </c>
      <c r="L22" s="762">
        <v>192</v>
      </c>
      <c r="M22" s="758" t="s">
        <v>235</v>
      </c>
      <c r="N22" s="794">
        <v>1</v>
      </c>
      <c r="O22" s="794">
        <v>1</v>
      </c>
      <c r="P22" s="762">
        <v>1</v>
      </c>
      <c r="Q22" s="762">
        <v>1</v>
      </c>
      <c r="R22" s="762">
        <v>1</v>
      </c>
      <c r="S22" s="821">
        <v>1</v>
      </c>
      <c r="T22" s="762">
        <v>0</v>
      </c>
      <c r="U22" s="762">
        <v>0</v>
      </c>
      <c r="V22" s="762">
        <v>1</v>
      </c>
      <c r="W22" s="975">
        <v>1</v>
      </c>
      <c r="X22" s="762">
        <v>1</v>
      </c>
    </row>
    <row r="23" spans="1:26" ht="127.5" x14ac:dyDescent="0.25">
      <c r="A23" s="1226"/>
      <c r="B23" s="1218"/>
      <c r="C23" s="1221"/>
      <c r="D23" s="763">
        <v>20</v>
      </c>
      <c r="E23" s="760" t="s">
        <v>103</v>
      </c>
      <c r="F23" s="760" t="s">
        <v>104</v>
      </c>
      <c r="G23" s="760" t="s">
        <v>105</v>
      </c>
      <c r="H23" s="760" t="s">
        <v>106</v>
      </c>
      <c r="I23" s="31" t="s">
        <v>107</v>
      </c>
      <c r="J23" s="757" t="s">
        <v>96</v>
      </c>
      <c r="K23" s="750" t="s">
        <v>96</v>
      </c>
      <c r="L23" s="750" t="s">
        <v>96</v>
      </c>
      <c r="M23" s="756" t="s">
        <v>96</v>
      </c>
      <c r="N23" s="826">
        <v>1</v>
      </c>
      <c r="O23" s="826">
        <v>1</v>
      </c>
      <c r="P23" s="826">
        <v>1</v>
      </c>
      <c r="Q23" s="822">
        <v>1</v>
      </c>
      <c r="R23" s="822">
        <v>1</v>
      </c>
      <c r="S23" s="821">
        <v>1</v>
      </c>
      <c r="T23" s="822">
        <v>1</v>
      </c>
      <c r="U23" s="822">
        <v>1</v>
      </c>
      <c r="V23" s="822">
        <v>1</v>
      </c>
      <c r="W23" s="976">
        <v>1</v>
      </c>
      <c r="X23" s="822">
        <v>1</v>
      </c>
      <c r="Y23" t="s">
        <v>2963</v>
      </c>
      <c r="Z23" t="s">
        <v>2964</v>
      </c>
    </row>
    <row r="24" spans="1:26" ht="255" x14ac:dyDescent="0.25">
      <c r="A24" s="1226"/>
      <c r="B24" s="1222" t="s">
        <v>108</v>
      </c>
      <c r="C24" s="1221" t="s">
        <v>109</v>
      </c>
      <c r="D24" s="763">
        <v>21</v>
      </c>
      <c r="E24" s="768" t="s">
        <v>110</v>
      </c>
      <c r="F24" s="760" t="s">
        <v>111</v>
      </c>
      <c r="G24" s="760" t="s">
        <v>112</v>
      </c>
      <c r="H24" s="760" t="s">
        <v>113</v>
      </c>
      <c r="I24" s="31" t="s">
        <v>114</v>
      </c>
      <c r="J24" s="757" t="s">
        <v>236</v>
      </c>
      <c r="K24" s="750" t="s">
        <v>237</v>
      </c>
      <c r="L24" s="750">
        <v>65</v>
      </c>
      <c r="M24" s="353" t="s">
        <v>238</v>
      </c>
      <c r="N24" s="100">
        <v>0.5</v>
      </c>
      <c r="O24" s="100">
        <v>0.5</v>
      </c>
      <c r="P24" s="100">
        <v>0.5</v>
      </c>
      <c r="Q24" s="100">
        <v>0.5</v>
      </c>
      <c r="R24" s="100">
        <v>0.5</v>
      </c>
      <c r="S24" s="821">
        <v>4500</v>
      </c>
      <c r="T24" s="827">
        <v>0.5</v>
      </c>
      <c r="U24" s="100">
        <v>0.5</v>
      </c>
      <c r="V24" s="100">
        <v>0.5</v>
      </c>
      <c r="W24" s="978">
        <v>0.5</v>
      </c>
      <c r="X24" s="100">
        <v>0.5</v>
      </c>
    </row>
    <row r="25" spans="1:26" ht="114.75" x14ac:dyDescent="0.25">
      <c r="A25" s="1226"/>
      <c r="B25" s="1222"/>
      <c r="C25" s="1221"/>
      <c r="D25" s="763">
        <v>22</v>
      </c>
      <c r="E25" s="760" t="s">
        <v>115</v>
      </c>
      <c r="F25" s="760" t="s">
        <v>116</v>
      </c>
      <c r="G25" s="760" t="s">
        <v>117</v>
      </c>
      <c r="H25" s="760" t="s">
        <v>118</v>
      </c>
      <c r="I25" s="31" t="s">
        <v>119</v>
      </c>
      <c r="J25" s="765" t="s">
        <v>236</v>
      </c>
      <c r="K25" s="764" t="s">
        <v>239</v>
      </c>
      <c r="L25" s="750">
        <v>85</v>
      </c>
      <c r="M25" s="353" t="s">
        <v>240</v>
      </c>
      <c r="N25" s="100">
        <v>1</v>
      </c>
      <c r="O25" s="100">
        <v>1</v>
      </c>
      <c r="P25" s="100">
        <v>1</v>
      </c>
      <c r="Q25" s="100">
        <v>1</v>
      </c>
      <c r="R25" s="100">
        <v>1</v>
      </c>
      <c r="S25" s="821">
        <v>26</v>
      </c>
      <c r="T25" s="827">
        <v>2</v>
      </c>
      <c r="U25" s="827">
        <v>2</v>
      </c>
      <c r="V25" s="827">
        <v>2</v>
      </c>
      <c r="W25" s="827">
        <v>2</v>
      </c>
      <c r="X25" s="827">
        <v>2</v>
      </c>
    </row>
    <row r="26" spans="1:26" ht="165.75" x14ac:dyDescent="0.25">
      <c r="A26" s="1226"/>
      <c r="B26" s="1222"/>
      <c r="C26" s="1221"/>
      <c r="D26" s="763">
        <v>23</v>
      </c>
      <c r="E26" s="760" t="s">
        <v>120</v>
      </c>
      <c r="F26" s="760" t="s">
        <v>121</v>
      </c>
      <c r="G26" s="760" t="s">
        <v>122</v>
      </c>
      <c r="H26" s="760" t="s">
        <v>118</v>
      </c>
      <c r="I26" s="31" t="s">
        <v>123</v>
      </c>
      <c r="J26" s="757" t="s">
        <v>96</v>
      </c>
      <c r="K26" s="750" t="s">
        <v>96</v>
      </c>
      <c r="L26" s="750" t="s">
        <v>96</v>
      </c>
      <c r="M26" s="406" t="s">
        <v>241</v>
      </c>
      <c r="N26" s="100">
        <v>1</v>
      </c>
      <c r="O26" s="100">
        <v>1</v>
      </c>
      <c r="P26" s="100">
        <v>1</v>
      </c>
      <c r="Q26" s="100">
        <v>1</v>
      </c>
      <c r="R26" s="100">
        <v>1</v>
      </c>
      <c r="S26" s="821">
        <v>1</v>
      </c>
      <c r="T26" s="827">
        <v>1</v>
      </c>
      <c r="U26" s="827">
        <v>1</v>
      </c>
      <c r="V26" s="100">
        <v>1</v>
      </c>
      <c r="W26" s="978">
        <v>1</v>
      </c>
      <c r="X26" s="100">
        <v>1</v>
      </c>
    </row>
    <row r="27" spans="1:26" ht="127.5" x14ac:dyDescent="0.25">
      <c r="A27" s="1226"/>
      <c r="B27" s="1222"/>
      <c r="C27" s="1221" t="s">
        <v>124</v>
      </c>
      <c r="D27" s="763">
        <v>24</v>
      </c>
      <c r="E27" s="760" t="s">
        <v>125</v>
      </c>
      <c r="F27" s="760" t="s">
        <v>126</v>
      </c>
      <c r="G27" s="760" t="s">
        <v>127</v>
      </c>
      <c r="H27" s="760" t="s">
        <v>128</v>
      </c>
      <c r="I27" s="31" t="s">
        <v>129</v>
      </c>
      <c r="J27" s="757" t="s">
        <v>242</v>
      </c>
      <c r="K27" s="750" t="s">
        <v>243</v>
      </c>
      <c r="L27" s="750">
        <v>68</v>
      </c>
      <c r="M27" s="353" t="s">
        <v>244</v>
      </c>
      <c r="N27" s="750">
        <v>1</v>
      </c>
      <c r="O27" s="750">
        <v>1</v>
      </c>
      <c r="P27" s="750">
        <v>1</v>
      </c>
      <c r="Q27" s="750">
        <v>1</v>
      </c>
      <c r="R27" s="750">
        <v>1</v>
      </c>
      <c r="S27" s="821">
        <v>4500</v>
      </c>
      <c r="T27" s="750">
        <v>3</v>
      </c>
      <c r="U27" s="750">
        <v>2</v>
      </c>
      <c r="V27" s="750">
        <v>1</v>
      </c>
      <c r="W27" s="976">
        <v>1</v>
      </c>
      <c r="X27" s="750">
        <v>1</v>
      </c>
    </row>
    <row r="28" spans="1:26" ht="242.25" x14ac:dyDescent="0.25">
      <c r="A28" s="1226"/>
      <c r="B28" s="1222"/>
      <c r="C28" s="1221"/>
      <c r="D28" s="763">
        <v>25</v>
      </c>
      <c r="E28" s="768" t="s">
        <v>130</v>
      </c>
      <c r="F28" s="760" t="s">
        <v>131</v>
      </c>
      <c r="G28" s="760" t="s">
        <v>132</v>
      </c>
      <c r="H28" s="760" t="s">
        <v>133</v>
      </c>
      <c r="I28" s="31" t="s">
        <v>134</v>
      </c>
      <c r="J28" s="757" t="s">
        <v>245</v>
      </c>
      <c r="K28" s="750" t="s">
        <v>246</v>
      </c>
      <c r="L28" s="750">
        <v>107</v>
      </c>
      <c r="M28" s="353" t="s">
        <v>247</v>
      </c>
      <c r="N28" s="100">
        <v>0.8</v>
      </c>
      <c r="O28" s="100">
        <v>0.8</v>
      </c>
      <c r="P28" s="100">
        <v>0.8</v>
      </c>
      <c r="Q28" s="100">
        <v>0.8</v>
      </c>
      <c r="R28" s="100">
        <v>0.8</v>
      </c>
      <c r="S28" s="821">
        <v>1</v>
      </c>
      <c r="T28" s="827">
        <v>0</v>
      </c>
      <c r="U28" s="100">
        <v>0.8</v>
      </c>
      <c r="V28" s="100">
        <v>0.8</v>
      </c>
      <c r="W28" s="978">
        <v>0.8</v>
      </c>
      <c r="X28" s="100">
        <v>0.8</v>
      </c>
    </row>
    <row r="29" spans="1:26" ht="165.75" x14ac:dyDescent="0.25">
      <c r="A29" s="1226"/>
      <c r="B29" s="1222"/>
      <c r="C29" s="1221" t="s">
        <v>135</v>
      </c>
      <c r="D29" s="763">
        <v>26</v>
      </c>
      <c r="E29" s="760" t="s">
        <v>136</v>
      </c>
      <c r="F29" s="760" t="s">
        <v>137</v>
      </c>
      <c r="G29" s="760" t="s">
        <v>138</v>
      </c>
      <c r="H29" s="760" t="s">
        <v>139</v>
      </c>
      <c r="I29" s="31" t="s">
        <v>140</v>
      </c>
      <c r="J29" s="757" t="s">
        <v>96</v>
      </c>
      <c r="K29" s="750" t="s">
        <v>96</v>
      </c>
      <c r="L29" s="750" t="s">
        <v>96</v>
      </c>
      <c r="M29" s="406" t="s">
        <v>241</v>
      </c>
      <c r="N29" s="750">
        <v>0</v>
      </c>
      <c r="O29" s="750">
        <v>1</v>
      </c>
      <c r="P29" s="750">
        <v>0</v>
      </c>
      <c r="Q29" s="750">
        <v>1</v>
      </c>
      <c r="R29" s="750">
        <v>0</v>
      </c>
      <c r="S29" s="821">
        <v>1</v>
      </c>
      <c r="T29" s="750">
        <v>0</v>
      </c>
      <c r="U29" s="750">
        <v>1</v>
      </c>
      <c r="V29" s="750">
        <v>0</v>
      </c>
      <c r="W29" s="976">
        <v>1</v>
      </c>
      <c r="X29" s="750">
        <v>0</v>
      </c>
    </row>
    <row r="30" spans="1:26" ht="102" x14ac:dyDescent="0.25">
      <c r="A30" s="1226"/>
      <c r="B30" s="1222"/>
      <c r="C30" s="1221"/>
      <c r="D30" s="763">
        <v>27</v>
      </c>
      <c r="E30" s="26" t="s">
        <v>141</v>
      </c>
      <c r="F30" s="26" t="s">
        <v>142</v>
      </c>
      <c r="G30" s="26" t="s">
        <v>143</v>
      </c>
      <c r="H30" s="26" t="s">
        <v>144</v>
      </c>
      <c r="I30" s="59" t="s">
        <v>145</v>
      </c>
      <c r="J30" s="58" t="s">
        <v>215</v>
      </c>
      <c r="K30" s="26" t="s">
        <v>216</v>
      </c>
      <c r="L30" s="750">
        <v>197</v>
      </c>
      <c r="M30" s="404" t="s">
        <v>217</v>
      </c>
      <c r="N30" s="100">
        <v>1</v>
      </c>
      <c r="O30" s="100">
        <v>1</v>
      </c>
      <c r="P30" s="100">
        <v>1</v>
      </c>
      <c r="Q30" s="100">
        <v>1</v>
      </c>
      <c r="R30" s="100">
        <v>1</v>
      </c>
      <c r="S30" s="821">
        <v>1</v>
      </c>
      <c r="T30" s="827">
        <v>3</v>
      </c>
      <c r="U30" s="100">
        <v>1</v>
      </c>
      <c r="V30" s="100">
        <v>1</v>
      </c>
      <c r="W30" s="978">
        <v>1</v>
      </c>
      <c r="X30" s="100">
        <v>1</v>
      </c>
    </row>
    <row r="31" spans="1:26" ht="114.75" x14ac:dyDescent="0.25">
      <c r="A31" s="1226"/>
      <c r="B31" s="1219" t="s">
        <v>146</v>
      </c>
      <c r="C31" s="1218" t="s">
        <v>147</v>
      </c>
      <c r="D31" s="763">
        <v>28</v>
      </c>
      <c r="E31" s="26" t="s">
        <v>148</v>
      </c>
      <c r="F31" s="26" t="s">
        <v>149</v>
      </c>
      <c r="G31" s="26" t="s">
        <v>150</v>
      </c>
      <c r="H31" s="26" t="s">
        <v>151</v>
      </c>
      <c r="I31" s="59" t="s">
        <v>152</v>
      </c>
      <c r="J31" s="58" t="s">
        <v>248</v>
      </c>
      <c r="K31" s="39" t="s">
        <v>249</v>
      </c>
      <c r="L31" s="750">
        <v>157</v>
      </c>
      <c r="M31" s="407" t="s">
        <v>250</v>
      </c>
      <c r="N31" s="100">
        <v>0.9</v>
      </c>
      <c r="O31" s="100">
        <v>0.9</v>
      </c>
      <c r="P31" s="100">
        <v>0.9</v>
      </c>
      <c r="Q31" s="100">
        <v>0.9</v>
      </c>
      <c r="R31" s="100">
        <v>0.9</v>
      </c>
      <c r="S31" s="821">
        <v>5</v>
      </c>
      <c r="T31" s="827">
        <v>3</v>
      </c>
      <c r="U31" s="100">
        <v>0.9</v>
      </c>
      <c r="V31" s="100">
        <v>0.9</v>
      </c>
      <c r="W31" s="978">
        <v>0.9</v>
      </c>
      <c r="X31" s="100">
        <v>0.9</v>
      </c>
    </row>
    <row r="32" spans="1:26" ht="89.25" customHeight="1" x14ac:dyDescent="0.25">
      <c r="A32" s="1226"/>
      <c r="B32" s="1219"/>
      <c r="C32" s="1218"/>
      <c r="D32" s="1237">
        <v>29</v>
      </c>
      <c r="E32" s="1218" t="s">
        <v>153</v>
      </c>
      <c r="F32" s="1218" t="s">
        <v>154</v>
      </c>
      <c r="G32" s="1218" t="s">
        <v>155</v>
      </c>
      <c r="H32" s="1218" t="s">
        <v>151</v>
      </c>
      <c r="I32" s="1232" t="s">
        <v>152</v>
      </c>
      <c r="J32" s="757" t="s">
        <v>251</v>
      </c>
      <c r="K32" s="8" t="s">
        <v>252</v>
      </c>
      <c r="L32" s="750">
        <v>129</v>
      </c>
      <c r="M32" s="353" t="s">
        <v>253</v>
      </c>
      <c r="N32" s="1153">
        <v>0.9</v>
      </c>
      <c r="O32" s="1153">
        <v>0.9</v>
      </c>
      <c r="P32" s="1153">
        <v>0.9</v>
      </c>
      <c r="Q32" s="1153">
        <v>0.9</v>
      </c>
      <c r="R32" s="1153">
        <v>0.9</v>
      </c>
      <c r="S32" s="1281">
        <v>6</v>
      </c>
      <c r="T32" s="1281">
        <v>1</v>
      </c>
      <c r="U32" s="1153">
        <v>0.9</v>
      </c>
      <c r="V32" s="1153">
        <v>0.9</v>
      </c>
      <c r="W32" s="977">
        <v>0.9</v>
      </c>
      <c r="X32" s="1153">
        <v>0.9</v>
      </c>
    </row>
    <row r="33" spans="1:25" ht="89.25" x14ac:dyDescent="0.25">
      <c r="A33" s="1226"/>
      <c r="B33" s="1219"/>
      <c r="C33" s="1218"/>
      <c r="D33" s="1237"/>
      <c r="E33" s="1218"/>
      <c r="F33" s="1218"/>
      <c r="G33" s="1218"/>
      <c r="H33" s="1218"/>
      <c r="I33" s="1232"/>
      <c r="J33" s="757" t="s">
        <v>254</v>
      </c>
      <c r="K33" s="8" t="s">
        <v>255</v>
      </c>
      <c r="L33" s="750">
        <v>134</v>
      </c>
      <c r="M33" s="353" t="s">
        <v>256</v>
      </c>
      <c r="N33" s="1154"/>
      <c r="O33" s="1154"/>
      <c r="P33" s="1154"/>
      <c r="Q33" s="1154"/>
      <c r="R33" s="1154"/>
      <c r="S33" s="1282"/>
      <c r="T33" s="1282"/>
      <c r="U33" s="1154"/>
      <c r="V33" s="1154"/>
      <c r="W33" s="973"/>
      <c r="X33" s="1154"/>
    </row>
    <row r="34" spans="1:25" ht="114.75" x14ac:dyDescent="0.25">
      <c r="A34" s="1226"/>
      <c r="B34" s="1219"/>
      <c r="C34" s="1218"/>
      <c r="D34" s="1237"/>
      <c r="E34" s="1218"/>
      <c r="F34" s="1218"/>
      <c r="G34" s="1218"/>
      <c r="H34" s="1218"/>
      <c r="I34" s="1232"/>
      <c r="J34" s="757" t="s">
        <v>254</v>
      </c>
      <c r="K34" s="8" t="s">
        <v>255</v>
      </c>
      <c r="L34" s="750">
        <v>133</v>
      </c>
      <c r="M34" s="353" t="s">
        <v>257</v>
      </c>
      <c r="N34" s="1154"/>
      <c r="O34" s="1154"/>
      <c r="P34" s="1154"/>
      <c r="Q34" s="1154"/>
      <c r="R34" s="1154"/>
      <c r="S34" s="1282"/>
      <c r="T34" s="1282"/>
      <c r="U34" s="1154"/>
      <c r="V34" s="1154"/>
      <c r="W34" s="973"/>
      <c r="X34" s="1154"/>
    </row>
    <row r="35" spans="1:25" ht="114.75" x14ac:dyDescent="0.25">
      <c r="A35" s="1226"/>
      <c r="B35" s="1219"/>
      <c r="C35" s="1218"/>
      <c r="D35" s="1237"/>
      <c r="E35" s="1218"/>
      <c r="F35" s="1218"/>
      <c r="G35" s="1218"/>
      <c r="H35" s="1218"/>
      <c r="I35" s="1232"/>
      <c r="J35" s="6" t="s">
        <v>254</v>
      </c>
      <c r="K35" s="8" t="s">
        <v>249</v>
      </c>
      <c r="L35" s="750">
        <v>154</v>
      </c>
      <c r="M35" s="353" t="s">
        <v>258</v>
      </c>
      <c r="N35" s="1155"/>
      <c r="O35" s="1155"/>
      <c r="P35" s="1155"/>
      <c r="Q35" s="1155"/>
      <c r="R35" s="1155"/>
      <c r="S35" s="1283"/>
      <c r="T35" s="1283"/>
      <c r="U35" s="1155"/>
      <c r="V35" s="1155"/>
      <c r="W35" s="974"/>
      <c r="X35" s="1155"/>
    </row>
    <row r="36" spans="1:25" ht="204" x14ac:dyDescent="0.25">
      <c r="A36" s="1226"/>
      <c r="B36" s="1219"/>
      <c r="C36" s="1221" t="s">
        <v>156</v>
      </c>
      <c r="D36" s="663">
        <v>30</v>
      </c>
      <c r="E36" s="753" t="s">
        <v>157</v>
      </c>
      <c r="F36" s="753" t="s">
        <v>158</v>
      </c>
      <c r="G36" s="753" t="s">
        <v>159</v>
      </c>
      <c r="H36" s="753" t="s">
        <v>151</v>
      </c>
      <c r="I36" s="751"/>
      <c r="J36" s="757" t="s">
        <v>254</v>
      </c>
      <c r="K36" s="750" t="s">
        <v>259</v>
      </c>
      <c r="L36" s="750">
        <v>143</v>
      </c>
      <c r="M36" s="756" t="s">
        <v>260</v>
      </c>
      <c r="N36" s="100">
        <v>0.9</v>
      </c>
      <c r="O36" s="100">
        <v>0.9</v>
      </c>
      <c r="P36" s="100">
        <v>0.9</v>
      </c>
      <c r="Q36" s="100">
        <v>0.9</v>
      </c>
      <c r="R36" s="100">
        <v>0.9</v>
      </c>
      <c r="S36" s="827">
        <v>0.9</v>
      </c>
      <c r="T36" s="827">
        <v>0.9</v>
      </c>
      <c r="U36" s="100">
        <v>0.9</v>
      </c>
      <c r="V36" s="100">
        <v>0.9</v>
      </c>
      <c r="W36" s="978">
        <v>0.9</v>
      </c>
      <c r="X36" s="100">
        <v>0.9</v>
      </c>
    </row>
    <row r="37" spans="1:25" ht="114.75" x14ac:dyDescent="0.25">
      <c r="A37" s="1226"/>
      <c r="B37" s="1219"/>
      <c r="C37" s="1221"/>
      <c r="D37" s="763">
        <v>31</v>
      </c>
      <c r="E37" s="760" t="s">
        <v>160</v>
      </c>
      <c r="F37" s="760" t="s">
        <v>161</v>
      </c>
      <c r="G37" s="760" t="s">
        <v>162</v>
      </c>
      <c r="H37" s="760" t="s">
        <v>118</v>
      </c>
      <c r="I37" s="31" t="s">
        <v>163</v>
      </c>
      <c r="J37" s="757" t="s">
        <v>254</v>
      </c>
      <c r="K37" s="750" t="s">
        <v>255</v>
      </c>
      <c r="L37" s="762">
        <v>133</v>
      </c>
      <c r="M37" s="408" t="s">
        <v>257</v>
      </c>
      <c r="N37" s="785">
        <v>1</v>
      </c>
      <c r="O37" s="785">
        <v>1</v>
      </c>
      <c r="P37" s="785">
        <v>1</v>
      </c>
      <c r="Q37" s="785">
        <v>1</v>
      </c>
      <c r="R37" s="785">
        <v>1</v>
      </c>
      <c r="S37" s="828">
        <v>12</v>
      </c>
      <c r="T37" s="828">
        <v>5</v>
      </c>
      <c r="U37" s="785">
        <v>1</v>
      </c>
      <c r="V37" s="785">
        <v>1</v>
      </c>
      <c r="W37" s="785">
        <v>1</v>
      </c>
      <c r="X37" s="785">
        <v>1</v>
      </c>
    </row>
    <row r="38" spans="1:25" ht="114.75" x14ac:dyDescent="0.25">
      <c r="A38" s="1226"/>
      <c r="B38" s="1219"/>
      <c r="C38" s="1221" t="s">
        <v>164</v>
      </c>
      <c r="D38" s="763">
        <v>32</v>
      </c>
      <c r="E38" s="750" t="s">
        <v>165</v>
      </c>
      <c r="F38" s="750" t="s">
        <v>166</v>
      </c>
      <c r="G38" s="750" t="s">
        <v>167</v>
      </c>
      <c r="H38" s="750" t="s">
        <v>168</v>
      </c>
      <c r="I38" s="751" t="s">
        <v>169</v>
      </c>
      <c r="J38" s="757" t="s">
        <v>254</v>
      </c>
      <c r="K38" s="750" t="s">
        <v>255</v>
      </c>
      <c r="L38" s="750">
        <v>134</v>
      </c>
      <c r="M38" s="756" t="s">
        <v>256</v>
      </c>
      <c r="N38" s="100">
        <v>0.9</v>
      </c>
      <c r="O38" s="100">
        <v>0.9</v>
      </c>
      <c r="P38" s="100">
        <v>0.9</v>
      </c>
      <c r="Q38" s="100">
        <v>0.9</v>
      </c>
      <c r="R38" s="100">
        <v>0.9</v>
      </c>
      <c r="S38" s="827">
        <v>0.9</v>
      </c>
      <c r="T38" s="827">
        <v>12</v>
      </c>
      <c r="U38" s="827">
        <v>12</v>
      </c>
      <c r="V38" s="827">
        <v>12</v>
      </c>
      <c r="W38" s="827">
        <v>12</v>
      </c>
      <c r="X38" s="827">
        <v>12</v>
      </c>
      <c r="Y38" s="824"/>
    </row>
    <row r="39" spans="1:25" ht="102" x14ac:dyDescent="0.25">
      <c r="A39" s="1226"/>
      <c r="B39" s="1219"/>
      <c r="C39" s="1221"/>
      <c r="D39" s="763">
        <v>33</v>
      </c>
      <c r="E39" s="760" t="s">
        <v>170</v>
      </c>
      <c r="F39" s="760" t="s">
        <v>171</v>
      </c>
      <c r="G39" s="760" t="s">
        <v>172</v>
      </c>
      <c r="H39" s="760" t="s">
        <v>173</v>
      </c>
      <c r="I39" s="31" t="s">
        <v>174</v>
      </c>
      <c r="J39" s="6" t="s">
        <v>265</v>
      </c>
      <c r="K39" s="8" t="s">
        <v>266</v>
      </c>
      <c r="L39" s="762">
        <v>185</v>
      </c>
      <c r="M39" s="408" t="s">
        <v>267</v>
      </c>
      <c r="N39" s="794">
        <v>1</v>
      </c>
      <c r="O39" s="794">
        <v>1</v>
      </c>
      <c r="P39" s="794">
        <v>1</v>
      </c>
      <c r="Q39" s="794">
        <v>1</v>
      </c>
      <c r="R39" s="794">
        <v>1</v>
      </c>
      <c r="S39" s="794">
        <v>1</v>
      </c>
      <c r="T39" s="794">
        <v>1</v>
      </c>
      <c r="U39" s="794">
        <v>1</v>
      </c>
      <c r="V39" s="794">
        <v>1</v>
      </c>
      <c r="W39" s="975">
        <v>1</v>
      </c>
      <c r="X39" s="794">
        <v>1</v>
      </c>
    </row>
    <row r="40" spans="1:25" ht="114.75" x14ac:dyDescent="0.25">
      <c r="A40" s="1226"/>
      <c r="B40" s="1219"/>
      <c r="C40" s="1221"/>
      <c r="D40" s="763">
        <v>34</v>
      </c>
      <c r="E40" s="760" t="s">
        <v>175</v>
      </c>
      <c r="F40" s="760" t="s">
        <v>176</v>
      </c>
      <c r="G40" s="760" t="s">
        <v>177</v>
      </c>
      <c r="H40" s="760" t="s">
        <v>178</v>
      </c>
      <c r="I40" s="31" t="s">
        <v>179</v>
      </c>
      <c r="J40" s="757" t="s">
        <v>254</v>
      </c>
      <c r="K40" s="9" t="s">
        <v>262</v>
      </c>
      <c r="L40" s="750">
        <v>137</v>
      </c>
      <c r="M40" s="756" t="s">
        <v>263</v>
      </c>
      <c r="N40" s="793">
        <v>1</v>
      </c>
      <c r="O40" s="793">
        <v>1</v>
      </c>
      <c r="P40" s="793">
        <v>1</v>
      </c>
      <c r="Q40" s="793">
        <v>1</v>
      </c>
      <c r="R40" s="793">
        <v>1</v>
      </c>
      <c r="S40" s="793">
        <v>12</v>
      </c>
      <c r="T40" s="793">
        <v>0</v>
      </c>
      <c r="U40" s="793">
        <v>1</v>
      </c>
      <c r="V40" s="793">
        <v>1</v>
      </c>
      <c r="W40" s="976">
        <v>1</v>
      </c>
      <c r="X40" s="793">
        <v>1</v>
      </c>
    </row>
    <row r="41" spans="1:25" ht="127.5" x14ac:dyDescent="0.25">
      <c r="A41" s="1226"/>
      <c r="B41" s="1219"/>
      <c r="C41" s="1221"/>
      <c r="D41" s="763">
        <v>35</v>
      </c>
      <c r="E41" s="760" t="s">
        <v>180</v>
      </c>
      <c r="F41" s="760" t="s">
        <v>181</v>
      </c>
      <c r="G41" s="760" t="s">
        <v>182</v>
      </c>
      <c r="H41" s="760" t="s">
        <v>183</v>
      </c>
      <c r="I41" s="31" t="s">
        <v>184</v>
      </c>
      <c r="J41" s="6" t="s">
        <v>254</v>
      </c>
      <c r="K41" s="38" t="s">
        <v>268</v>
      </c>
      <c r="L41" s="750">
        <v>139</v>
      </c>
      <c r="M41" s="406" t="s">
        <v>269</v>
      </c>
      <c r="N41" s="100">
        <v>0.9</v>
      </c>
      <c r="O41" s="100">
        <v>0.9</v>
      </c>
      <c r="P41" s="100">
        <v>0.9</v>
      </c>
      <c r="Q41" s="100">
        <v>0.9</v>
      </c>
      <c r="R41" s="100">
        <v>0.9</v>
      </c>
      <c r="S41" s="827">
        <v>0.9</v>
      </c>
      <c r="T41" s="827">
        <v>0</v>
      </c>
      <c r="U41" s="100">
        <v>0.9</v>
      </c>
      <c r="V41" s="100">
        <v>0.9</v>
      </c>
      <c r="W41" s="978">
        <v>0.9</v>
      </c>
      <c r="X41" s="100">
        <v>0.9</v>
      </c>
    </row>
    <row r="42" spans="1:25" ht="140.25" x14ac:dyDescent="0.25">
      <c r="A42" s="1226"/>
      <c r="B42" s="1219"/>
      <c r="C42" s="1221"/>
      <c r="D42" s="763">
        <v>36</v>
      </c>
      <c r="E42" s="760" t="s">
        <v>185</v>
      </c>
      <c r="F42" s="760" t="s">
        <v>186</v>
      </c>
      <c r="G42" s="760" t="s">
        <v>187</v>
      </c>
      <c r="H42" s="760" t="s">
        <v>188</v>
      </c>
      <c r="I42" s="31" t="s">
        <v>189</v>
      </c>
      <c r="J42" s="6" t="s">
        <v>254</v>
      </c>
      <c r="K42" s="750" t="s">
        <v>270</v>
      </c>
      <c r="L42" s="750">
        <v>162</v>
      </c>
      <c r="M42" s="353" t="s">
        <v>271</v>
      </c>
      <c r="N42" s="793">
        <v>1</v>
      </c>
      <c r="O42" s="793">
        <v>1</v>
      </c>
      <c r="P42" s="793">
        <v>1</v>
      </c>
      <c r="Q42" s="793">
        <v>1</v>
      </c>
      <c r="R42" s="793">
        <v>1</v>
      </c>
      <c r="S42" s="793">
        <v>0.8</v>
      </c>
      <c r="T42" s="793">
        <v>15</v>
      </c>
      <c r="U42" s="793">
        <v>10</v>
      </c>
      <c r="V42" s="793">
        <v>1</v>
      </c>
      <c r="W42" s="976">
        <v>1</v>
      </c>
      <c r="X42" s="793">
        <v>1</v>
      </c>
    </row>
    <row r="43" spans="1:25" ht="89.25" x14ac:dyDescent="0.25">
      <c r="A43" s="1226"/>
      <c r="B43" s="1219"/>
      <c r="C43" s="1221" t="s">
        <v>190</v>
      </c>
      <c r="D43" s="763">
        <v>37</v>
      </c>
      <c r="E43" s="760" t="s">
        <v>191</v>
      </c>
      <c r="F43" s="760" t="s">
        <v>192</v>
      </c>
      <c r="G43" s="760" t="s">
        <v>193</v>
      </c>
      <c r="H43" s="760" t="s">
        <v>194</v>
      </c>
      <c r="I43" s="31" t="s">
        <v>179</v>
      </c>
      <c r="J43" s="1226" t="s">
        <v>254</v>
      </c>
      <c r="K43" s="1218" t="s">
        <v>262</v>
      </c>
      <c r="L43" s="1218">
        <v>137</v>
      </c>
      <c r="M43" s="1225" t="s">
        <v>263</v>
      </c>
      <c r="N43" s="100">
        <v>1</v>
      </c>
      <c r="O43" s="100">
        <v>1</v>
      </c>
      <c r="P43" s="100">
        <v>1</v>
      </c>
      <c r="Q43" s="100">
        <v>1</v>
      </c>
      <c r="R43" s="100">
        <v>1</v>
      </c>
      <c r="S43" s="827">
        <v>8</v>
      </c>
      <c r="T43" s="827">
        <v>3</v>
      </c>
      <c r="U43" s="100">
        <v>1</v>
      </c>
      <c r="V43" s="100">
        <v>1</v>
      </c>
      <c r="W43" s="978">
        <v>1</v>
      </c>
      <c r="X43" s="100">
        <v>1</v>
      </c>
    </row>
    <row r="44" spans="1:25" ht="89.25" x14ac:dyDescent="0.25">
      <c r="A44" s="1226"/>
      <c r="B44" s="1219"/>
      <c r="C44" s="1221"/>
      <c r="D44" s="763">
        <v>38</v>
      </c>
      <c r="E44" s="760" t="s">
        <v>195</v>
      </c>
      <c r="F44" s="760" t="s">
        <v>192</v>
      </c>
      <c r="G44" s="760" t="s">
        <v>193</v>
      </c>
      <c r="H44" s="760" t="s">
        <v>194</v>
      </c>
      <c r="I44" s="31" t="s">
        <v>179</v>
      </c>
      <c r="J44" s="1226"/>
      <c r="K44" s="1218"/>
      <c r="L44" s="1218"/>
      <c r="M44" s="1225"/>
      <c r="N44" s="100">
        <v>1</v>
      </c>
      <c r="O44" s="100">
        <v>1</v>
      </c>
      <c r="P44" s="100">
        <v>1</v>
      </c>
      <c r="Q44" s="100">
        <v>1</v>
      </c>
      <c r="R44" s="100">
        <v>1</v>
      </c>
      <c r="S44" s="827">
        <v>0</v>
      </c>
      <c r="T44" s="827">
        <v>0</v>
      </c>
      <c r="U44" s="100">
        <v>1</v>
      </c>
      <c r="V44" s="100">
        <v>1</v>
      </c>
      <c r="W44" s="978">
        <v>1</v>
      </c>
      <c r="X44" s="100">
        <v>1</v>
      </c>
    </row>
    <row r="45" spans="1:25" ht="102" x14ac:dyDescent="0.25">
      <c r="A45" s="1226"/>
      <c r="B45" s="1219"/>
      <c r="C45" s="1221"/>
      <c r="D45" s="763">
        <v>39</v>
      </c>
      <c r="E45" s="760" t="s">
        <v>196</v>
      </c>
      <c r="F45" s="760" t="s">
        <v>197</v>
      </c>
      <c r="G45" s="760" t="s">
        <v>198</v>
      </c>
      <c r="H45" s="760" t="s">
        <v>199</v>
      </c>
      <c r="I45" s="31" t="s">
        <v>179</v>
      </c>
      <c r="J45" s="1226" t="s">
        <v>254</v>
      </c>
      <c r="K45" s="1218" t="s">
        <v>255</v>
      </c>
      <c r="L45" s="1219">
        <v>133</v>
      </c>
      <c r="M45" s="1280" t="s">
        <v>257</v>
      </c>
      <c r="N45" s="793">
        <v>1</v>
      </c>
      <c r="O45" s="793">
        <v>1</v>
      </c>
      <c r="P45" s="793">
        <v>1</v>
      </c>
      <c r="Q45" s="793">
        <v>1</v>
      </c>
      <c r="R45" s="793">
        <v>1</v>
      </c>
      <c r="S45" s="793">
        <v>5</v>
      </c>
      <c r="T45" s="793">
        <v>1</v>
      </c>
      <c r="U45" s="793">
        <v>1</v>
      </c>
      <c r="V45" s="793">
        <v>1</v>
      </c>
      <c r="W45" s="976">
        <v>1</v>
      </c>
      <c r="X45" s="793">
        <v>1</v>
      </c>
    </row>
    <row r="46" spans="1:25" ht="63.75" x14ac:dyDescent="0.25">
      <c r="A46" s="1226"/>
      <c r="B46" s="1219"/>
      <c r="C46" s="1221"/>
      <c r="D46" s="763">
        <v>40</v>
      </c>
      <c r="E46" s="760" t="s">
        <v>200</v>
      </c>
      <c r="F46" s="760" t="s">
        <v>201</v>
      </c>
      <c r="G46" s="760" t="s">
        <v>202</v>
      </c>
      <c r="H46" s="760" t="s">
        <v>203</v>
      </c>
      <c r="I46" s="31" t="s">
        <v>204</v>
      </c>
      <c r="J46" s="1226"/>
      <c r="K46" s="1218"/>
      <c r="L46" s="1219"/>
      <c r="M46" s="1280"/>
      <c r="N46" s="793">
        <v>1</v>
      </c>
      <c r="O46" s="793">
        <v>1</v>
      </c>
      <c r="P46" s="793">
        <v>1</v>
      </c>
      <c r="Q46" s="793">
        <v>1</v>
      </c>
      <c r="R46" s="793">
        <v>1</v>
      </c>
      <c r="S46" s="793">
        <v>0</v>
      </c>
      <c r="T46" s="793">
        <v>0</v>
      </c>
      <c r="U46" s="793">
        <v>0</v>
      </c>
      <c r="V46" s="793">
        <v>1</v>
      </c>
      <c r="W46" s="976">
        <v>1</v>
      </c>
      <c r="X46" s="793">
        <v>1</v>
      </c>
    </row>
    <row r="47" spans="1:25" ht="102" x14ac:dyDescent="0.25">
      <c r="A47" s="1226" t="s">
        <v>292</v>
      </c>
      <c r="B47" s="1221" t="s">
        <v>293</v>
      </c>
      <c r="C47" s="1221" t="s">
        <v>294</v>
      </c>
      <c r="D47" s="664">
        <v>41</v>
      </c>
      <c r="E47" s="768" t="s">
        <v>295</v>
      </c>
      <c r="F47" s="768" t="s">
        <v>296</v>
      </c>
      <c r="G47" s="768" t="s">
        <v>297</v>
      </c>
      <c r="H47" s="768" t="s">
        <v>298</v>
      </c>
      <c r="I47" s="32" t="s">
        <v>299</v>
      </c>
      <c r="J47" s="62" t="s">
        <v>382</v>
      </c>
      <c r="K47" s="8" t="s">
        <v>383</v>
      </c>
      <c r="L47" s="10">
        <v>250</v>
      </c>
      <c r="M47" s="406" t="s">
        <v>384</v>
      </c>
      <c r="N47" s="100">
        <v>0.9</v>
      </c>
      <c r="O47" s="100">
        <v>0.9</v>
      </c>
      <c r="P47" s="100">
        <v>0.9</v>
      </c>
      <c r="Q47" s="100">
        <v>0.9</v>
      </c>
      <c r="R47" s="100">
        <v>0.9</v>
      </c>
      <c r="S47" s="827">
        <v>3</v>
      </c>
      <c r="T47" s="827">
        <v>0.9</v>
      </c>
      <c r="U47" s="827">
        <v>0.9</v>
      </c>
      <c r="V47" s="827">
        <v>0.9</v>
      </c>
      <c r="W47" s="827">
        <v>0.9</v>
      </c>
      <c r="X47" s="827">
        <v>0.9</v>
      </c>
    </row>
    <row r="48" spans="1:25" ht="89.25" x14ac:dyDescent="0.25">
      <c r="A48" s="1226"/>
      <c r="B48" s="1221"/>
      <c r="C48" s="1221"/>
      <c r="D48" s="664">
        <v>42</v>
      </c>
      <c r="E48" s="768" t="s">
        <v>300</v>
      </c>
      <c r="F48" s="768" t="s">
        <v>301</v>
      </c>
      <c r="G48" s="768" t="s">
        <v>302</v>
      </c>
      <c r="H48" s="768" t="s">
        <v>303</v>
      </c>
      <c r="I48" s="32" t="s">
        <v>304</v>
      </c>
      <c r="J48" s="1226" t="s">
        <v>215</v>
      </c>
      <c r="K48" s="1218" t="s">
        <v>216</v>
      </c>
      <c r="L48" s="1218">
        <v>197</v>
      </c>
      <c r="M48" s="1225" t="s">
        <v>217</v>
      </c>
      <c r="N48" s="793">
        <v>1</v>
      </c>
      <c r="O48" s="793">
        <v>1</v>
      </c>
      <c r="P48" s="793">
        <v>1</v>
      </c>
      <c r="Q48" s="793">
        <v>1</v>
      </c>
      <c r="R48" s="793">
        <v>1</v>
      </c>
      <c r="S48" s="793">
        <v>1</v>
      </c>
      <c r="T48" s="793">
        <v>0</v>
      </c>
      <c r="U48" s="793">
        <v>0</v>
      </c>
      <c r="V48" s="793">
        <v>1</v>
      </c>
      <c r="W48" s="976">
        <v>1</v>
      </c>
      <c r="X48" s="793">
        <v>1</v>
      </c>
    </row>
    <row r="49" spans="1:24" ht="153" x14ac:dyDescent="0.25">
      <c r="A49" s="1226"/>
      <c r="B49" s="1221"/>
      <c r="C49" s="1221"/>
      <c r="D49" s="664">
        <v>43</v>
      </c>
      <c r="E49" s="750" t="s">
        <v>305</v>
      </c>
      <c r="F49" s="768" t="s">
        <v>306</v>
      </c>
      <c r="G49" s="768" t="s">
        <v>307</v>
      </c>
      <c r="H49" s="768" t="s">
        <v>308</v>
      </c>
      <c r="I49" s="32" t="s">
        <v>309</v>
      </c>
      <c r="J49" s="1226"/>
      <c r="K49" s="1218"/>
      <c r="L49" s="1218"/>
      <c r="M49" s="1225"/>
      <c r="N49" s="793">
        <v>1</v>
      </c>
      <c r="O49" s="793">
        <v>1</v>
      </c>
      <c r="P49" s="793">
        <v>1</v>
      </c>
      <c r="Q49" s="793">
        <v>1</v>
      </c>
      <c r="R49" s="793">
        <v>1</v>
      </c>
      <c r="S49" s="793">
        <v>0</v>
      </c>
      <c r="T49" s="793">
        <v>0</v>
      </c>
      <c r="U49" s="793">
        <v>0</v>
      </c>
      <c r="V49" s="793">
        <v>1</v>
      </c>
      <c r="W49" s="976">
        <v>1</v>
      </c>
      <c r="X49" s="793">
        <v>1</v>
      </c>
    </row>
    <row r="50" spans="1:24" ht="153" x14ac:dyDescent="0.25">
      <c r="A50" s="1226"/>
      <c r="B50" s="1221"/>
      <c r="C50" s="1221"/>
      <c r="D50" s="664">
        <v>44</v>
      </c>
      <c r="E50" s="768" t="s">
        <v>310</v>
      </c>
      <c r="F50" s="768" t="s">
        <v>311</v>
      </c>
      <c r="G50" s="768" t="s">
        <v>312</v>
      </c>
      <c r="H50" s="768" t="s">
        <v>313</v>
      </c>
      <c r="I50" s="32" t="s">
        <v>314</v>
      </c>
      <c r="J50" s="1226"/>
      <c r="K50" s="1218"/>
      <c r="L50" s="1218"/>
      <c r="M50" s="1225"/>
      <c r="N50" s="100">
        <v>1</v>
      </c>
      <c r="O50" s="100">
        <v>1</v>
      </c>
      <c r="P50" s="100">
        <v>1</v>
      </c>
      <c r="Q50" s="100">
        <v>1</v>
      </c>
      <c r="R50" s="100">
        <v>1</v>
      </c>
      <c r="S50" s="827">
        <v>0</v>
      </c>
      <c r="T50" s="827">
        <v>0</v>
      </c>
      <c r="U50" s="827">
        <v>0</v>
      </c>
      <c r="V50" s="100">
        <v>1</v>
      </c>
      <c r="W50" s="978">
        <v>1</v>
      </c>
      <c r="X50" s="100">
        <v>1</v>
      </c>
    </row>
    <row r="51" spans="1:24" ht="191.25" x14ac:dyDescent="0.25">
      <c r="A51" s="1226"/>
      <c r="B51" s="1221" t="s">
        <v>380</v>
      </c>
      <c r="C51" s="768" t="s">
        <v>315</v>
      </c>
      <c r="D51" s="664">
        <v>45</v>
      </c>
      <c r="E51" s="768" t="s">
        <v>316</v>
      </c>
      <c r="F51" s="768" t="s">
        <v>317</v>
      </c>
      <c r="G51" s="768" t="s">
        <v>318</v>
      </c>
      <c r="H51" s="768" t="s">
        <v>319</v>
      </c>
      <c r="I51" s="32" t="s">
        <v>320</v>
      </c>
      <c r="J51" s="7" t="s">
        <v>385</v>
      </c>
      <c r="K51" s="764" t="s">
        <v>386</v>
      </c>
      <c r="L51" s="9" t="s">
        <v>387</v>
      </c>
      <c r="M51" s="406" t="s">
        <v>388</v>
      </c>
      <c r="N51" s="793">
        <v>1</v>
      </c>
      <c r="O51" s="793">
        <v>1</v>
      </c>
      <c r="P51" s="793">
        <v>1</v>
      </c>
      <c r="Q51" s="793">
        <v>1</v>
      </c>
      <c r="R51" s="793">
        <v>1</v>
      </c>
      <c r="S51" s="793">
        <v>12</v>
      </c>
      <c r="T51" s="793">
        <v>1</v>
      </c>
      <c r="U51" s="793">
        <v>1</v>
      </c>
      <c r="V51" s="793">
        <v>1</v>
      </c>
      <c r="W51" s="976">
        <v>1</v>
      </c>
      <c r="X51" s="793">
        <v>1</v>
      </c>
    </row>
    <row r="52" spans="1:24" ht="140.25" x14ac:dyDescent="0.25">
      <c r="A52" s="1226"/>
      <c r="B52" s="1221"/>
      <c r="C52" s="1221" t="s">
        <v>321</v>
      </c>
      <c r="D52" s="664">
        <v>46</v>
      </c>
      <c r="E52" s="768" t="s">
        <v>322</v>
      </c>
      <c r="F52" s="768" t="s">
        <v>323</v>
      </c>
      <c r="G52" s="768" t="s">
        <v>324</v>
      </c>
      <c r="H52" s="768" t="s">
        <v>325</v>
      </c>
      <c r="I52" s="81" t="s">
        <v>326</v>
      </c>
      <c r="J52" s="1226" t="s">
        <v>215</v>
      </c>
      <c r="K52" s="1218" t="s">
        <v>216</v>
      </c>
      <c r="L52" s="1217">
        <v>197</v>
      </c>
      <c r="M52" s="1225" t="s">
        <v>217</v>
      </c>
      <c r="N52" s="100">
        <v>0.9</v>
      </c>
      <c r="O52" s="100">
        <v>0.9</v>
      </c>
      <c r="P52" s="100">
        <v>0.9</v>
      </c>
      <c r="Q52" s="100">
        <v>0.9</v>
      </c>
      <c r="R52" s="100">
        <v>0.9</v>
      </c>
      <c r="S52" s="827">
        <v>0.9</v>
      </c>
      <c r="T52" s="827">
        <v>3</v>
      </c>
      <c r="U52" s="827">
        <v>0.9</v>
      </c>
      <c r="V52" s="100">
        <v>0.9</v>
      </c>
      <c r="W52" s="978">
        <v>0.9</v>
      </c>
      <c r="X52" s="100">
        <v>0.9</v>
      </c>
    </row>
    <row r="53" spans="1:24" ht="153" x14ac:dyDescent="0.25">
      <c r="A53" s="1226"/>
      <c r="B53" s="1221"/>
      <c r="C53" s="1221"/>
      <c r="D53" s="664">
        <v>47</v>
      </c>
      <c r="E53" s="768" t="s">
        <v>327</v>
      </c>
      <c r="F53" s="768" t="s">
        <v>328</v>
      </c>
      <c r="G53" s="768" t="s">
        <v>329</v>
      </c>
      <c r="H53" s="768" t="s">
        <v>330</v>
      </c>
      <c r="I53" s="32" t="s">
        <v>331</v>
      </c>
      <c r="J53" s="1226"/>
      <c r="K53" s="1218"/>
      <c r="L53" s="1217"/>
      <c r="M53" s="1225"/>
      <c r="N53" s="100">
        <v>1</v>
      </c>
      <c r="O53" s="100">
        <v>1</v>
      </c>
      <c r="P53" s="100">
        <v>1</v>
      </c>
      <c r="Q53" s="100">
        <v>1</v>
      </c>
      <c r="R53" s="100">
        <v>1</v>
      </c>
      <c r="S53" s="827">
        <v>0</v>
      </c>
      <c r="T53" s="827">
        <v>12</v>
      </c>
      <c r="U53" s="827">
        <v>12</v>
      </c>
      <c r="V53" s="100">
        <v>1</v>
      </c>
      <c r="W53" s="978">
        <v>1</v>
      </c>
      <c r="X53" s="100">
        <v>1</v>
      </c>
    </row>
    <row r="54" spans="1:24" ht="178.5" x14ac:dyDescent="0.25">
      <c r="A54" s="1226"/>
      <c r="B54" s="1221"/>
      <c r="C54" s="1221"/>
      <c r="D54" s="664">
        <v>48</v>
      </c>
      <c r="E54" s="768" t="s">
        <v>332</v>
      </c>
      <c r="F54" s="768" t="s">
        <v>333</v>
      </c>
      <c r="G54" s="768" t="s">
        <v>334</v>
      </c>
      <c r="H54" s="768" t="s">
        <v>335</v>
      </c>
      <c r="I54" s="81" t="s">
        <v>336</v>
      </c>
      <c r="J54" s="1226"/>
      <c r="K54" s="1218"/>
      <c r="L54" s="1217"/>
      <c r="M54" s="1225"/>
      <c r="N54" s="100">
        <v>1</v>
      </c>
      <c r="O54" s="100">
        <v>1</v>
      </c>
      <c r="P54" s="100">
        <v>1</v>
      </c>
      <c r="Q54" s="100">
        <v>1</v>
      </c>
      <c r="R54" s="100">
        <v>1</v>
      </c>
      <c r="S54" s="827">
        <v>0</v>
      </c>
      <c r="T54" s="827">
        <v>1</v>
      </c>
      <c r="U54" s="100">
        <v>1</v>
      </c>
      <c r="V54" s="100">
        <v>1</v>
      </c>
      <c r="W54" s="978">
        <v>1</v>
      </c>
      <c r="X54" s="100">
        <v>1</v>
      </c>
    </row>
    <row r="55" spans="1:24" ht="114.75" x14ac:dyDescent="0.25">
      <c r="A55" s="1226"/>
      <c r="B55" s="1221"/>
      <c r="C55" s="1221" t="s">
        <v>337</v>
      </c>
      <c r="D55" s="664">
        <v>49</v>
      </c>
      <c r="E55" s="760" t="s">
        <v>338</v>
      </c>
      <c r="F55" s="760" t="s">
        <v>339</v>
      </c>
      <c r="G55" s="760" t="s">
        <v>340</v>
      </c>
      <c r="H55" s="760" t="s">
        <v>341</v>
      </c>
      <c r="I55" s="80" t="s">
        <v>342</v>
      </c>
      <c r="J55" s="1226"/>
      <c r="K55" s="1218"/>
      <c r="L55" s="1217"/>
      <c r="M55" s="1225"/>
      <c r="N55" s="100">
        <v>1</v>
      </c>
      <c r="O55" s="100">
        <v>1</v>
      </c>
      <c r="P55" s="100">
        <v>1</v>
      </c>
      <c r="Q55" s="100">
        <v>1</v>
      </c>
      <c r="R55" s="100">
        <v>1</v>
      </c>
      <c r="S55" s="827">
        <v>0</v>
      </c>
      <c r="T55" s="827">
        <v>6</v>
      </c>
      <c r="U55" s="100">
        <v>1</v>
      </c>
      <c r="V55" s="100">
        <v>1</v>
      </c>
      <c r="W55" s="978">
        <v>1</v>
      </c>
      <c r="X55" s="100">
        <v>1</v>
      </c>
    </row>
    <row r="56" spans="1:24" ht="140.25" x14ac:dyDescent="0.25">
      <c r="A56" s="1226"/>
      <c r="B56" s="1221"/>
      <c r="C56" s="1221"/>
      <c r="D56" s="664">
        <v>50</v>
      </c>
      <c r="E56" s="768" t="s">
        <v>343</v>
      </c>
      <c r="F56" s="768" t="s">
        <v>344</v>
      </c>
      <c r="G56" s="768" t="s">
        <v>345</v>
      </c>
      <c r="H56" s="768" t="s">
        <v>346</v>
      </c>
      <c r="I56" s="32" t="s">
        <v>347</v>
      </c>
      <c r="J56" s="62" t="s">
        <v>389</v>
      </c>
      <c r="K56" s="8" t="s">
        <v>390</v>
      </c>
      <c r="L56" s="10">
        <v>231</v>
      </c>
      <c r="M56" s="406" t="s">
        <v>391</v>
      </c>
      <c r="N56" s="100">
        <v>1</v>
      </c>
      <c r="O56" s="100">
        <v>1</v>
      </c>
      <c r="P56" s="100">
        <v>1</v>
      </c>
      <c r="Q56" s="100">
        <v>1</v>
      </c>
      <c r="R56" s="100">
        <v>1</v>
      </c>
      <c r="S56" s="827">
        <v>70</v>
      </c>
      <c r="T56" s="827">
        <v>4</v>
      </c>
      <c r="U56" s="100">
        <v>1</v>
      </c>
      <c r="V56" s="100">
        <v>1</v>
      </c>
      <c r="W56" s="978">
        <v>1</v>
      </c>
      <c r="X56" s="100">
        <v>1</v>
      </c>
    </row>
    <row r="57" spans="1:24" ht="102" customHeight="1" x14ac:dyDescent="0.25">
      <c r="A57" s="1226"/>
      <c r="B57" s="1221" t="s">
        <v>381</v>
      </c>
      <c r="C57" s="1222" t="s">
        <v>348</v>
      </c>
      <c r="D57" s="664">
        <v>51</v>
      </c>
      <c r="E57" s="767" t="s">
        <v>349</v>
      </c>
      <c r="F57" s="768" t="s">
        <v>350</v>
      </c>
      <c r="G57" s="768" t="s">
        <v>351</v>
      </c>
      <c r="H57" s="768" t="s">
        <v>352</v>
      </c>
      <c r="I57" s="32" t="s">
        <v>353</v>
      </c>
      <c r="J57" s="62" t="s">
        <v>385</v>
      </c>
      <c r="K57" s="8" t="s">
        <v>386</v>
      </c>
      <c r="L57" s="10">
        <v>222</v>
      </c>
      <c r="M57" s="406" t="s">
        <v>392</v>
      </c>
      <c r="N57" s="100">
        <v>1</v>
      </c>
      <c r="O57" s="100">
        <v>1</v>
      </c>
      <c r="P57" s="100">
        <v>1</v>
      </c>
      <c r="Q57" s="100">
        <v>1</v>
      </c>
      <c r="R57" s="100">
        <v>1</v>
      </c>
      <c r="S57" s="827">
        <v>1</v>
      </c>
      <c r="T57" s="827">
        <v>2</v>
      </c>
      <c r="U57" s="100">
        <v>1</v>
      </c>
      <c r="V57" s="100">
        <v>1</v>
      </c>
      <c r="W57" s="978">
        <v>1</v>
      </c>
      <c r="X57" s="100">
        <v>1</v>
      </c>
    </row>
    <row r="58" spans="1:24" ht="89.25" x14ac:dyDescent="0.25">
      <c r="A58" s="1226"/>
      <c r="B58" s="1221"/>
      <c r="C58" s="1222"/>
      <c r="D58" s="664">
        <v>52</v>
      </c>
      <c r="E58" s="767" t="s">
        <v>354</v>
      </c>
      <c r="F58" s="768" t="s">
        <v>355</v>
      </c>
      <c r="G58" s="768" t="s">
        <v>356</v>
      </c>
      <c r="H58" s="768" t="s">
        <v>357</v>
      </c>
      <c r="I58" s="32" t="s">
        <v>353</v>
      </c>
      <c r="J58" s="1226" t="s">
        <v>215</v>
      </c>
      <c r="K58" s="1218" t="s">
        <v>216</v>
      </c>
      <c r="L58" s="1217">
        <v>197</v>
      </c>
      <c r="M58" s="1225" t="s">
        <v>217</v>
      </c>
      <c r="N58" s="750">
        <v>1</v>
      </c>
      <c r="O58" s="750">
        <v>1</v>
      </c>
      <c r="P58" s="750">
        <v>1</v>
      </c>
      <c r="Q58" s="750">
        <v>1</v>
      </c>
      <c r="R58" s="750">
        <v>1</v>
      </c>
      <c r="S58" s="750">
        <v>0</v>
      </c>
      <c r="T58" s="750">
        <v>1</v>
      </c>
      <c r="U58" s="750">
        <v>1</v>
      </c>
      <c r="V58" s="750">
        <v>1</v>
      </c>
      <c r="W58" s="976">
        <v>1</v>
      </c>
      <c r="X58" s="750">
        <v>1</v>
      </c>
    </row>
    <row r="59" spans="1:24" ht="204" x14ac:dyDescent="0.25">
      <c r="A59" s="1226"/>
      <c r="B59" s="1221"/>
      <c r="C59" s="1222"/>
      <c r="D59" s="664">
        <v>53</v>
      </c>
      <c r="E59" s="764" t="s">
        <v>358</v>
      </c>
      <c r="F59" s="768" t="s">
        <v>359</v>
      </c>
      <c r="G59" s="768" t="s">
        <v>360</v>
      </c>
      <c r="H59" s="768" t="s">
        <v>361</v>
      </c>
      <c r="I59" s="32" t="s">
        <v>362</v>
      </c>
      <c r="J59" s="1226"/>
      <c r="K59" s="1218"/>
      <c r="L59" s="1217"/>
      <c r="M59" s="1225"/>
      <c r="N59" s="750">
        <v>1</v>
      </c>
      <c r="O59" s="793">
        <v>1</v>
      </c>
      <c r="P59" s="793">
        <v>1</v>
      </c>
      <c r="Q59" s="793">
        <v>1</v>
      </c>
      <c r="R59" s="793">
        <v>1</v>
      </c>
      <c r="S59" s="793">
        <v>0</v>
      </c>
      <c r="T59" s="793">
        <v>1</v>
      </c>
      <c r="U59" s="793">
        <v>1</v>
      </c>
      <c r="V59" s="793">
        <v>1</v>
      </c>
      <c r="W59" s="976">
        <v>1</v>
      </c>
      <c r="X59" s="793">
        <v>1</v>
      </c>
    </row>
    <row r="60" spans="1:24" ht="140.25" x14ac:dyDescent="0.25">
      <c r="A60" s="1226"/>
      <c r="B60" s="1221"/>
      <c r="C60" s="1222"/>
      <c r="D60" s="664">
        <v>54</v>
      </c>
      <c r="E60" s="767" t="s">
        <v>363</v>
      </c>
      <c r="F60" s="768" t="s">
        <v>364</v>
      </c>
      <c r="G60" s="768" t="s">
        <v>365</v>
      </c>
      <c r="H60" s="768" t="s">
        <v>366</v>
      </c>
      <c r="I60" s="81" t="s">
        <v>367</v>
      </c>
      <c r="J60" s="1226"/>
      <c r="K60" s="1218"/>
      <c r="L60" s="1217"/>
      <c r="M60" s="1225"/>
      <c r="N60" s="100">
        <v>1</v>
      </c>
      <c r="O60" s="100">
        <v>1</v>
      </c>
      <c r="P60" s="100">
        <v>1</v>
      </c>
      <c r="Q60" s="100">
        <v>1</v>
      </c>
      <c r="R60" s="100">
        <v>1</v>
      </c>
      <c r="S60" s="827">
        <v>0</v>
      </c>
      <c r="T60" s="827">
        <v>0</v>
      </c>
      <c r="U60" s="100">
        <v>1</v>
      </c>
      <c r="V60" s="100">
        <v>1</v>
      </c>
      <c r="W60" s="978">
        <v>1</v>
      </c>
      <c r="X60" s="100">
        <v>1</v>
      </c>
    </row>
    <row r="61" spans="1:24" ht="102" x14ac:dyDescent="0.25">
      <c r="A61" s="1226"/>
      <c r="B61" s="1221" t="s">
        <v>368</v>
      </c>
      <c r="C61" s="1221" t="s">
        <v>369</v>
      </c>
      <c r="D61" s="664">
        <v>55</v>
      </c>
      <c r="E61" s="768" t="s">
        <v>370</v>
      </c>
      <c r="F61" s="768" t="s">
        <v>371</v>
      </c>
      <c r="G61" s="768" t="s">
        <v>372</v>
      </c>
      <c r="H61" s="768" t="s">
        <v>373</v>
      </c>
      <c r="I61" s="32" t="s">
        <v>374</v>
      </c>
      <c r="J61" s="1226"/>
      <c r="K61" s="1218"/>
      <c r="L61" s="1217"/>
      <c r="M61" s="1225"/>
      <c r="N61" s="100">
        <v>1</v>
      </c>
      <c r="O61" s="100">
        <v>1</v>
      </c>
      <c r="P61" s="100">
        <v>1</v>
      </c>
      <c r="Q61" s="100">
        <v>1</v>
      </c>
      <c r="R61" s="100">
        <v>1</v>
      </c>
      <c r="S61" s="827">
        <v>0</v>
      </c>
      <c r="T61" s="827">
        <v>1</v>
      </c>
      <c r="U61" s="100">
        <v>1</v>
      </c>
      <c r="V61" s="100">
        <v>1</v>
      </c>
      <c r="W61" s="978">
        <v>1</v>
      </c>
      <c r="X61" s="100">
        <v>1</v>
      </c>
    </row>
    <row r="62" spans="1:24" ht="89.25" x14ac:dyDescent="0.25">
      <c r="A62" s="1226"/>
      <c r="B62" s="1221"/>
      <c r="C62" s="1221"/>
      <c r="D62" s="664">
        <v>56</v>
      </c>
      <c r="E62" s="768" t="s">
        <v>375</v>
      </c>
      <c r="F62" s="768" t="s">
        <v>376</v>
      </c>
      <c r="G62" s="768" t="s">
        <v>377</v>
      </c>
      <c r="H62" s="768" t="s">
        <v>378</v>
      </c>
      <c r="I62" s="32" t="s">
        <v>379</v>
      </c>
      <c r="J62" s="1226"/>
      <c r="K62" s="1218"/>
      <c r="L62" s="1217"/>
      <c r="M62" s="1225"/>
      <c r="N62" s="750">
        <v>12</v>
      </c>
      <c r="O62" s="750">
        <v>12</v>
      </c>
      <c r="P62" s="750">
        <v>12</v>
      </c>
      <c r="Q62" s="750">
        <v>12</v>
      </c>
      <c r="R62" s="750">
        <v>12</v>
      </c>
      <c r="S62" s="750">
        <v>0</v>
      </c>
      <c r="T62" s="750">
        <v>12</v>
      </c>
      <c r="U62" s="750">
        <v>12</v>
      </c>
      <c r="V62" s="750">
        <v>12</v>
      </c>
      <c r="W62" s="976">
        <v>12</v>
      </c>
      <c r="X62" s="750">
        <v>12</v>
      </c>
    </row>
    <row r="63" spans="1:24" ht="229.5" x14ac:dyDescent="0.25">
      <c r="A63" s="1231" t="s">
        <v>393</v>
      </c>
      <c r="B63" s="1218" t="s">
        <v>394</v>
      </c>
      <c r="C63" s="1218" t="s">
        <v>395</v>
      </c>
      <c r="D63" s="665">
        <v>57</v>
      </c>
      <c r="E63" s="768" t="s">
        <v>396</v>
      </c>
      <c r="F63" s="768" t="s">
        <v>397</v>
      </c>
      <c r="G63" s="768" t="s">
        <v>398</v>
      </c>
      <c r="H63" s="768" t="s">
        <v>399</v>
      </c>
      <c r="I63" s="32" t="s">
        <v>400</v>
      </c>
      <c r="J63" s="757" t="s">
        <v>233</v>
      </c>
      <c r="K63" s="750" t="s">
        <v>234</v>
      </c>
      <c r="L63" s="762">
        <v>197</v>
      </c>
      <c r="M63" s="758" t="s">
        <v>217</v>
      </c>
      <c r="N63" s="785">
        <v>1</v>
      </c>
      <c r="O63" s="785">
        <v>1</v>
      </c>
      <c r="P63" s="785">
        <v>1</v>
      </c>
      <c r="Q63" s="785">
        <v>1</v>
      </c>
      <c r="R63" s="785">
        <v>1</v>
      </c>
      <c r="S63" s="828">
        <v>10</v>
      </c>
      <c r="T63" s="828">
        <v>1</v>
      </c>
      <c r="U63" s="828">
        <v>1</v>
      </c>
      <c r="V63" s="785">
        <v>1</v>
      </c>
      <c r="W63" s="785">
        <v>1</v>
      </c>
      <c r="X63" s="785">
        <v>1</v>
      </c>
    </row>
    <row r="64" spans="1:24" ht="102" x14ac:dyDescent="0.25">
      <c r="A64" s="1231"/>
      <c r="B64" s="1218"/>
      <c r="C64" s="1218"/>
      <c r="D64" s="665">
        <v>58</v>
      </c>
      <c r="E64" s="768" t="s">
        <v>401</v>
      </c>
      <c r="F64" s="768" t="s">
        <v>402</v>
      </c>
      <c r="G64" s="768" t="s">
        <v>403</v>
      </c>
      <c r="H64" s="768" t="s">
        <v>404</v>
      </c>
      <c r="I64" s="32" t="s">
        <v>405</v>
      </c>
      <c r="J64" s="766" t="s">
        <v>406</v>
      </c>
      <c r="K64" s="762" t="s">
        <v>407</v>
      </c>
      <c r="L64" s="761">
        <v>207</v>
      </c>
      <c r="M64" s="409" t="s">
        <v>408</v>
      </c>
      <c r="N64" s="786">
        <v>1</v>
      </c>
      <c r="O64" s="786">
        <v>1</v>
      </c>
      <c r="P64" s="786">
        <v>1</v>
      </c>
      <c r="Q64" s="786">
        <v>1</v>
      </c>
      <c r="R64" s="786">
        <v>1</v>
      </c>
      <c r="S64" s="829">
        <v>1</v>
      </c>
      <c r="T64" s="829">
        <v>2</v>
      </c>
      <c r="U64" s="786">
        <v>1</v>
      </c>
      <c r="V64" s="786">
        <v>1</v>
      </c>
      <c r="W64" s="786">
        <v>1</v>
      </c>
      <c r="X64" s="786">
        <v>1</v>
      </c>
    </row>
    <row r="65" spans="1:24" ht="229.5" x14ac:dyDescent="0.25">
      <c r="A65" s="1231"/>
      <c r="B65" s="1218"/>
      <c r="C65" s="1218"/>
      <c r="D65" s="665">
        <v>59</v>
      </c>
      <c r="E65" s="750" t="s">
        <v>409</v>
      </c>
      <c r="F65" s="750" t="s">
        <v>410</v>
      </c>
      <c r="G65" s="750" t="s">
        <v>411</v>
      </c>
      <c r="H65" s="750" t="s">
        <v>412</v>
      </c>
      <c r="I65" s="751" t="s">
        <v>413</v>
      </c>
      <c r="J65" s="1226" t="s">
        <v>233</v>
      </c>
      <c r="K65" s="1218" t="s">
        <v>234</v>
      </c>
      <c r="L65" s="1219">
        <v>197</v>
      </c>
      <c r="M65" s="758" t="s">
        <v>217</v>
      </c>
      <c r="N65" s="785">
        <v>0.9</v>
      </c>
      <c r="O65" s="785">
        <v>0.9</v>
      </c>
      <c r="P65" s="785">
        <v>0.9</v>
      </c>
      <c r="Q65" s="785">
        <v>0.9</v>
      </c>
      <c r="R65" s="785">
        <v>0.9</v>
      </c>
      <c r="S65" s="828">
        <v>2</v>
      </c>
      <c r="T65" s="828">
        <v>12</v>
      </c>
      <c r="U65" s="785">
        <v>0.9</v>
      </c>
      <c r="V65" s="785">
        <v>0.9</v>
      </c>
      <c r="W65" s="785">
        <v>0.9</v>
      </c>
      <c r="X65" s="785">
        <v>0.9</v>
      </c>
    </row>
    <row r="66" spans="1:24" ht="127.5" x14ac:dyDescent="0.25">
      <c r="A66" s="1231"/>
      <c r="B66" s="1218"/>
      <c r="C66" s="1218"/>
      <c r="D66" s="665">
        <v>60</v>
      </c>
      <c r="E66" s="14" t="s">
        <v>414</v>
      </c>
      <c r="F66" s="14" t="s">
        <v>415</v>
      </c>
      <c r="G66" s="14" t="s">
        <v>416</v>
      </c>
      <c r="H66" s="14" t="s">
        <v>417</v>
      </c>
      <c r="I66" s="83" t="s">
        <v>413</v>
      </c>
      <c r="J66" s="1226"/>
      <c r="K66" s="1218"/>
      <c r="L66" s="1219"/>
      <c r="M66" s="410" t="s">
        <v>217</v>
      </c>
      <c r="N66" s="762">
        <v>1</v>
      </c>
      <c r="O66" s="762">
        <v>1</v>
      </c>
      <c r="P66" s="762">
        <v>1</v>
      </c>
      <c r="Q66" s="762">
        <v>1</v>
      </c>
      <c r="R66" s="762">
        <v>1</v>
      </c>
      <c r="S66" s="762">
        <v>10</v>
      </c>
      <c r="T66" s="762">
        <v>1</v>
      </c>
      <c r="U66" s="762">
        <v>1</v>
      </c>
      <c r="V66" s="762">
        <v>1</v>
      </c>
      <c r="W66" s="975">
        <v>1</v>
      </c>
      <c r="X66" s="762">
        <v>1</v>
      </c>
    </row>
    <row r="67" spans="1:24" ht="114.75" x14ac:dyDescent="0.25">
      <c r="A67" s="1231"/>
      <c r="B67" s="1218"/>
      <c r="C67" s="1218" t="s">
        <v>418</v>
      </c>
      <c r="D67" s="665">
        <v>61</v>
      </c>
      <c r="E67" s="768" t="s">
        <v>419</v>
      </c>
      <c r="F67" s="768" t="s">
        <v>420</v>
      </c>
      <c r="G67" s="768" t="s">
        <v>421</v>
      </c>
      <c r="H67" s="768" t="s">
        <v>422</v>
      </c>
      <c r="I67" s="32" t="s">
        <v>423</v>
      </c>
      <c r="J67" s="757" t="s">
        <v>389</v>
      </c>
      <c r="K67" s="750" t="s">
        <v>424</v>
      </c>
      <c r="L67" s="762">
        <v>234</v>
      </c>
      <c r="M67" s="408" t="s">
        <v>425</v>
      </c>
      <c r="N67" s="762">
        <v>1</v>
      </c>
      <c r="O67" s="762">
        <v>1</v>
      </c>
      <c r="P67" s="762">
        <v>1</v>
      </c>
      <c r="Q67" s="762">
        <v>1</v>
      </c>
      <c r="R67" s="762">
        <v>1</v>
      </c>
      <c r="S67" s="762">
        <v>8</v>
      </c>
      <c r="T67" s="762">
        <v>3</v>
      </c>
      <c r="U67" s="762">
        <v>3</v>
      </c>
      <c r="V67" s="762">
        <v>1</v>
      </c>
      <c r="W67" s="975">
        <v>1</v>
      </c>
      <c r="X67" s="762">
        <v>1</v>
      </c>
    </row>
    <row r="68" spans="1:24" ht="127.5" x14ac:dyDescent="0.25">
      <c r="A68" s="1231"/>
      <c r="B68" s="1218"/>
      <c r="C68" s="1218"/>
      <c r="D68" s="665">
        <v>62</v>
      </c>
      <c r="E68" s="768" t="s">
        <v>426</v>
      </c>
      <c r="F68" s="768" t="s">
        <v>427</v>
      </c>
      <c r="G68" s="768" t="s">
        <v>428</v>
      </c>
      <c r="H68" s="768" t="s">
        <v>429</v>
      </c>
      <c r="I68" s="32" t="s">
        <v>430</v>
      </c>
      <c r="J68" s="757" t="s">
        <v>233</v>
      </c>
      <c r="K68" s="750" t="s">
        <v>234</v>
      </c>
      <c r="L68" s="762">
        <v>197</v>
      </c>
      <c r="M68" s="758" t="s">
        <v>217</v>
      </c>
      <c r="N68" s="785">
        <v>0.9</v>
      </c>
      <c r="O68" s="785">
        <v>0.9</v>
      </c>
      <c r="P68" s="785">
        <v>0.9</v>
      </c>
      <c r="Q68" s="785">
        <v>0.9</v>
      </c>
      <c r="R68" s="785">
        <v>0.9</v>
      </c>
      <c r="S68" s="828">
        <v>0.9</v>
      </c>
      <c r="T68" s="828">
        <v>0</v>
      </c>
      <c r="U68" s="828">
        <v>0.9</v>
      </c>
      <c r="V68" s="828">
        <v>0.9</v>
      </c>
      <c r="W68" s="828">
        <v>0.9</v>
      </c>
      <c r="X68" s="828">
        <v>0.9</v>
      </c>
    </row>
    <row r="69" spans="1:24" ht="89.25" x14ac:dyDescent="0.25">
      <c r="A69" s="1231"/>
      <c r="B69" s="1218"/>
      <c r="C69" s="1218"/>
      <c r="D69" s="665">
        <v>63</v>
      </c>
      <c r="E69" s="768" t="s">
        <v>431</v>
      </c>
      <c r="F69" s="768" t="s">
        <v>432</v>
      </c>
      <c r="G69" s="768" t="s">
        <v>433</v>
      </c>
      <c r="H69" s="768" t="s">
        <v>434</v>
      </c>
      <c r="I69" s="32" t="s">
        <v>435</v>
      </c>
      <c r="J69" s="65" t="s">
        <v>96</v>
      </c>
      <c r="K69" s="39" t="s">
        <v>96</v>
      </c>
      <c r="L69" s="39" t="s">
        <v>96</v>
      </c>
      <c r="M69" s="407" t="s">
        <v>96</v>
      </c>
      <c r="N69" s="750">
        <v>0</v>
      </c>
      <c r="O69" s="750">
        <v>0</v>
      </c>
      <c r="P69" s="750">
        <v>0</v>
      </c>
      <c r="Q69" s="750">
        <v>1</v>
      </c>
      <c r="R69" s="750">
        <v>0</v>
      </c>
      <c r="S69" s="750">
        <v>0</v>
      </c>
      <c r="T69" s="750">
        <v>1</v>
      </c>
      <c r="U69" s="750">
        <v>0</v>
      </c>
      <c r="V69" s="750">
        <v>0</v>
      </c>
      <c r="W69" s="976">
        <v>0</v>
      </c>
      <c r="X69" s="750">
        <v>1</v>
      </c>
    </row>
    <row r="70" spans="1:24" ht="178.5" x14ac:dyDescent="0.25">
      <c r="A70" s="1231"/>
      <c r="B70" s="1218"/>
      <c r="C70" s="1218"/>
      <c r="D70" s="665">
        <v>64</v>
      </c>
      <c r="E70" s="14" t="s">
        <v>436</v>
      </c>
      <c r="F70" s="14" t="s">
        <v>437</v>
      </c>
      <c r="G70" s="14" t="s">
        <v>438</v>
      </c>
      <c r="H70" s="14" t="s">
        <v>439</v>
      </c>
      <c r="I70" s="83" t="s">
        <v>440</v>
      </c>
      <c r="J70" s="765" t="s">
        <v>389</v>
      </c>
      <c r="K70" s="16" t="s">
        <v>390</v>
      </c>
      <c r="L70" s="39" t="s">
        <v>441</v>
      </c>
      <c r="M70" s="411" t="s">
        <v>442</v>
      </c>
      <c r="N70" s="788">
        <v>0.5</v>
      </c>
      <c r="O70" s="788">
        <v>0.5</v>
      </c>
      <c r="P70" s="788">
        <v>0.5</v>
      </c>
      <c r="Q70" s="788">
        <v>0.5</v>
      </c>
      <c r="R70" s="788">
        <v>0.5</v>
      </c>
      <c r="S70" s="830">
        <v>12</v>
      </c>
      <c r="T70" s="788">
        <v>0.6</v>
      </c>
      <c r="U70" s="788">
        <v>0.5</v>
      </c>
      <c r="V70" s="788">
        <v>0.5</v>
      </c>
      <c r="W70" s="788">
        <v>0.5</v>
      </c>
      <c r="X70" s="788">
        <v>0.5</v>
      </c>
    </row>
    <row r="71" spans="1:24" ht="140.25" x14ac:dyDescent="0.25">
      <c r="A71" s="1231"/>
      <c r="B71" s="1218"/>
      <c r="C71" s="1218"/>
      <c r="D71" s="665">
        <v>65</v>
      </c>
      <c r="E71" s="768" t="s">
        <v>443</v>
      </c>
      <c r="F71" s="768" t="s">
        <v>444</v>
      </c>
      <c r="G71" s="768" t="s">
        <v>445</v>
      </c>
      <c r="H71" s="768" t="s">
        <v>446</v>
      </c>
      <c r="I71" s="32" t="s">
        <v>447</v>
      </c>
      <c r="J71" s="770" t="s">
        <v>233</v>
      </c>
      <c r="K71" s="761" t="s">
        <v>234</v>
      </c>
      <c r="L71" s="762">
        <v>197</v>
      </c>
      <c r="M71" s="758" t="s">
        <v>217</v>
      </c>
      <c r="N71" s="785">
        <v>0.9</v>
      </c>
      <c r="O71" s="785">
        <v>0.9</v>
      </c>
      <c r="P71" s="785">
        <v>0.9</v>
      </c>
      <c r="Q71" s="785">
        <v>0.9</v>
      </c>
      <c r="R71" s="785">
        <v>0.9</v>
      </c>
      <c r="S71" s="828">
        <v>0.9</v>
      </c>
      <c r="T71" s="828">
        <v>0</v>
      </c>
      <c r="U71" s="785">
        <v>0.9</v>
      </c>
      <c r="V71" s="785">
        <v>0.9</v>
      </c>
      <c r="W71" s="785">
        <v>0.9</v>
      </c>
      <c r="X71" s="785">
        <v>0.9</v>
      </c>
    </row>
    <row r="72" spans="1:24" ht="127.5" x14ac:dyDescent="0.25">
      <c r="A72" s="1231"/>
      <c r="B72" s="1218" t="s">
        <v>448</v>
      </c>
      <c r="C72" s="1218" t="s">
        <v>449</v>
      </c>
      <c r="D72" s="665">
        <v>66</v>
      </c>
      <c r="E72" s="750" t="s">
        <v>450</v>
      </c>
      <c r="F72" s="750" t="s">
        <v>451</v>
      </c>
      <c r="G72" s="750" t="s">
        <v>452</v>
      </c>
      <c r="H72" s="750" t="s">
        <v>453</v>
      </c>
      <c r="I72" s="751" t="s">
        <v>454</v>
      </c>
      <c r="J72" s="757" t="s">
        <v>254</v>
      </c>
      <c r="K72" s="750" t="s">
        <v>262</v>
      </c>
      <c r="L72" s="41">
        <v>136</v>
      </c>
      <c r="M72" s="758" t="s">
        <v>455</v>
      </c>
      <c r="N72" s="785">
        <v>1</v>
      </c>
      <c r="O72" s="785">
        <v>1</v>
      </c>
      <c r="P72" s="785">
        <v>1</v>
      </c>
      <c r="Q72" s="785">
        <v>1</v>
      </c>
      <c r="R72" s="785">
        <v>1</v>
      </c>
      <c r="S72" s="828">
        <v>10</v>
      </c>
      <c r="T72" s="828">
        <v>0</v>
      </c>
      <c r="U72" s="785">
        <v>1</v>
      </c>
      <c r="V72" s="785">
        <v>1</v>
      </c>
      <c r="W72" s="785">
        <v>1</v>
      </c>
      <c r="X72" s="785">
        <v>1</v>
      </c>
    </row>
    <row r="73" spans="1:24" ht="63.75" x14ac:dyDescent="0.25">
      <c r="A73" s="1231"/>
      <c r="B73" s="1218"/>
      <c r="C73" s="1218"/>
      <c r="D73" s="665">
        <v>67</v>
      </c>
      <c r="E73" s="768" t="s">
        <v>456</v>
      </c>
      <c r="F73" s="768" t="s">
        <v>457</v>
      </c>
      <c r="G73" s="768" t="s">
        <v>458</v>
      </c>
      <c r="H73" s="768" t="s">
        <v>459</v>
      </c>
      <c r="I73" s="32" t="s">
        <v>460</v>
      </c>
      <c r="J73" s="1226" t="s">
        <v>233</v>
      </c>
      <c r="K73" s="1218" t="s">
        <v>234</v>
      </c>
      <c r="L73" s="1219">
        <v>197</v>
      </c>
      <c r="M73" s="758" t="s">
        <v>217</v>
      </c>
      <c r="N73" s="762">
        <v>0</v>
      </c>
      <c r="O73" s="762">
        <v>1</v>
      </c>
      <c r="P73" s="762">
        <v>0</v>
      </c>
      <c r="Q73" s="762">
        <v>1</v>
      </c>
      <c r="R73" s="762">
        <v>0</v>
      </c>
      <c r="S73" s="762">
        <v>1</v>
      </c>
      <c r="T73" s="762">
        <v>0</v>
      </c>
      <c r="U73" s="762">
        <v>0</v>
      </c>
      <c r="V73" s="762">
        <v>0</v>
      </c>
      <c r="W73" s="975">
        <v>1</v>
      </c>
      <c r="X73" s="762">
        <v>1</v>
      </c>
    </row>
    <row r="74" spans="1:24" ht="114.75" x14ac:dyDescent="0.25">
      <c r="A74" s="1231"/>
      <c r="B74" s="1218"/>
      <c r="C74" s="1218"/>
      <c r="D74" s="665">
        <v>68</v>
      </c>
      <c r="E74" s="768" t="s">
        <v>461</v>
      </c>
      <c r="F74" s="768" t="s">
        <v>462</v>
      </c>
      <c r="G74" s="768" t="s">
        <v>463</v>
      </c>
      <c r="H74" s="768" t="s">
        <v>464</v>
      </c>
      <c r="I74" s="32" t="s">
        <v>465</v>
      </c>
      <c r="J74" s="1226"/>
      <c r="K74" s="1218"/>
      <c r="L74" s="1219"/>
      <c r="M74" s="758" t="s">
        <v>217</v>
      </c>
      <c r="N74" s="785">
        <v>1</v>
      </c>
      <c r="O74" s="785">
        <v>1</v>
      </c>
      <c r="P74" s="785">
        <v>1</v>
      </c>
      <c r="Q74" s="785">
        <v>1</v>
      </c>
      <c r="R74" s="785">
        <v>1</v>
      </c>
      <c r="S74" s="828">
        <v>0</v>
      </c>
      <c r="T74" s="828">
        <v>1</v>
      </c>
      <c r="U74" s="828">
        <v>1</v>
      </c>
      <c r="V74" s="828">
        <v>1</v>
      </c>
      <c r="W74" s="828">
        <v>1</v>
      </c>
      <c r="X74" s="828">
        <v>1</v>
      </c>
    </row>
    <row r="75" spans="1:24" ht="114.75" x14ac:dyDescent="0.25">
      <c r="A75" s="1231"/>
      <c r="B75" s="1218"/>
      <c r="C75" s="1218" t="s">
        <v>466</v>
      </c>
      <c r="D75" s="665">
        <v>69</v>
      </c>
      <c r="E75" s="768" t="s">
        <v>467</v>
      </c>
      <c r="F75" s="768" t="s">
        <v>468</v>
      </c>
      <c r="G75" s="768" t="s">
        <v>469</v>
      </c>
      <c r="H75" s="768" t="s">
        <v>470</v>
      </c>
      <c r="I75" s="32" t="s">
        <v>471</v>
      </c>
      <c r="J75" s="1226"/>
      <c r="K75" s="1218"/>
      <c r="L75" s="1219"/>
      <c r="M75" s="758" t="s">
        <v>217</v>
      </c>
      <c r="N75" s="785">
        <v>0.5</v>
      </c>
      <c r="O75" s="785">
        <v>0.5</v>
      </c>
      <c r="P75" s="785">
        <v>0.5</v>
      </c>
      <c r="Q75" s="785">
        <v>0.5</v>
      </c>
      <c r="R75" s="785">
        <v>0.5</v>
      </c>
      <c r="S75" s="828">
        <v>0</v>
      </c>
      <c r="T75" s="828">
        <v>12</v>
      </c>
      <c r="U75" s="828">
        <v>12</v>
      </c>
      <c r="V75" s="828">
        <v>12</v>
      </c>
      <c r="W75" s="828">
        <v>12</v>
      </c>
      <c r="X75" s="828">
        <v>12</v>
      </c>
    </row>
    <row r="76" spans="1:24" ht="102" x14ac:dyDescent="0.25">
      <c r="A76" s="1231"/>
      <c r="B76" s="1218"/>
      <c r="C76" s="1218"/>
      <c r="D76" s="665">
        <v>70</v>
      </c>
      <c r="E76" s="750" t="s">
        <v>472</v>
      </c>
      <c r="F76" s="750" t="s">
        <v>473</v>
      </c>
      <c r="G76" s="750" t="s">
        <v>474</v>
      </c>
      <c r="H76" s="750" t="s">
        <v>475</v>
      </c>
      <c r="I76" s="751" t="s">
        <v>476</v>
      </c>
      <c r="J76" s="1226"/>
      <c r="K76" s="1218"/>
      <c r="L76" s="1219"/>
      <c r="M76" s="758" t="s">
        <v>217</v>
      </c>
      <c r="N76" s="785">
        <v>0.8</v>
      </c>
      <c r="O76" s="785">
        <v>0.8</v>
      </c>
      <c r="P76" s="785">
        <v>0.8</v>
      </c>
      <c r="Q76" s="785">
        <v>0.8</v>
      </c>
      <c r="R76" s="785">
        <v>0.8</v>
      </c>
      <c r="S76" s="828">
        <v>0</v>
      </c>
      <c r="T76" s="828">
        <v>2</v>
      </c>
      <c r="U76" s="828">
        <v>0.8</v>
      </c>
      <c r="V76" s="828">
        <v>0.8</v>
      </c>
      <c r="W76" s="828">
        <v>0.8</v>
      </c>
      <c r="X76" s="828">
        <v>0.8</v>
      </c>
    </row>
    <row r="77" spans="1:24" ht="114.75" x14ac:dyDescent="0.25">
      <c r="A77" s="1231"/>
      <c r="B77" s="1218"/>
      <c r="C77" s="1218"/>
      <c r="D77" s="665">
        <v>71</v>
      </c>
      <c r="E77" s="750" t="s">
        <v>477</v>
      </c>
      <c r="F77" s="750" t="s">
        <v>478</v>
      </c>
      <c r="G77" s="750" t="s">
        <v>479</v>
      </c>
      <c r="H77" s="750" t="s">
        <v>480</v>
      </c>
      <c r="I77" s="751" t="s">
        <v>481</v>
      </c>
      <c r="J77" s="757" t="s">
        <v>385</v>
      </c>
      <c r="K77" s="750" t="s">
        <v>386</v>
      </c>
      <c r="L77" s="761">
        <v>219</v>
      </c>
      <c r="M77" s="758" t="s">
        <v>482</v>
      </c>
      <c r="N77" s="785">
        <v>0.8</v>
      </c>
      <c r="O77" s="785">
        <v>0.8</v>
      </c>
      <c r="P77" s="785">
        <v>0.8</v>
      </c>
      <c r="Q77" s="785">
        <v>0.8</v>
      </c>
      <c r="R77" s="785">
        <v>0.8</v>
      </c>
      <c r="S77" s="828">
        <v>12</v>
      </c>
      <c r="T77" s="828">
        <v>0</v>
      </c>
      <c r="U77" s="828">
        <v>0</v>
      </c>
      <c r="V77" s="785">
        <v>0.8</v>
      </c>
      <c r="W77" s="785">
        <v>0.8</v>
      </c>
      <c r="X77" s="785">
        <v>0.8</v>
      </c>
    </row>
    <row r="78" spans="1:24" ht="140.25" x14ac:dyDescent="0.25">
      <c r="A78" s="1231"/>
      <c r="B78" s="1218"/>
      <c r="C78" s="1218"/>
      <c r="D78" s="665">
        <v>72</v>
      </c>
      <c r="E78" s="750" t="s">
        <v>483</v>
      </c>
      <c r="F78" s="750" t="s">
        <v>484</v>
      </c>
      <c r="G78" s="750" t="s">
        <v>485</v>
      </c>
      <c r="H78" s="750" t="s">
        <v>486</v>
      </c>
      <c r="I78" s="751" t="s">
        <v>487</v>
      </c>
      <c r="J78" s="757" t="s">
        <v>233</v>
      </c>
      <c r="K78" s="750" t="s">
        <v>234</v>
      </c>
      <c r="L78" s="762">
        <v>197</v>
      </c>
      <c r="M78" s="758" t="s">
        <v>217</v>
      </c>
      <c r="N78" s="785">
        <v>0.95</v>
      </c>
      <c r="O78" s="785">
        <v>0.95</v>
      </c>
      <c r="P78" s="785">
        <v>0.95</v>
      </c>
      <c r="Q78" s="785">
        <v>0.95</v>
      </c>
      <c r="R78" s="785">
        <v>0.95</v>
      </c>
      <c r="S78" s="828">
        <v>0.95</v>
      </c>
      <c r="T78" s="828">
        <v>0.95</v>
      </c>
      <c r="U78" s="828">
        <v>0.95</v>
      </c>
      <c r="V78" s="828">
        <v>0.95</v>
      </c>
      <c r="W78" s="828">
        <v>0.95</v>
      </c>
      <c r="X78" s="828">
        <v>0.95</v>
      </c>
    </row>
    <row r="79" spans="1:24" ht="102" x14ac:dyDescent="0.25">
      <c r="A79" s="1231"/>
      <c r="B79" s="1218"/>
      <c r="C79" s="1218"/>
      <c r="D79" s="665">
        <v>73</v>
      </c>
      <c r="E79" s="768" t="s">
        <v>488</v>
      </c>
      <c r="F79" s="768" t="s">
        <v>489</v>
      </c>
      <c r="G79" s="768" t="s">
        <v>490</v>
      </c>
      <c r="H79" s="768" t="s">
        <v>491</v>
      </c>
      <c r="I79" s="32" t="s">
        <v>492</v>
      </c>
      <c r="J79" s="65" t="s">
        <v>236</v>
      </c>
      <c r="K79" s="39" t="s">
        <v>493</v>
      </c>
      <c r="L79" s="761">
        <v>86</v>
      </c>
      <c r="M79" s="353" t="s">
        <v>494</v>
      </c>
      <c r="N79" s="100">
        <v>0.9</v>
      </c>
      <c r="O79" s="100">
        <v>0.9</v>
      </c>
      <c r="P79" s="100">
        <v>0.9</v>
      </c>
      <c r="Q79" s="100">
        <v>0.9</v>
      </c>
      <c r="R79" s="100">
        <v>0.9</v>
      </c>
      <c r="S79" s="827">
        <v>26</v>
      </c>
      <c r="T79" s="100">
        <v>0.09</v>
      </c>
      <c r="U79" s="100">
        <v>0.9</v>
      </c>
      <c r="V79" s="100">
        <v>0.9</v>
      </c>
      <c r="W79" s="978">
        <v>0.9</v>
      </c>
      <c r="X79" s="100">
        <v>0.9</v>
      </c>
    </row>
    <row r="80" spans="1:24" ht="127.5" x14ac:dyDescent="0.25">
      <c r="A80" s="1231" t="s">
        <v>495</v>
      </c>
      <c r="B80" s="1219" t="s">
        <v>496</v>
      </c>
      <c r="C80" s="1218" t="s">
        <v>497</v>
      </c>
      <c r="D80" s="666">
        <v>74</v>
      </c>
      <c r="E80" s="750" t="s">
        <v>498</v>
      </c>
      <c r="F80" s="750" t="s">
        <v>499</v>
      </c>
      <c r="G80" s="750" t="s">
        <v>500</v>
      </c>
      <c r="H80" s="750" t="s">
        <v>501</v>
      </c>
      <c r="I80" s="751" t="s">
        <v>502</v>
      </c>
      <c r="J80" s="757" t="s">
        <v>382</v>
      </c>
      <c r="K80" s="750" t="s">
        <v>383</v>
      </c>
      <c r="L80" s="761">
        <v>250</v>
      </c>
      <c r="M80" s="756" t="s">
        <v>384</v>
      </c>
      <c r="N80" s="100">
        <v>0.9</v>
      </c>
      <c r="O80" s="100">
        <v>0.9</v>
      </c>
      <c r="P80" s="100">
        <v>0.9</v>
      </c>
      <c r="Q80" s="100">
        <v>0.9</v>
      </c>
      <c r="R80" s="100">
        <v>0.9</v>
      </c>
      <c r="S80" s="827">
        <v>3</v>
      </c>
      <c r="T80" s="827">
        <v>0.9</v>
      </c>
      <c r="U80" s="827">
        <v>0.9</v>
      </c>
      <c r="V80" s="827">
        <v>0.9</v>
      </c>
      <c r="W80" s="827">
        <v>0.9</v>
      </c>
      <c r="X80" s="827">
        <v>0.9</v>
      </c>
    </row>
    <row r="81" spans="1:24" ht="102" x14ac:dyDescent="0.25">
      <c r="A81" s="1231"/>
      <c r="B81" s="1219"/>
      <c r="C81" s="1218"/>
      <c r="D81" s="666">
        <v>75</v>
      </c>
      <c r="E81" s="750" t="s">
        <v>503</v>
      </c>
      <c r="F81" s="750" t="s">
        <v>504</v>
      </c>
      <c r="G81" s="750" t="s">
        <v>505</v>
      </c>
      <c r="H81" s="750" t="s">
        <v>506</v>
      </c>
      <c r="I81" s="751" t="s">
        <v>507</v>
      </c>
      <c r="J81" s="757" t="s">
        <v>406</v>
      </c>
      <c r="K81" s="750" t="s">
        <v>407</v>
      </c>
      <c r="L81" s="761">
        <v>231</v>
      </c>
      <c r="M81" s="756" t="s">
        <v>391</v>
      </c>
      <c r="N81" s="750">
        <v>1</v>
      </c>
      <c r="O81" s="793">
        <v>1</v>
      </c>
      <c r="P81" s="793">
        <v>1</v>
      </c>
      <c r="Q81" s="793">
        <v>1</v>
      </c>
      <c r="R81" s="793">
        <v>1</v>
      </c>
      <c r="S81" s="793">
        <v>1</v>
      </c>
      <c r="T81" s="793">
        <v>12</v>
      </c>
      <c r="U81" s="793">
        <v>12</v>
      </c>
      <c r="V81" s="793">
        <v>1</v>
      </c>
      <c r="W81" s="976">
        <v>1</v>
      </c>
      <c r="X81" s="793">
        <v>1</v>
      </c>
    </row>
    <row r="82" spans="1:24" ht="89.25" x14ac:dyDescent="0.25">
      <c r="A82" s="1231"/>
      <c r="B82" s="1219"/>
      <c r="C82" s="1218"/>
      <c r="D82" s="666">
        <v>76</v>
      </c>
      <c r="E82" s="750" t="s">
        <v>508</v>
      </c>
      <c r="F82" s="750" t="s">
        <v>509</v>
      </c>
      <c r="G82" s="750" t="s">
        <v>510</v>
      </c>
      <c r="H82" s="750" t="s">
        <v>511</v>
      </c>
      <c r="I82" s="84" t="s">
        <v>512</v>
      </c>
      <c r="J82" s="757" t="s">
        <v>389</v>
      </c>
      <c r="K82" s="750" t="s">
        <v>390</v>
      </c>
      <c r="L82" s="761">
        <v>232</v>
      </c>
      <c r="M82" s="756" t="s">
        <v>391</v>
      </c>
      <c r="N82" s="750">
        <v>0</v>
      </c>
      <c r="O82" s="750">
        <v>0</v>
      </c>
      <c r="P82" s="750">
        <v>0</v>
      </c>
      <c r="Q82" s="750">
        <v>0</v>
      </c>
      <c r="R82" s="750">
        <v>1</v>
      </c>
      <c r="S82" s="750">
        <v>12</v>
      </c>
      <c r="T82" s="750">
        <v>0</v>
      </c>
      <c r="U82" s="750">
        <v>0</v>
      </c>
      <c r="V82" s="750">
        <v>0</v>
      </c>
      <c r="W82" s="976">
        <v>0</v>
      </c>
      <c r="X82" s="750">
        <v>1</v>
      </c>
    </row>
    <row r="83" spans="1:24" ht="191.25" x14ac:dyDescent="0.25">
      <c r="A83" s="1231"/>
      <c r="B83" s="1219"/>
      <c r="C83" s="1218"/>
      <c r="D83" s="666">
        <v>77</v>
      </c>
      <c r="E83" s="750" t="s">
        <v>513</v>
      </c>
      <c r="F83" s="750" t="s">
        <v>514</v>
      </c>
      <c r="G83" s="750" t="s">
        <v>515</v>
      </c>
      <c r="H83" s="750" t="s">
        <v>516</v>
      </c>
      <c r="I83" s="751" t="s">
        <v>517</v>
      </c>
      <c r="J83" s="58" t="s">
        <v>215</v>
      </c>
      <c r="K83" s="26" t="s">
        <v>216</v>
      </c>
      <c r="L83" s="27">
        <v>197</v>
      </c>
      <c r="M83" s="404" t="s">
        <v>217</v>
      </c>
      <c r="N83" s="100">
        <v>0.9</v>
      </c>
      <c r="O83" s="100">
        <v>0.9</v>
      </c>
      <c r="P83" s="100">
        <v>0.9</v>
      </c>
      <c r="Q83" s="100">
        <v>0.9</v>
      </c>
      <c r="R83" s="100">
        <v>0.9</v>
      </c>
      <c r="S83" s="827">
        <v>0.9</v>
      </c>
      <c r="T83" s="827">
        <v>3</v>
      </c>
      <c r="U83" s="100">
        <v>0.9</v>
      </c>
      <c r="V83" s="100">
        <v>0.9</v>
      </c>
      <c r="W83" s="978">
        <v>0.9</v>
      </c>
      <c r="X83" s="100">
        <v>0.9</v>
      </c>
    </row>
    <row r="84" spans="1:24" ht="127.5" x14ac:dyDescent="0.25">
      <c r="A84" s="1231"/>
      <c r="B84" s="1219"/>
      <c r="C84" s="1218"/>
      <c r="D84" s="666">
        <v>78</v>
      </c>
      <c r="E84" s="750" t="s">
        <v>518</v>
      </c>
      <c r="F84" s="750" t="s">
        <v>519</v>
      </c>
      <c r="G84" s="750" t="s">
        <v>520</v>
      </c>
      <c r="H84" s="750" t="s">
        <v>516</v>
      </c>
      <c r="I84" s="751" t="s">
        <v>521</v>
      </c>
      <c r="J84" s="58" t="s">
        <v>215</v>
      </c>
      <c r="K84" s="26" t="s">
        <v>216</v>
      </c>
      <c r="L84" s="27">
        <v>197</v>
      </c>
      <c r="M84" s="404" t="s">
        <v>217</v>
      </c>
      <c r="N84" s="100">
        <v>0.9</v>
      </c>
      <c r="O84" s="100">
        <v>0.9</v>
      </c>
      <c r="P84" s="100">
        <v>0.9</v>
      </c>
      <c r="Q84" s="100">
        <v>0.9</v>
      </c>
      <c r="R84" s="100">
        <v>0.9</v>
      </c>
      <c r="S84" s="827">
        <v>0</v>
      </c>
      <c r="T84" s="827">
        <v>0.9</v>
      </c>
      <c r="U84" s="827">
        <v>0.9</v>
      </c>
      <c r="V84" s="827">
        <v>0.9</v>
      </c>
      <c r="W84" s="827">
        <v>0.9</v>
      </c>
      <c r="X84" s="827">
        <v>0.9</v>
      </c>
    </row>
    <row r="85" spans="1:24" ht="114.75" x14ac:dyDescent="0.25">
      <c r="A85" s="1231"/>
      <c r="B85" s="1219"/>
      <c r="C85" s="1221" t="s">
        <v>522</v>
      </c>
      <c r="D85" s="666">
        <v>79</v>
      </c>
      <c r="E85" s="750" t="s">
        <v>523</v>
      </c>
      <c r="F85" s="750" t="s">
        <v>524</v>
      </c>
      <c r="G85" s="750" t="s">
        <v>525</v>
      </c>
      <c r="H85" s="750" t="s">
        <v>59</v>
      </c>
      <c r="I85" s="751" t="s">
        <v>521</v>
      </c>
      <c r="J85" s="765" t="s">
        <v>265</v>
      </c>
      <c r="K85" s="16" t="s">
        <v>266</v>
      </c>
      <c r="L85" s="26">
        <v>186</v>
      </c>
      <c r="M85" s="408" t="s">
        <v>526</v>
      </c>
      <c r="N85" s="785">
        <v>0.9</v>
      </c>
      <c r="O85" s="785">
        <v>0.9</v>
      </c>
      <c r="P85" s="785">
        <v>0.9</v>
      </c>
      <c r="Q85" s="785">
        <v>0.9</v>
      </c>
      <c r="R85" s="785">
        <v>0.9</v>
      </c>
      <c r="S85" s="828">
        <v>0.9</v>
      </c>
      <c r="T85" s="828">
        <v>0</v>
      </c>
      <c r="U85" s="828">
        <v>4</v>
      </c>
      <c r="V85" s="828">
        <v>4</v>
      </c>
      <c r="W85" s="828">
        <v>4</v>
      </c>
      <c r="X85" s="828">
        <v>4</v>
      </c>
    </row>
    <row r="86" spans="1:24" ht="229.5" x14ac:dyDescent="0.25">
      <c r="A86" s="1231"/>
      <c r="B86" s="1219"/>
      <c r="C86" s="1221"/>
      <c r="D86" s="666">
        <v>80</v>
      </c>
      <c r="E86" s="750" t="s">
        <v>527</v>
      </c>
      <c r="F86" s="750" t="s">
        <v>528</v>
      </c>
      <c r="G86" s="750" t="s">
        <v>529</v>
      </c>
      <c r="H86" s="750" t="s">
        <v>530</v>
      </c>
      <c r="I86" s="84" t="s">
        <v>531</v>
      </c>
      <c r="J86" s="757" t="s">
        <v>532</v>
      </c>
      <c r="K86" s="750" t="s">
        <v>533</v>
      </c>
      <c r="L86" s="750" t="s">
        <v>534</v>
      </c>
      <c r="M86" s="756" t="s">
        <v>535</v>
      </c>
      <c r="N86" s="100">
        <v>0.9</v>
      </c>
      <c r="O86" s="100">
        <v>0.9</v>
      </c>
      <c r="P86" s="100">
        <v>0.9</v>
      </c>
      <c r="Q86" s="100">
        <v>0.9</v>
      </c>
      <c r="R86" s="100">
        <v>0.9</v>
      </c>
      <c r="S86" s="827">
        <v>0.9</v>
      </c>
      <c r="T86" s="827">
        <v>3</v>
      </c>
      <c r="U86" s="827">
        <v>0.9</v>
      </c>
      <c r="V86" s="827">
        <v>0.9</v>
      </c>
      <c r="W86" s="827">
        <v>0.9</v>
      </c>
      <c r="X86" s="827">
        <v>0.9</v>
      </c>
    </row>
    <row r="87" spans="1:24" ht="114.75" x14ac:dyDescent="0.25">
      <c r="A87" s="1231"/>
      <c r="B87" s="1219"/>
      <c r="C87" s="1221"/>
      <c r="D87" s="666">
        <v>81</v>
      </c>
      <c r="E87" s="750" t="s">
        <v>536</v>
      </c>
      <c r="F87" s="750" t="s">
        <v>537</v>
      </c>
      <c r="G87" s="750" t="s">
        <v>538</v>
      </c>
      <c r="H87" s="750" t="s">
        <v>539</v>
      </c>
      <c r="I87" s="751" t="s">
        <v>540</v>
      </c>
      <c r="J87" s="757" t="s">
        <v>385</v>
      </c>
      <c r="K87" s="750" t="s">
        <v>386</v>
      </c>
      <c r="L87" s="761">
        <v>219</v>
      </c>
      <c r="M87" s="353" t="s">
        <v>482</v>
      </c>
      <c r="N87" s="100">
        <v>0.9</v>
      </c>
      <c r="O87" s="100">
        <v>0.9</v>
      </c>
      <c r="P87" s="100">
        <v>0.9</v>
      </c>
      <c r="Q87" s="100">
        <v>0.9</v>
      </c>
      <c r="R87" s="100">
        <v>0.9</v>
      </c>
      <c r="S87" s="827">
        <v>0.9</v>
      </c>
      <c r="T87" s="827">
        <v>0</v>
      </c>
      <c r="U87" s="100">
        <v>0.9</v>
      </c>
      <c r="V87" s="100">
        <v>0.9</v>
      </c>
      <c r="W87" s="978">
        <v>0.9</v>
      </c>
      <c r="X87" s="100">
        <v>0.9</v>
      </c>
    </row>
    <row r="88" spans="1:24" ht="89.25" x14ac:dyDescent="0.25">
      <c r="A88" s="1231"/>
      <c r="B88" s="1219"/>
      <c r="C88" s="1221"/>
      <c r="D88" s="666">
        <v>82</v>
      </c>
      <c r="E88" s="750" t="s">
        <v>541</v>
      </c>
      <c r="F88" s="750" t="s">
        <v>542</v>
      </c>
      <c r="G88" s="750" t="s">
        <v>543</v>
      </c>
      <c r="H88" s="750" t="s">
        <v>59</v>
      </c>
      <c r="I88" s="1232" t="s">
        <v>544</v>
      </c>
      <c r="J88" s="1226" t="s">
        <v>215</v>
      </c>
      <c r="K88" s="1218" t="s">
        <v>216</v>
      </c>
      <c r="L88" s="1217">
        <v>197</v>
      </c>
      <c r="M88" s="1225" t="s">
        <v>217</v>
      </c>
      <c r="N88" s="100">
        <v>0.9</v>
      </c>
      <c r="O88" s="100">
        <v>0.9</v>
      </c>
      <c r="P88" s="100">
        <v>0.9</v>
      </c>
      <c r="Q88" s="100">
        <v>0.9</v>
      </c>
      <c r="R88" s="100">
        <v>0.9</v>
      </c>
      <c r="S88" s="827">
        <v>0.9</v>
      </c>
      <c r="T88" s="827">
        <v>3</v>
      </c>
      <c r="U88" s="827">
        <v>3</v>
      </c>
      <c r="V88" s="100">
        <v>0.9</v>
      </c>
      <c r="W88" s="978">
        <v>0.9</v>
      </c>
      <c r="X88" s="100">
        <v>0.9</v>
      </c>
    </row>
    <row r="89" spans="1:24" ht="153" x14ac:dyDescent="0.25">
      <c r="A89" s="1231"/>
      <c r="B89" s="1219"/>
      <c r="C89" s="1221"/>
      <c r="D89" s="666">
        <v>83</v>
      </c>
      <c r="E89" s="750" t="s">
        <v>545</v>
      </c>
      <c r="F89" s="750" t="s">
        <v>546</v>
      </c>
      <c r="G89" s="750" t="s">
        <v>547</v>
      </c>
      <c r="H89" s="750" t="s">
        <v>548</v>
      </c>
      <c r="I89" s="1232"/>
      <c r="J89" s="1226"/>
      <c r="K89" s="1218"/>
      <c r="L89" s="1217"/>
      <c r="M89" s="1225"/>
      <c r="N89" s="100">
        <v>0.8</v>
      </c>
      <c r="O89" s="100">
        <v>0.8</v>
      </c>
      <c r="P89" s="100">
        <v>0.8</v>
      </c>
      <c r="Q89" s="100">
        <v>0.8</v>
      </c>
      <c r="R89" s="100">
        <v>0.8</v>
      </c>
      <c r="S89" s="827">
        <v>0</v>
      </c>
      <c r="T89" s="100">
        <v>0.8</v>
      </c>
      <c r="U89" s="100">
        <v>0.8</v>
      </c>
      <c r="V89" s="100">
        <v>0.8</v>
      </c>
      <c r="W89" s="978">
        <v>0.8</v>
      </c>
      <c r="X89" s="100">
        <v>0.8</v>
      </c>
    </row>
    <row r="90" spans="1:24" ht="114.75" x14ac:dyDescent="0.25">
      <c r="A90" s="1231"/>
      <c r="B90" s="1219"/>
      <c r="C90" s="1221"/>
      <c r="D90" s="666">
        <v>84</v>
      </c>
      <c r="E90" s="750" t="s">
        <v>549</v>
      </c>
      <c r="F90" s="750" t="s">
        <v>550</v>
      </c>
      <c r="G90" s="750" t="s">
        <v>551</v>
      </c>
      <c r="H90" s="750" t="s">
        <v>59</v>
      </c>
      <c r="I90" s="751" t="s">
        <v>552</v>
      </c>
      <c r="J90" s="757" t="s">
        <v>389</v>
      </c>
      <c r="K90" s="750" t="s">
        <v>424</v>
      </c>
      <c r="L90" s="761">
        <v>234</v>
      </c>
      <c r="M90" s="353" t="s">
        <v>425</v>
      </c>
      <c r="N90" s="100">
        <v>0.9</v>
      </c>
      <c r="O90" s="100">
        <v>0.9</v>
      </c>
      <c r="P90" s="100">
        <v>0.9</v>
      </c>
      <c r="Q90" s="100">
        <v>0.9</v>
      </c>
      <c r="R90" s="100">
        <v>0.9</v>
      </c>
      <c r="S90" s="827">
        <v>0.9</v>
      </c>
      <c r="T90" s="827">
        <v>0</v>
      </c>
      <c r="U90" s="827">
        <v>0.9</v>
      </c>
      <c r="V90" s="827">
        <v>0.9</v>
      </c>
      <c r="W90" s="827">
        <v>0.9</v>
      </c>
      <c r="X90" s="827">
        <v>0.9</v>
      </c>
    </row>
    <row r="91" spans="1:24" ht="153" x14ac:dyDescent="0.25">
      <c r="A91" s="1231"/>
      <c r="B91" s="1219"/>
      <c r="C91" s="1221"/>
      <c r="D91" s="666">
        <v>85</v>
      </c>
      <c r="E91" s="750" t="s">
        <v>553</v>
      </c>
      <c r="F91" s="750" t="s">
        <v>554</v>
      </c>
      <c r="G91" s="750" t="s">
        <v>555</v>
      </c>
      <c r="H91" s="750" t="s">
        <v>556</v>
      </c>
      <c r="I91" s="751" t="s">
        <v>557</v>
      </c>
      <c r="J91" s="1226" t="s">
        <v>215</v>
      </c>
      <c r="K91" s="1218" t="s">
        <v>216</v>
      </c>
      <c r="L91" s="1217">
        <v>197</v>
      </c>
      <c r="M91" s="1225" t="s">
        <v>217</v>
      </c>
      <c r="N91" s="100">
        <v>0.8</v>
      </c>
      <c r="O91" s="100">
        <v>0.8</v>
      </c>
      <c r="P91" s="100">
        <v>0.8</v>
      </c>
      <c r="Q91" s="100">
        <v>0.8</v>
      </c>
      <c r="R91" s="100">
        <v>0.8</v>
      </c>
      <c r="S91" s="827">
        <v>0.8</v>
      </c>
      <c r="T91" s="827">
        <v>0</v>
      </c>
      <c r="U91" s="827">
        <v>0</v>
      </c>
      <c r="V91" s="100">
        <v>0.8</v>
      </c>
      <c r="W91" s="978">
        <v>0.8</v>
      </c>
      <c r="X91" s="100">
        <v>0.8</v>
      </c>
    </row>
    <row r="92" spans="1:24" ht="165.75" x14ac:dyDescent="0.25">
      <c r="A92" s="1231"/>
      <c r="B92" s="1222" t="s">
        <v>558</v>
      </c>
      <c r="C92" s="1221" t="s">
        <v>559</v>
      </c>
      <c r="D92" s="666">
        <v>86</v>
      </c>
      <c r="E92" s="750" t="s">
        <v>560</v>
      </c>
      <c r="F92" s="750" t="s">
        <v>561</v>
      </c>
      <c r="G92" s="750" t="s">
        <v>562</v>
      </c>
      <c r="H92" s="750" t="s">
        <v>563</v>
      </c>
      <c r="I92" s="84" t="s">
        <v>564</v>
      </c>
      <c r="J92" s="1226"/>
      <c r="K92" s="1218"/>
      <c r="L92" s="1217"/>
      <c r="M92" s="1225"/>
      <c r="N92" s="750">
        <v>1</v>
      </c>
      <c r="O92" s="793">
        <v>1</v>
      </c>
      <c r="P92" s="793">
        <v>1</v>
      </c>
      <c r="Q92" s="793">
        <v>1</v>
      </c>
      <c r="R92" s="793">
        <v>1</v>
      </c>
      <c r="S92" s="793">
        <v>0</v>
      </c>
      <c r="T92" s="827">
        <v>0</v>
      </c>
      <c r="U92" s="827">
        <v>0</v>
      </c>
      <c r="V92" s="793">
        <v>1</v>
      </c>
      <c r="W92" s="976">
        <v>1</v>
      </c>
      <c r="X92" s="793">
        <v>1</v>
      </c>
    </row>
    <row r="93" spans="1:24" ht="102" x14ac:dyDescent="0.25">
      <c r="A93" s="1231"/>
      <c r="B93" s="1222"/>
      <c r="C93" s="1221"/>
      <c r="D93" s="666">
        <v>87</v>
      </c>
      <c r="E93" s="750" t="s">
        <v>565</v>
      </c>
      <c r="F93" s="750" t="s">
        <v>566</v>
      </c>
      <c r="G93" s="750" t="s">
        <v>567</v>
      </c>
      <c r="H93" s="750" t="s">
        <v>568</v>
      </c>
      <c r="I93" s="751" t="s">
        <v>569</v>
      </c>
      <c r="J93" s="1226"/>
      <c r="K93" s="1218"/>
      <c r="L93" s="1217"/>
      <c r="M93" s="1225"/>
      <c r="N93" s="100">
        <v>0.9</v>
      </c>
      <c r="O93" s="100">
        <v>0.9</v>
      </c>
      <c r="P93" s="100">
        <v>0.9</v>
      </c>
      <c r="Q93" s="100">
        <v>0.9</v>
      </c>
      <c r="R93" s="100">
        <v>0.9</v>
      </c>
      <c r="S93" s="827">
        <v>0</v>
      </c>
      <c r="T93" s="827">
        <v>0</v>
      </c>
      <c r="U93" s="827">
        <v>0</v>
      </c>
      <c r="V93" s="100">
        <v>0.9</v>
      </c>
      <c r="W93" s="978">
        <v>0.9</v>
      </c>
      <c r="X93" s="100">
        <v>0.9</v>
      </c>
    </row>
    <row r="94" spans="1:24" ht="127.5" x14ac:dyDescent="0.25">
      <c r="A94" s="1231"/>
      <c r="B94" s="1222"/>
      <c r="C94" s="1221"/>
      <c r="D94" s="666">
        <v>88</v>
      </c>
      <c r="E94" s="750" t="s">
        <v>570</v>
      </c>
      <c r="F94" s="750" t="s">
        <v>571</v>
      </c>
      <c r="G94" s="750" t="s">
        <v>572</v>
      </c>
      <c r="H94" s="750" t="s">
        <v>59</v>
      </c>
      <c r="I94" s="751" t="s">
        <v>573</v>
      </c>
      <c r="J94" s="1223" t="s">
        <v>574</v>
      </c>
      <c r="K94" s="1217"/>
      <c r="L94" s="1217"/>
      <c r="M94" s="1224"/>
      <c r="N94" s="790">
        <v>0.9</v>
      </c>
      <c r="O94" s="790">
        <v>0.9</v>
      </c>
      <c r="P94" s="790">
        <v>0.9</v>
      </c>
      <c r="Q94" s="790">
        <v>0.9</v>
      </c>
      <c r="R94" s="790">
        <v>0.9</v>
      </c>
      <c r="S94" s="831">
        <v>0</v>
      </c>
      <c r="T94" s="831">
        <v>0</v>
      </c>
      <c r="U94" s="831">
        <v>0</v>
      </c>
      <c r="V94" s="790">
        <v>0.9</v>
      </c>
      <c r="W94" s="790">
        <v>0.9</v>
      </c>
      <c r="X94" s="790">
        <v>0.9</v>
      </c>
    </row>
    <row r="95" spans="1:24" ht="153" x14ac:dyDescent="0.25">
      <c r="A95" s="1231"/>
      <c r="B95" s="1219" t="s">
        <v>558</v>
      </c>
      <c r="C95" s="1221" t="s">
        <v>559</v>
      </c>
      <c r="D95" s="666">
        <v>89</v>
      </c>
      <c r="E95" s="750" t="s">
        <v>575</v>
      </c>
      <c r="F95" s="750" t="s">
        <v>576</v>
      </c>
      <c r="G95" s="750" t="s">
        <v>577</v>
      </c>
      <c r="H95" s="750" t="s">
        <v>59</v>
      </c>
      <c r="I95" s="751" t="s">
        <v>578</v>
      </c>
      <c r="J95" s="1226" t="s">
        <v>215</v>
      </c>
      <c r="K95" s="1218" t="s">
        <v>216</v>
      </c>
      <c r="L95" s="1217">
        <v>197</v>
      </c>
      <c r="M95" s="1225" t="s">
        <v>217</v>
      </c>
      <c r="N95" s="100">
        <v>0.9</v>
      </c>
      <c r="O95" s="100">
        <v>0.9</v>
      </c>
      <c r="P95" s="100">
        <v>0.9</v>
      </c>
      <c r="Q95" s="100">
        <v>0.9</v>
      </c>
      <c r="R95" s="100">
        <v>0.9</v>
      </c>
      <c r="S95" s="827">
        <v>0.9</v>
      </c>
      <c r="T95" s="827">
        <v>0</v>
      </c>
      <c r="U95" s="100">
        <v>0.9</v>
      </c>
      <c r="V95" s="100">
        <v>0.9</v>
      </c>
      <c r="W95" s="978">
        <v>0.9</v>
      </c>
      <c r="X95" s="100">
        <v>0.9</v>
      </c>
    </row>
    <row r="96" spans="1:24" ht="140.25" x14ac:dyDescent="0.25">
      <c r="A96" s="1231"/>
      <c r="B96" s="1219"/>
      <c r="C96" s="1221"/>
      <c r="D96" s="666">
        <v>90</v>
      </c>
      <c r="E96" s="750" t="s">
        <v>579</v>
      </c>
      <c r="F96" s="750" t="s">
        <v>580</v>
      </c>
      <c r="G96" s="750" t="s">
        <v>581</v>
      </c>
      <c r="H96" s="750" t="s">
        <v>563</v>
      </c>
      <c r="I96" s="751" t="s">
        <v>582</v>
      </c>
      <c r="J96" s="1226"/>
      <c r="K96" s="1218"/>
      <c r="L96" s="1217"/>
      <c r="M96" s="1225"/>
      <c r="N96" s="750">
        <v>1</v>
      </c>
      <c r="O96" s="793">
        <v>1</v>
      </c>
      <c r="P96" s="793">
        <v>1</v>
      </c>
      <c r="Q96" s="793">
        <v>1</v>
      </c>
      <c r="R96" s="793">
        <v>1</v>
      </c>
      <c r="S96" s="793">
        <v>0</v>
      </c>
      <c r="T96" s="825">
        <v>1</v>
      </c>
      <c r="U96" s="793">
        <v>0</v>
      </c>
      <c r="V96" s="793">
        <v>1</v>
      </c>
      <c r="W96" s="976">
        <v>1</v>
      </c>
      <c r="X96" s="793">
        <v>1</v>
      </c>
    </row>
    <row r="97" spans="1:24" ht="153" x14ac:dyDescent="0.25">
      <c r="A97" s="1231"/>
      <c r="B97" s="1219"/>
      <c r="C97" s="1221"/>
      <c r="D97" s="666">
        <v>91</v>
      </c>
      <c r="E97" s="750" t="s">
        <v>583</v>
      </c>
      <c r="F97" s="750" t="s">
        <v>584</v>
      </c>
      <c r="G97" s="750" t="s">
        <v>585</v>
      </c>
      <c r="H97" s="750" t="s">
        <v>586</v>
      </c>
      <c r="I97" s="751" t="s">
        <v>587</v>
      </c>
      <c r="J97" s="757" t="s">
        <v>588</v>
      </c>
      <c r="K97" s="750" t="s">
        <v>589</v>
      </c>
      <c r="L97" s="750" t="s">
        <v>590</v>
      </c>
      <c r="M97" s="756" t="s">
        <v>591</v>
      </c>
      <c r="N97" s="100">
        <v>0.9</v>
      </c>
      <c r="O97" s="100">
        <v>0.9</v>
      </c>
      <c r="P97" s="100">
        <v>0.9</v>
      </c>
      <c r="Q97" s="100">
        <v>0.9</v>
      </c>
      <c r="R97" s="100">
        <v>0.9</v>
      </c>
      <c r="S97" s="827">
        <v>0.9</v>
      </c>
      <c r="T97" s="827">
        <v>0</v>
      </c>
      <c r="U97" s="827">
        <v>0.9</v>
      </c>
      <c r="V97" s="827">
        <v>0.9</v>
      </c>
      <c r="W97" s="827">
        <v>0.9</v>
      </c>
      <c r="X97" s="827">
        <v>0.9</v>
      </c>
    </row>
    <row r="98" spans="1:24" ht="153" x14ac:dyDescent="0.25">
      <c r="A98" s="1231"/>
      <c r="B98" s="1219"/>
      <c r="C98" s="1221"/>
      <c r="D98" s="666">
        <v>92</v>
      </c>
      <c r="E98" s="750" t="s">
        <v>592</v>
      </c>
      <c r="F98" s="750" t="s">
        <v>593</v>
      </c>
      <c r="G98" s="750" t="s">
        <v>594</v>
      </c>
      <c r="H98" s="750" t="s">
        <v>595</v>
      </c>
      <c r="I98" s="751" t="s">
        <v>596</v>
      </c>
      <c r="J98" s="757" t="s">
        <v>597</v>
      </c>
      <c r="K98" s="750" t="s">
        <v>386</v>
      </c>
      <c r="L98" s="761">
        <v>219</v>
      </c>
      <c r="M98" s="353" t="s">
        <v>482</v>
      </c>
      <c r="N98" s="750">
        <v>0</v>
      </c>
      <c r="O98" s="750">
        <v>0</v>
      </c>
      <c r="P98" s="750">
        <v>0</v>
      </c>
      <c r="Q98" s="750">
        <v>0</v>
      </c>
      <c r="R98" s="750">
        <v>1</v>
      </c>
      <c r="S98" s="750">
        <v>1</v>
      </c>
      <c r="T98" s="750">
        <v>0</v>
      </c>
      <c r="U98" s="750">
        <v>2</v>
      </c>
      <c r="V98" s="866">
        <v>2</v>
      </c>
      <c r="W98" s="976">
        <v>2</v>
      </c>
      <c r="X98" s="866">
        <v>2</v>
      </c>
    </row>
    <row r="99" spans="1:24" ht="89.25" x14ac:dyDescent="0.25">
      <c r="A99" s="1231"/>
      <c r="B99" s="1219"/>
      <c r="C99" s="1221"/>
      <c r="D99" s="666">
        <v>93</v>
      </c>
      <c r="E99" s="750" t="s">
        <v>598</v>
      </c>
      <c r="F99" s="750" t="s">
        <v>599</v>
      </c>
      <c r="G99" s="750" t="s">
        <v>600</v>
      </c>
      <c r="H99" s="750" t="s">
        <v>601</v>
      </c>
      <c r="I99" s="751" t="s">
        <v>602</v>
      </c>
      <c r="J99" s="58" t="s">
        <v>389</v>
      </c>
      <c r="K99" s="26" t="s">
        <v>603</v>
      </c>
      <c r="L99" s="26">
        <v>228</v>
      </c>
      <c r="M99" s="404" t="s">
        <v>604</v>
      </c>
      <c r="N99" s="750">
        <v>1</v>
      </c>
      <c r="O99" s="793">
        <v>1</v>
      </c>
      <c r="P99" s="793">
        <v>1</v>
      </c>
      <c r="Q99" s="793">
        <v>1</v>
      </c>
      <c r="R99" s="793">
        <v>1</v>
      </c>
      <c r="S99" s="793">
        <v>12</v>
      </c>
      <c r="T99" s="793">
        <v>0</v>
      </c>
      <c r="U99" s="793">
        <v>0</v>
      </c>
      <c r="V99" s="793">
        <v>1</v>
      </c>
      <c r="W99" s="976">
        <v>1</v>
      </c>
      <c r="X99" s="793">
        <v>1</v>
      </c>
    </row>
    <row r="100" spans="1:24" ht="242.25" x14ac:dyDescent="0.25">
      <c r="A100" s="1231"/>
      <c r="B100" s="1219"/>
      <c r="C100" s="1221"/>
      <c r="D100" s="666">
        <v>94</v>
      </c>
      <c r="E100" s="750" t="s">
        <v>605</v>
      </c>
      <c r="F100" s="750" t="s">
        <v>606</v>
      </c>
      <c r="G100" s="750" t="s">
        <v>607</v>
      </c>
      <c r="H100" s="750" t="s">
        <v>608</v>
      </c>
      <c r="I100" s="751" t="s">
        <v>609</v>
      </c>
      <c r="J100" s="757" t="s">
        <v>254</v>
      </c>
      <c r="K100" s="761" t="s">
        <v>262</v>
      </c>
      <c r="L100" s="750">
        <v>137</v>
      </c>
      <c r="M100" s="756" t="s">
        <v>263</v>
      </c>
      <c r="N100" s="750">
        <v>1</v>
      </c>
      <c r="O100" s="793">
        <v>1</v>
      </c>
      <c r="P100" s="793">
        <v>1</v>
      </c>
      <c r="Q100" s="793">
        <v>1</v>
      </c>
      <c r="R100" s="793">
        <v>1</v>
      </c>
      <c r="S100" s="793">
        <v>12</v>
      </c>
      <c r="T100" s="793">
        <v>12</v>
      </c>
      <c r="U100" s="793">
        <v>1</v>
      </c>
      <c r="V100" s="750">
        <v>1</v>
      </c>
      <c r="W100" s="976">
        <v>1</v>
      </c>
      <c r="X100" s="750">
        <v>1</v>
      </c>
    </row>
    <row r="101" spans="1:24" ht="114.75" x14ac:dyDescent="0.25">
      <c r="A101" s="1231"/>
      <c r="B101" s="1219"/>
      <c r="C101" s="1221"/>
      <c r="D101" s="666">
        <v>95</v>
      </c>
      <c r="E101" s="750" t="s">
        <v>610</v>
      </c>
      <c r="F101" s="750" t="s">
        <v>611</v>
      </c>
      <c r="G101" s="750" t="s">
        <v>612</v>
      </c>
      <c r="H101" s="750" t="s">
        <v>87</v>
      </c>
      <c r="I101" s="751" t="s">
        <v>613</v>
      </c>
      <c r="J101" s="1226" t="s">
        <v>215</v>
      </c>
      <c r="K101" s="1218" t="s">
        <v>216</v>
      </c>
      <c r="L101" s="1217">
        <v>197</v>
      </c>
      <c r="M101" s="1225" t="s">
        <v>217</v>
      </c>
      <c r="N101" s="750">
        <v>1</v>
      </c>
      <c r="O101" s="793">
        <v>1</v>
      </c>
      <c r="P101" s="793">
        <v>1</v>
      </c>
      <c r="Q101" s="793">
        <v>1</v>
      </c>
      <c r="R101" s="793">
        <v>1</v>
      </c>
      <c r="S101" s="793">
        <v>1</v>
      </c>
      <c r="T101" s="793">
        <v>1</v>
      </c>
      <c r="U101" s="793">
        <v>1</v>
      </c>
      <c r="V101" s="793">
        <v>1</v>
      </c>
      <c r="W101" s="976">
        <v>1</v>
      </c>
      <c r="X101" s="793">
        <v>1</v>
      </c>
    </row>
    <row r="102" spans="1:24" ht="204" x14ac:dyDescent="0.25">
      <c r="A102" s="1231"/>
      <c r="B102" s="1219"/>
      <c r="C102" s="1221"/>
      <c r="D102" s="666">
        <v>96</v>
      </c>
      <c r="E102" s="750" t="s">
        <v>614</v>
      </c>
      <c r="F102" s="750" t="s">
        <v>615</v>
      </c>
      <c r="G102" s="750" t="s">
        <v>616</v>
      </c>
      <c r="H102" s="750" t="s">
        <v>59</v>
      </c>
      <c r="I102" s="751" t="s">
        <v>617</v>
      </c>
      <c r="J102" s="1226"/>
      <c r="K102" s="1218"/>
      <c r="L102" s="1217"/>
      <c r="M102" s="1225"/>
      <c r="N102" s="100">
        <v>0.9</v>
      </c>
      <c r="O102" s="100">
        <v>0.9</v>
      </c>
      <c r="P102" s="100">
        <v>0.9</v>
      </c>
      <c r="Q102" s="100">
        <v>0.9</v>
      </c>
      <c r="R102" s="100">
        <v>0.9</v>
      </c>
      <c r="S102" s="827">
        <v>0</v>
      </c>
      <c r="T102" s="827">
        <v>0.9</v>
      </c>
      <c r="U102" s="100">
        <v>0.9</v>
      </c>
      <c r="V102" s="100">
        <v>0.9</v>
      </c>
      <c r="W102" s="978">
        <v>0.9</v>
      </c>
      <c r="X102" s="100">
        <v>0.9</v>
      </c>
    </row>
    <row r="103" spans="1:24" ht="140.25" x14ac:dyDescent="0.25">
      <c r="A103" s="1231"/>
      <c r="B103" s="1219"/>
      <c r="C103" s="26" t="s">
        <v>618</v>
      </c>
      <c r="D103" s="666">
        <v>97</v>
      </c>
      <c r="E103" s="750" t="s">
        <v>619</v>
      </c>
      <c r="F103" s="750" t="s">
        <v>620</v>
      </c>
      <c r="G103" s="750" t="s">
        <v>621</v>
      </c>
      <c r="H103" s="750" t="s">
        <v>59</v>
      </c>
      <c r="I103" s="751" t="s">
        <v>622</v>
      </c>
      <c r="J103" s="757" t="s">
        <v>406</v>
      </c>
      <c r="K103" s="750" t="s">
        <v>407</v>
      </c>
      <c r="L103" s="761">
        <v>136</v>
      </c>
      <c r="M103" s="756" t="s">
        <v>455</v>
      </c>
      <c r="N103" s="100">
        <v>0.9</v>
      </c>
      <c r="O103" s="100">
        <v>0.9</v>
      </c>
      <c r="P103" s="100">
        <v>0.9</v>
      </c>
      <c r="Q103" s="100">
        <v>0.9</v>
      </c>
      <c r="R103" s="100">
        <v>0.9</v>
      </c>
      <c r="S103" s="827">
        <v>12</v>
      </c>
      <c r="T103" s="827">
        <v>0</v>
      </c>
      <c r="U103" s="827">
        <v>0</v>
      </c>
      <c r="V103" s="100">
        <v>0.9</v>
      </c>
      <c r="W103" s="978">
        <v>0.9</v>
      </c>
      <c r="X103" s="100">
        <v>0.9</v>
      </c>
    </row>
    <row r="104" spans="1:24" ht="127.5" x14ac:dyDescent="0.25">
      <c r="A104" s="1233" t="s">
        <v>624</v>
      </c>
      <c r="B104" s="1221" t="s">
        <v>625</v>
      </c>
      <c r="C104" s="1230" t="s">
        <v>626</v>
      </c>
      <c r="D104" s="750">
        <v>98</v>
      </c>
      <c r="E104" s="768" t="s">
        <v>627</v>
      </c>
      <c r="F104" s="760" t="s">
        <v>628</v>
      </c>
      <c r="G104" s="760" t="s">
        <v>629</v>
      </c>
      <c r="H104" s="760" t="s">
        <v>630</v>
      </c>
      <c r="I104" s="31" t="s">
        <v>631</v>
      </c>
      <c r="J104" s="1226" t="s">
        <v>233</v>
      </c>
      <c r="K104" s="1218" t="s">
        <v>234</v>
      </c>
      <c r="L104" s="1219">
        <v>197</v>
      </c>
      <c r="M104" s="1280" t="s">
        <v>217</v>
      </c>
      <c r="N104" s="785">
        <v>1</v>
      </c>
      <c r="O104" s="785">
        <v>1</v>
      </c>
      <c r="P104" s="785">
        <v>1</v>
      </c>
      <c r="Q104" s="785">
        <v>1</v>
      </c>
      <c r="R104" s="785">
        <v>1</v>
      </c>
      <c r="S104" s="828">
        <v>1</v>
      </c>
      <c r="T104" s="828">
        <v>0</v>
      </c>
      <c r="U104" s="828">
        <v>0</v>
      </c>
      <c r="V104" s="785">
        <v>1</v>
      </c>
      <c r="W104" s="785">
        <v>1</v>
      </c>
      <c r="X104" s="785">
        <v>1</v>
      </c>
    </row>
    <row r="105" spans="1:24" ht="102" x14ac:dyDescent="0.25">
      <c r="A105" s="1233"/>
      <c r="B105" s="1221"/>
      <c r="C105" s="1230"/>
      <c r="D105" s="750">
        <v>99</v>
      </c>
      <c r="E105" s="768" t="s">
        <v>632</v>
      </c>
      <c r="F105" s="768" t="s">
        <v>633</v>
      </c>
      <c r="G105" s="768" t="s">
        <v>634</v>
      </c>
      <c r="H105" s="768" t="s">
        <v>635</v>
      </c>
      <c r="I105" s="32" t="s">
        <v>631</v>
      </c>
      <c r="J105" s="1226"/>
      <c r="K105" s="1218"/>
      <c r="L105" s="1219"/>
      <c r="M105" s="1280"/>
      <c r="N105" s="785">
        <v>0.8</v>
      </c>
      <c r="O105" s="785">
        <v>0.8</v>
      </c>
      <c r="P105" s="785">
        <v>0.8</v>
      </c>
      <c r="Q105" s="785">
        <v>0.8</v>
      </c>
      <c r="R105" s="785">
        <v>0.8</v>
      </c>
      <c r="S105" s="828">
        <v>0</v>
      </c>
      <c r="T105" s="828">
        <v>0</v>
      </c>
      <c r="U105" s="785">
        <v>0.8</v>
      </c>
      <c r="V105" s="785">
        <v>0.8</v>
      </c>
      <c r="W105" s="785">
        <v>0.8</v>
      </c>
      <c r="X105" s="785">
        <v>0.8</v>
      </c>
    </row>
    <row r="106" spans="1:24" ht="76.5" customHeight="1" x14ac:dyDescent="0.25">
      <c r="A106" s="1233"/>
      <c r="B106" s="1221"/>
      <c r="C106" s="1219" t="s">
        <v>636</v>
      </c>
      <c r="D106" s="762">
        <v>100</v>
      </c>
      <c r="E106" s="768" t="s">
        <v>637</v>
      </c>
      <c r="F106" s="760" t="s">
        <v>638</v>
      </c>
      <c r="G106" s="760" t="s">
        <v>639</v>
      </c>
      <c r="H106" s="760" t="s">
        <v>640</v>
      </c>
      <c r="I106" s="31" t="s">
        <v>641</v>
      </c>
      <c r="J106" s="1226"/>
      <c r="K106" s="1218"/>
      <c r="L106" s="1219"/>
      <c r="M106" s="1280"/>
      <c r="N106" s="785">
        <v>0.9</v>
      </c>
      <c r="O106" s="785">
        <v>0.9</v>
      </c>
      <c r="P106" s="785">
        <v>0.9</v>
      </c>
      <c r="Q106" s="785">
        <v>0.9</v>
      </c>
      <c r="R106" s="785">
        <v>0.9</v>
      </c>
      <c r="S106" s="828">
        <v>0</v>
      </c>
      <c r="T106" s="828">
        <v>0</v>
      </c>
      <c r="U106" s="828">
        <v>0</v>
      </c>
      <c r="V106" s="785">
        <v>0.9</v>
      </c>
      <c r="W106" s="785">
        <v>0.9</v>
      </c>
      <c r="X106" s="785">
        <v>0.9</v>
      </c>
    </row>
    <row r="107" spans="1:24" ht="114.75" x14ac:dyDescent="0.25">
      <c r="A107" s="1233"/>
      <c r="B107" s="1221"/>
      <c r="C107" s="1219"/>
      <c r="D107" s="750">
        <v>101</v>
      </c>
      <c r="E107" s="764" t="s">
        <v>642</v>
      </c>
      <c r="F107" s="760" t="s">
        <v>643</v>
      </c>
      <c r="G107" s="760" t="s">
        <v>644</v>
      </c>
      <c r="H107" s="760" t="s">
        <v>645</v>
      </c>
      <c r="I107" s="31" t="s">
        <v>641</v>
      </c>
      <c r="J107" s="1226"/>
      <c r="K107" s="1218"/>
      <c r="L107" s="1219"/>
      <c r="M107" s="1280"/>
      <c r="N107" s="785">
        <v>0.9</v>
      </c>
      <c r="O107" s="785">
        <v>0.9</v>
      </c>
      <c r="P107" s="785">
        <v>0.9</v>
      </c>
      <c r="Q107" s="785">
        <v>0.9</v>
      </c>
      <c r="R107" s="785">
        <v>0.9</v>
      </c>
      <c r="S107" s="828">
        <v>0</v>
      </c>
      <c r="T107" s="828">
        <v>13</v>
      </c>
      <c r="U107" s="785">
        <v>0.9</v>
      </c>
      <c r="V107" s="785">
        <v>0.9</v>
      </c>
      <c r="W107" s="785">
        <v>0.9</v>
      </c>
      <c r="X107" s="785">
        <v>0.9</v>
      </c>
    </row>
    <row r="108" spans="1:24" ht="89.25" x14ac:dyDescent="0.25">
      <c r="A108" s="1233"/>
      <c r="B108" s="1221"/>
      <c r="C108" s="1219"/>
      <c r="D108" s="750">
        <v>102</v>
      </c>
      <c r="E108" s="768" t="s">
        <v>646</v>
      </c>
      <c r="F108" s="760" t="s">
        <v>647</v>
      </c>
      <c r="G108" s="760" t="s">
        <v>648</v>
      </c>
      <c r="H108" s="760" t="s">
        <v>649</v>
      </c>
      <c r="I108" s="31" t="s">
        <v>650</v>
      </c>
      <c r="J108" s="1226"/>
      <c r="K108" s="1218"/>
      <c r="L108" s="1219"/>
      <c r="M108" s="1280"/>
      <c r="N108" s="785">
        <v>0.9</v>
      </c>
      <c r="O108" s="785">
        <v>0.9</v>
      </c>
      <c r="P108" s="785">
        <v>0.9</v>
      </c>
      <c r="Q108" s="785">
        <v>0.9</v>
      </c>
      <c r="R108" s="785">
        <v>0.9</v>
      </c>
      <c r="S108" s="828">
        <v>0</v>
      </c>
      <c r="T108" s="828">
        <v>2</v>
      </c>
      <c r="U108" s="828">
        <v>0.9</v>
      </c>
      <c r="V108" s="828">
        <v>2</v>
      </c>
      <c r="W108" s="828">
        <v>2</v>
      </c>
      <c r="X108" s="828">
        <v>2</v>
      </c>
    </row>
    <row r="109" spans="1:24" ht="114.75" x14ac:dyDescent="0.25">
      <c r="A109" s="1233"/>
      <c r="B109" s="1221"/>
      <c r="C109" s="1219"/>
      <c r="D109" s="750">
        <v>103</v>
      </c>
      <c r="E109" s="760" t="s">
        <v>651</v>
      </c>
      <c r="F109" s="760" t="s">
        <v>652</v>
      </c>
      <c r="G109" s="760" t="s">
        <v>653</v>
      </c>
      <c r="H109" s="760" t="s">
        <v>654</v>
      </c>
      <c r="I109" s="31" t="s">
        <v>655</v>
      </c>
      <c r="J109" s="1226"/>
      <c r="K109" s="1218"/>
      <c r="L109" s="1219"/>
      <c r="M109" s="1280"/>
      <c r="N109" s="785">
        <v>0.9</v>
      </c>
      <c r="O109" s="785">
        <v>0.9</v>
      </c>
      <c r="P109" s="785">
        <v>0.9</v>
      </c>
      <c r="Q109" s="785">
        <v>0.9</v>
      </c>
      <c r="R109" s="785">
        <v>0.9</v>
      </c>
      <c r="S109" s="828">
        <v>0</v>
      </c>
      <c r="T109" s="828">
        <v>3</v>
      </c>
      <c r="U109" s="828">
        <v>3</v>
      </c>
      <c r="V109" s="828">
        <v>3</v>
      </c>
      <c r="W109" s="828">
        <v>3</v>
      </c>
      <c r="X109" s="828">
        <v>3</v>
      </c>
    </row>
    <row r="110" spans="1:24" ht="127.5" x14ac:dyDescent="0.25">
      <c r="A110" s="1233"/>
      <c r="B110" s="1221"/>
      <c r="C110" s="1219"/>
      <c r="D110" s="762">
        <v>104</v>
      </c>
      <c r="E110" s="760" t="s">
        <v>656</v>
      </c>
      <c r="F110" s="760" t="s">
        <v>657</v>
      </c>
      <c r="G110" s="760" t="s">
        <v>658</v>
      </c>
      <c r="H110" s="760" t="s">
        <v>659</v>
      </c>
      <c r="I110" s="31" t="s">
        <v>660</v>
      </c>
      <c r="J110" s="1226"/>
      <c r="K110" s="1218"/>
      <c r="L110" s="1219"/>
      <c r="M110" s="1280"/>
      <c r="N110" s="785">
        <v>0.9</v>
      </c>
      <c r="O110" s="785">
        <v>0.9</v>
      </c>
      <c r="P110" s="785">
        <v>0.9</v>
      </c>
      <c r="Q110" s="785">
        <v>0.9</v>
      </c>
      <c r="R110" s="785">
        <v>0.9</v>
      </c>
      <c r="S110" s="828">
        <v>0</v>
      </c>
      <c r="T110" s="828">
        <v>0</v>
      </c>
      <c r="U110" s="828">
        <v>3</v>
      </c>
      <c r="V110" s="828">
        <v>3</v>
      </c>
      <c r="W110" s="828">
        <v>3</v>
      </c>
      <c r="X110" s="828">
        <v>3</v>
      </c>
    </row>
    <row r="111" spans="1:24" ht="127.5" x14ac:dyDescent="0.25">
      <c r="A111" s="1233"/>
      <c r="B111" s="1221"/>
      <c r="C111" s="1219"/>
      <c r="D111" s="750">
        <v>105</v>
      </c>
      <c r="E111" s="760" t="s">
        <v>661</v>
      </c>
      <c r="F111" s="760" t="s">
        <v>662</v>
      </c>
      <c r="G111" s="760" t="s">
        <v>663</v>
      </c>
      <c r="H111" s="760" t="s">
        <v>664</v>
      </c>
      <c r="I111" s="31" t="s">
        <v>665</v>
      </c>
      <c r="J111" s="1226"/>
      <c r="K111" s="1218"/>
      <c r="L111" s="1219"/>
      <c r="M111" s="1280"/>
      <c r="N111" s="762">
        <v>13</v>
      </c>
      <c r="O111" s="762">
        <v>13</v>
      </c>
      <c r="P111" s="762">
        <v>13</v>
      </c>
      <c r="Q111" s="762">
        <v>13</v>
      </c>
      <c r="R111" s="762">
        <v>13</v>
      </c>
      <c r="S111" s="828">
        <v>0</v>
      </c>
      <c r="T111" s="762">
        <v>12</v>
      </c>
      <c r="U111" s="762">
        <v>12</v>
      </c>
      <c r="V111" s="762">
        <v>13</v>
      </c>
      <c r="W111" s="975">
        <v>13</v>
      </c>
      <c r="X111" s="762">
        <v>13</v>
      </c>
    </row>
    <row r="112" spans="1:24" ht="114.75" x14ac:dyDescent="0.25">
      <c r="A112" s="1233"/>
      <c r="B112" s="1221"/>
      <c r="C112" s="1219"/>
      <c r="D112" s="750">
        <v>106</v>
      </c>
      <c r="E112" s="760" t="s">
        <v>666</v>
      </c>
      <c r="F112" s="760" t="s">
        <v>667</v>
      </c>
      <c r="G112" s="760" t="s">
        <v>668</v>
      </c>
      <c r="H112" s="760" t="s">
        <v>669</v>
      </c>
      <c r="I112" s="31" t="s">
        <v>670</v>
      </c>
      <c r="J112" s="1226"/>
      <c r="K112" s="1218"/>
      <c r="L112" s="1219"/>
      <c r="M112" s="1280"/>
      <c r="N112" s="785">
        <v>0.9</v>
      </c>
      <c r="O112" s="785">
        <v>0.9</v>
      </c>
      <c r="P112" s="785">
        <v>0.9</v>
      </c>
      <c r="Q112" s="785">
        <v>0.9</v>
      </c>
      <c r="R112" s="785">
        <v>0.9</v>
      </c>
      <c r="S112" s="828">
        <v>0</v>
      </c>
      <c r="T112" s="828">
        <v>4</v>
      </c>
      <c r="U112" s="828">
        <v>4</v>
      </c>
      <c r="V112" s="828">
        <v>4</v>
      </c>
      <c r="W112" s="828">
        <v>4</v>
      </c>
      <c r="X112" s="828">
        <v>4</v>
      </c>
    </row>
    <row r="113" spans="1:24" ht="114.75" x14ac:dyDescent="0.25">
      <c r="A113" s="1233"/>
      <c r="B113" s="1221"/>
      <c r="C113" s="1219"/>
      <c r="D113" s="750">
        <v>107</v>
      </c>
      <c r="E113" s="760" t="s">
        <v>671</v>
      </c>
      <c r="F113" s="760" t="s">
        <v>672</v>
      </c>
      <c r="G113" s="760" t="s">
        <v>673</v>
      </c>
      <c r="H113" s="760" t="s">
        <v>59</v>
      </c>
      <c r="I113" s="31" t="s">
        <v>674</v>
      </c>
      <c r="J113" s="1226"/>
      <c r="K113" s="1218"/>
      <c r="L113" s="1219"/>
      <c r="M113" s="1280"/>
      <c r="N113" s="785">
        <v>0.9</v>
      </c>
      <c r="O113" s="785">
        <v>0.9</v>
      </c>
      <c r="P113" s="785">
        <v>0.9</v>
      </c>
      <c r="Q113" s="785">
        <v>0.9</v>
      </c>
      <c r="R113" s="785">
        <v>0.9</v>
      </c>
      <c r="S113" s="828">
        <v>0</v>
      </c>
      <c r="T113" s="828">
        <v>0</v>
      </c>
      <c r="U113" s="785">
        <v>0.9</v>
      </c>
      <c r="V113" s="785">
        <v>0.9</v>
      </c>
      <c r="W113" s="785">
        <v>0.9</v>
      </c>
      <c r="X113" s="785">
        <v>0.9</v>
      </c>
    </row>
    <row r="114" spans="1:24" ht="140.25" x14ac:dyDescent="0.25">
      <c r="A114" s="1233"/>
      <c r="B114" s="1227" t="s">
        <v>675</v>
      </c>
      <c r="C114" s="1163" t="s">
        <v>676</v>
      </c>
      <c r="D114" s="762">
        <v>108</v>
      </c>
      <c r="E114" s="760" t="s">
        <v>677</v>
      </c>
      <c r="F114" s="760" t="s">
        <v>678</v>
      </c>
      <c r="G114" s="760" t="s">
        <v>679</v>
      </c>
      <c r="H114" s="760" t="s">
        <v>680</v>
      </c>
      <c r="I114" s="31" t="s">
        <v>670</v>
      </c>
      <c r="J114" s="1226"/>
      <c r="K114" s="1218"/>
      <c r="L114" s="1219"/>
      <c r="M114" s="1280"/>
      <c r="N114" s="785">
        <v>0.9</v>
      </c>
      <c r="O114" s="785">
        <v>0.9</v>
      </c>
      <c r="P114" s="785">
        <v>0.9</v>
      </c>
      <c r="Q114" s="785">
        <v>0.9</v>
      </c>
      <c r="R114" s="785">
        <v>0.9</v>
      </c>
      <c r="S114" s="828">
        <v>0</v>
      </c>
      <c r="T114" s="828">
        <v>2</v>
      </c>
      <c r="U114" s="828">
        <v>0.9</v>
      </c>
      <c r="V114" s="828">
        <v>1</v>
      </c>
      <c r="W114" s="828">
        <v>1</v>
      </c>
      <c r="X114" s="828">
        <v>1</v>
      </c>
    </row>
    <row r="115" spans="1:24" ht="128.25" thickBot="1" x14ac:dyDescent="0.3">
      <c r="A115" s="1234"/>
      <c r="B115" s="1228"/>
      <c r="C115" s="1229"/>
      <c r="D115" s="769">
        <v>109</v>
      </c>
      <c r="E115" s="771" t="s">
        <v>681</v>
      </c>
      <c r="F115" s="771" t="s">
        <v>682</v>
      </c>
      <c r="G115" s="771" t="s">
        <v>683</v>
      </c>
      <c r="H115" s="771" t="s">
        <v>684</v>
      </c>
      <c r="I115" s="34" t="s">
        <v>685</v>
      </c>
      <c r="J115" s="1236"/>
      <c r="K115" s="1235"/>
      <c r="L115" s="1220"/>
      <c r="M115" s="1284"/>
      <c r="N115" s="785">
        <v>0.9</v>
      </c>
      <c r="O115" s="785">
        <v>0.9</v>
      </c>
      <c r="P115" s="785">
        <v>0.9</v>
      </c>
      <c r="Q115" s="785">
        <v>0.9</v>
      </c>
      <c r="R115" s="785">
        <v>0.9</v>
      </c>
      <c r="S115" s="828">
        <v>0</v>
      </c>
      <c r="T115" s="828">
        <v>10</v>
      </c>
      <c r="U115" s="828">
        <v>6</v>
      </c>
      <c r="V115" s="828">
        <v>6</v>
      </c>
      <c r="W115" s="828">
        <v>6</v>
      </c>
      <c r="X115" s="828">
        <v>6</v>
      </c>
    </row>
  </sheetData>
  <mergeCells count="126">
    <mergeCell ref="M104:M115"/>
    <mergeCell ref="C106:C113"/>
    <mergeCell ref="B114:B115"/>
    <mergeCell ref="C114:C115"/>
    <mergeCell ref="J101:J102"/>
    <mergeCell ref="K101:K102"/>
    <mergeCell ref="L101:L102"/>
    <mergeCell ref="M101:M102"/>
    <mergeCell ref="A104:A115"/>
    <mergeCell ref="B104:B113"/>
    <mergeCell ref="C104:C105"/>
    <mergeCell ref="J104:J115"/>
    <mergeCell ref="K104:K115"/>
    <mergeCell ref="L104:L115"/>
    <mergeCell ref="A80:A103"/>
    <mergeCell ref="B80:B91"/>
    <mergeCell ref="B92:B94"/>
    <mergeCell ref="C92:C94"/>
    <mergeCell ref="J94:M94"/>
    <mergeCell ref="B95:B103"/>
    <mergeCell ref="C95:C102"/>
    <mergeCell ref="J95:J96"/>
    <mergeCell ref="K95:K96"/>
    <mergeCell ref="L95:L96"/>
    <mergeCell ref="M95:M96"/>
    <mergeCell ref="L88:L89"/>
    <mergeCell ref="M88:M89"/>
    <mergeCell ref="J91:J93"/>
    <mergeCell ref="K91:K93"/>
    <mergeCell ref="L91:L93"/>
    <mergeCell ref="M91:M93"/>
    <mergeCell ref="K73:K76"/>
    <mergeCell ref="L73:L76"/>
    <mergeCell ref="C80:C84"/>
    <mergeCell ref="C85:C91"/>
    <mergeCell ref="I88:I89"/>
    <mergeCell ref="J88:J89"/>
    <mergeCell ref="K88:K89"/>
    <mergeCell ref="A63:A79"/>
    <mergeCell ref="B63:B71"/>
    <mergeCell ref="C63:C66"/>
    <mergeCell ref="J65:J66"/>
    <mergeCell ref="K65:K66"/>
    <mergeCell ref="L65:L66"/>
    <mergeCell ref="C67:C71"/>
    <mergeCell ref="B72:B79"/>
    <mergeCell ref="C72:C74"/>
    <mergeCell ref="J73:J76"/>
    <mergeCell ref="A47:A62"/>
    <mergeCell ref="B47:B50"/>
    <mergeCell ref="C47:C50"/>
    <mergeCell ref="J48:J50"/>
    <mergeCell ref="K48:K50"/>
    <mergeCell ref="L48:L50"/>
    <mergeCell ref="C75:C79"/>
    <mergeCell ref="M48:M50"/>
    <mergeCell ref="B57:B60"/>
    <mergeCell ref="C57:C60"/>
    <mergeCell ref="J58:J62"/>
    <mergeCell ref="K58:K62"/>
    <mergeCell ref="L58:L62"/>
    <mergeCell ref="M58:M62"/>
    <mergeCell ref="B61:B62"/>
    <mergeCell ref="C61:C62"/>
    <mergeCell ref="B51:B56"/>
    <mergeCell ref="C52:C54"/>
    <mergeCell ref="J52:J55"/>
    <mergeCell ref="K52:K55"/>
    <mergeCell ref="L52:L55"/>
    <mergeCell ref="M52:M55"/>
    <mergeCell ref="C55:C56"/>
    <mergeCell ref="J43:J44"/>
    <mergeCell ref="K43:K44"/>
    <mergeCell ref="L43:L44"/>
    <mergeCell ref="M43:M44"/>
    <mergeCell ref="J45:J46"/>
    <mergeCell ref="L18:L20"/>
    <mergeCell ref="M18:M20"/>
    <mergeCell ref="T32:T35"/>
    <mergeCell ref="D32:D35"/>
    <mergeCell ref="E32:E35"/>
    <mergeCell ref="F32:F35"/>
    <mergeCell ref="G32:G35"/>
    <mergeCell ref="H32:H35"/>
    <mergeCell ref="I32:I35"/>
    <mergeCell ref="K45:K46"/>
    <mergeCell ref="L45:L46"/>
    <mergeCell ref="M45:M46"/>
    <mergeCell ref="P32:P35"/>
    <mergeCell ref="Q32:Q35"/>
    <mergeCell ref="R32:R35"/>
    <mergeCell ref="S32:S35"/>
    <mergeCell ref="A4:A46"/>
    <mergeCell ref="B4:B23"/>
    <mergeCell ref="C4:C10"/>
    <mergeCell ref="C11:C13"/>
    <mergeCell ref="C14:C17"/>
    <mergeCell ref="J2:M2"/>
    <mergeCell ref="N2:X2"/>
    <mergeCell ref="B24:B30"/>
    <mergeCell ref="C24:C26"/>
    <mergeCell ref="C27:C28"/>
    <mergeCell ref="C29:C30"/>
    <mergeCell ref="B31:B46"/>
    <mergeCell ref="C31:C35"/>
    <mergeCell ref="C18:C23"/>
    <mergeCell ref="J18:J20"/>
    <mergeCell ref="K18:K20"/>
    <mergeCell ref="U32:U35"/>
    <mergeCell ref="V32:V35"/>
    <mergeCell ref="X32:X35"/>
    <mergeCell ref="N32:N35"/>
    <mergeCell ref="O32:O35"/>
    <mergeCell ref="C36:C37"/>
    <mergeCell ref="C38:C42"/>
    <mergeCell ref="C43:C46"/>
    <mergeCell ref="A1:X1"/>
    <mergeCell ref="A2:A3"/>
    <mergeCell ref="B2:B3"/>
    <mergeCell ref="C2:C3"/>
    <mergeCell ref="D2:D3"/>
    <mergeCell ref="E2:E3"/>
    <mergeCell ref="F2:F3"/>
    <mergeCell ref="G2:G3"/>
    <mergeCell ref="H2:H3"/>
    <mergeCell ref="I2:I3"/>
  </mergeCells>
  <conditionalFormatting sqref="L39">
    <cfRule type="duplicateValues" dxfId="1110" priority="46"/>
  </conditionalFormatting>
  <conditionalFormatting sqref="L18">
    <cfRule type="duplicateValues" dxfId="1109" priority="45"/>
  </conditionalFormatting>
  <conditionalFormatting sqref="L37">
    <cfRule type="duplicateValues" dxfId="1108" priority="44"/>
  </conditionalFormatting>
  <conditionalFormatting sqref="L45">
    <cfRule type="duplicateValues" dxfId="1107" priority="43"/>
  </conditionalFormatting>
  <conditionalFormatting sqref="K70">
    <cfRule type="duplicateValues" dxfId="1106" priority="42"/>
  </conditionalFormatting>
  <conditionalFormatting sqref="L104">
    <cfRule type="duplicateValues" dxfId="1105" priority="4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workbookViewId="0">
      <selection activeCell="D4" sqref="D4"/>
    </sheetView>
  </sheetViews>
  <sheetFormatPr baseColWidth="10" defaultRowHeight="15" x14ac:dyDescent="0.25"/>
  <sheetData>
    <row r="1" spans="1:2" x14ac:dyDescent="0.25">
      <c r="A1" s="349" t="s">
        <v>1386</v>
      </c>
      <c r="B1" s="349" t="s">
        <v>1387</v>
      </c>
    </row>
    <row r="2" spans="1:2" x14ac:dyDescent="0.25">
      <c r="A2" s="350" t="s">
        <v>1388</v>
      </c>
      <c r="B2" s="350">
        <v>14</v>
      </c>
    </row>
    <row r="3" spans="1:2" x14ac:dyDescent="0.25">
      <c r="A3" s="350" t="s">
        <v>1389</v>
      </c>
      <c r="B3" s="350">
        <v>13</v>
      </c>
    </row>
    <row r="4" spans="1:2" x14ac:dyDescent="0.25">
      <c r="A4" s="350" t="s">
        <v>1390</v>
      </c>
      <c r="B4" s="350">
        <v>6</v>
      </c>
    </row>
    <row r="5" spans="1:2" x14ac:dyDescent="0.25">
      <c r="A5" s="350" t="s">
        <v>1391</v>
      </c>
      <c r="B5" s="350">
        <v>3</v>
      </c>
    </row>
    <row r="6" spans="1:2" x14ac:dyDescent="0.25">
      <c r="A6" s="350" t="s">
        <v>1392</v>
      </c>
      <c r="B6" s="350">
        <v>73</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0"/>
  <sheetViews>
    <sheetView zoomScale="80" zoomScaleNormal="80" workbookViewId="0">
      <pane xSplit="6" ySplit="3" topLeftCell="G6" activePane="bottomRight" state="frozen"/>
      <selection pane="topRight" activeCell="G1" sqref="G1"/>
      <selection pane="bottomLeft" activeCell="A4" sqref="A4"/>
      <selection pane="bottomRight" activeCell="D10" sqref="D10"/>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3" customWidth="1"/>
    <col min="20" max="20" width="9.7109375" style="4" customWidth="1"/>
    <col min="21" max="21" width="30.7109375" style="3" customWidth="1"/>
  </cols>
  <sheetData>
    <row r="1" spans="1:21" ht="21.75" thickBot="1" x14ac:dyDescent="0.3">
      <c r="A1" s="1286" t="s">
        <v>698</v>
      </c>
      <c r="B1" s="1287"/>
      <c r="C1" s="1287"/>
      <c r="D1" s="1287"/>
      <c r="E1" s="1287"/>
      <c r="F1" s="1287"/>
      <c r="G1" s="1287"/>
      <c r="H1" s="1287"/>
      <c r="I1" s="1288"/>
      <c r="J1" s="19"/>
      <c r="K1" s="19"/>
      <c r="L1" s="19"/>
      <c r="M1" s="19"/>
      <c r="N1" s="22"/>
      <c r="O1" s="20"/>
      <c r="P1" s="20"/>
      <c r="Q1" s="21"/>
      <c r="R1" s="23"/>
      <c r="S1" s="23"/>
      <c r="T1" s="21"/>
      <c r="U1" s="22"/>
    </row>
    <row r="2" spans="1:21" ht="26.25" customHeight="1" x14ac:dyDescent="0.25">
      <c r="A2" s="1289" t="s">
        <v>0</v>
      </c>
      <c r="B2" s="1289" t="s">
        <v>1</v>
      </c>
      <c r="C2" s="1289" t="s">
        <v>2</v>
      </c>
      <c r="D2" s="1289" t="s">
        <v>12</v>
      </c>
      <c r="E2" s="1289" t="s">
        <v>3</v>
      </c>
      <c r="F2" s="1289" t="s">
        <v>4</v>
      </c>
      <c r="G2" s="1289" t="s">
        <v>5</v>
      </c>
      <c r="H2" s="1289" t="s">
        <v>6</v>
      </c>
      <c r="I2" s="1291" t="s">
        <v>7</v>
      </c>
      <c r="J2" s="1293" t="s">
        <v>284</v>
      </c>
      <c r="K2" s="1294"/>
      <c r="L2" s="1294"/>
      <c r="M2" s="1295"/>
      <c r="N2" s="1308" t="s">
        <v>4</v>
      </c>
      <c r="O2" s="1310" t="s">
        <v>279</v>
      </c>
      <c r="P2" s="1302"/>
      <c r="Q2" s="1303" t="s">
        <v>281</v>
      </c>
      <c r="R2" s="1302" t="s">
        <v>280</v>
      </c>
      <c r="S2" s="1302"/>
      <c r="T2" s="1303" t="s">
        <v>281</v>
      </c>
      <c r="U2" s="1305" t="s">
        <v>282</v>
      </c>
    </row>
    <row r="3" spans="1:21" ht="26.25" thickBot="1" x14ac:dyDescent="0.3">
      <c r="A3" s="1290"/>
      <c r="B3" s="1290"/>
      <c r="C3" s="1290"/>
      <c r="D3" s="1290"/>
      <c r="E3" s="1290"/>
      <c r="F3" s="1290"/>
      <c r="G3" s="1290"/>
      <c r="H3" s="1290"/>
      <c r="I3" s="1292"/>
      <c r="J3" s="72" t="s">
        <v>8</v>
      </c>
      <c r="K3" s="73" t="s">
        <v>9</v>
      </c>
      <c r="L3" s="73" t="s">
        <v>10</v>
      </c>
      <c r="M3" s="74" t="s">
        <v>11</v>
      </c>
      <c r="N3" s="1309"/>
      <c r="O3" s="75" t="s">
        <v>277</v>
      </c>
      <c r="P3" s="76" t="s">
        <v>278</v>
      </c>
      <c r="Q3" s="1304"/>
      <c r="R3" s="76" t="s">
        <v>277</v>
      </c>
      <c r="S3" s="76" t="s">
        <v>278</v>
      </c>
      <c r="T3" s="1304"/>
      <c r="U3" s="1306"/>
    </row>
    <row r="4" spans="1:21" ht="60" customHeight="1" x14ac:dyDescent="0.25">
      <c r="A4" s="1296" t="s">
        <v>13</v>
      </c>
      <c r="B4" s="1297" t="s">
        <v>14</v>
      </c>
      <c r="C4" s="1298" t="s">
        <v>15</v>
      </c>
      <c r="D4" s="78">
        <v>1</v>
      </c>
      <c r="E4" s="77" t="s">
        <v>16</v>
      </c>
      <c r="F4" s="77" t="s">
        <v>17</v>
      </c>
      <c r="G4" s="77" t="s">
        <v>18</v>
      </c>
      <c r="H4" s="77" t="s">
        <v>19</v>
      </c>
      <c r="I4" s="79" t="s">
        <v>20</v>
      </c>
      <c r="J4" s="46" t="s">
        <v>205</v>
      </c>
      <c r="K4" s="47" t="s">
        <v>206</v>
      </c>
      <c r="L4" s="47" t="s">
        <v>96</v>
      </c>
      <c r="M4" s="50" t="s">
        <v>207</v>
      </c>
      <c r="N4" s="77" t="s">
        <v>17</v>
      </c>
      <c r="O4" s="46" t="s">
        <v>708</v>
      </c>
      <c r="P4" s="47">
        <v>0</v>
      </c>
      <c r="Q4" s="48">
        <v>0</v>
      </c>
      <c r="R4" s="49" t="s">
        <v>708</v>
      </c>
      <c r="S4" s="49" t="s">
        <v>708</v>
      </c>
      <c r="T4" s="48" t="s">
        <v>708</v>
      </c>
      <c r="U4" s="50" t="s">
        <v>708</v>
      </c>
    </row>
    <row r="5" spans="1:21" ht="60" customHeight="1" x14ac:dyDescent="0.25">
      <c r="A5" s="1226"/>
      <c r="B5" s="1218"/>
      <c r="C5" s="1221"/>
      <c r="D5" s="24">
        <v>2</v>
      </c>
      <c r="E5" s="25" t="s">
        <v>21</v>
      </c>
      <c r="F5" s="25" t="s">
        <v>22</v>
      </c>
      <c r="G5" s="25" t="s">
        <v>23</v>
      </c>
      <c r="H5" s="25" t="s">
        <v>24</v>
      </c>
      <c r="I5" s="31" t="s">
        <v>25</v>
      </c>
      <c r="J5" s="54" t="s">
        <v>208</v>
      </c>
      <c r="K5" s="25" t="s">
        <v>209</v>
      </c>
      <c r="L5" s="24">
        <v>52</v>
      </c>
      <c r="M5" s="31" t="s">
        <v>210</v>
      </c>
      <c r="N5" s="25" t="s">
        <v>22</v>
      </c>
      <c r="O5" s="54" t="s">
        <v>709</v>
      </c>
      <c r="P5" s="100">
        <v>0.1</v>
      </c>
      <c r="Q5" s="36">
        <v>1</v>
      </c>
      <c r="R5" s="37">
        <v>30999978</v>
      </c>
      <c r="S5" s="37">
        <v>30999978</v>
      </c>
      <c r="T5" s="36">
        <f>S5/R5</f>
        <v>1</v>
      </c>
      <c r="U5" s="31" t="s">
        <v>712</v>
      </c>
    </row>
    <row r="6" spans="1:21" ht="60" customHeight="1" x14ac:dyDescent="0.25">
      <c r="A6" s="1226"/>
      <c r="B6" s="1218"/>
      <c r="C6" s="1221"/>
      <c r="D6" s="24">
        <v>3</v>
      </c>
      <c r="E6" s="25" t="s">
        <v>26</v>
      </c>
      <c r="F6" s="25" t="s">
        <v>27</v>
      </c>
      <c r="G6" s="25" t="s">
        <v>28</v>
      </c>
      <c r="H6" s="25" t="s">
        <v>29</v>
      </c>
      <c r="I6" s="31" t="s">
        <v>30</v>
      </c>
      <c r="J6" s="54" t="s">
        <v>211</v>
      </c>
      <c r="K6" s="25" t="s">
        <v>212</v>
      </c>
      <c r="L6" s="24">
        <v>45</v>
      </c>
      <c r="M6" s="31" t="s">
        <v>213</v>
      </c>
      <c r="N6" s="25" t="s">
        <v>27</v>
      </c>
      <c r="O6" s="54">
        <v>1</v>
      </c>
      <c r="P6" s="24">
        <v>0</v>
      </c>
      <c r="Q6" s="36">
        <f>P6/O6</f>
        <v>0</v>
      </c>
      <c r="R6" s="37">
        <v>0</v>
      </c>
      <c r="S6" s="37">
        <v>0</v>
      </c>
      <c r="T6" s="36">
        <v>0</v>
      </c>
      <c r="U6" s="31" t="s">
        <v>708</v>
      </c>
    </row>
    <row r="7" spans="1:21" ht="60" customHeight="1" x14ac:dyDescent="0.25">
      <c r="A7" s="1226"/>
      <c r="B7" s="1218"/>
      <c r="C7" s="1221"/>
      <c r="D7" s="24">
        <v>4</v>
      </c>
      <c r="E7" s="25" t="s">
        <v>31</v>
      </c>
      <c r="F7" s="25" t="s">
        <v>32</v>
      </c>
      <c r="G7" s="25" t="s">
        <v>33</v>
      </c>
      <c r="H7" s="25" t="s">
        <v>34</v>
      </c>
      <c r="I7" s="31" t="s">
        <v>35</v>
      </c>
      <c r="J7" s="54" t="s">
        <v>96</v>
      </c>
      <c r="K7" s="24" t="s">
        <v>96</v>
      </c>
      <c r="L7" s="24" t="s">
        <v>96</v>
      </c>
      <c r="M7" s="52" t="s">
        <v>96</v>
      </c>
      <c r="N7" s="25" t="s">
        <v>32</v>
      </c>
      <c r="O7" s="54">
        <v>0</v>
      </c>
      <c r="P7" s="24">
        <v>0</v>
      </c>
      <c r="Q7" s="36">
        <v>0</v>
      </c>
      <c r="R7" s="37">
        <v>0</v>
      </c>
      <c r="S7" s="37">
        <v>0</v>
      </c>
      <c r="T7" s="36">
        <v>0</v>
      </c>
      <c r="U7" s="31" t="s">
        <v>708</v>
      </c>
    </row>
    <row r="8" spans="1:21" ht="60" customHeight="1" x14ac:dyDescent="0.25">
      <c r="A8" s="1226"/>
      <c r="B8" s="1218"/>
      <c r="C8" s="1221"/>
      <c r="D8" s="24">
        <v>5</v>
      </c>
      <c r="E8" s="25" t="s">
        <v>36</v>
      </c>
      <c r="F8" s="25" t="s">
        <v>37</v>
      </c>
      <c r="G8" s="25" t="s">
        <v>38</v>
      </c>
      <c r="H8" s="25" t="s">
        <v>39</v>
      </c>
      <c r="I8" s="31" t="s">
        <v>40</v>
      </c>
      <c r="J8" s="54" t="s">
        <v>211</v>
      </c>
      <c r="K8" s="25" t="s">
        <v>214</v>
      </c>
      <c r="L8" s="24">
        <v>45</v>
      </c>
      <c r="M8" s="31" t="s">
        <v>213</v>
      </c>
      <c r="N8" s="25" t="s">
        <v>37</v>
      </c>
      <c r="O8" s="54">
        <v>1</v>
      </c>
      <c r="P8" s="24">
        <v>0.7</v>
      </c>
      <c r="Q8" s="36">
        <f t="shared" ref="Q8:Q17" si="0">P8/O8</f>
        <v>0.7</v>
      </c>
      <c r="R8" s="37">
        <v>0</v>
      </c>
      <c r="S8" s="37">
        <v>0</v>
      </c>
      <c r="T8" s="36">
        <v>0</v>
      </c>
      <c r="U8" s="31" t="s">
        <v>708</v>
      </c>
    </row>
    <row r="9" spans="1:21" ht="60" customHeight="1" x14ac:dyDescent="0.25">
      <c r="A9" s="1226"/>
      <c r="B9" s="1218"/>
      <c r="C9" s="1221"/>
      <c r="D9" s="24">
        <v>6</v>
      </c>
      <c r="E9" s="25" t="s">
        <v>41</v>
      </c>
      <c r="F9" s="25" t="s">
        <v>42</v>
      </c>
      <c r="G9" s="25" t="s">
        <v>43</v>
      </c>
      <c r="H9" s="24" t="s">
        <v>44</v>
      </c>
      <c r="I9" s="52" t="s">
        <v>45</v>
      </c>
      <c r="J9" s="82" t="s">
        <v>215</v>
      </c>
      <c r="K9" s="25" t="s">
        <v>216</v>
      </c>
      <c r="L9" s="9">
        <v>197</v>
      </c>
      <c r="M9" s="31" t="s">
        <v>217</v>
      </c>
      <c r="N9" s="25" t="s">
        <v>42</v>
      </c>
      <c r="O9" s="88">
        <v>0.15</v>
      </c>
      <c r="P9" s="100">
        <v>0.15</v>
      </c>
      <c r="Q9" s="36">
        <f t="shared" si="0"/>
        <v>1</v>
      </c>
      <c r="R9" s="37">
        <v>368750000</v>
      </c>
      <c r="S9" s="37">
        <v>368386660</v>
      </c>
      <c r="T9" s="36">
        <f>S9/R9</f>
        <v>0.99901467118644072</v>
      </c>
      <c r="U9" s="31" t="s">
        <v>713</v>
      </c>
    </row>
    <row r="10" spans="1:21" ht="60" customHeight="1" x14ac:dyDescent="0.25">
      <c r="A10" s="1226"/>
      <c r="B10" s="1218"/>
      <c r="C10" s="1221"/>
      <c r="D10" s="24">
        <v>7</v>
      </c>
      <c r="E10" s="25" t="s">
        <v>46</v>
      </c>
      <c r="F10" s="25" t="s">
        <v>47</v>
      </c>
      <c r="G10" s="25" t="s">
        <v>48</v>
      </c>
      <c r="H10" s="25" t="s">
        <v>19</v>
      </c>
      <c r="I10" s="31" t="s">
        <v>49</v>
      </c>
      <c r="J10" s="54" t="s">
        <v>96</v>
      </c>
      <c r="K10" s="24" t="s">
        <v>96</v>
      </c>
      <c r="L10" s="24" t="s">
        <v>96</v>
      </c>
      <c r="M10" s="52" t="s">
        <v>96</v>
      </c>
      <c r="N10" s="25" t="s">
        <v>47</v>
      </c>
      <c r="O10" s="54">
        <v>0.5</v>
      </c>
      <c r="P10" s="24">
        <v>0.3</v>
      </c>
      <c r="Q10" s="36">
        <f t="shared" si="0"/>
        <v>0.6</v>
      </c>
      <c r="R10" s="37">
        <v>0</v>
      </c>
      <c r="S10" s="37">
        <v>0</v>
      </c>
      <c r="T10" s="36">
        <v>0</v>
      </c>
      <c r="U10" s="31" t="s">
        <v>708</v>
      </c>
    </row>
    <row r="11" spans="1:21" ht="60" customHeight="1" x14ac:dyDescent="0.25">
      <c r="A11" s="1226"/>
      <c r="B11" s="1218"/>
      <c r="C11" s="1221" t="s">
        <v>50</v>
      </c>
      <c r="D11" s="24">
        <v>8</v>
      </c>
      <c r="E11" s="25" t="s">
        <v>51</v>
      </c>
      <c r="F11" s="25" t="s">
        <v>52</v>
      </c>
      <c r="G11" s="25" t="s">
        <v>53</v>
      </c>
      <c r="H11" s="25" t="s">
        <v>54</v>
      </c>
      <c r="I11" s="31" t="s">
        <v>55</v>
      </c>
      <c r="J11" s="6" t="s">
        <v>211</v>
      </c>
      <c r="K11" s="25" t="s">
        <v>218</v>
      </c>
      <c r="L11" s="24">
        <v>33</v>
      </c>
      <c r="M11" s="31" t="s">
        <v>219</v>
      </c>
      <c r="N11" s="25" t="s">
        <v>52</v>
      </c>
      <c r="O11" s="88">
        <v>0.08</v>
      </c>
      <c r="P11" s="100">
        <v>0.08</v>
      </c>
      <c r="Q11" s="36">
        <f t="shared" si="0"/>
        <v>1</v>
      </c>
      <c r="R11" s="37">
        <v>7987995</v>
      </c>
      <c r="S11" s="37">
        <v>7987995</v>
      </c>
      <c r="T11" s="36">
        <f>S11/R11</f>
        <v>1</v>
      </c>
      <c r="U11" s="31" t="s">
        <v>714</v>
      </c>
    </row>
    <row r="12" spans="1:21" ht="60" customHeight="1" x14ac:dyDescent="0.25">
      <c r="A12" s="1226"/>
      <c r="B12" s="1218"/>
      <c r="C12" s="1221"/>
      <c r="D12" s="24">
        <v>9</v>
      </c>
      <c r="E12" s="25" t="s">
        <v>56</v>
      </c>
      <c r="F12" s="25" t="s">
        <v>57</v>
      </c>
      <c r="G12" s="25" t="s">
        <v>58</v>
      </c>
      <c r="H12" s="25" t="s">
        <v>59</v>
      </c>
      <c r="I12" s="31" t="s">
        <v>55</v>
      </c>
      <c r="J12" s="54" t="s">
        <v>211</v>
      </c>
      <c r="K12" s="24" t="s">
        <v>214</v>
      </c>
      <c r="L12" s="24">
        <v>28</v>
      </c>
      <c r="M12" s="31" t="s">
        <v>220</v>
      </c>
      <c r="N12" s="25" t="s">
        <v>57</v>
      </c>
      <c r="O12" s="88">
        <v>0.1</v>
      </c>
      <c r="P12" s="100">
        <v>0.1</v>
      </c>
      <c r="Q12" s="36">
        <f t="shared" si="0"/>
        <v>1</v>
      </c>
      <c r="R12" s="37">
        <v>137400000</v>
      </c>
      <c r="S12" s="37">
        <v>137400000</v>
      </c>
      <c r="T12" s="36">
        <f t="shared" ref="T12:T17" si="1">S12/R12</f>
        <v>1</v>
      </c>
      <c r="U12" s="31" t="s">
        <v>715</v>
      </c>
    </row>
    <row r="13" spans="1:21" ht="60" customHeight="1" x14ac:dyDescent="0.25">
      <c r="A13" s="1226"/>
      <c r="B13" s="1218"/>
      <c r="C13" s="1221"/>
      <c r="D13" s="24">
        <v>10</v>
      </c>
      <c r="E13" s="25" t="s">
        <v>60</v>
      </c>
      <c r="F13" s="25" t="s">
        <v>61</v>
      </c>
      <c r="G13" s="25" t="s">
        <v>62</v>
      </c>
      <c r="H13" s="25" t="s">
        <v>63</v>
      </c>
      <c r="I13" s="31" t="s">
        <v>55</v>
      </c>
      <c r="J13" s="54" t="s">
        <v>221</v>
      </c>
      <c r="K13" s="24" t="s">
        <v>222</v>
      </c>
      <c r="L13" s="24">
        <v>122</v>
      </c>
      <c r="M13" s="31" t="s">
        <v>223</v>
      </c>
      <c r="N13" s="25" t="s">
        <v>61</v>
      </c>
      <c r="O13" s="88">
        <v>0.1</v>
      </c>
      <c r="P13" s="100">
        <v>0.1</v>
      </c>
      <c r="Q13" s="36">
        <f t="shared" si="0"/>
        <v>1</v>
      </c>
      <c r="R13" s="37">
        <v>137400000</v>
      </c>
      <c r="S13" s="37">
        <v>137400000</v>
      </c>
      <c r="T13" s="36">
        <f t="shared" si="1"/>
        <v>1</v>
      </c>
      <c r="U13" s="31" t="s">
        <v>716</v>
      </c>
    </row>
    <row r="14" spans="1:21" ht="60" customHeight="1" x14ac:dyDescent="0.25">
      <c r="A14" s="1226"/>
      <c r="B14" s="1218"/>
      <c r="C14" s="1221" t="s">
        <v>50</v>
      </c>
      <c r="D14" s="24">
        <v>11</v>
      </c>
      <c r="E14" s="25" t="s">
        <v>64</v>
      </c>
      <c r="F14" s="25" t="s">
        <v>65</v>
      </c>
      <c r="G14" s="25" t="s">
        <v>66</v>
      </c>
      <c r="H14" s="25" t="s">
        <v>67</v>
      </c>
      <c r="I14" s="31" t="s">
        <v>718</v>
      </c>
      <c r="J14" s="54" t="s">
        <v>224</v>
      </c>
      <c r="K14" s="24" t="s">
        <v>290</v>
      </c>
      <c r="L14" s="24" t="s">
        <v>225</v>
      </c>
      <c r="M14" s="31" t="s">
        <v>226</v>
      </c>
      <c r="N14" s="25" t="s">
        <v>65</v>
      </c>
      <c r="O14" s="88">
        <v>0.2</v>
      </c>
      <c r="P14" s="100">
        <v>0.2</v>
      </c>
      <c r="Q14" s="36">
        <f t="shared" si="0"/>
        <v>1</v>
      </c>
      <c r="R14" s="37">
        <v>137400000</v>
      </c>
      <c r="S14" s="37">
        <v>8000000</v>
      </c>
      <c r="T14" s="36">
        <f t="shared" si="1"/>
        <v>5.8224163027656477E-2</v>
      </c>
      <c r="U14" s="31" t="s">
        <v>717</v>
      </c>
    </row>
    <row r="15" spans="1:21" ht="60" customHeight="1" x14ac:dyDescent="0.25">
      <c r="A15" s="1226"/>
      <c r="B15" s="1218"/>
      <c r="C15" s="1221"/>
      <c r="D15" s="24">
        <v>12</v>
      </c>
      <c r="E15" s="25" t="s">
        <v>69</v>
      </c>
      <c r="F15" s="25" t="s">
        <v>70</v>
      </c>
      <c r="G15" s="25" t="s">
        <v>71</v>
      </c>
      <c r="H15" s="25" t="s">
        <v>72</v>
      </c>
      <c r="I15" s="31" t="s">
        <v>285</v>
      </c>
      <c r="J15" s="6" t="s">
        <v>211</v>
      </c>
      <c r="K15" s="8" t="s">
        <v>212</v>
      </c>
      <c r="L15" s="24">
        <v>46</v>
      </c>
      <c r="M15" s="31" t="s">
        <v>227</v>
      </c>
      <c r="N15" s="25" t="s">
        <v>70</v>
      </c>
      <c r="O15" s="88">
        <v>0.05</v>
      </c>
      <c r="P15" s="100">
        <v>0.05</v>
      </c>
      <c r="Q15" s="36">
        <f t="shared" si="0"/>
        <v>1</v>
      </c>
      <c r="R15" s="37">
        <v>46926660</v>
      </c>
      <c r="S15" s="37">
        <v>46926660</v>
      </c>
      <c r="T15" s="36">
        <f t="shared" si="1"/>
        <v>1</v>
      </c>
      <c r="U15" s="31" t="s">
        <v>719</v>
      </c>
    </row>
    <row r="16" spans="1:21" ht="60" customHeight="1" x14ac:dyDescent="0.25">
      <c r="A16" s="1226"/>
      <c r="B16" s="1218"/>
      <c r="C16" s="1221"/>
      <c r="D16" s="24">
        <v>13</v>
      </c>
      <c r="E16" s="25" t="s">
        <v>287</v>
      </c>
      <c r="F16" s="25" t="s">
        <v>288</v>
      </c>
      <c r="G16" s="25" t="s">
        <v>73</v>
      </c>
      <c r="H16" s="25" t="s">
        <v>74</v>
      </c>
      <c r="I16" s="31" t="s">
        <v>286</v>
      </c>
      <c r="J16" s="54" t="s">
        <v>228</v>
      </c>
      <c r="K16" s="26" t="s">
        <v>229</v>
      </c>
      <c r="L16" s="24" t="s">
        <v>230</v>
      </c>
      <c r="M16" s="53" t="s">
        <v>231</v>
      </c>
      <c r="N16" s="25" t="s">
        <v>288</v>
      </c>
      <c r="O16" s="88">
        <v>0.05</v>
      </c>
      <c r="P16" s="100">
        <v>0.05</v>
      </c>
      <c r="Q16" s="36">
        <f t="shared" si="0"/>
        <v>1</v>
      </c>
      <c r="R16" s="37">
        <v>46926660</v>
      </c>
      <c r="S16" s="37">
        <v>46926660</v>
      </c>
      <c r="T16" s="36">
        <f t="shared" si="1"/>
        <v>1</v>
      </c>
      <c r="U16" s="31" t="s">
        <v>720</v>
      </c>
    </row>
    <row r="17" spans="1:21" ht="60" customHeight="1" x14ac:dyDescent="0.25">
      <c r="A17" s="1226"/>
      <c r="B17" s="1218"/>
      <c r="C17" s="1221"/>
      <c r="D17" s="24">
        <v>14</v>
      </c>
      <c r="E17" s="25" t="s">
        <v>75</v>
      </c>
      <c r="F17" s="25" t="s">
        <v>76</v>
      </c>
      <c r="G17" s="25" t="s">
        <v>77</v>
      </c>
      <c r="H17" s="25" t="s">
        <v>78</v>
      </c>
      <c r="I17" s="31" t="s">
        <v>68</v>
      </c>
      <c r="J17" s="54" t="s">
        <v>211</v>
      </c>
      <c r="K17" s="24" t="s">
        <v>218</v>
      </c>
      <c r="L17" s="24">
        <v>32</v>
      </c>
      <c r="M17" s="31" t="s">
        <v>232</v>
      </c>
      <c r="N17" s="25" t="s">
        <v>76</v>
      </c>
      <c r="O17" s="88">
        <v>0.1</v>
      </c>
      <c r="P17" s="100">
        <v>0.1</v>
      </c>
      <c r="Q17" s="36">
        <f t="shared" si="0"/>
        <v>1</v>
      </c>
      <c r="R17" s="37">
        <v>174500000</v>
      </c>
      <c r="S17" s="37">
        <v>47689970</v>
      </c>
      <c r="T17" s="36">
        <f t="shared" si="1"/>
        <v>0.27329495702005729</v>
      </c>
      <c r="U17" s="31" t="s">
        <v>721</v>
      </c>
    </row>
    <row r="18" spans="1:21" ht="60" customHeight="1" x14ac:dyDescent="0.25">
      <c r="A18" s="1226"/>
      <c r="B18" s="1218"/>
      <c r="C18" s="1221" t="s">
        <v>79</v>
      </c>
      <c r="D18" s="24">
        <v>15</v>
      </c>
      <c r="E18" s="25" t="s">
        <v>80</v>
      </c>
      <c r="F18" s="25" t="s">
        <v>81</v>
      </c>
      <c r="G18" s="25" t="s">
        <v>82</v>
      </c>
      <c r="H18" s="25" t="s">
        <v>83</v>
      </c>
      <c r="I18" s="31" t="s">
        <v>84</v>
      </c>
      <c r="J18" s="1226" t="s">
        <v>233</v>
      </c>
      <c r="K18" s="1218" t="s">
        <v>234</v>
      </c>
      <c r="L18" s="1219">
        <v>197</v>
      </c>
      <c r="M18" s="1299" t="s">
        <v>217</v>
      </c>
      <c r="N18" s="25" t="s">
        <v>81</v>
      </c>
      <c r="O18" s="54">
        <v>0</v>
      </c>
      <c r="P18" s="24">
        <v>0</v>
      </c>
      <c r="Q18" s="36">
        <v>0</v>
      </c>
      <c r="R18" s="37">
        <v>0</v>
      </c>
      <c r="S18" s="37">
        <v>0</v>
      </c>
      <c r="T18" s="36">
        <v>0</v>
      </c>
      <c r="U18" s="31" t="s">
        <v>708</v>
      </c>
    </row>
    <row r="19" spans="1:21" ht="60" customHeight="1" x14ac:dyDescent="0.25">
      <c r="A19" s="1226"/>
      <c r="B19" s="1218"/>
      <c r="C19" s="1221"/>
      <c r="D19" s="24">
        <v>16</v>
      </c>
      <c r="E19" s="25" t="s">
        <v>85</v>
      </c>
      <c r="F19" s="25" t="s">
        <v>86</v>
      </c>
      <c r="G19" s="25" t="s">
        <v>291</v>
      </c>
      <c r="H19" s="25" t="s">
        <v>87</v>
      </c>
      <c r="I19" s="80" t="s">
        <v>88</v>
      </c>
      <c r="J19" s="1226"/>
      <c r="K19" s="1218"/>
      <c r="L19" s="1219"/>
      <c r="M19" s="1299"/>
      <c r="N19" s="25" t="s">
        <v>86</v>
      </c>
      <c r="O19" s="54" t="s">
        <v>710</v>
      </c>
      <c r="P19" s="24">
        <v>0</v>
      </c>
      <c r="Q19" s="36">
        <v>0</v>
      </c>
      <c r="R19" s="37">
        <v>0</v>
      </c>
      <c r="S19" s="37">
        <v>0</v>
      </c>
      <c r="T19" s="36">
        <v>0</v>
      </c>
      <c r="U19" s="31" t="s">
        <v>722</v>
      </c>
    </row>
    <row r="20" spans="1:21" ht="60" customHeight="1" x14ac:dyDescent="0.25">
      <c r="A20" s="1226"/>
      <c r="B20" s="1218"/>
      <c r="C20" s="1221"/>
      <c r="D20" s="24">
        <v>17</v>
      </c>
      <c r="E20" s="25" t="s">
        <v>89</v>
      </c>
      <c r="F20" s="25" t="s">
        <v>90</v>
      </c>
      <c r="G20" s="25" t="s">
        <v>91</v>
      </c>
      <c r="H20" s="25" t="s">
        <v>87</v>
      </c>
      <c r="I20" s="80" t="s">
        <v>92</v>
      </c>
      <c r="J20" s="1226"/>
      <c r="K20" s="1218"/>
      <c r="L20" s="1219"/>
      <c r="M20" s="1299"/>
      <c r="N20" s="25" t="s">
        <v>90</v>
      </c>
      <c r="O20" s="54">
        <v>0</v>
      </c>
      <c r="P20" s="24">
        <v>0</v>
      </c>
      <c r="Q20" s="36">
        <v>0</v>
      </c>
      <c r="R20" s="37">
        <v>0</v>
      </c>
      <c r="S20" s="37">
        <v>0</v>
      </c>
      <c r="T20" s="36">
        <v>0</v>
      </c>
      <c r="U20" s="31" t="s">
        <v>708</v>
      </c>
    </row>
    <row r="21" spans="1:21" ht="60" customHeight="1" x14ac:dyDescent="0.25">
      <c r="A21" s="1226"/>
      <c r="B21" s="1218"/>
      <c r="C21" s="1221"/>
      <c r="D21" s="24">
        <v>18</v>
      </c>
      <c r="E21" s="25" t="s">
        <v>93</v>
      </c>
      <c r="F21" s="25" t="s">
        <v>94</v>
      </c>
      <c r="G21" s="25" t="s">
        <v>95</v>
      </c>
      <c r="H21" s="24" t="s">
        <v>96</v>
      </c>
      <c r="I21" s="80" t="s">
        <v>97</v>
      </c>
      <c r="J21" s="54" t="s">
        <v>96</v>
      </c>
      <c r="K21" s="24" t="s">
        <v>96</v>
      </c>
      <c r="L21" s="24" t="s">
        <v>96</v>
      </c>
      <c r="M21" s="52" t="s">
        <v>96</v>
      </c>
      <c r="N21" s="25" t="s">
        <v>94</v>
      </c>
      <c r="O21" s="54">
        <v>0.5</v>
      </c>
      <c r="P21" s="24">
        <v>0.5</v>
      </c>
      <c r="Q21" s="36">
        <f>P21/O21</f>
        <v>1</v>
      </c>
      <c r="R21" s="37">
        <v>23650000</v>
      </c>
      <c r="S21" s="37">
        <v>16666666</v>
      </c>
      <c r="T21" s="36">
        <f>S21/R21</f>
        <v>0.70472160676532769</v>
      </c>
      <c r="U21" s="31" t="s">
        <v>723</v>
      </c>
    </row>
    <row r="22" spans="1:21" ht="60" customHeight="1" x14ac:dyDescent="0.25">
      <c r="A22" s="1226"/>
      <c r="B22" s="1218"/>
      <c r="C22" s="1221"/>
      <c r="D22" s="24">
        <v>19</v>
      </c>
      <c r="E22" s="25" t="s">
        <v>98</v>
      </c>
      <c r="F22" s="25" t="s">
        <v>99</v>
      </c>
      <c r="G22" s="25" t="s">
        <v>100</v>
      </c>
      <c r="H22" s="25" t="s">
        <v>101</v>
      </c>
      <c r="I22" s="80" t="s">
        <v>102</v>
      </c>
      <c r="J22" s="54" t="s">
        <v>233</v>
      </c>
      <c r="K22" s="24" t="s">
        <v>234</v>
      </c>
      <c r="L22" s="28">
        <v>192</v>
      </c>
      <c r="M22" s="55" t="s">
        <v>235</v>
      </c>
      <c r="N22" s="25" t="s">
        <v>99</v>
      </c>
      <c r="O22" s="54" t="s">
        <v>711</v>
      </c>
      <c r="P22" s="100">
        <v>0.8</v>
      </c>
      <c r="Q22" s="36">
        <v>0.8</v>
      </c>
      <c r="R22" s="37">
        <v>5363333</v>
      </c>
      <c r="S22" s="37">
        <v>5209430.07</v>
      </c>
      <c r="T22" s="36">
        <f>S22/R22</f>
        <v>0.97130461039804916</v>
      </c>
      <c r="U22" s="31" t="s">
        <v>724</v>
      </c>
    </row>
    <row r="23" spans="1:21" ht="60" customHeight="1" x14ac:dyDescent="0.25">
      <c r="A23" s="1226"/>
      <c r="B23" s="1218"/>
      <c r="C23" s="1221"/>
      <c r="D23" s="24">
        <v>20</v>
      </c>
      <c r="E23" s="25" t="s">
        <v>103</v>
      </c>
      <c r="F23" s="25" t="s">
        <v>104</v>
      </c>
      <c r="G23" s="25" t="s">
        <v>105</v>
      </c>
      <c r="H23" s="25" t="s">
        <v>106</v>
      </c>
      <c r="I23" s="31" t="s">
        <v>107</v>
      </c>
      <c r="J23" s="54" t="s">
        <v>96</v>
      </c>
      <c r="K23" s="24" t="s">
        <v>96</v>
      </c>
      <c r="L23" s="24" t="s">
        <v>96</v>
      </c>
      <c r="M23" s="52" t="s">
        <v>96</v>
      </c>
      <c r="N23" s="25" t="s">
        <v>104</v>
      </c>
      <c r="O23" s="54">
        <v>0</v>
      </c>
      <c r="P23" s="24">
        <v>0</v>
      </c>
      <c r="Q23" s="36">
        <v>0</v>
      </c>
      <c r="R23" s="37">
        <v>0</v>
      </c>
      <c r="S23" s="37">
        <v>0</v>
      </c>
      <c r="T23" s="36">
        <v>0</v>
      </c>
      <c r="U23" s="31" t="s">
        <v>708</v>
      </c>
    </row>
    <row r="24" spans="1:21" ht="60" customHeight="1" x14ac:dyDescent="0.25">
      <c r="A24" s="1226"/>
      <c r="B24" s="1222" t="s">
        <v>108</v>
      </c>
      <c r="C24" s="1221" t="s">
        <v>109</v>
      </c>
      <c r="D24" s="24">
        <v>21</v>
      </c>
      <c r="E24" s="30" t="s">
        <v>110</v>
      </c>
      <c r="F24" s="25" t="s">
        <v>111</v>
      </c>
      <c r="G24" s="25" t="s">
        <v>112</v>
      </c>
      <c r="H24" s="25" t="s">
        <v>113</v>
      </c>
      <c r="I24" s="31" t="s">
        <v>114</v>
      </c>
      <c r="J24" s="54" t="s">
        <v>236</v>
      </c>
      <c r="K24" s="24" t="s">
        <v>237</v>
      </c>
      <c r="L24" s="24">
        <v>65</v>
      </c>
      <c r="M24" s="31" t="s">
        <v>238</v>
      </c>
      <c r="N24" s="25" t="s">
        <v>111</v>
      </c>
      <c r="O24" s="54">
        <v>0</v>
      </c>
      <c r="P24" s="24">
        <v>0</v>
      </c>
      <c r="Q24" s="36">
        <v>0</v>
      </c>
      <c r="R24" s="37">
        <v>0</v>
      </c>
      <c r="S24" s="37">
        <v>0</v>
      </c>
      <c r="T24" s="36">
        <v>0</v>
      </c>
      <c r="U24" s="31" t="s">
        <v>708</v>
      </c>
    </row>
    <row r="25" spans="1:21" ht="60" customHeight="1" x14ac:dyDescent="0.25">
      <c r="A25" s="1226"/>
      <c r="B25" s="1222"/>
      <c r="C25" s="1221"/>
      <c r="D25" s="24">
        <v>22</v>
      </c>
      <c r="E25" s="25" t="s">
        <v>115</v>
      </c>
      <c r="F25" s="25" t="s">
        <v>116</v>
      </c>
      <c r="G25" s="25" t="s">
        <v>117</v>
      </c>
      <c r="H25" s="25" t="s">
        <v>118</v>
      </c>
      <c r="I25" s="31" t="s">
        <v>119</v>
      </c>
      <c r="J25" s="85" t="s">
        <v>236</v>
      </c>
      <c r="K25" s="29" t="s">
        <v>239</v>
      </c>
      <c r="L25" s="24">
        <v>85</v>
      </c>
      <c r="M25" s="31" t="s">
        <v>240</v>
      </c>
      <c r="N25" s="25" t="s">
        <v>116</v>
      </c>
      <c r="O25" s="54">
        <v>0</v>
      </c>
      <c r="P25" s="24">
        <v>0</v>
      </c>
      <c r="Q25" s="36">
        <v>0</v>
      </c>
      <c r="R25" s="37">
        <v>0</v>
      </c>
      <c r="S25" s="37">
        <v>0</v>
      </c>
      <c r="T25" s="36">
        <v>0</v>
      </c>
      <c r="U25" s="31" t="s">
        <v>708</v>
      </c>
    </row>
    <row r="26" spans="1:21" ht="60" customHeight="1" x14ac:dyDescent="0.25">
      <c r="A26" s="1226"/>
      <c r="B26" s="1222"/>
      <c r="C26" s="1221"/>
      <c r="D26" s="24">
        <v>23</v>
      </c>
      <c r="E26" s="25" t="s">
        <v>120</v>
      </c>
      <c r="F26" s="25" t="s">
        <v>121</v>
      </c>
      <c r="G26" s="25" t="s">
        <v>122</v>
      </c>
      <c r="H26" s="25" t="s">
        <v>118</v>
      </c>
      <c r="I26" s="31" t="s">
        <v>123</v>
      </c>
      <c r="J26" s="54" t="s">
        <v>96</v>
      </c>
      <c r="K26" s="24" t="s">
        <v>96</v>
      </c>
      <c r="L26" s="24" t="s">
        <v>96</v>
      </c>
      <c r="M26" s="57" t="s">
        <v>241</v>
      </c>
      <c r="N26" s="25" t="s">
        <v>121</v>
      </c>
      <c r="O26" s="54">
        <v>0</v>
      </c>
      <c r="P26" s="24">
        <v>0</v>
      </c>
      <c r="Q26" s="36">
        <v>0</v>
      </c>
      <c r="R26" s="37">
        <v>0</v>
      </c>
      <c r="S26" s="37">
        <v>0</v>
      </c>
      <c r="T26" s="36">
        <v>0</v>
      </c>
      <c r="U26" s="31" t="s">
        <v>708</v>
      </c>
    </row>
    <row r="27" spans="1:21" ht="60" customHeight="1" x14ac:dyDescent="0.25">
      <c r="A27" s="1226"/>
      <c r="B27" s="1222"/>
      <c r="C27" s="1221" t="s">
        <v>124</v>
      </c>
      <c r="D27" s="24">
        <v>24</v>
      </c>
      <c r="E27" s="25" t="s">
        <v>125</v>
      </c>
      <c r="F27" s="25" t="s">
        <v>126</v>
      </c>
      <c r="G27" s="25" t="s">
        <v>127</v>
      </c>
      <c r="H27" s="25" t="s">
        <v>128</v>
      </c>
      <c r="I27" s="31" t="s">
        <v>129</v>
      </c>
      <c r="J27" s="54" t="s">
        <v>242</v>
      </c>
      <c r="K27" s="24" t="s">
        <v>243</v>
      </c>
      <c r="L27" s="24">
        <v>68</v>
      </c>
      <c r="M27" s="31" t="s">
        <v>244</v>
      </c>
      <c r="N27" s="25" t="s">
        <v>126</v>
      </c>
      <c r="O27" s="54">
        <v>0</v>
      </c>
      <c r="P27" s="24">
        <v>0</v>
      </c>
      <c r="Q27" s="36">
        <v>0</v>
      </c>
      <c r="R27" s="37">
        <v>0</v>
      </c>
      <c r="S27" s="37">
        <v>0</v>
      </c>
      <c r="T27" s="36">
        <v>0</v>
      </c>
      <c r="U27" s="31" t="s">
        <v>725</v>
      </c>
    </row>
    <row r="28" spans="1:21" ht="60" customHeight="1" x14ac:dyDescent="0.25">
      <c r="A28" s="1226"/>
      <c r="B28" s="1222"/>
      <c r="C28" s="1221"/>
      <c r="D28" s="24">
        <v>25</v>
      </c>
      <c r="E28" s="30" t="s">
        <v>130</v>
      </c>
      <c r="F28" s="25" t="s">
        <v>131</v>
      </c>
      <c r="G28" s="25" t="s">
        <v>132</v>
      </c>
      <c r="H28" s="25" t="s">
        <v>133</v>
      </c>
      <c r="I28" s="31" t="s">
        <v>134</v>
      </c>
      <c r="J28" s="54" t="s">
        <v>245</v>
      </c>
      <c r="K28" s="24" t="s">
        <v>246</v>
      </c>
      <c r="L28" s="24">
        <v>107</v>
      </c>
      <c r="M28" s="31" t="s">
        <v>247</v>
      </c>
      <c r="N28" s="25" t="s">
        <v>131</v>
      </c>
      <c r="O28" s="54">
        <v>0</v>
      </c>
      <c r="P28" s="24">
        <v>0</v>
      </c>
      <c r="Q28" s="36">
        <v>0</v>
      </c>
      <c r="R28" s="37">
        <v>0</v>
      </c>
      <c r="S28" s="37">
        <v>0</v>
      </c>
      <c r="T28" s="36">
        <v>0</v>
      </c>
      <c r="U28" s="31" t="s">
        <v>708</v>
      </c>
    </row>
    <row r="29" spans="1:21" ht="60" customHeight="1" x14ac:dyDescent="0.25">
      <c r="A29" s="1226"/>
      <c r="B29" s="1222"/>
      <c r="C29" s="1221" t="s">
        <v>135</v>
      </c>
      <c r="D29" s="24">
        <v>26</v>
      </c>
      <c r="E29" s="25" t="s">
        <v>136</v>
      </c>
      <c r="F29" s="25" t="s">
        <v>137</v>
      </c>
      <c r="G29" s="25" t="s">
        <v>138</v>
      </c>
      <c r="H29" s="25" t="s">
        <v>139</v>
      </c>
      <c r="I29" s="31" t="s">
        <v>140</v>
      </c>
      <c r="J29" s="54" t="s">
        <v>96</v>
      </c>
      <c r="K29" s="24" t="s">
        <v>96</v>
      </c>
      <c r="L29" s="24" t="s">
        <v>96</v>
      </c>
      <c r="M29" s="57" t="s">
        <v>241</v>
      </c>
      <c r="N29" s="25" t="s">
        <v>137</v>
      </c>
      <c r="O29" s="54">
        <v>0</v>
      </c>
      <c r="P29" s="24">
        <v>0</v>
      </c>
      <c r="Q29" s="36">
        <v>0</v>
      </c>
      <c r="R29" s="37">
        <v>0</v>
      </c>
      <c r="S29" s="37">
        <v>0</v>
      </c>
      <c r="T29" s="36">
        <v>0</v>
      </c>
      <c r="U29" s="31" t="s">
        <v>708</v>
      </c>
    </row>
    <row r="30" spans="1:21" ht="60" customHeight="1" x14ac:dyDescent="0.25">
      <c r="A30" s="1226"/>
      <c r="B30" s="1222"/>
      <c r="C30" s="1221"/>
      <c r="D30" s="24">
        <v>27</v>
      </c>
      <c r="E30" s="26" t="s">
        <v>141</v>
      </c>
      <c r="F30" s="26" t="s">
        <v>142</v>
      </c>
      <c r="G30" s="26" t="s">
        <v>143</v>
      </c>
      <c r="H30" s="26" t="s">
        <v>144</v>
      </c>
      <c r="I30" s="59" t="s">
        <v>145</v>
      </c>
      <c r="J30" s="58" t="s">
        <v>215</v>
      </c>
      <c r="K30" s="26" t="s">
        <v>216</v>
      </c>
      <c r="L30" s="24">
        <v>197</v>
      </c>
      <c r="M30" s="59" t="s">
        <v>217</v>
      </c>
      <c r="N30" s="26" t="s">
        <v>142</v>
      </c>
      <c r="O30" s="88">
        <v>0.05</v>
      </c>
      <c r="P30" s="100">
        <v>0.05</v>
      </c>
      <c r="Q30" s="36">
        <f>P30/O30</f>
        <v>1</v>
      </c>
      <c r="R30" s="37">
        <v>10000000</v>
      </c>
      <c r="S30" s="37">
        <v>10000000</v>
      </c>
      <c r="T30" s="36">
        <f>S30/R30</f>
        <v>1</v>
      </c>
      <c r="U30" s="31" t="s">
        <v>726</v>
      </c>
    </row>
    <row r="31" spans="1:21" ht="60" customHeight="1" x14ac:dyDescent="0.25">
      <c r="A31" s="1226"/>
      <c r="B31" s="1219" t="s">
        <v>146</v>
      </c>
      <c r="C31" s="1218" t="s">
        <v>147</v>
      </c>
      <c r="D31" s="24">
        <v>28</v>
      </c>
      <c r="E31" s="26" t="s">
        <v>148</v>
      </c>
      <c r="F31" s="26" t="s">
        <v>149</v>
      </c>
      <c r="G31" s="26" t="s">
        <v>150</v>
      </c>
      <c r="H31" s="26" t="s">
        <v>151</v>
      </c>
      <c r="I31" s="59" t="s">
        <v>152</v>
      </c>
      <c r="J31" s="58" t="s">
        <v>248</v>
      </c>
      <c r="K31" s="39" t="s">
        <v>249</v>
      </c>
      <c r="L31" s="24">
        <v>157</v>
      </c>
      <c r="M31" s="60" t="s">
        <v>250</v>
      </c>
      <c r="N31" s="26" t="s">
        <v>149</v>
      </c>
      <c r="O31" s="88">
        <v>0.7</v>
      </c>
      <c r="P31" s="100">
        <v>0.6</v>
      </c>
      <c r="Q31" s="36">
        <f>P31/O31</f>
        <v>0.85714285714285721</v>
      </c>
      <c r="R31" s="37">
        <v>18444390908.93</v>
      </c>
      <c r="S31" s="37">
        <v>9148596406</v>
      </c>
      <c r="T31" s="36">
        <f>S31/R31</f>
        <v>0.49600967856144457</v>
      </c>
      <c r="U31" s="31" t="s">
        <v>727</v>
      </c>
    </row>
    <row r="32" spans="1:21" ht="60" customHeight="1" x14ac:dyDescent="0.25">
      <c r="A32" s="1226"/>
      <c r="B32" s="1219"/>
      <c r="C32" s="1218"/>
      <c r="D32" s="1218">
        <v>29</v>
      </c>
      <c r="E32" s="1218" t="s">
        <v>153</v>
      </c>
      <c r="F32" s="1218" t="s">
        <v>154</v>
      </c>
      <c r="G32" s="1218" t="s">
        <v>155</v>
      </c>
      <c r="H32" s="1218" t="s">
        <v>151</v>
      </c>
      <c r="I32" s="1232" t="s">
        <v>152</v>
      </c>
      <c r="J32" s="54" t="s">
        <v>251</v>
      </c>
      <c r="K32" s="8" t="s">
        <v>252</v>
      </c>
      <c r="L32" s="24">
        <v>129</v>
      </c>
      <c r="M32" s="31" t="s">
        <v>253</v>
      </c>
      <c r="N32" s="1218" t="s">
        <v>154</v>
      </c>
      <c r="O32" s="1285">
        <v>0.7</v>
      </c>
      <c r="P32" s="1153">
        <v>0.6</v>
      </c>
      <c r="Q32" s="1166">
        <f>P32/O32</f>
        <v>0.85714285714285721</v>
      </c>
      <c r="R32" s="1169">
        <v>18444390908.93</v>
      </c>
      <c r="S32" s="1169">
        <v>9148596406</v>
      </c>
      <c r="T32" s="1166">
        <f>S32/R32</f>
        <v>0.49600967856144457</v>
      </c>
      <c r="U32" s="1202" t="s">
        <v>728</v>
      </c>
    </row>
    <row r="33" spans="1:21" ht="60" customHeight="1" x14ac:dyDescent="0.25">
      <c r="A33" s="1226"/>
      <c r="B33" s="1219"/>
      <c r="C33" s="1218"/>
      <c r="D33" s="1218"/>
      <c r="E33" s="1218"/>
      <c r="F33" s="1218"/>
      <c r="G33" s="1218"/>
      <c r="H33" s="1218"/>
      <c r="I33" s="1232"/>
      <c r="J33" s="54" t="s">
        <v>254</v>
      </c>
      <c r="K33" s="8" t="s">
        <v>255</v>
      </c>
      <c r="L33" s="24">
        <v>134</v>
      </c>
      <c r="M33" s="31" t="s">
        <v>256</v>
      </c>
      <c r="N33" s="1218"/>
      <c r="O33" s="1200"/>
      <c r="P33" s="1154"/>
      <c r="Q33" s="1167"/>
      <c r="R33" s="1170"/>
      <c r="S33" s="1170"/>
      <c r="T33" s="1167"/>
      <c r="U33" s="1203"/>
    </row>
    <row r="34" spans="1:21" ht="60" customHeight="1" x14ac:dyDescent="0.25">
      <c r="A34" s="1226"/>
      <c r="B34" s="1219"/>
      <c r="C34" s="1218"/>
      <c r="D34" s="1218"/>
      <c r="E34" s="1218"/>
      <c r="F34" s="1218"/>
      <c r="G34" s="1218"/>
      <c r="H34" s="1218"/>
      <c r="I34" s="1232"/>
      <c r="J34" s="54" t="s">
        <v>254</v>
      </c>
      <c r="K34" s="8" t="s">
        <v>255</v>
      </c>
      <c r="L34" s="24">
        <v>133</v>
      </c>
      <c r="M34" s="31" t="s">
        <v>257</v>
      </c>
      <c r="N34" s="1218"/>
      <c r="O34" s="1200"/>
      <c r="P34" s="1154"/>
      <c r="Q34" s="1167"/>
      <c r="R34" s="1170"/>
      <c r="S34" s="1170"/>
      <c r="T34" s="1167"/>
      <c r="U34" s="1203"/>
    </row>
    <row r="35" spans="1:21" ht="60" customHeight="1" x14ac:dyDescent="0.25">
      <c r="A35" s="1226"/>
      <c r="B35" s="1219"/>
      <c r="C35" s="1218"/>
      <c r="D35" s="1218"/>
      <c r="E35" s="1218"/>
      <c r="F35" s="1218"/>
      <c r="G35" s="1218"/>
      <c r="H35" s="1218"/>
      <c r="I35" s="1232"/>
      <c r="J35" s="6" t="s">
        <v>254</v>
      </c>
      <c r="K35" s="8" t="s">
        <v>249</v>
      </c>
      <c r="L35" s="24">
        <v>154</v>
      </c>
      <c r="M35" s="31" t="s">
        <v>258</v>
      </c>
      <c r="N35" s="1218"/>
      <c r="O35" s="1201"/>
      <c r="P35" s="1155"/>
      <c r="Q35" s="1168"/>
      <c r="R35" s="1171"/>
      <c r="S35" s="1171"/>
      <c r="T35" s="1168"/>
      <c r="U35" s="1204"/>
    </row>
    <row r="36" spans="1:21" ht="60" customHeight="1" x14ac:dyDescent="0.25">
      <c r="A36" s="1226"/>
      <c r="B36" s="1219"/>
      <c r="C36" s="1221" t="s">
        <v>156</v>
      </c>
      <c r="D36" s="1218">
        <v>30</v>
      </c>
      <c r="E36" s="1218" t="s">
        <v>157</v>
      </c>
      <c r="F36" s="1218" t="s">
        <v>158</v>
      </c>
      <c r="G36" s="1218" t="s">
        <v>159</v>
      </c>
      <c r="H36" s="1218" t="s">
        <v>151</v>
      </c>
      <c r="I36" s="1232" t="s">
        <v>272</v>
      </c>
      <c r="J36" s="1226" t="s">
        <v>254</v>
      </c>
      <c r="K36" s="1218" t="s">
        <v>259</v>
      </c>
      <c r="L36" s="1218">
        <v>143</v>
      </c>
      <c r="M36" s="1232" t="s">
        <v>260</v>
      </c>
      <c r="N36" s="1218" t="s">
        <v>158</v>
      </c>
      <c r="O36" s="1285">
        <v>0.5</v>
      </c>
      <c r="P36" s="1153">
        <v>0.5</v>
      </c>
      <c r="Q36" s="1166">
        <f>P36/O36</f>
        <v>1</v>
      </c>
      <c r="R36" s="1169">
        <v>233605063.59999999</v>
      </c>
      <c r="S36" s="1169">
        <v>233605063.59999999</v>
      </c>
      <c r="T36" s="1166">
        <f>S36/R36</f>
        <v>1</v>
      </c>
      <c r="U36" s="1238" t="s">
        <v>729</v>
      </c>
    </row>
    <row r="37" spans="1:21" ht="60" customHeight="1" x14ac:dyDescent="0.25">
      <c r="A37" s="1226"/>
      <c r="B37" s="1219"/>
      <c r="C37" s="1221"/>
      <c r="D37" s="1218"/>
      <c r="E37" s="1218"/>
      <c r="F37" s="1218"/>
      <c r="G37" s="1218"/>
      <c r="H37" s="1218"/>
      <c r="I37" s="1232"/>
      <c r="J37" s="1226"/>
      <c r="K37" s="1218"/>
      <c r="L37" s="1218"/>
      <c r="M37" s="1232"/>
      <c r="N37" s="1218"/>
      <c r="O37" s="1200"/>
      <c r="P37" s="1154"/>
      <c r="Q37" s="1167"/>
      <c r="R37" s="1170"/>
      <c r="S37" s="1170"/>
      <c r="T37" s="1167"/>
      <c r="U37" s="1239"/>
    </row>
    <row r="38" spans="1:21" ht="60" customHeight="1" x14ac:dyDescent="0.25">
      <c r="A38" s="1226"/>
      <c r="B38" s="1219"/>
      <c r="C38" s="1221"/>
      <c r="D38" s="1218"/>
      <c r="E38" s="1218"/>
      <c r="F38" s="1218"/>
      <c r="G38" s="1218"/>
      <c r="H38" s="1218"/>
      <c r="I38" s="59" t="s">
        <v>273</v>
      </c>
      <c r="J38" s="58" t="s">
        <v>251</v>
      </c>
      <c r="K38" s="39" t="s">
        <v>252</v>
      </c>
      <c r="L38" s="26">
        <v>128</v>
      </c>
      <c r="M38" s="59" t="s">
        <v>261</v>
      </c>
      <c r="N38" s="1218"/>
      <c r="O38" s="1200"/>
      <c r="P38" s="1154"/>
      <c r="Q38" s="1167"/>
      <c r="R38" s="1170"/>
      <c r="S38" s="1170"/>
      <c r="T38" s="1167"/>
      <c r="U38" s="1239"/>
    </row>
    <row r="39" spans="1:21" ht="60" customHeight="1" x14ac:dyDescent="0.25">
      <c r="A39" s="1226"/>
      <c r="B39" s="1219"/>
      <c r="C39" s="1221"/>
      <c r="D39" s="1218"/>
      <c r="E39" s="1218"/>
      <c r="F39" s="1218"/>
      <c r="G39" s="1218"/>
      <c r="H39" s="1218"/>
      <c r="I39" s="31" t="s">
        <v>274</v>
      </c>
      <c r="J39" s="6" t="s">
        <v>254</v>
      </c>
      <c r="K39" s="24" t="s">
        <v>262</v>
      </c>
      <c r="L39" s="28">
        <v>134</v>
      </c>
      <c r="M39" s="61" t="s">
        <v>256</v>
      </c>
      <c r="N39" s="1218"/>
      <c r="O39" s="1200"/>
      <c r="P39" s="1154"/>
      <c r="Q39" s="1167"/>
      <c r="R39" s="1170"/>
      <c r="S39" s="1170"/>
      <c r="T39" s="1167"/>
      <c r="U39" s="1239"/>
    </row>
    <row r="40" spans="1:21" ht="60" customHeight="1" x14ac:dyDescent="0.25">
      <c r="A40" s="1226"/>
      <c r="B40" s="1219"/>
      <c r="C40" s="1221"/>
      <c r="D40" s="1218"/>
      <c r="E40" s="1218"/>
      <c r="F40" s="1218"/>
      <c r="G40" s="1218"/>
      <c r="H40" s="1218"/>
      <c r="I40" s="31" t="s">
        <v>275</v>
      </c>
      <c r="J40" s="6" t="s">
        <v>254</v>
      </c>
      <c r="K40" s="24" t="s">
        <v>262</v>
      </c>
      <c r="L40" s="24">
        <v>137</v>
      </c>
      <c r="M40" s="31" t="s">
        <v>263</v>
      </c>
      <c r="N40" s="1218"/>
      <c r="O40" s="1200"/>
      <c r="P40" s="1154"/>
      <c r="Q40" s="1167"/>
      <c r="R40" s="1170"/>
      <c r="S40" s="1170"/>
      <c r="T40" s="1167"/>
      <c r="U40" s="1239"/>
    </row>
    <row r="41" spans="1:21" ht="60" customHeight="1" x14ac:dyDescent="0.25">
      <c r="A41" s="1226"/>
      <c r="B41" s="1219"/>
      <c r="C41" s="1221"/>
      <c r="D41" s="1218"/>
      <c r="E41" s="1218"/>
      <c r="F41" s="1218"/>
      <c r="G41" s="1218"/>
      <c r="H41" s="1218"/>
      <c r="I41" s="31" t="s">
        <v>276</v>
      </c>
      <c r="J41" s="54" t="s">
        <v>254</v>
      </c>
      <c r="K41" s="24" t="s">
        <v>259</v>
      </c>
      <c r="L41" s="24">
        <v>142</v>
      </c>
      <c r="M41" s="52" t="s">
        <v>264</v>
      </c>
      <c r="N41" s="1218"/>
      <c r="O41" s="1201"/>
      <c r="P41" s="1155"/>
      <c r="Q41" s="1168"/>
      <c r="R41" s="1171"/>
      <c r="S41" s="1171"/>
      <c r="T41" s="1168"/>
      <c r="U41" s="1240"/>
    </row>
    <row r="42" spans="1:21" ht="60" customHeight="1" x14ac:dyDescent="0.25">
      <c r="A42" s="1226"/>
      <c r="B42" s="1219"/>
      <c r="C42" s="1221"/>
      <c r="D42" s="24">
        <v>31</v>
      </c>
      <c r="E42" s="25" t="s">
        <v>160</v>
      </c>
      <c r="F42" s="25" t="s">
        <v>161</v>
      </c>
      <c r="G42" s="25" t="s">
        <v>162</v>
      </c>
      <c r="H42" s="25" t="s">
        <v>118</v>
      </c>
      <c r="I42" s="31" t="s">
        <v>163</v>
      </c>
      <c r="J42" s="54" t="s">
        <v>254</v>
      </c>
      <c r="K42" s="24" t="s">
        <v>255</v>
      </c>
      <c r="L42" s="28">
        <v>133</v>
      </c>
      <c r="M42" s="61" t="s">
        <v>257</v>
      </c>
      <c r="N42" s="25" t="s">
        <v>161</v>
      </c>
      <c r="O42" s="88">
        <v>0.7</v>
      </c>
      <c r="P42" s="100">
        <v>0.7</v>
      </c>
      <c r="Q42" s="36">
        <f>P42/O42</f>
        <v>1</v>
      </c>
      <c r="R42" s="37">
        <v>75646965.310000002</v>
      </c>
      <c r="S42" s="37">
        <v>40525000</v>
      </c>
      <c r="T42" s="36">
        <f>S42/R42</f>
        <v>0.53571217079137579</v>
      </c>
      <c r="U42" s="31" t="s">
        <v>730</v>
      </c>
    </row>
    <row r="43" spans="1:21" ht="60" customHeight="1" x14ac:dyDescent="0.25">
      <c r="A43" s="1226"/>
      <c r="B43" s="1219"/>
      <c r="C43" s="1221" t="s">
        <v>164</v>
      </c>
      <c r="D43" s="24">
        <v>32</v>
      </c>
      <c r="E43" s="24" t="s">
        <v>165</v>
      </c>
      <c r="F43" s="24" t="s">
        <v>166</v>
      </c>
      <c r="G43" s="24" t="s">
        <v>167</v>
      </c>
      <c r="H43" s="24" t="s">
        <v>168</v>
      </c>
      <c r="I43" s="52" t="s">
        <v>169</v>
      </c>
      <c r="J43" s="54" t="s">
        <v>254</v>
      </c>
      <c r="K43" s="24" t="s">
        <v>255</v>
      </c>
      <c r="L43" s="24">
        <v>134</v>
      </c>
      <c r="M43" s="52" t="s">
        <v>256</v>
      </c>
      <c r="N43" s="24" t="s">
        <v>166</v>
      </c>
      <c r="O43" s="88">
        <v>0.9</v>
      </c>
      <c r="P43" s="100">
        <v>0.8</v>
      </c>
      <c r="Q43" s="36">
        <f>P43/O43</f>
        <v>0.88888888888888895</v>
      </c>
      <c r="R43" s="37">
        <v>202500689.22999999</v>
      </c>
      <c r="S43" s="37">
        <v>84171531</v>
      </c>
      <c r="T43" s="36">
        <f>S43/R43</f>
        <v>0.41566046673746426</v>
      </c>
      <c r="U43" s="31" t="s">
        <v>731</v>
      </c>
    </row>
    <row r="44" spans="1:21" ht="60" customHeight="1" x14ac:dyDescent="0.25">
      <c r="A44" s="1226"/>
      <c r="B44" s="1219"/>
      <c r="C44" s="1221"/>
      <c r="D44" s="24">
        <v>33</v>
      </c>
      <c r="E44" s="25" t="s">
        <v>170</v>
      </c>
      <c r="F44" s="25" t="s">
        <v>171</v>
      </c>
      <c r="G44" s="25" t="s">
        <v>172</v>
      </c>
      <c r="H44" s="25" t="s">
        <v>173</v>
      </c>
      <c r="I44" s="31" t="s">
        <v>174</v>
      </c>
      <c r="J44" s="6" t="s">
        <v>265</v>
      </c>
      <c r="K44" s="8" t="s">
        <v>266</v>
      </c>
      <c r="L44" s="28">
        <v>185</v>
      </c>
      <c r="M44" s="61" t="s">
        <v>267</v>
      </c>
      <c r="N44" s="25" t="s">
        <v>171</v>
      </c>
      <c r="O44" s="54" t="s">
        <v>172</v>
      </c>
      <c r="P44" s="100">
        <v>0.8</v>
      </c>
      <c r="Q44" s="36">
        <v>0.8</v>
      </c>
      <c r="R44" s="37">
        <v>71399999</v>
      </c>
      <c r="S44" s="37">
        <v>23859999</v>
      </c>
      <c r="T44" s="36">
        <f>S44/R44</f>
        <v>0.33417366014248823</v>
      </c>
      <c r="U44" s="31" t="s">
        <v>732</v>
      </c>
    </row>
    <row r="45" spans="1:21" ht="60" customHeight="1" x14ac:dyDescent="0.25">
      <c r="A45" s="1226"/>
      <c r="B45" s="1219"/>
      <c r="C45" s="1221"/>
      <c r="D45" s="24">
        <v>34</v>
      </c>
      <c r="E45" s="25" t="s">
        <v>175</v>
      </c>
      <c r="F45" s="25" t="s">
        <v>176</v>
      </c>
      <c r="G45" s="25" t="s">
        <v>177</v>
      </c>
      <c r="H45" s="25" t="s">
        <v>178</v>
      </c>
      <c r="I45" s="31" t="s">
        <v>179</v>
      </c>
      <c r="J45" s="54" t="s">
        <v>254</v>
      </c>
      <c r="K45" s="9" t="s">
        <v>262</v>
      </c>
      <c r="L45" s="24">
        <v>137</v>
      </c>
      <c r="M45" s="52" t="s">
        <v>263</v>
      </c>
      <c r="N45" s="25" t="s">
        <v>176</v>
      </c>
      <c r="O45" s="54" t="s">
        <v>733</v>
      </c>
      <c r="P45" s="100">
        <v>1</v>
      </c>
      <c r="Q45" s="36">
        <v>1</v>
      </c>
      <c r="R45" s="37">
        <v>40525000</v>
      </c>
      <c r="S45" s="37">
        <v>18900000</v>
      </c>
      <c r="T45" s="36">
        <f>S45/R45</f>
        <v>0.46637877853177051</v>
      </c>
      <c r="U45" s="31" t="s">
        <v>734</v>
      </c>
    </row>
    <row r="46" spans="1:21" ht="60" customHeight="1" x14ac:dyDescent="0.25">
      <c r="A46" s="1226"/>
      <c r="B46" s="1219"/>
      <c r="C46" s="1221"/>
      <c r="D46" s="24">
        <v>35</v>
      </c>
      <c r="E46" s="25" t="s">
        <v>180</v>
      </c>
      <c r="F46" s="25" t="s">
        <v>181</v>
      </c>
      <c r="G46" s="25" t="s">
        <v>182</v>
      </c>
      <c r="H46" s="25" t="s">
        <v>183</v>
      </c>
      <c r="I46" s="31" t="s">
        <v>184</v>
      </c>
      <c r="J46" s="6" t="s">
        <v>254</v>
      </c>
      <c r="K46" s="38" t="s">
        <v>268</v>
      </c>
      <c r="L46" s="24">
        <v>139</v>
      </c>
      <c r="M46" s="57" t="s">
        <v>269</v>
      </c>
      <c r="N46" s="25" t="s">
        <v>181</v>
      </c>
      <c r="O46" s="88">
        <v>0.2</v>
      </c>
      <c r="P46" s="101">
        <v>5.0000000000000001E-3</v>
      </c>
      <c r="Q46" s="36">
        <f>P46/O46</f>
        <v>2.4999999999999998E-2</v>
      </c>
      <c r="R46" s="37">
        <v>0</v>
      </c>
      <c r="S46" s="37">
        <v>0</v>
      </c>
      <c r="T46" s="36">
        <v>0</v>
      </c>
      <c r="U46" s="31" t="s">
        <v>735</v>
      </c>
    </row>
    <row r="47" spans="1:21" ht="60" customHeight="1" x14ac:dyDescent="0.25">
      <c r="A47" s="1226"/>
      <c r="B47" s="1219"/>
      <c r="C47" s="1221"/>
      <c r="D47" s="24">
        <v>36</v>
      </c>
      <c r="E47" s="25" t="s">
        <v>185</v>
      </c>
      <c r="F47" s="25" t="s">
        <v>186</v>
      </c>
      <c r="G47" s="25" t="s">
        <v>187</v>
      </c>
      <c r="H47" s="25" t="s">
        <v>188</v>
      </c>
      <c r="I47" s="31" t="s">
        <v>189</v>
      </c>
      <c r="J47" s="6" t="s">
        <v>254</v>
      </c>
      <c r="K47" s="24" t="s">
        <v>270</v>
      </c>
      <c r="L47" s="24">
        <v>162</v>
      </c>
      <c r="M47" s="31" t="s">
        <v>271</v>
      </c>
      <c r="N47" s="25" t="s">
        <v>186</v>
      </c>
      <c r="O47" s="88">
        <v>0.1</v>
      </c>
      <c r="P47" s="100">
        <v>0.1</v>
      </c>
      <c r="Q47" s="36">
        <f>P47/O47</f>
        <v>1</v>
      </c>
      <c r="R47" s="37">
        <v>74194772</v>
      </c>
      <c r="S47" s="37">
        <v>74194772</v>
      </c>
      <c r="T47" s="36">
        <f>S47/R47</f>
        <v>1</v>
      </c>
      <c r="U47" s="31" t="s">
        <v>736</v>
      </c>
    </row>
    <row r="48" spans="1:21" ht="60" customHeight="1" x14ac:dyDescent="0.25">
      <c r="A48" s="1226"/>
      <c r="B48" s="1219"/>
      <c r="C48" s="1221" t="s">
        <v>190</v>
      </c>
      <c r="D48" s="24">
        <v>37</v>
      </c>
      <c r="E48" s="25" t="s">
        <v>191</v>
      </c>
      <c r="F48" s="25" t="s">
        <v>192</v>
      </c>
      <c r="G48" s="25" t="s">
        <v>193</v>
      </c>
      <c r="H48" s="25" t="s">
        <v>194</v>
      </c>
      <c r="I48" s="31" t="s">
        <v>179</v>
      </c>
      <c r="J48" s="1226" t="s">
        <v>254</v>
      </c>
      <c r="K48" s="1218" t="s">
        <v>262</v>
      </c>
      <c r="L48" s="1218">
        <v>137</v>
      </c>
      <c r="M48" s="1232" t="s">
        <v>263</v>
      </c>
      <c r="N48" s="25" t="s">
        <v>192</v>
      </c>
      <c r="O48" s="88">
        <v>0.3</v>
      </c>
      <c r="P48" s="100">
        <v>0.3</v>
      </c>
      <c r="Q48" s="36">
        <f>P48/O48</f>
        <v>1</v>
      </c>
      <c r="R48" s="37">
        <v>10113333</v>
      </c>
      <c r="S48" s="37">
        <v>10000000</v>
      </c>
      <c r="T48" s="36">
        <f>S48/R48</f>
        <v>0.98879370431093294</v>
      </c>
      <c r="U48" s="31" t="s">
        <v>737</v>
      </c>
    </row>
    <row r="49" spans="1:21" ht="60" customHeight="1" x14ac:dyDescent="0.25">
      <c r="A49" s="1226"/>
      <c r="B49" s="1219"/>
      <c r="C49" s="1221"/>
      <c r="D49" s="24">
        <v>38</v>
      </c>
      <c r="E49" s="25" t="s">
        <v>195</v>
      </c>
      <c r="F49" s="25" t="s">
        <v>192</v>
      </c>
      <c r="G49" s="25" t="s">
        <v>193</v>
      </c>
      <c r="H49" s="25" t="s">
        <v>194</v>
      </c>
      <c r="I49" s="31" t="s">
        <v>179</v>
      </c>
      <c r="J49" s="1226"/>
      <c r="K49" s="1218"/>
      <c r="L49" s="1218"/>
      <c r="M49" s="1232"/>
      <c r="N49" s="25" t="s">
        <v>192</v>
      </c>
      <c r="O49" s="54">
        <v>0</v>
      </c>
      <c r="P49" s="24">
        <v>0</v>
      </c>
      <c r="Q49" s="36">
        <v>0</v>
      </c>
      <c r="R49" s="37">
        <v>0</v>
      </c>
      <c r="S49" s="37">
        <v>0</v>
      </c>
      <c r="T49" s="36">
        <v>0</v>
      </c>
      <c r="U49" s="31" t="s">
        <v>708</v>
      </c>
    </row>
    <row r="50" spans="1:21" ht="60" customHeight="1" x14ac:dyDescent="0.25">
      <c r="A50" s="1226"/>
      <c r="B50" s="1219"/>
      <c r="C50" s="1221"/>
      <c r="D50" s="24">
        <v>39</v>
      </c>
      <c r="E50" s="25" t="s">
        <v>196</v>
      </c>
      <c r="F50" s="25" t="s">
        <v>197</v>
      </c>
      <c r="G50" s="25" t="s">
        <v>198</v>
      </c>
      <c r="H50" s="25" t="s">
        <v>199</v>
      </c>
      <c r="I50" s="31" t="s">
        <v>179</v>
      </c>
      <c r="J50" s="1226" t="s">
        <v>254</v>
      </c>
      <c r="K50" s="1218" t="s">
        <v>255</v>
      </c>
      <c r="L50" s="1219">
        <v>133</v>
      </c>
      <c r="M50" s="1299" t="s">
        <v>257</v>
      </c>
      <c r="N50" s="25" t="s">
        <v>197</v>
      </c>
      <c r="O50" s="54">
        <v>0</v>
      </c>
      <c r="P50" s="24">
        <v>0</v>
      </c>
      <c r="Q50" s="36">
        <v>0</v>
      </c>
      <c r="R50" s="37">
        <v>0</v>
      </c>
      <c r="S50" s="37">
        <v>0</v>
      </c>
      <c r="T50" s="36">
        <v>0</v>
      </c>
      <c r="U50" s="31" t="s">
        <v>708</v>
      </c>
    </row>
    <row r="51" spans="1:21" ht="60" customHeight="1" x14ac:dyDescent="0.25">
      <c r="A51" s="1226"/>
      <c r="B51" s="1219"/>
      <c r="C51" s="1221"/>
      <c r="D51" s="24">
        <v>40</v>
      </c>
      <c r="E51" s="25" t="s">
        <v>200</v>
      </c>
      <c r="F51" s="25" t="s">
        <v>201</v>
      </c>
      <c r="G51" s="25" t="s">
        <v>202</v>
      </c>
      <c r="H51" s="25" t="s">
        <v>203</v>
      </c>
      <c r="I51" s="31" t="s">
        <v>204</v>
      </c>
      <c r="J51" s="1226"/>
      <c r="K51" s="1218"/>
      <c r="L51" s="1219"/>
      <c r="M51" s="1299"/>
      <c r="N51" s="25" t="s">
        <v>201</v>
      </c>
      <c r="O51" s="54">
        <v>0</v>
      </c>
      <c r="P51" s="24">
        <v>0</v>
      </c>
      <c r="Q51" s="36">
        <v>0</v>
      </c>
      <c r="R51" s="37">
        <v>0</v>
      </c>
      <c r="S51" s="37">
        <v>0</v>
      </c>
      <c r="T51" s="36">
        <v>0</v>
      </c>
      <c r="U51" s="31" t="s">
        <v>708</v>
      </c>
    </row>
    <row r="52" spans="1:21" ht="60" customHeight="1" x14ac:dyDescent="0.25">
      <c r="A52" s="1226" t="s">
        <v>292</v>
      </c>
      <c r="B52" s="1221" t="s">
        <v>293</v>
      </c>
      <c r="C52" s="1221" t="s">
        <v>294</v>
      </c>
      <c r="D52" s="24">
        <v>41</v>
      </c>
      <c r="E52" s="30" t="s">
        <v>295</v>
      </c>
      <c r="F52" s="30" t="s">
        <v>296</v>
      </c>
      <c r="G52" s="30" t="s">
        <v>297</v>
      </c>
      <c r="H52" s="30" t="s">
        <v>298</v>
      </c>
      <c r="I52" s="32" t="s">
        <v>299</v>
      </c>
      <c r="J52" s="62" t="s">
        <v>382</v>
      </c>
      <c r="K52" s="8" t="s">
        <v>383</v>
      </c>
      <c r="L52" s="10">
        <v>250</v>
      </c>
      <c r="M52" s="57" t="s">
        <v>384</v>
      </c>
      <c r="N52" s="30" t="s">
        <v>296</v>
      </c>
      <c r="O52" s="54">
        <v>0</v>
      </c>
      <c r="P52" s="24">
        <v>0</v>
      </c>
      <c r="Q52" s="36">
        <v>0</v>
      </c>
      <c r="R52" s="37">
        <v>0</v>
      </c>
      <c r="S52" s="37">
        <v>0</v>
      </c>
      <c r="T52" s="36">
        <v>0</v>
      </c>
      <c r="U52" s="31" t="s">
        <v>708</v>
      </c>
    </row>
    <row r="53" spans="1:21" ht="60" customHeight="1" x14ac:dyDescent="0.25">
      <c r="A53" s="1226"/>
      <c r="B53" s="1221"/>
      <c r="C53" s="1221"/>
      <c r="D53" s="24">
        <v>42</v>
      </c>
      <c r="E53" s="30" t="s">
        <v>300</v>
      </c>
      <c r="F53" s="30" t="s">
        <v>301</v>
      </c>
      <c r="G53" s="30" t="s">
        <v>302</v>
      </c>
      <c r="H53" s="30" t="s">
        <v>303</v>
      </c>
      <c r="I53" s="32" t="s">
        <v>304</v>
      </c>
      <c r="J53" s="1226" t="s">
        <v>215</v>
      </c>
      <c r="K53" s="1218" t="s">
        <v>216</v>
      </c>
      <c r="L53" s="1218">
        <v>197</v>
      </c>
      <c r="M53" s="1232" t="s">
        <v>217</v>
      </c>
      <c r="N53" s="30" t="s">
        <v>301</v>
      </c>
      <c r="O53" s="54">
        <v>0</v>
      </c>
      <c r="P53" s="24">
        <v>0</v>
      </c>
      <c r="Q53" s="36">
        <v>0</v>
      </c>
      <c r="R53" s="37">
        <v>0</v>
      </c>
      <c r="S53" s="37">
        <v>0</v>
      </c>
      <c r="T53" s="36">
        <v>0</v>
      </c>
      <c r="U53" s="31" t="s">
        <v>708</v>
      </c>
    </row>
    <row r="54" spans="1:21" ht="60" customHeight="1" x14ac:dyDescent="0.25">
      <c r="A54" s="1226"/>
      <c r="B54" s="1221"/>
      <c r="C54" s="1221"/>
      <c r="D54" s="24">
        <v>43</v>
      </c>
      <c r="E54" s="30" t="s">
        <v>305</v>
      </c>
      <c r="F54" s="30" t="s">
        <v>306</v>
      </c>
      <c r="G54" s="30" t="s">
        <v>307</v>
      </c>
      <c r="H54" s="30" t="s">
        <v>308</v>
      </c>
      <c r="I54" s="32" t="s">
        <v>309</v>
      </c>
      <c r="J54" s="1226"/>
      <c r="K54" s="1218"/>
      <c r="L54" s="1218"/>
      <c r="M54" s="1232"/>
      <c r="N54" s="30" t="s">
        <v>738</v>
      </c>
      <c r="O54" s="54" t="s">
        <v>739</v>
      </c>
      <c r="P54" s="101">
        <v>5.0000000000000001E-3</v>
      </c>
      <c r="Q54" s="36">
        <v>5.0000000000000001E-3</v>
      </c>
      <c r="R54" s="37">
        <v>0</v>
      </c>
      <c r="S54" s="37">
        <v>0</v>
      </c>
      <c r="T54" s="36">
        <v>0</v>
      </c>
      <c r="U54" s="31" t="s">
        <v>740</v>
      </c>
    </row>
    <row r="55" spans="1:21" ht="60" customHeight="1" x14ac:dyDescent="0.25">
      <c r="A55" s="1226"/>
      <c r="B55" s="1221"/>
      <c r="C55" s="1221"/>
      <c r="D55" s="24">
        <v>44</v>
      </c>
      <c r="E55" s="30" t="s">
        <v>310</v>
      </c>
      <c r="F55" s="30" t="s">
        <v>311</v>
      </c>
      <c r="G55" s="30" t="s">
        <v>312</v>
      </c>
      <c r="H55" s="30" t="s">
        <v>313</v>
      </c>
      <c r="I55" s="32" t="s">
        <v>314</v>
      </c>
      <c r="J55" s="1226"/>
      <c r="K55" s="1218"/>
      <c r="L55" s="1218"/>
      <c r="M55" s="1232"/>
      <c r="N55" s="30" t="s">
        <v>311</v>
      </c>
      <c r="O55" s="54">
        <v>0</v>
      </c>
      <c r="P55" s="24">
        <v>0</v>
      </c>
      <c r="Q55" s="36">
        <v>0</v>
      </c>
      <c r="R55" s="37">
        <v>0</v>
      </c>
      <c r="S55" s="37">
        <v>0</v>
      </c>
      <c r="T55" s="36">
        <v>0</v>
      </c>
      <c r="U55" s="31" t="s">
        <v>708</v>
      </c>
    </row>
    <row r="56" spans="1:21" ht="60" customHeight="1" x14ac:dyDescent="0.25">
      <c r="A56" s="1226"/>
      <c r="B56" s="1221" t="s">
        <v>380</v>
      </c>
      <c r="C56" s="30" t="s">
        <v>315</v>
      </c>
      <c r="D56" s="24">
        <v>45</v>
      </c>
      <c r="E56" s="30" t="s">
        <v>316</v>
      </c>
      <c r="F56" s="30" t="s">
        <v>317</v>
      </c>
      <c r="G56" s="30" t="s">
        <v>318</v>
      </c>
      <c r="H56" s="30" t="s">
        <v>319</v>
      </c>
      <c r="I56" s="32" t="s">
        <v>320</v>
      </c>
      <c r="J56" s="7" t="s">
        <v>385</v>
      </c>
      <c r="K56" s="29" t="s">
        <v>386</v>
      </c>
      <c r="L56" s="9" t="s">
        <v>387</v>
      </c>
      <c r="M56" s="57" t="s">
        <v>388</v>
      </c>
      <c r="N56" s="30" t="s">
        <v>317</v>
      </c>
      <c r="O56" s="54" t="s">
        <v>741</v>
      </c>
      <c r="P56" s="24">
        <v>1</v>
      </c>
      <c r="Q56" s="36">
        <v>0.01</v>
      </c>
      <c r="R56" s="37">
        <v>57326513</v>
      </c>
      <c r="S56" s="37">
        <v>23800000</v>
      </c>
      <c r="T56" s="36">
        <f>S56/R56</f>
        <v>0.41516566688784995</v>
      </c>
      <c r="U56" s="31" t="s">
        <v>742</v>
      </c>
    </row>
    <row r="57" spans="1:21" ht="60" customHeight="1" x14ac:dyDescent="0.25">
      <c r="A57" s="1226"/>
      <c r="B57" s="1221"/>
      <c r="C57" s="1221" t="s">
        <v>321</v>
      </c>
      <c r="D57" s="24">
        <v>46</v>
      </c>
      <c r="E57" s="30" t="s">
        <v>322</v>
      </c>
      <c r="F57" s="30" t="s">
        <v>323</v>
      </c>
      <c r="G57" s="30" t="s">
        <v>324</v>
      </c>
      <c r="H57" s="30" t="s">
        <v>325</v>
      </c>
      <c r="I57" s="81" t="s">
        <v>326</v>
      </c>
      <c r="J57" s="1226" t="s">
        <v>215</v>
      </c>
      <c r="K57" s="1218" t="s">
        <v>216</v>
      </c>
      <c r="L57" s="1217">
        <v>197</v>
      </c>
      <c r="M57" s="1232" t="s">
        <v>217</v>
      </c>
      <c r="N57" s="30" t="s">
        <v>323</v>
      </c>
      <c r="O57" s="88">
        <v>0.3</v>
      </c>
      <c r="P57" s="100">
        <v>0.3</v>
      </c>
      <c r="Q57" s="36">
        <f>P57/O57</f>
        <v>1</v>
      </c>
      <c r="R57" s="37">
        <v>52840000</v>
      </c>
      <c r="S57" s="37">
        <v>10113333</v>
      </c>
      <c r="T57" s="36">
        <f>S57/R57</f>
        <v>0.19139540121120363</v>
      </c>
      <c r="U57" s="31" t="s">
        <v>743</v>
      </c>
    </row>
    <row r="58" spans="1:21" ht="60" customHeight="1" x14ac:dyDescent="0.25">
      <c r="A58" s="1226"/>
      <c r="B58" s="1221"/>
      <c r="C58" s="1221"/>
      <c r="D58" s="24">
        <v>47</v>
      </c>
      <c r="E58" s="30" t="s">
        <v>327</v>
      </c>
      <c r="F58" s="30" t="s">
        <v>328</v>
      </c>
      <c r="G58" s="30" t="s">
        <v>329</v>
      </c>
      <c r="H58" s="30" t="s">
        <v>330</v>
      </c>
      <c r="I58" s="32" t="s">
        <v>331</v>
      </c>
      <c r="J58" s="1226"/>
      <c r="K58" s="1218"/>
      <c r="L58" s="1217"/>
      <c r="M58" s="1232"/>
      <c r="N58" s="30" t="s">
        <v>328</v>
      </c>
      <c r="O58" s="88">
        <v>0.3</v>
      </c>
      <c r="P58" s="100">
        <v>0.3</v>
      </c>
      <c r="Q58" s="36">
        <f>P58/O58</f>
        <v>1</v>
      </c>
      <c r="R58" s="37">
        <v>52840000</v>
      </c>
      <c r="S58" s="37">
        <v>42840000</v>
      </c>
      <c r="T58" s="36">
        <f>S58/R58</f>
        <v>0.81074943224829676</v>
      </c>
      <c r="U58" s="31" t="s">
        <v>744</v>
      </c>
    </row>
    <row r="59" spans="1:21" ht="60" customHeight="1" x14ac:dyDescent="0.25">
      <c r="A59" s="1226"/>
      <c r="B59" s="1221"/>
      <c r="C59" s="1221"/>
      <c r="D59" s="24">
        <v>48</v>
      </c>
      <c r="E59" s="30" t="s">
        <v>332</v>
      </c>
      <c r="F59" s="30" t="s">
        <v>333</v>
      </c>
      <c r="G59" s="30" t="s">
        <v>334</v>
      </c>
      <c r="H59" s="30" t="s">
        <v>335</v>
      </c>
      <c r="I59" s="81" t="s">
        <v>336</v>
      </c>
      <c r="J59" s="1226"/>
      <c r="K59" s="1218"/>
      <c r="L59" s="1217"/>
      <c r="M59" s="1232"/>
      <c r="N59" s="30" t="s">
        <v>333</v>
      </c>
      <c r="O59" s="88">
        <v>0.8</v>
      </c>
      <c r="P59" s="100">
        <v>0.8</v>
      </c>
      <c r="Q59" s="36">
        <f>P59/O59</f>
        <v>1</v>
      </c>
      <c r="R59" s="37">
        <v>50636666</v>
      </c>
      <c r="S59" s="37">
        <v>28446666</v>
      </c>
      <c r="T59" s="36">
        <f>S59/R59</f>
        <v>0.56177999554710023</v>
      </c>
      <c r="U59" s="31" t="s">
        <v>708</v>
      </c>
    </row>
    <row r="60" spans="1:21" ht="60" customHeight="1" x14ac:dyDescent="0.25">
      <c r="A60" s="1226"/>
      <c r="B60" s="1221"/>
      <c r="C60" s="1221" t="s">
        <v>337</v>
      </c>
      <c r="D60" s="24">
        <v>49</v>
      </c>
      <c r="E60" s="25" t="s">
        <v>338</v>
      </c>
      <c r="F60" s="25" t="s">
        <v>339</v>
      </c>
      <c r="G60" s="25" t="s">
        <v>340</v>
      </c>
      <c r="H60" s="25" t="s">
        <v>341</v>
      </c>
      <c r="I60" s="80" t="s">
        <v>342</v>
      </c>
      <c r="J60" s="1226"/>
      <c r="K60" s="1218"/>
      <c r="L60" s="1217"/>
      <c r="M60" s="1232"/>
      <c r="N60" s="25" t="s">
        <v>339</v>
      </c>
      <c r="O60" s="88">
        <v>0.7</v>
      </c>
      <c r="P60" s="100">
        <v>0.5</v>
      </c>
      <c r="Q60" s="36">
        <f>P60/O60</f>
        <v>0.7142857142857143</v>
      </c>
      <c r="R60" s="37">
        <v>10000000</v>
      </c>
      <c r="S60" s="37">
        <v>10000000</v>
      </c>
      <c r="T60" s="36">
        <f>S60/R60</f>
        <v>1</v>
      </c>
      <c r="U60" s="31" t="s">
        <v>745</v>
      </c>
    </row>
    <row r="61" spans="1:21" ht="60" customHeight="1" x14ac:dyDescent="0.25">
      <c r="A61" s="1226"/>
      <c r="B61" s="1221"/>
      <c r="C61" s="1221"/>
      <c r="D61" s="24">
        <v>50</v>
      </c>
      <c r="E61" s="30" t="s">
        <v>343</v>
      </c>
      <c r="F61" s="30" t="s">
        <v>344</v>
      </c>
      <c r="G61" s="30" t="s">
        <v>345</v>
      </c>
      <c r="H61" s="30" t="s">
        <v>346</v>
      </c>
      <c r="I61" s="32" t="s">
        <v>347</v>
      </c>
      <c r="J61" s="62" t="s">
        <v>389</v>
      </c>
      <c r="K61" s="8" t="s">
        <v>390</v>
      </c>
      <c r="L61" s="10">
        <v>231</v>
      </c>
      <c r="M61" s="57" t="s">
        <v>391</v>
      </c>
      <c r="N61" s="30" t="s">
        <v>344</v>
      </c>
      <c r="O61" s="54">
        <v>0</v>
      </c>
      <c r="P61" s="24">
        <v>0</v>
      </c>
      <c r="Q61" s="36">
        <v>0</v>
      </c>
      <c r="R61" s="37">
        <v>0</v>
      </c>
      <c r="S61" s="37">
        <v>0</v>
      </c>
      <c r="T61" s="36">
        <v>0</v>
      </c>
      <c r="U61" s="31" t="s">
        <v>708</v>
      </c>
    </row>
    <row r="62" spans="1:21" ht="60" customHeight="1" x14ac:dyDescent="0.25">
      <c r="A62" s="1226"/>
      <c r="B62" s="1221" t="s">
        <v>381</v>
      </c>
      <c r="C62" s="1222" t="s">
        <v>348</v>
      </c>
      <c r="D62" s="24">
        <v>51</v>
      </c>
      <c r="E62" s="35" t="s">
        <v>349</v>
      </c>
      <c r="F62" s="30" t="s">
        <v>350</v>
      </c>
      <c r="G62" s="30" t="s">
        <v>351</v>
      </c>
      <c r="H62" s="30" t="s">
        <v>352</v>
      </c>
      <c r="I62" s="32" t="s">
        <v>353</v>
      </c>
      <c r="J62" s="62" t="s">
        <v>385</v>
      </c>
      <c r="K62" s="8" t="s">
        <v>386</v>
      </c>
      <c r="L62" s="10">
        <v>222</v>
      </c>
      <c r="M62" s="57" t="s">
        <v>392</v>
      </c>
      <c r="N62" s="30" t="s">
        <v>350</v>
      </c>
      <c r="O62" s="88">
        <v>1</v>
      </c>
      <c r="P62" s="100">
        <v>1</v>
      </c>
      <c r="Q62" s="36">
        <f>P62/O62</f>
        <v>1</v>
      </c>
      <c r="R62" s="37">
        <v>1299100000</v>
      </c>
      <c r="S62" s="37">
        <v>544879064</v>
      </c>
      <c r="T62" s="36">
        <f>S62/R62</f>
        <v>0.41942811484874143</v>
      </c>
      <c r="U62" s="31" t="s">
        <v>746</v>
      </c>
    </row>
    <row r="63" spans="1:21" ht="60" customHeight="1" x14ac:dyDescent="0.25">
      <c r="A63" s="1226"/>
      <c r="B63" s="1221"/>
      <c r="C63" s="1222"/>
      <c r="D63" s="24">
        <v>52</v>
      </c>
      <c r="E63" s="35" t="s">
        <v>354</v>
      </c>
      <c r="F63" s="30" t="s">
        <v>355</v>
      </c>
      <c r="G63" s="30" t="s">
        <v>356</v>
      </c>
      <c r="H63" s="30" t="s">
        <v>357</v>
      </c>
      <c r="I63" s="32" t="s">
        <v>353</v>
      </c>
      <c r="J63" s="1226" t="s">
        <v>215</v>
      </c>
      <c r="K63" s="1218" t="s">
        <v>216</v>
      </c>
      <c r="L63" s="1217">
        <v>197</v>
      </c>
      <c r="M63" s="1232" t="s">
        <v>217</v>
      </c>
      <c r="N63" s="30" t="s">
        <v>355</v>
      </c>
      <c r="O63" s="54">
        <v>1</v>
      </c>
      <c r="P63" s="24">
        <v>1</v>
      </c>
      <c r="Q63" s="36">
        <f>P63/O63</f>
        <v>1</v>
      </c>
      <c r="R63" s="37" t="s">
        <v>747</v>
      </c>
      <c r="S63" s="37">
        <v>0</v>
      </c>
      <c r="T63" s="36">
        <v>0</v>
      </c>
      <c r="U63" s="31" t="s">
        <v>748</v>
      </c>
    </row>
    <row r="64" spans="1:21" ht="60" customHeight="1" x14ac:dyDescent="0.25">
      <c r="A64" s="1226"/>
      <c r="B64" s="1221"/>
      <c r="C64" s="1222"/>
      <c r="D64" s="24">
        <v>53</v>
      </c>
      <c r="E64" s="35" t="s">
        <v>358</v>
      </c>
      <c r="F64" s="30" t="s">
        <v>359</v>
      </c>
      <c r="G64" s="30" t="s">
        <v>360</v>
      </c>
      <c r="H64" s="30" t="s">
        <v>361</v>
      </c>
      <c r="I64" s="32" t="s">
        <v>362</v>
      </c>
      <c r="J64" s="1226"/>
      <c r="K64" s="1218"/>
      <c r="L64" s="1217"/>
      <c r="M64" s="1232"/>
      <c r="N64" s="30" t="s">
        <v>359</v>
      </c>
      <c r="O64" s="54" t="s">
        <v>749</v>
      </c>
      <c r="P64" s="24">
        <v>0.5</v>
      </c>
      <c r="Q64" s="36">
        <v>5.0000000000000001E-3</v>
      </c>
      <c r="R64" s="37">
        <v>0</v>
      </c>
      <c r="S64" s="37">
        <v>0</v>
      </c>
      <c r="T64" s="36">
        <v>0</v>
      </c>
      <c r="U64" s="31" t="s">
        <v>750</v>
      </c>
    </row>
    <row r="65" spans="1:21" ht="60" customHeight="1" x14ac:dyDescent="0.25">
      <c r="A65" s="1226"/>
      <c r="B65" s="1221"/>
      <c r="C65" s="1222"/>
      <c r="D65" s="24">
        <v>54</v>
      </c>
      <c r="E65" s="35" t="s">
        <v>363</v>
      </c>
      <c r="F65" s="30" t="s">
        <v>364</v>
      </c>
      <c r="G65" s="30" t="s">
        <v>365</v>
      </c>
      <c r="H65" s="30" t="s">
        <v>366</v>
      </c>
      <c r="I65" s="81" t="s">
        <v>367</v>
      </c>
      <c r="J65" s="1226"/>
      <c r="K65" s="1218"/>
      <c r="L65" s="1217"/>
      <c r="M65" s="1232"/>
      <c r="N65" s="30" t="s">
        <v>364</v>
      </c>
      <c r="O65" s="54">
        <v>0</v>
      </c>
      <c r="P65" s="24">
        <v>0</v>
      </c>
      <c r="Q65" s="36">
        <v>0</v>
      </c>
      <c r="R65" s="37">
        <v>0</v>
      </c>
      <c r="S65" s="37">
        <v>0</v>
      </c>
      <c r="T65" s="36">
        <v>0</v>
      </c>
      <c r="U65" s="31" t="s">
        <v>708</v>
      </c>
    </row>
    <row r="66" spans="1:21" ht="60" customHeight="1" x14ac:dyDescent="0.25">
      <c r="A66" s="1226"/>
      <c r="B66" s="1221" t="s">
        <v>368</v>
      </c>
      <c r="C66" s="1221" t="s">
        <v>369</v>
      </c>
      <c r="D66" s="24">
        <v>55</v>
      </c>
      <c r="E66" s="30" t="s">
        <v>370</v>
      </c>
      <c r="F66" s="30" t="s">
        <v>371</v>
      </c>
      <c r="G66" s="30" t="s">
        <v>372</v>
      </c>
      <c r="H66" s="30" t="s">
        <v>373</v>
      </c>
      <c r="I66" s="32" t="s">
        <v>374</v>
      </c>
      <c r="J66" s="1226"/>
      <c r="K66" s="1218"/>
      <c r="L66" s="1217"/>
      <c r="M66" s="1232"/>
      <c r="N66" s="30" t="s">
        <v>371</v>
      </c>
      <c r="O66" s="88">
        <v>0.1</v>
      </c>
      <c r="P66" s="100">
        <v>0.1</v>
      </c>
      <c r="Q66" s="36">
        <f>P66/O66</f>
        <v>1</v>
      </c>
      <c r="R66" s="37">
        <v>28750000</v>
      </c>
      <c r="S66" s="37">
        <v>21366666</v>
      </c>
      <c r="T66" s="36">
        <f>S66/R66</f>
        <v>0.74318838260869569</v>
      </c>
      <c r="U66" s="31" t="s">
        <v>752</v>
      </c>
    </row>
    <row r="67" spans="1:21" ht="60" customHeight="1" x14ac:dyDescent="0.25">
      <c r="A67" s="1226"/>
      <c r="B67" s="1221"/>
      <c r="C67" s="1221"/>
      <c r="D67" s="24">
        <v>56</v>
      </c>
      <c r="E67" s="30" t="s">
        <v>375</v>
      </c>
      <c r="F67" s="30" t="s">
        <v>376</v>
      </c>
      <c r="G67" s="30" t="s">
        <v>377</v>
      </c>
      <c r="H67" s="30" t="s">
        <v>378</v>
      </c>
      <c r="I67" s="32" t="s">
        <v>379</v>
      </c>
      <c r="J67" s="1226"/>
      <c r="K67" s="1218"/>
      <c r="L67" s="1217"/>
      <c r="M67" s="1232"/>
      <c r="N67" s="30" t="s">
        <v>376</v>
      </c>
      <c r="O67" s="54" t="s">
        <v>753</v>
      </c>
      <c r="P67" s="100">
        <v>0.1</v>
      </c>
      <c r="Q67" s="36">
        <v>0.1</v>
      </c>
      <c r="R67" s="37">
        <v>50636666</v>
      </c>
      <c r="S67" s="37">
        <v>28446666</v>
      </c>
      <c r="T67" s="36">
        <f>S67/R67</f>
        <v>0.56177999554710023</v>
      </c>
      <c r="U67" s="31" t="s">
        <v>754</v>
      </c>
    </row>
    <row r="68" spans="1:21" ht="60" customHeight="1" x14ac:dyDescent="0.25">
      <c r="A68" s="1231" t="s">
        <v>393</v>
      </c>
      <c r="B68" s="1218" t="s">
        <v>394</v>
      </c>
      <c r="C68" s="1218" t="s">
        <v>395</v>
      </c>
      <c r="D68" s="24">
        <v>57</v>
      </c>
      <c r="E68" s="30" t="s">
        <v>396</v>
      </c>
      <c r="F68" s="30" t="s">
        <v>397</v>
      </c>
      <c r="G68" s="30" t="s">
        <v>398</v>
      </c>
      <c r="H68" s="30" t="s">
        <v>399</v>
      </c>
      <c r="I68" s="32" t="s">
        <v>400</v>
      </c>
      <c r="J68" s="54" t="s">
        <v>233</v>
      </c>
      <c r="K68" s="24" t="s">
        <v>234</v>
      </c>
      <c r="L68" s="28">
        <v>197</v>
      </c>
      <c r="M68" s="55" t="s">
        <v>217</v>
      </c>
      <c r="N68" s="30" t="s">
        <v>397</v>
      </c>
      <c r="O68" s="54">
        <v>0</v>
      </c>
      <c r="P68" s="24">
        <v>0</v>
      </c>
      <c r="Q68" s="36">
        <v>0</v>
      </c>
      <c r="R68" s="37">
        <v>0</v>
      </c>
      <c r="S68" s="37">
        <v>0</v>
      </c>
      <c r="T68" s="36">
        <v>0</v>
      </c>
      <c r="U68" s="31" t="s">
        <v>708</v>
      </c>
    </row>
    <row r="69" spans="1:21" ht="60" customHeight="1" x14ac:dyDescent="0.25">
      <c r="A69" s="1231"/>
      <c r="B69" s="1218"/>
      <c r="C69" s="1218"/>
      <c r="D69" s="24">
        <v>58</v>
      </c>
      <c r="E69" s="30" t="s">
        <v>401</v>
      </c>
      <c r="F69" s="30" t="s">
        <v>402</v>
      </c>
      <c r="G69" s="30" t="s">
        <v>403</v>
      </c>
      <c r="H69" s="30" t="s">
        <v>404</v>
      </c>
      <c r="I69" s="32" t="s">
        <v>405</v>
      </c>
      <c r="J69" s="82" t="s">
        <v>406</v>
      </c>
      <c r="K69" s="28" t="s">
        <v>407</v>
      </c>
      <c r="L69" s="40">
        <v>207</v>
      </c>
      <c r="M69" s="63" t="s">
        <v>408</v>
      </c>
      <c r="N69" s="30" t="s">
        <v>402</v>
      </c>
      <c r="O69" s="88">
        <v>0.1</v>
      </c>
      <c r="P69" s="100">
        <v>0.1</v>
      </c>
      <c r="Q69" s="36">
        <f t="shared" ref="Q69:Q74" si="2">P69/O69</f>
        <v>1</v>
      </c>
      <c r="R69" s="37">
        <v>122227000</v>
      </c>
      <c r="S69" s="37">
        <v>60000000</v>
      </c>
      <c r="T69" s="36">
        <f>S69/R69</f>
        <v>0.49088990157657475</v>
      </c>
      <c r="U69" s="31" t="s">
        <v>755</v>
      </c>
    </row>
    <row r="70" spans="1:21" ht="60" customHeight="1" x14ac:dyDescent="0.25">
      <c r="A70" s="1231"/>
      <c r="B70" s="1218"/>
      <c r="C70" s="1218"/>
      <c r="D70" s="24">
        <v>59</v>
      </c>
      <c r="E70" s="24" t="s">
        <v>409</v>
      </c>
      <c r="F70" s="24" t="s">
        <v>410</v>
      </c>
      <c r="G70" s="24" t="s">
        <v>411</v>
      </c>
      <c r="H70" s="24" t="s">
        <v>412</v>
      </c>
      <c r="I70" s="52" t="s">
        <v>413</v>
      </c>
      <c r="J70" s="1226" t="s">
        <v>233</v>
      </c>
      <c r="K70" s="1218" t="s">
        <v>234</v>
      </c>
      <c r="L70" s="1219">
        <v>197</v>
      </c>
      <c r="M70" s="55" t="s">
        <v>217</v>
      </c>
      <c r="N70" s="24" t="s">
        <v>410</v>
      </c>
      <c r="O70" s="88">
        <v>0.2</v>
      </c>
      <c r="P70" s="100">
        <v>0.2</v>
      </c>
      <c r="Q70" s="36">
        <f t="shared" si="2"/>
        <v>1</v>
      </c>
      <c r="R70" s="37">
        <v>179900000</v>
      </c>
      <c r="S70" s="37">
        <v>179900000</v>
      </c>
      <c r="T70" s="36">
        <f>S70/R70</f>
        <v>1</v>
      </c>
      <c r="U70" s="31" t="s">
        <v>756</v>
      </c>
    </row>
    <row r="71" spans="1:21" ht="60" customHeight="1" x14ac:dyDescent="0.25">
      <c r="A71" s="1231"/>
      <c r="B71" s="1218"/>
      <c r="C71" s="1218"/>
      <c r="D71" s="24">
        <v>60</v>
      </c>
      <c r="E71" s="14" t="s">
        <v>414</v>
      </c>
      <c r="F71" s="14" t="s">
        <v>415</v>
      </c>
      <c r="G71" s="14" t="s">
        <v>416</v>
      </c>
      <c r="H71" s="14" t="s">
        <v>417</v>
      </c>
      <c r="I71" s="83" t="s">
        <v>413</v>
      </c>
      <c r="J71" s="1226"/>
      <c r="K71" s="1218"/>
      <c r="L71" s="1219"/>
      <c r="M71" s="64" t="s">
        <v>217</v>
      </c>
      <c r="N71" s="14" t="s">
        <v>415</v>
      </c>
      <c r="O71" s="88">
        <v>0.1</v>
      </c>
      <c r="P71" s="100">
        <v>0.1</v>
      </c>
      <c r="Q71" s="36">
        <f t="shared" si="2"/>
        <v>1</v>
      </c>
      <c r="R71" s="37">
        <v>179900000</v>
      </c>
      <c r="S71" s="37">
        <v>179900000</v>
      </c>
      <c r="T71" s="36">
        <f>S71/R71</f>
        <v>1</v>
      </c>
      <c r="U71" s="31"/>
    </row>
    <row r="72" spans="1:21" ht="60" customHeight="1" x14ac:dyDescent="0.25">
      <c r="A72" s="1231"/>
      <c r="B72" s="1218"/>
      <c r="C72" s="1218" t="s">
        <v>418</v>
      </c>
      <c r="D72" s="24">
        <v>61</v>
      </c>
      <c r="E72" s="30" t="s">
        <v>419</v>
      </c>
      <c r="F72" s="30" t="s">
        <v>420</v>
      </c>
      <c r="G72" s="30" t="s">
        <v>421</v>
      </c>
      <c r="H72" s="30" t="s">
        <v>422</v>
      </c>
      <c r="I72" s="32" t="s">
        <v>423</v>
      </c>
      <c r="J72" s="54" t="s">
        <v>389</v>
      </c>
      <c r="K72" s="24" t="s">
        <v>424</v>
      </c>
      <c r="L72" s="28">
        <v>234</v>
      </c>
      <c r="M72" s="61" t="s">
        <v>425</v>
      </c>
      <c r="N72" s="30" t="s">
        <v>420</v>
      </c>
      <c r="O72" s="54">
        <v>1</v>
      </c>
      <c r="P72" s="24">
        <v>1</v>
      </c>
      <c r="Q72" s="36">
        <f t="shared" si="2"/>
        <v>1</v>
      </c>
      <c r="R72" s="37">
        <v>23400000</v>
      </c>
      <c r="S72" s="37">
        <v>23400000</v>
      </c>
      <c r="T72" s="36">
        <f>S72/R72</f>
        <v>1</v>
      </c>
      <c r="U72" s="31" t="s">
        <v>757</v>
      </c>
    </row>
    <row r="73" spans="1:21" ht="60" customHeight="1" x14ac:dyDescent="0.25">
      <c r="A73" s="1231"/>
      <c r="B73" s="1218"/>
      <c r="C73" s="1218"/>
      <c r="D73" s="24">
        <v>62</v>
      </c>
      <c r="E73" s="30" t="s">
        <v>426</v>
      </c>
      <c r="F73" s="30" t="s">
        <v>427</v>
      </c>
      <c r="G73" s="30" t="s">
        <v>428</v>
      </c>
      <c r="H73" s="30" t="s">
        <v>429</v>
      </c>
      <c r="I73" s="32" t="s">
        <v>430</v>
      </c>
      <c r="J73" s="54" t="s">
        <v>233</v>
      </c>
      <c r="K73" s="24" t="s">
        <v>234</v>
      </c>
      <c r="L73" s="28">
        <v>197</v>
      </c>
      <c r="M73" s="55" t="s">
        <v>217</v>
      </c>
      <c r="N73" s="30" t="s">
        <v>427</v>
      </c>
      <c r="O73" s="88">
        <v>0.1</v>
      </c>
      <c r="P73" s="101">
        <v>5.0000000000000001E-3</v>
      </c>
      <c r="Q73" s="36">
        <f t="shared" si="2"/>
        <v>4.9999999999999996E-2</v>
      </c>
      <c r="R73" s="37" t="s">
        <v>758</v>
      </c>
      <c r="S73" s="37">
        <v>0</v>
      </c>
      <c r="T73" s="36">
        <v>0</v>
      </c>
      <c r="U73" s="31" t="s">
        <v>759</v>
      </c>
    </row>
    <row r="74" spans="1:21" ht="60" customHeight="1" x14ac:dyDescent="0.25">
      <c r="A74" s="1231"/>
      <c r="B74" s="1218"/>
      <c r="C74" s="1218"/>
      <c r="D74" s="24">
        <v>63</v>
      </c>
      <c r="E74" s="30" t="s">
        <v>431</v>
      </c>
      <c r="F74" s="30" t="s">
        <v>432</v>
      </c>
      <c r="G74" s="30" t="s">
        <v>433</v>
      </c>
      <c r="H74" s="30" t="s">
        <v>434</v>
      </c>
      <c r="I74" s="32" t="s">
        <v>435</v>
      </c>
      <c r="J74" s="65" t="s">
        <v>96</v>
      </c>
      <c r="K74" s="39" t="s">
        <v>96</v>
      </c>
      <c r="L74" s="39" t="s">
        <v>96</v>
      </c>
      <c r="M74" s="60" t="s">
        <v>96</v>
      </c>
      <c r="N74" s="30" t="s">
        <v>432</v>
      </c>
      <c r="O74" s="54">
        <v>0.5</v>
      </c>
      <c r="P74" s="24">
        <v>0.5</v>
      </c>
      <c r="Q74" s="36">
        <f t="shared" si="2"/>
        <v>1</v>
      </c>
      <c r="R74" s="37">
        <v>0</v>
      </c>
      <c r="S74" s="37">
        <v>0</v>
      </c>
      <c r="T74" s="36">
        <v>0</v>
      </c>
      <c r="U74" s="31" t="s">
        <v>760</v>
      </c>
    </row>
    <row r="75" spans="1:21" ht="60" customHeight="1" x14ac:dyDescent="0.25">
      <c r="A75" s="1231"/>
      <c r="B75" s="1218"/>
      <c r="C75" s="1218"/>
      <c r="D75" s="24">
        <v>64</v>
      </c>
      <c r="E75" s="14" t="s">
        <v>436</v>
      </c>
      <c r="F75" s="14" t="s">
        <v>437</v>
      </c>
      <c r="G75" s="14" t="s">
        <v>438</v>
      </c>
      <c r="H75" s="14" t="s">
        <v>439</v>
      </c>
      <c r="I75" s="83" t="s">
        <v>440</v>
      </c>
      <c r="J75" s="85" t="s">
        <v>389</v>
      </c>
      <c r="K75" s="16" t="s">
        <v>390</v>
      </c>
      <c r="L75" s="39" t="s">
        <v>441</v>
      </c>
      <c r="M75" s="66" t="s">
        <v>442</v>
      </c>
      <c r="N75" s="14" t="s">
        <v>437</v>
      </c>
      <c r="O75" s="54">
        <v>0</v>
      </c>
      <c r="P75" s="24">
        <v>0</v>
      </c>
      <c r="Q75" s="36">
        <v>0</v>
      </c>
      <c r="R75" s="37">
        <v>0</v>
      </c>
      <c r="S75" s="37">
        <v>0</v>
      </c>
      <c r="T75" s="36">
        <v>0</v>
      </c>
      <c r="U75" s="31" t="s">
        <v>708</v>
      </c>
    </row>
    <row r="76" spans="1:21" ht="60" customHeight="1" x14ac:dyDescent="0.25">
      <c r="A76" s="1231"/>
      <c r="B76" s="1218"/>
      <c r="C76" s="1218"/>
      <c r="D76" s="24">
        <v>65</v>
      </c>
      <c r="E76" s="30" t="s">
        <v>443</v>
      </c>
      <c r="F76" s="30" t="s">
        <v>444</v>
      </c>
      <c r="G76" s="30" t="s">
        <v>445</v>
      </c>
      <c r="H76" s="30" t="s">
        <v>446</v>
      </c>
      <c r="I76" s="32" t="s">
        <v>447</v>
      </c>
      <c r="J76" s="67" t="s">
        <v>233</v>
      </c>
      <c r="K76" s="40" t="s">
        <v>234</v>
      </c>
      <c r="L76" s="28">
        <v>197</v>
      </c>
      <c r="M76" s="55" t="s">
        <v>217</v>
      </c>
      <c r="N76" s="30" t="s">
        <v>444</v>
      </c>
      <c r="O76" s="54">
        <v>0</v>
      </c>
      <c r="P76" s="24">
        <v>0</v>
      </c>
      <c r="Q76" s="36">
        <v>0</v>
      </c>
      <c r="R76" s="37">
        <v>0</v>
      </c>
      <c r="S76" s="37">
        <v>0</v>
      </c>
      <c r="T76" s="36">
        <v>0</v>
      </c>
      <c r="U76" s="31" t="s">
        <v>708</v>
      </c>
    </row>
    <row r="77" spans="1:21" ht="60" customHeight="1" x14ac:dyDescent="0.25">
      <c r="A77" s="1231"/>
      <c r="B77" s="1218" t="s">
        <v>448</v>
      </c>
      <c r="C77" s="1218" t="s">
        <v>449</v>
      </c>
      <c r="D77" s="24">
        <v>66</v>
      </c>
      <c r="E77" s="102" t="s">
        <v>450</v>
      </c>
      <c r="F77" s="102" t="s">
        <v>451</v>
      </c>
      <c r="G77" s="102" t="s">
        <v>452</v>
      </c>
      <c r="H77" s="102" t="s">
        <v>453</v>
      </c>
      <c r="I77" s="32" t="s">
        <v>454</v>
      </c>
      <c r="J77" s="54" t="s">
        <v>254</v>
      </c>
      <c r="K77" s="24" t="s">
        <v>262</v>
      </c>
      <c r="L77" s="41">
        <v>136</v>
      </c>
      <c r="M77" s="55" t="s">
        <v>455</v>
      </c>
      <c r="N77" s="24" t="s">
        <v>451</v>
      </c>
      <c r="O77" s="54">
        <v>0</v>
      </c>
      <c r="P77" s="24">
        <v>0</v>
      </c>
      <c r="Q77" s="36">
        <v>0</v>
      </c>
      <c r="R77" s="37">
        <v>0</v>
      </c>
      <c r="S77" s="37">
        <v>0</v>
      </c>
      <c r="T77" s="36">
        <v>0</v>
      </c>
      <c r="U77" s="31" t="s">
        <v>708</v>
      </c>
    </row>
    <row r="78" spans="1:21" ht="60" customHeight="1" x14ac:dyDescent="0.25">
      <c r="A78" s="1231"/>
      <c r="B78" s="1218"/>
      <c r="C78" s="1218"/>
      <c r="D78" s="24">
        <v>67</v>
      </c>
      <c r="E78" s="30" t="s">
        <v>456</v>
      </c>
      <c r="F78" s="30" t="s">
        <v>457</v>
      </c>
      <c r="G78" s="30" t="s">
        <v>458</v>
      </c>
      <c r="H78" s="30" t="s">
        <v>459</v>
      </c>
      <c r="I78" s="32" t="s">
        <v>460</v>
      </c>
      <c r="J78" s="1226" t="s">
        <v>233</v>
      </c>
      <c r="K78" s="1218" t="s">
        <v>234</v>
      </c>
      <c r="L78" s="1219">
        <v>197</v>
      </c>
      <c r="M78" s="55" t="s">
        <v>217</v>
      </c>
      <c r="N78" s="30" t="s">
        <v>457</v>
      </c>
      <c r="O78" s="54">
        <v>0</v>
      </c>
      <c r="P78" s="24">
        <v>0</v>
      </c>
      <c r="Q78" s="36">
        <v>0</v>
      </c>
      <c r="R78" s="37">
        <v>0</v>
      </c>
      <c r="S78" s="37">
        <v>0</v>
      </c>
      <c r="T78" s="36">
        <v>0</v>
      </c>
      <c r="U78" s="31" t="s">
        <v>708</v>
      </c>
    </row>
    <row r="79" spans="1:21" ht="60" customHeight="1" x14ac:dyDescent="0.25">
      <c r="A79" s="1231"/>
      <c r="B79" s="1218"/>
      <c r="C79" s="1218"/>
      <c r="D79" s="24">
        <v>68</v>
      </c>
      <c r="E79" s="30" t="s">
        <v>461</v>
      </c>
      <c r="F79" s="30" t="s">
        <v>462</v>
      </c>
      <c r="G79" s="30" t="s">
        <v>463</v>
      </c>
      <c r="H79" s="30" t="s">
        <v>464</v>
      </c>
      <c r="I79" s="32" t="s">
        <v>465</v>
      </c>
      <c r="J79" s="1226"/>
      <c r="K79" s="1218"/>
      <c r="L79" s="1219"/>
      <c r="M79" s="55" t="s">
        <v>217</v>
      </c>
      <c r="N79" s="30" t="s">
        <v>462</v>
      </c>
      <c r="O79" s="88">
        <v>0.1</v>
      </c>
      <c r="P79" s="100">
        <v>0.1</v>
      </c>
      <c r="Q79" s="36">
        <f>P79/O79</f>
        <v>1</v>
      </c>
      <c r="R79" s="37">
        <v>23400000</v>
      </c>
      <c r="S79" s="37">
        <v>23400000</v>
      </c>
      <c r="T79" s="36">
        <f>S79/R79</f>
        <v>1</v>
      </c>
      <c r="U79" s="31" t="s">
        <v>761</v>
      </c>
    </row>
    <row r="80" spans="1:21" ht="60" customHeight="1" x14ac:dyDescent="0.25">
      <c r="A80" s="1231"/>
      <c r="B80" s="1218"/>
      <c r="C80" s="1218" t="s">
        <v>466</v>
      </c>
      <c r="D80" s="24">
        <v>69</v>
      </c>
      <c r="E80" s="30" t="s">
        <v>467</v>
      </c>
      <c r="F80" s="30" t="s">
        <v>468</v>
      </c>
      <c r="G80" s="30" t="s">
        <v>469</v>
      </c>
      <c r="H80" s="30" t="s">
        <v>470</v>
      </c>
      <c r="I80" s="32" t="s">
        <v>471</v>
      </c>
      <c r="J80" s="1226"/>
      <c r="K80" s="1218"/>
      <c r="L80" s="1219"/>
      <c r="M80" s="55" t="s">
        <v>217</v>
      </c>
      <c r="N80" s="30" t="s">
        <v>468</v>
      </c>
      <c r="O80" s="54">
        <v>0</v>
      </c>
      <c r="P80" s="24">
        <v>0</v>
      </c>
      <c r="Q80" s="36">
        <v>0</v>
      </c>
      <c r="R80" s="37">
        <v>0</v>
      </c>
      <c r="S80" s="37">
        <v>0</v>
      </c>
      <c r="T80" s="36">
        <v>0</v>
      </c>
      <c r="U80" s="31" t="s">
        <v>708</v>
      </c>
    </row>
    <row r="81" spans="1:21" ht="60" customHeight="1" x14ac:dyDescent="0.25">
      <c r="A81" s="1231"/>
      <c r="B81" s="1218"/>
      <c r="C81" s="1218"/>
      <c r="D81" s="24">
        <v>70</v>
      </c>
      <c r="E81" s="102" t="s">
        <v>472</v>
      </c>
      <c r="F81" s="24" t="s">
        <v>473</v>
      </c>
      <c r="G81" s="24" t="s">
        <v>474</v>
      </c>
      <c r="H81" s="24" t="s">
        <v>475</v>
      </c>
      <c r="I81" s="52" t="s">
        <v>476</v>
      </c>
      <c r="J81" s="1226"/>
      <c r="K81" s="1218"/>
      <c r="L81" s="1219"/>
      <c r="M81" s="55" t="s">
        <v>217</v>
      </c>
      <c r="N81" s="24" t="s">
        <v>473</v>
      </c>
      <c r="O81" s="54">
        <v>0</v>
      </c>
      <c r="P81" s="24">
        <v>0</v>
      </c>
      <c r="Q81" s="36">
        <v>0</v>
      </c>
      <c r="R81" s="37">
        <v>0</v>
      </c>
      <c r="S81" s="37">
        <v>0</v>
      </c>
      <c r="T81" s="36">
        <v>0</v>
      </c>
      <c r="U81" s="31" t="s">
        <v>708</v>
      </c>
    </row>
    <row r="82" spans="1:21" ht="60" customHeight="1" x14ac:dyDescent="0.25">
      <c r="A82" s="1231"/>
      <c r="B82" s="1218"/>
      <c r="C82" s="1218"/>
      <c r="D82" s="24">
        <v>71</v>
      </c>
      <c r="E82" s="102" t="s">
        <v>477</v>
      </c>
      <c r="F82" s="24" t="s">
        <v>478</v>
      </c>
      <c r="G82" s="24" t="s">
        <v>479</v>
      </c>
      <c r="H82" s="24" t="s">
        <v>480</v>
      </c>
      <c r="I82" s="52" t="s">
        <v>481</v>
      </c>
      <c r="J82" s="54" t="s">
        <v>385</v>
      </c>
      <c r="K82" s="24" t="s">
        <v>386</v>
      </c>
      <c r="L82" s="40">
        <v>219</v>
      </c>
      <c r="M82" s="55" t="s">
        <v>482</v>
      </c>
      <c r="N82" s="24" t="s">
        <v>478</v>
      </c>
      <c r="O82" s="54">
        <v>0</v>
      </c>
      <c r="P82" s="24">
        <v>0</v>
      </c>
      <c r="Q82" s="36">
        <v>0</v>
      </c>
      <c r="R82" s="37">
        <v>0</v>
      </c>
      <c r="S82" s="37">
        <v>0</v>
      </c>
      <c r="T82" s="36">
        <v>0</v>
      </c>
      <c r="U82" s="31" t="s">
        <v>708</v>
      </c>
    </row>
    <row r="83" spans="1:21" ht="60" customHeight="1" x14ac:dyDescent="0.25">
      <c r="A83" s="1231"/>
      <c r="B83" s="1218"/>
      <c r="C83" s="1218"/>
      <c r="D83" s="24">
        <v>72</v>
      </c>
      <c r="E83" s="102" t="s">
        <v>483</v>
      </c>
      <c r="F83" s="24" t="s">
        <v>484</v>
      </c>
      <c r="G83" s="24" t="s">
        <v>485</v>
      </c>
      <c r="H83" s="24" t="s">
        <v>486</v>
      </c>
      <c r="I83" s="52" t="s">
        <v>487</v>
      </c>
      <c r="J83" s="54" t="s">
        <v>233</v>
      </c>
      <c r="K83" s="24" t="s">
        <v>234</v>
      </c>
      <c r="L83" s="28">
        <v>197</v>
      </c>
      <c r="M83" s="55" t="s">
        <v>217</v>
      </c>
      <c r="N83" s="24" t="s">
        <v>484</v>
      </c>
      <c r="O83" s="54">
        <v>0</v>
      </c>
      <c r="P83" s="24">
        <v>0</v>
      </c>
      <c r="Q83" s="36">
        <v>0</v>
      </c>
      <c r="R83" s="37">
        <v>0</v>
      </c>
      <c r="S83" s="37">
        <v>0</v>
      </c>
      <c r="T83" s="36">
        <v>0</v>
      </c>
      <c r="U83" s="31" t="s">
        <v>708</v>
      </c>
    </row>
    <row r="84" spans="1:21" ht="60" customHeight="1" x14ac:dyDescent="0.25">
      <c r="A84" s="1231"/>
      <c r="B84" s="1218"/>
      <c r="C84" s="1218"/>
      <c r="D84" s="24">
        <v>73</v>
      </c>
      <c r="E84" s="30" t="s">
        <v>488</v>
      </c>
      <c r="F84" s="30" t="s">
        <v>489</v>
      </c>
      <c r="G84" s="30" t="s">
        <v>490</v>
      </c>
      <c r="H84" s="30" t="s">
        <v>491</v>
      </c>
      <c r="I84" s="32" t="s">
        <v>492</v>
      </c>
      <c r="J84" s="65" t="s">
        <v>236</v>
      </c>
      <c r="K84" s="39" t="s">
        <v>493</v>
      </c>
      <c r="L84" s="40">
        <v>86</v>
      </c>
      <c r="M84" s="31" t="s">
        <v>494</v>
      </c>
      <c r="N84" s="30" t="s">
        <v>489</v>
      </c>
      <c r="O84" s="54">
        <v>0</v>
      </c>
      <c r="P84" s="24">
        <v>0</v>
      </c>
      <c r="Q84" s="36">
        <v>0</v>
      </c>
      <c r="R84" s="37">
        <v>0</v>
      </c>
      <c r="S84" s="37">
        <v>0</v>
      </c>
      <c r="T84" s="36">
        <v>0</v>
      </c>
      <c r="U84" s="31" t="s">
        <v>708</v>
      </c>
    </row>
    <row r="85" spans="1:21" ht="60" customHeight="1" x14ac:dyDescent="0.25">
      <c r="A85" s="1231" t="s">
        <v>495</v>
      </c>
      <c r="B85" s="1219" t="s">
        <v>496</v>
      </c>
      <c r="C85" s="1218" t="s">
        <v>497</v>
      </c>
      <c r="D85" s="24">
        <v>74</v>
      </c>
      <c r="E85" s="24" t="s">
        <v>498</v>
      </c>
      <c r="F85" s="24" t="s">
        <v>499</v>
      </c>
      <c r="G85" s="24" t="s">
        <v>500</v>
      </c>
      <c r="H85" s="24" t="s">
        <v>501</v>
      </c>
      <c r="I85" s="52" t="s">
        <v>502</v>
      </c>
      <c r="J85" s="54" t="s">
        <v>382</v>
      </c>
      <c r="K85" s="24" t="s">
        <v>383</v>
      </c>
      <c r="L85" s="40">
        <v>250</v>
      </c>
      <c r="M85" s="52" t="s">
        <v>384</v>
      </c>
      <c r="N85" s="24" t="s">
        <v>499</v>
      </c>
      <c r="O85" s="54">
        <v>0</v>
      </c>
      <c r="P85" s="24">
        <v>0</v>
      </c>
      <c r="Q85" s="36">
        <v>0</v>
      </c>
      <c r="R85" s="37">
        <v>0</v>
      </c>
      <c r="S85" s="37">
        <v>0</v>
      </c>
      <c r="T85" s="36">
        <v>0</v>
      </c>
      <c r="U85" s="31" t="s">
        <v>708</v>
      </c>
    </row>
    <row r="86" spans="1:21" ht="60" customHeight="1" x14ac:dyDescent="0.25">
      <c r="A86" s="1231"/>
      <c r="B86" s="1219"/>
      <c r="C86" s="1218"/>
      <c r="D86" s="24">
        <v>75</v>
      </c>
      <c r="E86" s="24" t="s">
        <v>503</v>
      </c>
      <c r="F86" s="24" t="s">
        <v>504</v>
      </c>
      <c r="G86" s="24" t="s">
        <v>505</v>
      </c>
      <c r="H86" s="24" t="s">
        <v>506</v>
      </c>
      <c r="I86" s="52" t="s">
        <v>507</v>
      </c>
      <c r="J86" s="54" t="s">
        <v>406</v>
      </c>
      <c r="K86" s="24" t="s">
        <v>407</v>
      </c>
      <c r="L86" s="40">
        <v>231</v>
      </c>
      <c r="M86" s="52" t="s">
        <v>391</v>
      </c>
      <c r="N86" s="24" t="s">
        <v>504</v>
      </c>
      <c r="O86" s="54" t="s">
        <v>505</v>
      </c>
      <c r="P86" s="24">
        <v>1</v>
      </c>
      <c r="Q86" s="36">
        <v>1</v>
      </c>
      <c r="R86" s="37">
        <v>3832555980</v>
      </c>
      <c r="S86" s="37">
        <v>124766658</v>
      </c>
      <c r="T86" s="36">
        <f>S86/R86</f>
        <v>3.2554425467256974E-2</v>
      </c>
      <c r="U86" s="31" t="s">
        <v>762</v>
      </c>
    </row>
    <row r="87" spans="1:21" ht="60" customHeight="1" x14ac:dyDescent="0.25">
      <c r="A87" s="1231"/>
      <c r="B87" s="1219"/>
      <c r="C87" s="1218"/>
      <c r="D87" s="24">
        <v>76</v>
      </c>
      <c r="E87" s="24" t="s">
        <v>508</v>
      </c>
      <c r="F87" s="24" t="s">
        <v>509</v>
      </c>
      <c r="G87" s="24" t="s">
        <v>510</v>
      </c>
      <c r="H87" s="24" t="s">
        <v>511</v>
      </c>
      <c r="I87" s="84" t="s">
        <v>512</v>
      </c>
      <c r="J87" s="54" t="s">
        <v>389</v>
      </c>
      <c r="K87" s="24" t="s">
        <v>390</v>
      </c>
      <c r="L87" s="40">
        <v>232</v>
      </c>
      <c r="M87" s="52" t="s">
        <v>391</v>
      </c>
      <c r="N87" s="24" t="s">
        <v>509</v>
      </c>
      <c r="O87" s="54">
        <v>0</v>
      </c>
      <c r="P87" s="24">
        <v>0</v>
      </c>
      <c r="Q87" s="36">
        <v>0</v>
      </c>
      <c r="R87" s="37">
        <v>0</v>
      </c>
      <c r="S87" s="37">
        <v>0</v>
      </c>
      <c r="T87" s="36">
        <v>0</v>
      </c>
      <c r="U87" s="31" t="s">
        <v>708</v>
      </c>
    </row>
    <row r="88" spans="1:21" ht="60" customHeight="1" x14ac:dyDescent="0.25">
      <c r="A88" s="1231"/>
      <c r="B88" s="1219"/>
      <c r="C88" s="1218"/>
      <c r="D88" s="24">
        <v>77</v>
      </c>
      <c r="E88" s="24" t="s">
        <v>513</v>
      </c>
      <c r="F88" s="24" t="s">
        <v>514</v>
      </c>
      <c r="G88" s="24" t="s">
        <v>515</v>
      </c>
      <c r="H88" s="24" t="s">
        <v>516</v>
      </c>
      <c r="I88" s="52" t="s">
        <v>517</v>
      </c>
      <c r="J88" s="58" t="s">
        <v>215</v>
      </c>
      <c r="K88" s="26" t="s">
        <v>216</v>
      </c>
      <c r="L88" s="27">
        <v>197</v>
      </c>
      <c r="M88" s="59" t="s">
        <v>217</v>
      </c>
      <c r="N88" s="24" t="s">
        <v>514</v>
      </c>
      <c r="O88" s="54">
        <v>0</v>
      </c>
      <c r="P88" s="24">
        <v>0</v>
      </c>
      <c r="Q88" s="36">
        <v>0</v>
      </c>
      <c r="R88" s="37">
        <v>0</v>
      </c>
      <c r="S88" s="37">
        <v>0</v>
      </c>
      <c r="T88" s="36">
        <v>0</v>
      </c>
      <c r="U88" s="31" t="s">
        <v>708</v>
      </c>
    </row>
    <row r="89" spans="1:21" ht="60" customHeight="1" x14ac:dyDescent="0.25">
      <c r="A89" s="1231"/>
      <c r="B89" s="1219"/>
      <c r="C89" s="1218"/>
      <c r="D89" s="24">
        <v>78</v>
      </c>
      <c r="E89" s="24" t="s">
        <v>518</v>
      </c>
      <c r="F89" s="24" t="s">
        <v>519</v>
      </c>
      <c r="G89" s="24" t="s">
        <v>520</v>
      </c>
      <c r="H89" s="24" t="s">
        <v>516</v>
      </c>
      <c r="I89" s="52" t="s">
        <v>521</v>
      </c>
      <c r="J89" s="58" t="s">
        <v>215</v>
      </c>
      <c r="K89" s="26" t="s">
        <v>216</v>
      </c>
      <c r="L89" s="27">
        <v>197</v>
      </c>
      <c r="M89" s="59" t="s">
        <v>217</v>
      </c>
      <c r="N89" s="24" t="s">
        <v>519</v>
      </c>
      <c r="O89" s="54">
        <v>0</v>
      </c>
      <c r="P89" s="24">
        <v>0</v>
      </c>
      <c r="Q89" s="36">
        <v>0</v>
      </c>
      <c r="R89" s="37">
        <v>0</v>
      </c>
      <c r="S89" s="37">
        <v>0</v>
      </c>
      <c r="T89" s="36">
        <v>0</v>
      </c>
      <c r="U89" s="31" t="s">
        <v>708</v>
      </c>
    </row>
    <row r="90" spans="1:21" ht="60" customHeight="1" x14ac:dyDescent="0.25">
      <c r="A90" s="1231"/>
      <c r="B90" s="1219"/>
      <c r="C90" s="1221" t="s">
        <v>522</v>
      </c>
      <c r="D90" s="24">
        <v>79</v>
      </c>
      <c r="E90" s="24" t="s">
        <v>523</v>
      </c>
      <c r="F90" s="24" t="s">
        <v>524</v>
      </c>
      <c r="G90" s="24" t="s">
        <v>525</v>
      </c>
      <c r="H90" s="24" t="s">
        <v>59</v>
      </c>
      <c r="I90" s="52" t="s">
        <v>521</v>
      </c>
      <c r="J90" s="85" t="s">
        <v>265</v>
      </c>
      <c r="K90" s="16" t="s">
        <v>266</v>
      </c>
      <c r="L90" s="26">
        <v>186</v>
      </c>
      <c r="M90" s="61" t="s">
        <v>526</v>
      </c>
      <c r="N90" s="24" t="s">
        <v>524</v>
      </c>
      <c r="O90" s="54">
        <v>0</v>
      </c>
      <c r="P90" s="24">
        <v>0</v>
      </c>
      <c r="Q90" s="36">
        <v>0</v>
      </c>
      <c r="R90" s="37">
        <v>0</v>
      </c>
      <c r="S90" s="37">
        <v>0</v>
      </c>
      <c r="T90" s="36">
        <v>0</v>
      </c>
      <c r="U90" s="31" t="s">
        <v>708</v>
      </c>
    </row>
    <row r="91" spans="1:21" ht="60" customHeight="1" x14ac:dyDescent="0.25">
      <c r="A91" s="1231"/>
      <c r="B91" s="1219"/>
      <c r="C91" s="1221"/>
      <c r="D91" s="24">
        <v>80</v>
      </c>
      <c r="E91" s="24" t="s">
        <v>527</v>
      </c>
      <c r="F91" s="24" t="s">
        <v>528</v>
      </c>
      <c r="G91" s="24" t="s">
        <v>529</v>
      </c>
      <c r="H91" s="24" t="s">
        <v>530</v>
      </c>
      <c r="I91" s="84" t="s">
        <v>531</v>
      </c>
      <c r="J91" s="54" t="s">
        <v>532</v>
      </c>
      <c r="K91" s="24" t="s">
        <v>533</v>
      </c>
      <c r="L91" s="24" t="s">
        <v>534</v>
      </c>
      <c r="M91" s="52" t="s">
        <v>535</v>
      </c>
      <c r="N91" s="24" t="s">
        <v>528</v>
      </c>
      <c r="O91" s="88">
        <v>0.05</v>
      </c>
      <c r="P91" s="100">
        <v>0.05</v>
      </c>
      <c r="Q91" s="36">
        <f>P91/O91</f>
        <v>1</v>
      </c>
      <c r="R91" s="37">
        <v>199000000</v>
      </c>
      <c r="S91" s="37">
        <v>195883062</v>
      </c>
      <c r="T91" s="36">
        <f>S91/R91</f>
        <v>0.98433699497487437</v>
      </c>
      <c r="U91" s="31" t="s">
        <v>763</v>
      </c>
    </row>
    <row r="92" spans="1:21" ht="60" customHeight="1" x14ac:dyDescent="0.25">
      <c r="A92" s="1231"/>
      <c r="B92" s="1219"/>
      <c r="C92" s="1221"/>
      <c r="D92" s="24">
        <v>81</v>
      </c>
      <c r="E92" s="24" t="s">
        <v>536</v>
      </c>
      <c r="F92" s="24" t="s">
        <v>537</v>
      </c>
      <c r="G92" s="24" t="s">
        <v>538</v>
      </c>
      <c r="H92" s="24" t="s">
        <v>539</v>
      </c>
      <c r="I92" s="52" t="s">
        <v>540</v>
      </c>
      <c r="J92" s="54" t="s">
        <v>385</v>
      </c>
      <c r="K92" s="24" t="s">
        <v>386</v>
      </c>
      <c r="L92" s="40">
        <v>219</v>
      </c>
      <c r="M92" s="31" t="s">
        <v>482</v>
      </c>
      <c r="N92" s="24" t="s">
        <v>537</v>
      </c>
      <c r="O92" s="88">
        <v>0.1</v>
      </c>
      <c r="P92" s="100">
        <v>0.05</v>
      </c>
      <c r="Q92" s="36">
        <f>P92/O92</f>
        <v>0.5</v>
      </c>
      <c r="R92" s="37" t="s">
        <v>764</v>
      </c>
      <c r="S92" s="37">
        <v>0</v>
      </c>
      <c r="T92" s="36">
        <v>0</v>
      </c>
      <c r="U92" s="31" t="s">
        <v>765</v>
      </c>
    </row>
    <row r="93" spans="1:21" ht="60" customHeight="1" x14ac:dyDescent="0.25">
      <c r="A93" s="1231"/>
      <c r="B93" s="1219"/>
      <c r="C93" s="1221"/>
      <c r="D93" s="24">
        <v>82</v>
      </c>
      <c r="E93" s="24" t="s">
        <v>541</v>
      </c>
      <c r="F93" s="24" t="s">
        <v>542</v>
      </c>
      <c r="G93" s="24" t="s">
        <v>543</v>
      </c>
      <c r="H93" s="24" t="s">
        <v>59</v>
      </c>
      <c r="I93" s="1232" t="s">
        <v>544</v>
      </c>
      <c r="J93" s="1226" t="s">
        <v>215</v>
      </c>
      <c r="K93" s="1218" t="s">
        <v>216</v>
      </c>
      <c r="L93" s="1217">
        <v>197</v>
      </c>
      <c r="M93" s="1232" t="s">
        <v>217</v>
      </c>
      <c r="N93" s="24" t="s">
        <v>542</v>
      </c>
      <c r="O93" s="54">
        <v>0</v>
      </c>
      <c r="P93" s="24">
        <v>0</v>
      </c>
      <c r="Q93" s="36">
        <v>0</v>
      </c>
      <c r="R93" s="37">
        <v>0</v>
      </c>
      <c r="S93" s="37">
        <v>0</v>
      </c>
      <c r="T93" s="36">
        <v>0</v>
      </c>
      <c r="U93" s="31" t="s">
        <v>708</v>
      </c>
    </row>
    <row r="94" spans="1:21" ht="60" customHeight="1" x14ac:dyDescent="0.25">
      <c r="A94" s="1231"/>
      <c r="B94" s="1219"/>
      <c r="C94" s="1221"/>
      <c r="D94" s="24">
        <v>83</v>
      </c>
      <c r="E94" s="24" t="s">
        <v>545</v>
      </c>
      <c r="F94" s="24" t="s">
        <v>546</v>
      </c>
      <c r="G94" s="24" t="s">
        <v>547</v>
      </c>
      <c r="H94" s="24" t="s">
        <v>548</v>
      </c>
      <c r="I94" s="1232"/>
      <c r="J94" s="1226"/>
      <c r="K94" s="1218"/>
      <c r="L94" s="1217"/>
      <c r="M94" s="1232"/>
      <c r="N94" s="24" t="s">
        <v>546</v>
      </c>
      <c r="O94" s="54">
        <v>0</v>
      </c>
      <c r="P94" s="24">
        <v>0</v>
      </c>
      <c r="Q94" s="36">
        <v>0</v>
      </c>
      <c r="R94" s="37">
        <v>0</v>
      </c>
      <c r="S94" s="37">
        <v>0</v>
      </c>
      <c r="T94" s="36">
        <v>0</v>
      </c>
      <c r="U94" s="31" t="s">
        <v>708</v>
      </c>
    </row>
    <row r="95" spans="1:21" ht="60" customHeight="1" x14ac:dyDescent="0.25">
      <c r="A95" s="1231"/>
      <c r="B95" s="1219"/>
      <c r="C95" s="1221"/>
      <c r="D95" s="24">
        <v>84</v>
      </c>
      <c r="E95" s="24" t="s">
        <v>549</v>
      </c>
      <c r="F95" s="24" t="s">
        <v>550</v>
      </c>
      <c r="G95" s="24" t="s">
        <v>551</v>
      </c>
      <c r="H95" s="24" t="s">
        <v>59</v>
      </c>
      <c r="I95" s="52" t="s">
        <v>552</v>
      </c>
      <c r="J95" s="54" t="s">
        <v>389</v>
      </c>
      <c r="K95" s="24" t="s">
        <v>424</v>
      </c>
      <c r="L95" s="40">
        <v>234</v>
      </c>
      <c r="M95" s="31" t="s">
        <v>425</v>
      </c>
      <c r="N95" s="24" t="s">
        <v>550</v>
      </c>
      <c r="O95" s="54">
        <v>0</v>
      </c>
      <c r="P95" s="24">
        <v>0</v>
      </c>
      <c r="Q95" s="36">
        <v>0</v>
      </c>
      <c r="R95" s="37">
        <v>0</v>
      </c>
      <c r="S95" s="37">
        <v>0</v>
      </c>
      <c r="T95" s="36">
        <v>0</v>
      </c>
      <c r="U95" s="31" t="s">
        <v>708</v>
      </c>
    </row>
    <row r="96" spans="1:21" ht="60" customHeight="1" x14ac:dyDescent="0.25">
      <c r="A96" s="1231"/>
      <c r="B96" s="1219"/>
      <c r="C96" s="1221"/>
      <c r="D96" s="24">
        <v>85</v>
      </c>
      <c r="E96" s="24" t="s">
        <v>553</v>
      </c>
      <c r="F96" s="24" t="s">
        <v>554</v>
      </c>
      <c r="G96" s="24" t="s">
        <v>555</v>
      </c>
      <c r="H96" s="24" t="s">
        <v>556</v>
      </c>
      <c r="I96" s="52" t="s">
        <v>557</v>
      </c>
      <c r="J96" s="1226" t="s">
        <v>215</v>
      </c>
      <c r="K96" s="1218" t="s">
        <v>216</v>
      </c>
      <c r="L96" s="1217">
        <v>197</v>
      </c>
      <c r="M96" s="1232" t="s">
        <v>217</v>
      </c>
      <c r="N96" s="24" t="s">
        <v>554</v>
      </c>
      <c r="O96" s="92">
        <v>0.05</v>
      </c>
      <c r="P96" s="100">
        <v>0.05</v>
      </c>
      <c r="Q96" s="36">
        <f>P96/O96</f>
        <v>1</v>
      </c>
      <c r="R96" s="37" t="s">
        <v>766</v>
      </c>
      <c r="S96" s="37">
        <v>0</v>
      </c>
      <c r="T96" s="36">
        <v>0</v>
      </c>
      <c r="U96" s="31" t="s">
        <v>767</v>
      </c>
    </row>
    <row r="97" spans="1:21" ht="60" customHeight="1" x14ac:dyDescent="0.25">
      <c r="A97" s="1231"/>
      <c r="B97" s="1222" t="s">
        <v>558</v>
      </c>
      <c r="C97" s="1221" t="s">
        <v>559</v>
      </c>
      <c r="D97" s="24">
        <v>86</v>
      </c>
      <c r="E97" s="24" t="s">
        <v>560</v>
      </c>
      <c r="F97" s="24" t="s">
        <v>561</v>
      </c>
      <c r="G97" s="24" t="s">
        <v>562</v>
      </c>
      <c r="H97" s="24" t="s">
        <v>563</v>
      </c>
      <c r="I97" s="84" t="s">
        <v>564</v>
      </c>
      <c r="J97" s="1226"/>
      <c r="K97" s="1218"/>
      <c r="L97" s="1217"/>
      <c r="M97" s="1232"/>
      <c r="N97" s="24" t="s">
        <v>561</v>
      </c>
      <c r="O97" s="54">
        <v>0</v>
      </c>
      <c r="P97" s="24">
        <v>0</v>
      </c>
      <c r="Q97" s="36">
        <v>0</v>
      </c>
      <c r="R97" s="37">
        <v>0</v>
      </c>
      <c r="S97" s="37">
        <v>0</v>
      </c>
      <c r="T97" s="36">
        <v>0</v>
      </c>
      <c r="U97" s="31" t="s">
        <v>708</v>
      </c>
    </row>
    <row r="98" spans="1:21" ht="60" customHeight="1" x14ac:dyDescent="0.25">
      <c r="A98" s="1231"/>
      <c r="B98" s="1222"/>
      <c r="C98" s="1221"/>
      <c r="D98" s="24">
        <v>87</v>
      </c>
      <c r="E98" s="24" t="s">
        <v>565</v>
      </c>
      <c r="F98" s="24" t="s">
        <v>566</v>
      </c>
      <c r="G98" s="24" t="s">
        <v>567</v>
      </c>
      <c r="H98" s="24" t="s">
        <v>568</v>
      </c>
      <c r="I98" s="52" t="s">
        <v>569</v>
      </c>
      <c r="J98" s="1226"/>
      <c r="K98" s="1218"/>
      <c r="L98" s="1217"/>
      <c r="M98" s="1232"/>
      <c r="N98" s="24" t="s">
        <v>566</v>
      </c>
      <c r="O98" s="54">
        <v>0</v>
      </c>
      <c r="P98" s="24">
        <v>0</v>
      </c>
      <c r="Q98" s="36">
        <v>0</v>
      </c>
      <c r="R98" s="37">
        <v>0</v>
      </c>
      <c r="S98" s="37">
        <v>0</v>
      </c>
      <c r="T98" s="36">
        <v>0</v>
      </c>
      <c r="U98" s="31" t="s">
        <v>708</v>
      </c>
    </row>
    <row r="99" spans="1:21" ht="60" customHeight="1" x14ac:dyDescent="0.25">
      <c r="A99" s="1231"/>
      <c r="B99" s="1222"/>
      <c r="C99" s="1221"/>
      <c r="D99" s="24">
        <v>88</v>
      </c>
      <c r="E99" s="24" t="s">
        <v>570</v>
      </c>
      <c r="F99" s="24" t="s">
        <v>571</v>
      </c>
      <c r="G99" s="24" t="s">
        <v>572</v>
      </c>
      <c r="H99" s="24" t="s">
        <v>59</v>
      </c>
      <c r="I99" s="52" t="s">
        <v>573</v>
      </c>
      <c r="J99" s="1223" t="s">
        <v>574</v>
      </c>
      <c r="K99" s="1217"/>
      <c r="L99" s="1217"/>
      <c r="M99" s="1301"/>
      <c r="N99" s="24" t="s">
        <v>571</v>
      </c>
      <c r="O99" s="54">
        <v>0</v>
      </c>
      <c r="P99" s="24">
        <v>0</v>
      </c>
      <c r="Q99" s="36">
        <v>0</v>
      </c>
      <c r="R99" s="37">
        <v>0</v>
      </c>
      <c r="S99" s="37">
        <v>0</v>
      </c>
      <c r="T99" s="36">
        <v>0</v>
      </c>
      <c r="U99" s="31" t="s">
        <v>708</v>
      </c>
    </row>
    <row r="100" spans="1:21" ht="60" customHeight="1" x14ac:dyDescent="0.25">
      <c r="A100" s="1231"/>
      <c r="B100" s="1219" t="s">
        <v>558</v>
      </c>
      <c r="C100" s="1221" t="s">
        <v>559</v>
      </c>
      <c r="D100" s="24">
        <v>89</v>
      </c>
      <c r="E100" s="24" t="s">
        <v>575</v>
      </c>
      <c r="F100" s="24" t="s">
        <v>576</v>
      </c>
      <c r="G100" s="24" t="s">
        <v>577</v>
      </c>
      <c r="H100" s="24" t="s">
        <v>59</v>
      </c>
      <c r="I100" s="52" t="s">
        <v>578</v>
      </c>
      <c r="J100" s="1226" t="s">
        <v>215</v>
      </c>
      <c r="K100" s="1218" t="s">
        <v>216</v>
      </c>
      <c r="L100" s="1217">
        <v>197</v>
      </c>
      <c r="M100" s="1232" t="s">
        <v>217</v>
      </c>
      <c r="N100" s="24" t="s">
        <v>576</v>
      </c>
      <c r="O100" s="54">
        <v>0</v>
      </c>
      <c r="P100" s="24">
        <v>0</v>
      </c>
      <c r="Q100" s="36">
        <v>0</v>
      </c>
      <c r="R100" s="37">
        <v>0</v>
      </c>
      <c r="S100" s="37">
        <v>0</v>
      </c>
      <c r="T100" s="36">
        <v>0</v>
      </c>
      <c r="U100" s="31" t="s">
        <v>708</v>
      </c>
    </row>
    <row r="101" spans="1:21" ht="60" customHeight="1" x14ac:dyDescent="0.25">
      <c r="A101" s="1231"/>
      <c r="B101" s="1219"/>
      <c r="C101" s="1221"/>
      <c r="D101" s="24">
        <v>90</v>
      </c>
      <c r="E101" s="24" t="s">
        <v>579</v>
      </c>
      <c r="F101" s="24" t="s">
        <v>580</v>
      </c>
      <c r="G101" s="24" t="s">
        <v>581</v>
      </c>
      <c r="H101" s="24" t="s">
        <v>563</v>
      </c>
      <c r="I101" s="52" t="s">
        <v>582</v>
      </c>
      <c r="J101" s="1226"/>
      <c r="K101" s="1218"/>
      <c r="L101" s="1217"/>
      <c r="M101" s="1232"/>
      <c r="N101" s="24" t="s">
        <v>580</v>
      </c>
      <c r="O101" s="54" t="s">
        <v>581</v>
      </c>
      <c r="P101" s="24">
        <v>1</v>
      </c>
      <c r="Q101" s="36">
        <v>1</v>
      </c>
      <c r="R101" s="37">
        <v>120477539</v>
      </c>
      <c r="S101" s="37">
        <v>48449646</v>
      </c>
      <c r="T101" s="36">
        <f>S101/R101</f>
        <v>0.4021467105167213</v>
      </c>
      <c r="U101" s="31" t="s">
        <v>768</v>
      </c>
    </row>
    <row r="102" spans="1:21" ht="60" customHeight="1" x14ac:dyDescent="0.25">
      <c r="A102" s="1231"/>
      <c r="B102" s="1219"/>
      <c r="C102" s="1221"/>
      <c r="D102" s="24">
        <v>91</v>
      </c>
      <c r="E102" s="24" t="s">
        <v>583</v>
      </c>
      <c r="F102" s="24" t="s">
        <v>584</v>
      </c>
      <c r="G102" s="24" t="s">
        <v>585</v>
      </c>
      <c r="H102" s="24" t="s">
        <v>586</v>
      </c>
      <c r="I102" s="52" t="s">
        <v>587</v>
      </c>
      <c r="J102" s="54" t="s">
        <v>588</v>
      </c>
      <c r="K102" s="24" t="s">
        <v>589</v>
      </c>
      <c r="L102" s="24" t="s">
        <v>590</v>
      </c>
      <c r="M102" s="52" t="s">
        <v>591</v>
      </c>
      <c r="N102" s="24" t="s">
        <v>584</v>
      </c>
      <c r="O102" s="54" t="s">
        <v>770</v>
      </c>
      <c r="P102" s="100">
        <v>0.2</v>
      </c>
      <c r="Q102" s="36">
        <v>1</v>
      </c>
      <c r="R102" s="37">
        <v>148240000</v>
      </c>
      <c r="S102" s="37">
        <v>21708252</v>
      </c>
      <c r="T102" s="112">
        <f>S102/R102</f>
        <v>0.14643990825688075</v>
      </c>
      <c r="U102" s="31" t="s">
        <v>771</v>
      </c>
    </row>
    <row r="103" spans="1:21" ht="60" customHeight="1" x14ac:dyDescent="0.25">
      <c r="A103" s="1231"/>
      <c r="B103" s="1219"/>
      <c r="C103" s="1221"/>
      <c r="D103" s="24">
        <v>92</v>
      </c>
      <c r="E103" s="24" t="s">
        <v>592</v>
      </c>
      <c r="F103" s="24" t="s">
        <v>593</v>
      </c>
      <c r="G103" s="24" t="s">
        <v>594</v>
      </c>
      <c r="H103" s="24" t="s">
        <v>595</v>
      </c>
      <c r="I103" s="52" t="s">
        <v>596</v>
      </c>
      <c r="J103" s="54" t="s">
        <v>597</v>
      </c>
      <c r="K103" s="24" t="s">
        <v>386</v>
      </c>
      <c r="L103" s="40">
        <v>219</v>
      </c>
      <c r="M103" s="31" t="s">
        <v>482</v>
      </c>
      <c r="N103" s="24" t="s">
        <v>593</v>
      </c>
      <c r="O103" s="54">
        <v>1</v>
      </c>
      <c r="P103" s="24">
        <v>1</v>
      </c>
      <c r="Q103" s="36">
        <f>P103/O103</f>
        <v>1</v>
      </c>
      <c r="R103" s="37">
        <v>42709999</v>
      </c>
      <c r="S103" s="37">
        <v>35673333</v>
      </c>
      <c r="T103" s="112">
        <f>S103/R103</f>
        <v>0.83524546558757817</v>
      </c>
      <c r="U103" s="31" t="s">
        <v>772</v>
      </c>
    </row>
    <row r="104" spans="1:21" ht="60" customHeight="1" x14ac:dyDescent="0.25">
      <c r="A104" s="1231"/>
      <c r="B104" s="1219"/>
      <c r="C104" s="1221"/>
      <c r="D104" s="24">
        <v>93</v>
      </c>
      <c r="E104" s="26" t="s">
        <v>598</v>
      </c>
      <c r="F104" s="24" t="s">
        <v>599</v>
      </c>
      <c r="G104" s="24" t="s">
        <v>600</v>
      </c>
      <c r="H104" s="24" t="s">
        <v>601</v>
      </c>
      <c r="I104" s="52" t="s">
        <v>602</v>
      </c>
      <c r="J104" s="58" t="s">
        <v>389</v>
      </c>
      <c r="K104" s="26" t="s">
        <v>603</v>
      </c>
      <c r="L104" s="26">
        <v>228</v>
      </c>
      <c r="M104" s="59" t="s">
        <v>604</v>
      </c>
      <c r="N104" s="24" t="s">
        <v>599</v>
      </c>
      <c r="O104" s="54">
        <v>0</v>
      </c>
      <c r="P104" s="24">
        <v>0</v>
      </c>
      <c r="Q104" s="36">
        <v>0</v>
      </c>
      <c r="R104" s="37"/>
      <c r="S104" s="37"/>
      <c r="T104" s="36"/>
      <c r="U104" s="31"/>
    </row>
    <row r="105" spans="1:21" ht="60" customHeight="1" x14ac:dyDescent="0.25">
      <c r="A105" s="1231"/>
      <c r="B105" s="1219"/>
      <c r="C105" s="1221"/>
      <c r="D105" s="24">
        <v>94</v>
      </c>
      <c r="E105" s="39" t="s">
        <v>605</v>
      </c>
      <c r="F105" s="24" t="s">
        <v>606</v>
      </c>
      <c r="G105" s="24" t="s">
        <v>607</v>
      </c>
      <c r="H105" s="24" t="s">
        <v>608</v>
      </c>
      <c r="I105" s="52" t="s">
        <v>609</v>
      </c>
      <c r="J105" s="54" t="s">
        <v>254</v>
      </c>
      <c r="K105" s="40" t="s">
        <v>262</v>
      </c>
      <c r="L105" s="24">
        <v>137</v>
      </c>
      <c r="M105" s="52" t="s">
        <v>263</v>
      </c>
      <c r="N105" s="24" t="s">
        <v>606</v>
      </c>
      <c r="O105" s="54" t="s">
        <v>773</v>
      </c>
      <c r="P105" s="100">
        <v>0.5</v>
      </c>
      <c r="Q105" s="36">
        <v>0.5</v>
      </c>
      <c r="R105" s="37">
        <v>75646965.310000002</v>
      </c>
      <c r="S105" s="37">
        <v>40525000</v>
      </c>
      <c r="T105" s="36">
        <f>S105/R105</f>
        <v>0.53571217079137579</v>
      </c>
      <c r="U105" s="31" t="s">
        <v>774</v>
      </c>
    </row>
    <row r="106" spans="1:21" ht="60" customHeight="1" x14ac:dyDescent="0.25">
      <c r="A106" s="1231"/>
      <c r="B106" s="1219"/>
      <c r="C106" s="1221"/>
      <c r="D106" s="24">
        <v>95</v>
      </c>
      <c r="E106" s="24" t="s">
        <v>610</v>
      </c>
      <c r="F106" s="24" t="s">
        <v>611</v>
      </c>
      <c r="G106" s="24" t="s">
        <v>612</v>
      </c>
      <c r="H106" s="24" t="s">
        <v>87</v>
      </c>
      <c r="I106" s="52" t="s">
        <v>613</v>
      </c>
      <c r="J106" s="1226" t="s">
        <v>215</v>
      </c>
      <c r="K106" s="1218" t="s">
        <v>216</v>
      </c>
      <c r="L106" s="1217">
        <v>197</v>
      </c>
      <c r="M106" s="1232" t="s">
        <v>217</v>
      </c>
      <c r="N106" s="24" t="s">
        <v>611</v>
      </c>
      <c r="O106" s="54">
        <v>1</v>
      </c>
      <c r="P106" s="24">
        <v>1</v>
      </c>
      <c r="Q106" s="36">
        <f>P106/O106</f>
        <v>1</v>
      </c>
      <c r="R106" s="37">
        <v>42709999</v>
      </c>
      <c r="S106" s="37">
        <v>35673333</v>
      </c>
      <c r="T106" s="36">
        <f>S106/R106</f>
        <v>0.83524546558757817</v>
      </c>
      <c r="U106" s="31" t="s">
        <v>772</v>
      </c>
    </row>
    <row r="107" spans="1:21" ht="60" customHeight="1" x14ac:dyDescent="0.25">
      <c r="A107" s="1231"/>
      <c r="B107" s="1219"/>
      <c r="C107" s="1221"/>
      <c r="D107" s="24">
        <v>96</v>
      </c>
      <c r="E107" s="24" t="s">
        <v>614</v>
      </c>
      <c r="F107" s="24" t="s">
        <v>615</v>
      </c>
      <c r="G107" s="24" t="s">
        <v>616</v>
      </c>
      <c r="H107" s="24" t="s">
        <v>59</v>
      </c>
      <c r="I107" s="52" t="s">
        <v>617</v>
      </c>
      <c r="J107" s="1226"/>
      <c r="K107" s="1218"/>
      <c r="L107" s="1217"/>
      <c r="M107" s="1232"/>
      <c r="N107" s="24" t="s">
        <v>615</v>
      </c>
      <c r="O107" s="54" t="s">
        <v>775</v>
      </c>
      <c r="P107" s="100">
        <v>0.02</v>
      </c>
      <c r="Q107" s="36">
        <v>0.4</v>
      </c>
      <c r="R107" s="37">
        <v>148240000</v>
      </c>
      <c r="S107" s="37">
        <v>21708252</v>
      </c>
      <c r="T107" s="36">
        <f>S107/R107</f>
        <v>0.14643990825688075</v>
      </c>
      <c r="U107" s="31" t="s">
        <v>776</v>
      </c>
    </row>
    <row r="108" spans="1:21" ht="60" customHeight="1" x14ac:dyDescent="0.25">
      <c r="A108" s="1231"/>
      <c r="B108" s="1219"/>
      <c r="C108" s="26" t="s">
        <v>618</v>
      </c>
      <c r="D108" s="24">
        <v>97</v>
      </c>
      <c r="E108" s="24" t="s">
        <v>619</v>
      </c>
      <c r="F108" s="24" t="s">
        <v>620</v>
      </c>
      <c r="G108" s="24" t="s">
        <v>621</v>
      </c>
      <c r="H108" s="24" t="s">
        <v>59</v>
      </c>
      <c r="I108" s="52" t="s">
        <v>622</v>
      </c>
      <c r="J108" s="54" t="s">
        <v>406</v>
      </c>
      <c r="K108" s="24" t="s">
        <v>407</v>
      </c>
      <c r="L108" s="40">
        <v>136</v>
      </c>
      <c r="M108" s="52" t="s">
        <v>455</v>
      </c>
      <c r="N108" s="24" t="s">
        <v>620</v>
      </c>
      <c r="O108" s="54">
        <v>0</v>
      </c>
      <c r="P108" s="24">
        <v>0</v>
      </c>
      <c r="Q108" s="36">
        <v>0</v>
      </c>
      <c r="R108" s="37"/>
      <c r="S108" s="37"/>
      <c r="T108" s="36"/>
      <c r="U108" s="31"/>
    </row>
    <row r="109" spans="1:21" ht="60" customHeight="1" x14ac:dyDescent="0.25">
      <c r="A109" s="1233" t="s">
        <v>624</v>
      </c>
      <c r="B109" s="1221" t="s">
        <v>625</v>
      </c>
      <c r="C109" s="1230" t="s">
        <v>626</v>
      </c>
      <c r="D109" s="24">
        <v>98</v>
      </c>
      <c r="E109" s="30" t="s">
        <v>627</v>
      </c>
      <c r="F109" s="25" t="s">
        <v>628</v>
      </c>
      <c r="G109" s="25" t="s">
        <v>629</v>
      </c>
      <c r="H109" s="25" t="s">
        <v>630</v>
      </c>
      <c r="I109" s="31" t="s">
        <v>631</v>
      </c>
      <c r="J109" s="1226" t="s">
        <v>233</v>
      </c>
      <c r="K109" s="1218" t="s">
        <v>234</v>
      </c>
      <c r="L109" s="1219">
        <v>197</v>
      </c>
      <c r="M109" s="1299" t="s">
        <v>217</v>
      </c>
      <c r="N109" s="25" t="s">
        <v>628</v>
      </c>
      <c r="O109" s="54">
        <v>0</v>
      </c>
      <c r="P109" s="24">
        <v>0</v>
      </c>
      <c r="Q109" s="36">
        <v>0</v>
      </c>
      <c r="R109" s="37"/>
      <c r="S109" s="37"/>
      <c r="T109" s="36"/>
      <c r="U109" s="31"/>
    </row>
    <row r="110" spans="1:21" ht="60" customHeight="1" x14ac:dyDescent="0.25">
      <c r="A110" s="1233"/>
      <c r="B110" s="1221"/>
      <c r="C110" s="1230"/>
      <c r="D110" s="24">
        <v>99</v>
      </c>
      <c r="E110" s="30" t="s">
        <v>632</v>
      </c>
      <c r="F110" s="30" t="s">
        <v>633</v>
      </c>
      <c r="G110" s="30" t="s">
        <v>634</v>
      </c>
      <c r="H110" s="30" t="s">
        <v>635</v>
      </c>
      <c r="I110" s="32" t="s">
        <v>631</v>
      </c>
      <c r="J110" s="1226"/>
      <c r="K110" s="1218"/>
      <c r="L110" s="1219"/>
      <c r="M110" s="1299"/>
      <c r="N110" s="30" t="s">
        <v>633</v>
      </c>
      <c r="O110" s="54">
        <v>0</v>
      </c>
      <c r="P110" s="24">
        <v>0</v>
      </c>
      <c r="Q110" s="36">
        <v>0</v>
      </c>
      <c r="R110" s="37"/>
      <c r="S110" s="37"/>
      <c r="T110" s="36"/>
      <c r="U110" s="31"/>
    </row>
    <row r="111" spans="1:21" ht="60" customHeight="1" x14ac:dyDescent="0.25">
      <c r="A111" s="1233"/>
      <c r="B111" s="1221"/>
      <c r="C111" s="1219" t="s">
        <v>636</v>
      </c>
      <c r="D111" s="28">
        <v>100</v>
      </c>
      <c r="E111" s="30" t="s">
        <v>637</v>
      </c>
      <c r="F111" s="25" t="s">
        <v>638</v>
      </c>
      <c r="G111" s="25" t="s">
        <v>639</v>
      </c>
      <c r="H111" s="25" t="s">
        <v>640</v>
      </c>
      <c r="I111" s="31" t="s">
        <v>641</v>
      </c>
      <c r="J111" s="1226"/>
      <c r="K111" s="1218"/>
      <c r="L111" s="1219"/>
      <c r="M111" s="1299"/>
      <c r="N111" s="25" t="s">
        <v>638</v>
      </c>
      <c r="O111" s="54">
        <v>0</v>
      </c>
      <c r="P111" s="24">
        <v>0</v>
      </c>
      <c r="Q111" s="36">
        <v>0</v>
      </c>
      <c r="R111" s="37"/>
      <c r="S111" s="37"/>
      <c r="T111" s="36"/>
      <c r="U111" s="31"/>
    </row>
    <row r="112" spans="1:21" ht="60" customHeight="1" x14ac:dyDescent="0.25">
      <c r="A112" s="1233"/>
      <c r="B112" s="1221"/>
      <c r="C112" s="1219"/>
      <c r="D112" s="24">
        <v>101</v>
      </c>
      <c r="E112" s="29" t="s">
        <v>642</v>
      </c>
      <c r="F112" s="25" t="s">
        <v>643</v>
      </c>
      <c r="G112" s="25" t="s">
        <v>644</v>
      </c>
      <c r="H112" s="25" t="s">
        <v>645</v>
      </c>
      <c r="I112" s="31" t="s">
        <v>641</v>
      </c>
      <c r="J112" s="1226"/>
      <c r="K112" s="1218"/>
      <c r="L112" s="1219"/>
      <c r="M112" s="1299"/>
      <c r="N112" s="25" t="s">
        <v>643</v>
      </c>
      <c r="O112" s="54">
        <v>0</v>
      </c>
      <c r="P112" s="24">
        <v>0</v>
      </c>
      <c r="Q112" s="36">
        <v>0</v>
      </c>
      <c r="R112" s="37"/>
      <c r="S112" s="37"/>
      <c r="T112" s="36"/>
      <c r="U112" s="31"/>
    </row>
    <row r="113" spans="1:21" ht="60" customHeight="1" x14ac:dyDescent="0.25">
      <c r="A113" s="1233"/>
      <c r="B113" s="1221"/>
      <c r="C113" s="1219"/>
      <c r="D113" s="24">
        <v>102</v>
      </c>
      <c r="E113" s="30" t="s">
        <v>646</v>
      </c>
      <c r="F113" s="25" t="s">
        <v>647</v>
      </c>
      <c r="G113" s="25" t="s">
        <v>648</v>
      </c>
      <c r="H113" s="25" t="s">
        <v>649</v>
      </c>
      <c r="I113" s="31" t="s">
        <v>650</v>
      </c>
      <c r="J113" s="1226"/>
      <c r="K113" s="1218"/>
      <c r="L113" s="1219"/>
      <c r="M113" s="1299"/>
      <c r="N113" s="25" t="s">
        <v>647</v>
      </c>
      <c r="O113" s="54">
        <v>0</v>
      </c>
      <c r="P113" s="24">
        <v>0</v>
      </c>
      <c r="Q113" s="36">
        <v>0</v>
      </c>
      <c r="R113" s="37"/>
      <c r="S113" s="37"/>
      <c r="T113" s="36"/>
      <c r="U113" s="31"/>
    </row>
    <row r="114" spans="1:21" ht="60" customHeight="1" x14ac:dyDescent="0.25">
      <c r="A114" s="1233"/>
      <c r="B114" s="1221"/>
      <c r="C114" s="1219"/>
      <c r="D114" s="24">
        <v>103</v>
      </c>
      <c r="E114" s="25" t="s">
        <v>651</v>
      </c>
      <c r="F114" s="25" t="s">
        <v>652</v>
      </c>
      <c r="G114" s="25" t="s">
        <v>653</v>
      </c>
      <c r="H114" s="25" t="s">
        <v>654</v>
      </c>
      <c r="I114" s="31" t="s">
        <v>655</v>
      </c>
      <c r="J114" s="1226"/>
      <c r="K114" s="1218"/>
      <c r="L114" s="1219"/>
      <c r="M114" s="1299"/>
      <c r="N114" s="25" t="s">
        <v>652</v>
      </c>
      <c r="O114" s="54">
        <v>0</v>
      </c>
      <c r="P114" s="24">
        <v>0</v>
      </c>
      <c r="Q114" s="36">
        <v>0</v>
      </c>
      <c r="R114" s="37"/>
      <c r="S114" s="37"/>
      <c r="T114" s="36"/>
      <c r="U114" s="31"/>
    </row>
    <row r="115" spans="1:21" ht="60" customHeight="1" x14ac:dyDescent="0.25">
      <c r="A115" s="1233"/>
      <c r="B115" s="1221"/>
      <c r="C115" s="1219"/>
      <c r="D115" s="28">
        <v>104</v>
      </c>
      <c r="E115" s="25" t="s">
        <v>656</v>
      </c>
      <c r="F115" s="25" t="s">
        <v>657</v>
      </c>
      <c r="G115" s="25" t="s">
        <v>658</v>
      </c>
      <c r="H115" s="25" t="s">
        <v>659</v>
      </c>
      <c r="I115" s="31" t="s">
        <v>660</v>
      </c>
      <c r="J115" s="1226"/>
      <c r="K115" s="1218"/>
      <c r="L115" s="1219"/>
      <c r="M115" s="1299"/>
      <c r="N115" s="25" t="s">
        <v>657</v>
      </c>
      <c r="O115" s="54" t="s">
        <v>777</v>
      </c>
      <c r="P115" s="100">
        <v>0.03</v>
      </c>
      <c r="Q115" s="36">
        <v>1</v>
      </c>
      <c r="R115" s="37" t="s">
        <v>778</v>
      </c>
      <c r="S115" s="37" t="s">
        <v>778</v>
      </c>
      <c r="T115" s="36"/>
      <c r="U115" s="31" t="s">
        <v>779</v>
      </c>
    </row>
    <row r="116" spans="1:21" ht="60" customHeight="1" x14ac:dyDescent="0.25">
      <c r="A116" s="1233"/>
      <c r="B116" s="1221"/>
      <c r="C116" s="1219"/>
      <c r="D116" s="24">
        <v>105</v>
      </c>
      <c r="E116" s="25" t="s">
        <v>661</v>
      </c>
      <c r="F116" s="25" t="s">
        <v>662</v>
      </c>
      <c r="G116" s="25" t="s">
        <v>663</v>
      </c>
      <c r="H116" s="25" t="s">
        <v>664</v>
      </c>
      <c r="I116" s="31" t="s">
        <v>665</v>
      </c>
      <c r="J116" s="1226"/>
      <c r="K116" s="1218"/>
      <c r="L116" s="1219"/>
      <c r="M116" s="1299"/>
      <c r="N116" s="25" t="s">
        <v>662</v>
      </c>
      <c r="O116" s="54">
        <v>0</v>
      </c>
      <c r="P116" s="24">
        <v>0</v>
      </c>
      <c r="Q116" s="36">
        <v>0</v>
      </c>
      <c r="R116" s="37"/>
      <c r="S116" s="37"/>
      <c r="T116" s="36"/>
      <c r="U116" s="31"/>
    </row>
    <row r="117" spans="1:21" ht="60" customHeight="1" x14ac:dyDescent="0.25">
      <c r="A117" s="1233"/>
      <c r="B117" s="1221"/>
      <c r="C117" s="1219"/>
      <c r="D117" s="24">
        <v>106</v>
      </c>
      <c r="E117" s="25" t="s">
        <v>666</v>
      </c>
      <c r="F117" s="25" t="s">
        <v>667</v>
      </c>
      <c r="G117" s="25" t="s">
        <v>668</v>
      </c>
      <c r="H117" s="25" t="s">
        <v>669</v>
      </c>
      <c r="I117" s="31" t="s">
        <v>670</v>
      </c>
      <c r="J117" s="1226"/>
      <c r="K117" s="1218"/>
      <c r="L117" s="1219"/>
      <c r="M117" s="1299"/>
      <c r="N117" s="25" t="s">
        <v>667</v>
      </c>
      <c r="O117" s="54" t="s">
        <v>780</v>
      </c>
      <c r="P117" s="24">
        <v>0</v>
      </c>
      <c r="Q117" s="36">
        <v>0</v>
      </c>
      <c r="R117" s="37">
        <v>148240000</v>
      </c>
      <c r="S117" s="37">
        <v>21708252</v>
      </c>
      <c r="T117" s="36">
        <f>S117/R117</f>
        <v>0.14643990825688075</v>
      </c>
      <c r="U117" s="31" t="s">
        <v>781</v>
      </c>
    </row>
    <row r="118" spans="1:21" ht="60" customHeight="1" x14ac:dyDescent="0.25">
      <c r="A118" s="1233"/>
      <c r="B118" s="1221"/>
      <c r="C118" s="1219"/>
      <c r="D118" s="24">
        <v>107</v>
      </c>
      <c r="E118" s="25" t="s">
        <v>671</v>
      </c>
      <c r="F118" s="25" t="s">
        <v>672</v>
      </c>
      <c r="G118" s="25" t="s">
        <v>673</v>
      </c>
      <c r="H118" s="25" t="s">
        <v>59</v>
      </c>
      <c r="I118" s="31" t="s">
        <v>674</v>
      </c>
      <c r="J118" s="1226"/>
      <c r="K118" s="1218"/>
      <c r="L118" s="1219"/>
      <c r="M118" s="1299"/>
      <c r="N118" s="25" t="s">
        <v>672</v>
      </c>
      <c r="O118" s="54">
        <v>0</v>
      </c>
      <c r="P118" s="24">
        <v>0</v>
      </c>
      <c r="Q118" s="36">
        <v>0</v>
      </c>
      <c r="R118" s="37"/>
      <c r="S118" s="37"/>
      <c r="T118" s="36"/>
      <c r="U118" s="31"/>
    </row>
    <row r="119" spans="1:21" ht="60" customHeight="1" x14ac:dyDescent="0.25">
      <c r="A119" s="1233"/>
      <c r="B119" s="1227" t="s">
        <v>675</v>
      </c>
      <c r="C119" s="1221" t="s">
        <v>676</v>
      </c>
      <c r="D119" s="28">
        <v>108</v>
      </c>
      <c r="E119" s="25" t="s">
        <v>677</v>
      </c>
      <c r="F119" s="25" t="s">
        <v>678</v>
      </c>
      <c r="G119" s="25" t="s">
        <v>679</v>
      </c>
      <c r="H119" s="25" t="s">
        <v>680</v>
      </c>
      <c r="I119" s="31" t="s">
        <v>670</v>
      </c>
      <c r="J119" s="1226"/>
      <c r="K119" s="1218"/>
      <c r="L119" s="1219"/>
      <c r="M119" s="1299"/>
      <c r="N119" s="25" t="s">
        <v>678</v>
      </c>
      <c r="O119" s="54">
        <v>0</v>
      </c>
      <c r="P119" s="24">
        <v>0</v>
      </c>
      <c r="Q119" s="36">
        <v>0</v>
      </c>
      <c r="R119" s="37"/>
      <c r="S119" s="37"/>
      <c r="T119" s="36"/>
      <c r="U119" s="31"/>
    </row>
    <row r="120" spans="1:21" ht="60" customHeight="1" thickBot="1" x14ac:dyDescent="0.3">
      <c r="A120" s="1234"/>
      <c r="B120" s="1228"/>
      <c r="C120" s="1307"/>
      <c r="D120" s="69">
        <v>109</v>
      </c>
      <c r="E120" s="33" t="s">
        <v>681</v>
      </c>
      <c r="F120" s="33" t="s">
        <v>682</v>
      </c>
      <c r="G120" s="33" t="s">
        <v>683</v>
      </c>
      <c r="H120" s="33" t="s">
        <v>684</v>
      </c>
      <c r="I120" s="34" t="s">
        <v>685</v>
      </c>
      <c r="J120" s="1236"/>
      <c r="K120" s="1235"/>
      <c r="L120" s="1220"/>
      <c r="M120" s="1300"/>
      <c r="N120" s="33" t="s">
        <v>682</v>
      </c>
      <c r="O120" s="68">
        <v>0</v>
      </c>
      <c r="P120" s="69">
        <v>0</v>
      </c>
      <c r="Q120" s="44">
        <v>0</v>
      </c>
      <c r="R120" s="45"/>
      <c r="S120" s="45"/>
      <c r="T120" s="44"/>
      <c r="U120" s="34"/>
    </row>
  </sheetData>
  <mergeCells count="147">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A68:A84"/>
    <mergeCell ref="B68:B76"/>
    <mergeCell ref="C68:C71"/>
    <mergeCell ref="J70:J71"/>
    <mergeCell ref="K70:K71"/>
    <mergeCell ref="L70:L71"/>
    <mergeCell ref="C72:C76"/>
    <mergeCell ref="B77:B84"/>
    <mergeCell ref="C77:C79"/>
    <mergeCell ref="J78:J81"/>
    <mergeCell ref="M63:M67"/>
    <mergeCell ref="B66:B67"/>
    <mergeCell ref="C66:C67"/>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C62:C65"/>
    <mergeCell ref="J63:J67"/>
    <mergeCell ref="K63:K67"/>
    <mergeCell ref="L63:L67"/>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A1:I1"/>
    <mergeCell ref="A2:A3"/>
    <mergeCell ref="B2:B3"/>
    <mergeCell ref="C2:C3"/>
    <mergeCell ref="D2:D3"/>
    <mergeCell ref="E2:E3"/>
    <mergeCell ref="F2:F3"/>
    <mergeCell ref="G2:G3"/>
    <mergeCell ref="H2:H3"/>
    <mergeCell ref="I2:I3"/>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s>
  <conditionalFormatting sqref="L44">
    <cfRule type="duplicateValues" dxfId="1104" priority="12"/>
  </conditionalFormatting>
  <conditionalFormatting sqref="L39">
    <cfRule type="duplicateValues" dxfId="1103" priority="11"/>
  </conditionalFormatting>
  <conditionalFormatting sqref="L18">
    <cfRule type="duplicateValues" dxfId="1102" priority="10"/>
  </conditionalFormatting>
  <conditionalFormatting sqref="L42">
    <cfRule type="duplicateValues" dxfId="1101" priority="9"/>
  </conditionalFormatting>
  <conditionalFormatting sqref="L50">
    <cfRule type="duplicateValues" dxfId="1100" priority="8"/>
  </conditionalFormatting>
  <conditionalFormatting sqref="K75">
    <cfRule type="duplicateValues" dxfId="1099" priority="7"/>
  </conditionalFormatting>
  <conditionalFormatting sqref="L109">
    <cfRule type="duplicateValues" dxfId="1098" priority="6"/>
  </conditionalFormatting>
  <conditionalFormatting sqref="Q36 Q4:Q32 Q42:Q120">
    <cfRule type="cellIs" dxfId="1097" priority="1" operator="lessThan">
      <formula>0.4</formula>
    </cfRule>
    <cfRule type="cellIs" dxfId="1096" priority="2" operator="between">
      <formula>0.4</formula>
      <formula>0.5999</formula>
    </cfRule>
    <cfRule type="cellIs" dxfId="1095" priority="3" operator="between">
      <formula>0.6</formula>
      <formula>0.6999</formula>
    </cfRule>
    <cfRule type="cellIs" dxfId="1094" priority="4" operator="between">
      <formula>0.7</formula>
      <formula>0.7999</formula>
    </cfRule>
    <cfRule type="cellIs" dxfId="1093"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19" activePane="bottomRight" state="frozen"/>
      <selection pane="topRight" activeCell="G1" sqref="G1"/>
      <selection pane="bottomLeft" activeCell="A4" sqref="A4"/>
      <selection pane="bottomRight" activeCell="D22" sqref="A22:XFD23"/>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286" t="s">
        <v>698</v>
      </c>
      <c r="B1" s="1287"/>
      <c r="C1" s="1287"/>
      <c r="D1" s="1287"/>
      <c r="E1" s="1287"/>
      <c r="F1" s="1287"/>
      <c r="G1" s="1287"/>
      <c r="H1" s="1287"/>
      <c r="I1" s="1288"/>
      <c r="J1" s="19"/>
      <c r="K1" s="19"/>
      <c r="L1" s="19"/>
      <c r="M1" s="19"/>
      <c r="N1" s="20"/>
      <c r="O1" s="20"/>
      <c r="P1" s="21"/>
      <c r="Q1" s="23"/>
      <c r="R1" s="23"/>
      <c r="S1" s="21"/>
      <c r="T1" s="22"/>
    </row>
    <row r="2" spans="1:20" ht="28.5" customHeight="1" x14ac:dyDescent="0.25">
      <c r="A2" s="1289" t="s">
        <v>0</v>
      </c>
      <c r="B2" s="1289" t="s">
        <v>1</v>
      </c>
      <c r="C2" s="1289" t="s">
        <v>2</v>
      </c>
      <c r="D2" s="1289" t="s">
        <v>12</v>
      </c>
      <c r="E2" s="1289" t="s">
        <v>3</v>
      </c>
      <c r="F2" s="1289" t="s">
        <v>4</v>
      </c>
      <c r="G2" s="1289" t="s">
        <v>5</v>
      </c>
      <c r="H2" s="1289" t="s">
        <v>6</v>
      </c>
      <c r="I2" s="1291" t="s">
        <v>7</v>
      </c>
      <c r="J2" s="1293" t="s">
        <v>284</v>
      </c>
      <c r="K2" s="1294"/>
      <c r="L2" s="1294"/>
      <c r="M2" s="1295"/>
      <c r="N2" s="1310" t="s">
        <v>686</v>
      </c>
      <c r="O2" s="1302"/>
      <c r="P2" s="1303" t="s">
        <v>281</v>
      </c>
      <c r="Q2" s="1302" t="s">
        <v>687</v>
      </c>
      <c r="R2" s="1302"/>
      <c r="S2" s="1303" t="s">
        <v>281</v>
      </c>
      <c r="T2" s="1305" t="s">
        <v>688</v>
      </c>
    </row>
    <row r="3" spans="1:20" ht="26.25" thickBot="1" x14ac:dyDescent="0.3">
      <c r="A3" s="1290"/>
      <c r="B3" s="1290"/>
      <c r="C3" s="1290"/>
      <c r="D3" s="1290"/>
      <c r="E3" s="1290"/>
      <c r="F3" s="1290"/>
      <c r="G3" s="1290"/>
      <c r="H3" s="1290"/>
      <c r="I3" s="1292"/>
      <c r="J3" s="72" t="s">
        <v>8</v>
      </c>
      <c r="K3" s="73" t="s">
        <v>9</v>
      </c>
      <c r="L3" s="73" t="s">
        <v>10</v>
      </c>
      <c r="M3" s="74" t="s">
        <v>11</v>
      </c>
      <c r="N3" s="75" t="s">
        <v>277</v>
      </c>
      <c r="O3" s="76" t="s">
        <v>278</v>
      </c>
      <c r="P3" s="1304"/>
      <c r="Q3" s="76" t="s">
        <v>277</v>
      </c>
      <c r="R3" s="76" t="s">
        <v>278</v>
      </c>
      <c r="S3" s="1304"/>
      <c r="T3" s="1306"/>
    </row>
    <row r="4" spans="1:20" ht="60" customHeight="1" x14ac:dyDescent="0.25">
      <c r="A4" s="1296" t="s">
        <v>13</v>
      </c>
      <c r="B4" s="1297" t="s">
        <v>14</v>
      </c>
      <c r="C4" s="1298" t="s">
        <v>15</v>
      </c>
      <c r="D4" s="78">
        <v>1</v>
      </c>
      <c r="E4" s="77" t="s">
        <v>16</v>
      </c>
      <c r="F4" s="77" t="s">
        <v>17</v>
      </c>
      <c r="G4" s="77" t="s">
        <v>18</v>
      </c>
      <c r="H4" s="77" t="s">
        <v>19</v>
      </c>
      <c r="I4" s="79" t="s">
        <v>20</v>
      </c>
      <c r="J4" s="46" t="s">
        <v>205</v>
      </c>
      <c r="K4" s="47" t="s">
        <v>206</v>
      </c>
      <c r="L4" s="47" t="s">
        <v>96</v>
      </c>
      <c r="M4" s="50" t="s">
        <v>207</v>
      </c>
      <c r="N4" s="71">
        <v>0.09</v>
      </c>
      <c r="O4" s="116">
        <v>0.09</v>
      </c>
      <c r="P4" s="48">
        <f>O4/N4</f>
        <v>1</v>
      </c>
      <c r="Q4" s="49">
        <v>10000000</v>
      </c>
      <c r="R4" s="49">
        <v>10000000</v>
      </c>
      <c r="S4" s="48">
        <f>R4/Q4</f>
        <v>1</v>
      </c>
      <c r="T4" s="50" t="s">
        <v>782</v>
      </c>
    </row>
    <row r="5" spans="1:20" ht="60" customHeight="1" x14ac:dyDescent="0.25">
      <c r="A5" s="1226"/>
      <c r="B5" s="1218"/>
      <c r="C5" s="1221"/>
      <c r="D5" s="24">
        <v>2</v>
      </c>
      <c r="E5" s="25" t="s">
        <v>21</v>
      </c>
      <c r="F5" s="25" t="s">
        <v>22</v>
      </c>
      <c r="G5" s="25" t="s">
        <v>23</v>
      </c>
      <c r="H5" s="25" t="s">
        <v>24</v>
      </c>
      <c r="I5" s="31" t="s">
        <v>25</v>
      </c>
      <c r="J5" s="54" t="s">
        <v>208</v>
      </c>
      <c r="K5" s="25" t="s">
        <v>209</v>
      </c>
      <c r="L5" s="24">
        <v>52</v>
      </c>
      <c r="M5" s="31" t="s">
        <v>210</v>
      </c>
      <c r="N5" s="54">
        <v>3</v>
      </c>
      <c r="O5" s="24">
        <v>3</v>
      </c>
      <c r="P5" s="109">
        <f t="shared" ref="P5:P31" si="0">O5/N5</f>
        <v>1</v>
      </c>
      <c r="Q5" s="37">
        <v>106783334</v>
      </c>
      <c r="R5" s="37">
        <v>106783334</v>
      </c>
      <c r="S5" s="109">
        <f>R5/Q5</f>
        <v>1</v>
      </c>
      <c r="T5" s="31" t="s">
        <v>783</v>
      </c>
    </row>
    <row r="6" spans="1:20" ht="60" customHeight="1" x14ac:dyDescent="0.25">
      <c r="A6" s="1226"/>
      <c r="B6" s="1218"/>
      <c r="C6" s="1221"/>
      <c r="D6" s="24">
        <v>3</v>
      </c>
      <c r="E6" s="25" t="s">
        <v>26</v>
      </c>
      <c r="F6" s="25" t="s">
        <v>27</v>
      </c>
      <c r="G6" s="25" t="s">
        <v>28</v>
      </c>
      <c r="H6" s="25" t="s">
        <v>29</v>
      </c>
      <c r="I6" s="31" t="s">
        <v>30</v>
      </c>
      <c r="J6" s="54" t="s">
        <v>211</v>
      </c>
      <c r="K6" s="25" t="s">
        <v>212</v>
      </c>
      <c r="L6" s="24">
        <v>45</v>
      </c>
      <c r="M6" s="31" t="s">
        <v>213</v>
      </c>
      <c r="N6" s="54">
        <v>1</v>
      </c>
      <c r="O6" s="24">
        <v>1</v>
      </c>
      <c r="P6" s="109">
        <f t="shared" si="0"/>
        <v>1</v>
      </c>
      <c r="Q6" s="37">
        <v>106577500</v>
      </c>
      <c r="R6" s="37">
        <v>106577500</v>
      </c>
      <c r="S6" s="109">
        <f>R6/Q6</f>
        <v>1</v>
      </c>
      <c r="T6" s="31" t="s">
        <v>784</v>
      </c>
    </row>
    <row r="7" spans="1:20" ht="60" customHeight="1" x14ac:dyDescent="0.25">
      <c r="A7" s="1226"/>
      <c r="B7" s="1218"/>
      <c r="C7" s="1221"/>
      <c r="D7" s="24">
        <v>4</v>
      </c>
      <c r="E7" s="25" t="s">
        <v>31</v>
      </c>
      <c r="F7" s="25" t="s">
        <v>32</v>
      </c>
      <c r="G7" s="25" t="s">
        <v>33</v>
      </c>
      <c r="H7" s="25" t="s">
        <v>34</v>
      </c>
      <c r="I7" s="31" t="s">
        <v>35</v>
      </c>
      <c r="J7" s="54" t="s">
        <v>96</v>
      </c>
      <c r="K7" s="24" t="s">
        <v>96</v>
      </c>
      <c r="L7" s="24" t="s">
        <v>96</v>
      </c>
      <c r="M7" s="52" t="s">
        <v>96</v>
      </c>
      <c r="N7" s="54">
        <v>1</v>
      </c>
      <c r="O7" s="24">
        <v>0</v>
      </c>
      <c r="P7" s="109">
        <f t="shared" si="0"/>
        <v>0</v>
      </c>
      <c r="Q7" s="37">
        <v>0</v>
      </c>
      <c r="R7" s="37">
        <v>0</v>
      </c>
      <c r="S7" s="109">
        <v>0</v>
      </c>
      <c r="T7" s="31" t="s">
        <v>785</v>
      </c>
    </row>
    <row r="8" spans="1:20" ht="60" customHeight="1" x14ac:dyDescent="0.25">
      <c r="A8" s="1226"/>
      <c r="B8" s="1218"/>
      <c r="C8" s="1221"/>
      <c r="D8" s="24">
        <v>5</v>
      </c>
      <c r="E8" s="25" t="s">
        <v>36</v>
      </c>
      <c r="F8" s="25" t="s">
        <v>37</v>
      </c>
      <c r="G8" s="25" t="s">
        <v>38</v>
      </c>
      <c r="H8" s="25" t="s">
        <v>39</v>
      </c>
      <c r="I8" s="31" t="s">
        <v>40</v>
      </c>
      <c r="J8" s="54" t="s">
        <v>211</v>
      </c>
      <c r="K8" s="25" t="s">
        <v>214</v>
      </c>
      <c r="L8" s="24">
        <v>45</v>
      </c>
      <c r="M8" s="31" t="s">
        <v>213</v>
      </c>
      <c r="N8" s="54">
        <v>1</v>
      </c>
      <c r="O8" s="24">
        <v>2</v>
      </c>
      <c r="P8" s="109">
        <f t="shared" si="0"/>
        <v>2</v>
      </c>
      <c r="Q8" s="37">
        <v>0</v>
      </c>
      <c r="R8" s="37">
        <v>0</v>
      </c>
      <c r="S8" s="109">
        <v>0</v>
      </c>
      <c r="T8" s="31" t="s">
        <v>786</v>
      </c>
    </row>
    <row r="9" spans="1:20" ht="60" customHeight="1" x14ac:dyDescent="0.25">
      <c r="A9" s="1226"/>
      <c r="B9" s="1218"/>
      <c r="C9" s="1221"/>
      <c r="D9" s="24">
        <v>6</v>
      </c>
      <c r="E9" s="25" t="s">
        <v>41</v>
      </c>
      <c r="F9" s="25" t="s">
        <v>42</v>
      </c>
      <c r="G9" s="25" t="s">
        <v>43</v>
      </c>
      <c r="H9" s="24" t="s">
        <v>44</v>
      </c>
      <c r="I9" s="52" t="s">
        <v>45</v>
      </c>
      <c r="J9" s="82" t="s">
        <v>215</v>
      </c>
      <c r="K9" s="25" t="s">
        <v>216</v>
      </c>
      <c r="L9" s="9">
        <v>197</v>
      </c>
      <c r="M9" s="31" t="s">
        <v>217</v>
      </c>
      <c r="N9" s="114">
        <v>0.08</v>
      </c>
      <c r="O9" s="24">
        <v>0</v>
      </c>
      <c r="P9" s="109">
        <f t="shared" si="0"/>
        <v>0</v>
      </c>
      <c r="Q9" s="37">
        <v>0</v>
      </c>
      <c r="R9" s="37">
        <v>0</v>
      </c>
      <c r="S9" s="109">
        <v>0</v>
      </c>
      <c r="T9" s="31" t="s">
        <v>787</v>
      </c>
    </row>
    <row r="10" spans="1:20" ht="60" customHeight="1" x14ac:dyDescent="0.25">
      <c r="A10" s="1226"/>
      <c r="B10" s="1218"/>
      <c r="C10" s="1221"/>
      <c r="D10" s="24">
        <v>7</v>
      </c>
      <c r="E10" s="25" t="s">
        <v>46</v>
      </c>
      <c r="F10" s="25" t="s">
        <v>47</v>
      </c>
      <c r="G10" s="25" t="s">
        <v>48</v>
      </c>
      <c r="H10" s="25" t="s">
        <v>19</v>
      </c>
      <c r="I10" s="31" t="s">
        <v>49</v>
      </c>
      <c r="J10" s="54" t="s">
        <v>96</v>
      </c>
      <c r="K10" s="24" t="s">
        <v>96</v>
      </c>
      <c r="L10" s="24" t="s">
        <v>96</v>
      </c>
      <c r="M10" s="52" t="s">
        <v>96</v>
      </c>
      <c r="N10" s="114">
        <v>0.1</v>
      </c>
      <c r="O10" s="100">
        <v>0.1</v>
      </c>
      <c r="P10" s="109">
        <f t="shared" si="0"/>
        <v>1</v>
      </c>
      <c r="Q10" s="37">
        <v>0</v>
      </c>
      <c r="R10" s="37">
        <v>0</v>
      </c>
      <c r="S10" s="109">
        <v>0</v>
      </c>
      <c r="T10" s="31" t="s">
        <v>788</v>
      </c>
    </row>
    <row r="11" spans="1:20" ht="60" customHeight="1" x14ac:dyDescent="0.25">
      <c r="A11" s="1226"/>
      <c r="B11" s="1218"/>
      <c r="C11" s="1221" t="s">
        <v>50</v>
      </c>
      <c r="D11" s="24">
        <v>8</v>
      </c>
      <c r="E11" s="25" t="s">
        <v>51</v>
      </c>
      <c r="F11" s="25" t="s">
        <v>52</v>
      </c>
      <c r="G11" s="25" t="s">
        <v>53</v>
      </c>
      <c r="H11" s="25" t="s">
        <v>54</v>
      </c>
      <c r="I11" s="31" t="s">
        <v>55</v>
      </c>
      <c r="J11" s="6" t="s">
        <v>211</v>
      </c>
      <c r="K11" s="25" t="s">
        <v>218</v>
      </c>
      <c r="L11" s="24">
        <v>33</v>
      </c>
      <c r="M11" s="31" t="s">
        <v>219</v>
      </c>
      <c r="N11" s="54">
        <v>10</v>
      </c>
      <c r="O11" s="24">
        <v>10</v>
      </c>
      <c r="P11" s="109">
        <f t="shared" si="0"/>
        <v>1</v>
      </c>
      <c r="Q11" s="37">
        <v>0</v>
      </c>
      <c r="R11" s="37">
        <v>0</v>
      </c>
      <c r="S11" s="109">
        <v>0</v>
      </c>
      <c r="T11" s="31" t="s">
        <v>783</v>
      </c>
    </row>
    <row r="12" spans="1:20" ht="60" customHeight="1" x14ac:dyDescent="0.25">
      <c r="A12" s="1226"/>
      <c r="B12" s="1218"/>
      <c r="C12" s="1221"/>
      <c r="D12" s="24">
        <v>9</v>
      </c>
      <c r="E12" s="25" t="s">
        <v>56</v>
      </c>
      <c r="F12" s="25" t="s">
        <v>57</v>
      </c>
      <c r="G12" s="25" t="s">
        <v>58</v>
      </c>
      <c r="H12" s="25" t="s">
        <v>59</v>
      </c>
      <c r="I12" s="31" t="s">
        <v>55</v>
      </c>
      <c r="J12" s="54" t="s">
        <v>211</v>
      </c>
      <c r="K12" s="24" t="s">
        <v>214</v>
      </c>
      <c r="L12" s="24">
        <v>28</v>
      </c>
      <c r="M12" s="31" t="s">
        <v>220</v>
      </c>
      <c r="N12" s="114">
        <v>0.09</v>
      </c>
      <c r="O12" s="100">
        <v>0.09</v>
      </c>
      <c r="P12" s="109">
        <f t="shared" si="0"/>
        <v>1</v>
      </c>
      <c r="Q12" s="37">
        <v>270000000</v>
      </c>
      <c r="R12" s="37">
        <v>270000000</v>
      </c>
      <c r="S12" s="109">
        <f>R12/Q12</f>
        <v>1</v>
      </c>
      <c r="T12" s="31" t="s">
        <v>789</v>
      </c>
    </row>
    <row r="13" spans="1:20" ht="60" customHeight="1" x14ac:dyDescent="0.25">
      <c r="A13" s="1226"/>
      <c r="B13" s="1218"/>
      <c r="C13" s="1221"/>
      <c r="D13" s="24">
        <v>10</v>
      </c>
      <c r="E13" s="25" t="s">
        <v>60</v>
      </c>
      <c r="F13" s="25" t="s">
        <v>61</v>
      </c>
      <c r="G13" s="25" t="s">
        <v>62</v>
      </c>
      <c r="H13" s="25" t="s">
        <v>63</v>
      </c>
      <c r="I13" s="31" t="s">
        <v>55</v>
      </c>
      <c r="J13" s="54" t="s">
        <v>221</v>
      </c>
      <c r="K13" s="24" t="s">
        <v>222</v>
      </c>
      <c r="L13" s="24">
        <v>122</v>
      </c>
      <c r="M13" s="31" t="s">
        <v>223</v>
      </c>
      <c r="N13" s="114">
        <v>0.09</v>
      </c>
      <c r="O13" s="100">
        <v>0.09</v>
      </c>
      <c r="P13" s="109">
        <f t="shared" si="0"/>
        <v>1</v>
      </c>
      <c r="Q13" s="37">
        <v>4894167</v>
      </c>
      <c r="R13" s="37">
        <v>4894167</v>
      </c>
      <c r="S13" s="109">
        <f>R13/Q13</f>
        <v>1</v>
      </c>
      <c r="T13" s="31" t="s">
        <v>790</v>
      </c>
    </row>
    <row r="14" spans="1:20" ht="60" customHeight="1" x14ac:dyDescent="0.25">
      <c r="A14" s="1226"/>
      <c r="B14" s="1218"/>
      <c r="C14" s="1221" t="s">
        <v>50</v>
      </c>
      <c r="D14" s="24">
        <v>11</v>
      </c>
      <c r="E14" s="25" t="s">
        <v>64</v>
      </c>
      <c r="F14" s="25" t="s">
        <v>65</v>
      </c>
      <c r="G14" s="25" t="s">
        <v>66</v>
      </c>
      <c r="H14" s="25" t="s">
        <v>67</v>
      </c>
      <c r="I14" s="31" t="s">
        <v>289</v>
      </c>
      <c r="J14" s="54" t="s">
        <v>224</v>
      </c>
      <c r="K14" s="24" t="s">
        <v>290</v>
      </c>
      <c r="L14" s="24" t="s">
        <v>225</v>
      </c>
      <c r="M14" s="31" t="s">
        <v>226</v>
      </c>
      <c r="N14" s="117">
        <v>9.5000000000000001E-2</v>
      </c>
      <c r="O14" s="101">
        <v>9.5000000000000001E-2</v>
      </c>
      <c r="P14" s="109">
        <f t="shared" si="0"/>
        <v>1</v>
      </c>
      <c r="Q14" s="37">
        <v>10000000</v>
      </c>
      <c r="R14" s="37">
        <v>10000000</v>
      </c>
      <c r="S14" s="109">
        <f>R14/Q14</f>
        <v>1</v>
      </c>
      <c r="T14" s="31" t="s">
        <v>791</v>
      </c>
    </row>
    <row r="15" spans="1:20" ht="60" customHeight="1" x14ac:dyDescent="0.25">
      <c r="A15" s="1226"/>
      <c r="B15" s="1218"/>
      <c r="C15" s="1221"/>
      <c r="D15" s="24">
        <v>12</v>
      </c>
      <c r="E15" s="25" t="s">
        <v>69</v>
      </c>
      <c r="F15" s="25" t="s">
        <v>70</v>
      </c>
      <c r="G15" s="25" t="s">
        <v>71</v>
      </c>
      <c r="H15" s="25" t="s">
        <v>72</v>
      </c>
      <c r="I15" s="31" t="s">
        <v>285</v>
      </c>
      <c r="J15" s="6" t="s">
        <v>211</v>
      </c>
      <c r="K15" s="8" t="s">
        <v>212</v>
      </c>
      <c r="L15" s="24">
        <v>46</v>
      </c>
      <c r="M15" s="31" t="s">
        <v>227</v>
      </c>
      <c r="N15" s="114">
        <v>0.05</v>
      </c>
      <c r="O15" s="100">
        <v>0.05</v>
      </c>
      <c r="P15" s="109">
        <f t="shared" si="0"/>
        <v>1</v>
      </c>
      <c r="Q15" s="37">
        <v>60000000</v>
      </c>
      <c r="R15" s="37">
        <v>60000000</v>
      </c>
      <c r="S15" s="109">
        <f>R15/Q15</f>
        <v>1</v>
      </c>
      <c r="T15" s="31" t="s">
        <v>792</v>
      </c>
    </row>
    <row r="16" spans="1:20" ht="60" customHeight="1" x14ac:dyDescent="0.25">
      <c r="A16" s="1226"/>
      <c r="B16" s="1218"/>
      <c r="C16" s="1221"/>
      <c r="D16" s="24">
        <v>13</v>
      </c>
      <c r="E16" s="25" t="s">
        <v>287</v>
      </c>
      <c r="F16" s="25" t="s">
        <v>288</v>
      </c>
      <c r="G16" s="25" t="s">
        <v>73</v>
      </c>
      <c r="H16" s="25" t="s">
        <v>74</v>
      </c>
      <c r="I16" s="31" t="s">
        <v>286</v>
      </c>
      <c r="J16" s="54" t="s">
        <v>228</v>
      </c>
      <c r="K16" s="26" t="s">
        <v>229</v>
      </c>
      <c r="L16" s="24" t="s">
        <v>230</v>
      </c>
      <c r="M16" s="53" t="s">
        <v>231</v>
      </c>
      <c r="N16" s="114">
        <v>0.05</v>
      </c>
      <c r="O16" s="100">
        <v>0.05</v>
      </c>
      <c r="P16" s="109">
        <f t="shared" si="0"/>
        <v>1</v>
      </c>
      <c r="Q16" s="37">
        <v>0</v>
      </c>
      <c r="R16" s="37">
        <v>0</v>
      </c>
      <c r="S16" s="109">
        <v>0</v>
      </c>
      <c r="T16" s="31" t="s">
        <v>793</v>
      </c>
    </row>
    <row r="17" spans="1:20" ht="60" customHeight="1" x14ac:dyDescent="0.25">
      <c r="A17" s="1226"/>
      <c r="B17" s="1218"/>
      <c r="C17" s="1221"/>
      <c r="D17" s="24">
        <v>14</v>
      </c>
      <c r="E17" s="25" t="s">
        <v>75</v>
      </c>
      <c r="F17" s="25" t="s">
        <v>76</v>
      </c>
      <c r="G17" s="25" t="s">
        <v>77</v>
      </c>
      <c r="H17" s="25" t="s">
        <v>78</v>
      </c>
      <c r="I17" s="31" t="s">
        <v>68</v>
      </c>
      <c r="J17" s="54" t="s">
        <v>211</v>
      </c>
      <c r="K17" s="24" t="s">
        <v>218</v>
      </c>
      <c r="L17" s="24">
        <v>32</v>
      </c>
      <c r="M17" s="31" t="s">
        <v>232</v>
      </c>
      <c r="N17" s="114">
        <v>0.08</v>
      </c>
      <c r="O17" s="24">
        <v>0</v>
      </c>
      <c r="P17" s="109">
        <f t="shared" si="0"/>
        <v>0</v>
      </c>
      <c r="Q17" s="37">
        <v>0</v>
      </c>
      <c r="R17" s="37">
        <v>0</v>
      </c>
      <c r="S17" s="109">
        <v>0</v>
      </c>
      <c r="T17" s="31" t="s">
        <v>794</v>
      </c>
    </row>
    <row r="18" spans="1:20" ht="60" customHeight="1" x14ac:dyDescent="0.25">
      <c r="A18" s="1226"/>
      <c r="B18" s="1218"/>
      <c r="C18" s="1221" t="s">
        <v>79</v>
      </c>
      <c r="D18" s="24">
        <v>15</v>
      </c>
      <c r="E18" s="25" t="s">
        <v>80</v>
      </c>
      <c r="F18" s="25" t="s">
        <v>81</v>
      </c>
      <c r="G18" s="25" t="s">
        <v>82</v>
      </c>
      <c r="H18" s="25" t="s">
        <v>83</v>
      </c>
      <c r="I18" s="31" t="s">
        <v>84</v>
      </c>
      <c r="J18" s="1226" t="s">
        <v>233</v>
      </c>
      <c r="K18" s="1218" t="s">
        <v>234</v>
      </c>
      <c r="L18" s="1219">
        <v>197</v>
      </c>
      <c r="M18" s="1299" t="s">
        <v>217</v>
      </c>
      <c r="N18" s="114">
        <v>0.1</v>
      </c>
      <c r="O18" s="100">
        <v>0.05</v>
      </c>
      <c r="P18" s="109">
        <f t="shared" si="0"/>
        <v>0.5</v>
      </c>
      <c r="Q18" s="37">
        <v>0</v>
      </c>
      <c r="R18" s="37">
        <v>0</v>
      </c>
      <c r="S18" s="109">
        <v>0</v>
      </c>
      <c r="T18" s="31" t="s">
        <v>788</v>
      </c>
    </row>
    <row r="19" spans="1:20" ht="60" customHeight="1" x14ac:dyDescent="0.25">
      <c r="A19" s="1226"/>
      <c r="B19" s="1218"/>
      <c r="C19" s="1221"/>
      <c r="D19" s="24">
        <v>16</v>
      </c>
      <c r="E19" s="25" t="s">
        <v>85</v>
      </c>
      <c r="F19" s="25" t="s">
        <v>86</v>
      </c>
      <c r="G19" s="25" t="s">
        <v>291</v>
      </c>
      <c r="H19" s="25" t="s">
        <v>87</v>
      </c>
      <c r="I19" s="80" t="s">
        <v>88</v>
      </c>
      <c r="J19" s="1226"/>
      <c r="K19" s="1218"/>
      <c r="L19" s="1219"/>
      <c r="M19" s="1299"/>
      <c r="N19" s="54">
        <v>2</v>
      </c>
      <c r="O19" s="24">
        <v>1</v>
      </c>
      <c r="P19" s="109">
        <f t="shared" si="0"/>
        <v>0.5</v>
      </c>
      <c r="Q19" s="37">
        <v>0</v>
      </c>
      <c r="R19" s="37">
        <v>0</v>
      </c>
      <c r="S19" s="109">
        <v>0</v>
      </c>
      <c r="T19" s="31" t="s">
        <v>795</v>
      </c>
    </row>
    <row r="20" spans="1:20" ht="60" customHeight="1" x14ac:dyDescent="0.25">
      <c r="A20" s="1226"/>
      <c r="B20" s="1218"/>
      <c r="C20" s="1221"/>
      <c r="D20" s="24">
        <v>17</v>
      </c>
      <c r="E20" s="25" t="s">
        <v>89</v>
      </c>
      <c r="F20" s="25" t="s">
        <v>90</v>
      </c>
      <c r="G20" s="25" t="s">
        <v>91</v>
      </c>
      <c r="H20" s="25" t="s">
        <v>87</v>
      </c>
      <c r="I20" s="80" t="s">
        <v>92</v>
      </c>
      <c r="J20" s="1226"/>
      <c r="K20" s="1218"/>
      <c r="L20" s="1219"/>
      <c r="M20" s="1299"/>
      <c r="N20" s="54">
        <v>1</v>
      </c>
      <c r="O20" s="24">
        <v>0.5</v>
      </c>
      <c r="P20" s="109">
        <f t="shared" si="0"/>
        <v>0.5</v>
      </c>
      <c r="Q20" s="37">
        <v>0</v>
      </c>
      <c r="R20" s="37">
        <v>0</v>
      </c>
      <c r="S20" s="109">
        <v>0</v>
      </c>
      <c r="T20" s="31" t="s">
        <v>796</v>
      </c>
    </row>
    <row r="21" spans="1:20" ht="60" customHeight="1" x14ac:dyDescent="0.25">
      <c r="A21" s="1226"/>
      <c r="B21" s="1218"/>
      <c r="C21" s="1221"/>
      <c r="D21" s="24">
        <v>18</v>
      </c>
      <c r="E21" s="25" t="s">
        <v>93</v>
      </c>
      <c r="F21" s="25" t="s">
        <v>94</v>
      </c>
      <c r="G21" s="25" t="s">
        <v>95</v>
      </c>
      <c r="H21" s="24" t="s">
        <v>96</v>
      </c>
      <c r="I21" s="80" t="s">
        <v>97</v>
      </c>
      <c r="J21" s="54" t="s">
        <v>96</v>
      </c>
      <c r="K21" s="24" t="s">
        <v>96</v>
      </c>
      <c r="L21" s="24" t="s">
        <v>96</v>
      </c>
      <c r="M21" s="52" t="s">
        <v>96</v>
      </c>
      <c r="N21" s="114">
        <v>0.09</v>
      </c>
      <c r="O21" s="100">
        <v>0.09</v>
      </c>
      <c r="P21" s="109">
        <f t="shared" si="0"/>
        <v>1</v>
      </c>
      <c r="Q21" s="37">
        <v>0</v>
      </c>
      <c r="R21" s="37">
        <v>0</v>
      </c>
      <c r="S21" s="109">
        <v>0</v>
      </c>
      <c r="T21" s="31" t="s">
        <v>797</v>
      </c>
    </row>
    <row r="22" spans="1:20" ht="60" customHeight="1" x14ac:dyDescent="0.25">
      <c r="A22" s="1226"/>
      <c r="B22" s="1218"/>
      <c r="C22" s="1221"/>
      <c r="D22" s="24">
        <v>19</v>
      </c>
      <c r="E22" s="25" t="s">
        <v>98</v>
      </c>
      <c r="F22" s="25" t="s">
        <v>99</v>
      </c>
      <c r="G22" s="25" t="s">
        <v>100</v>
      </c>
      <c r="H22" s="25" t="s">
        <v>101</v>
      </c>
      <c r="I22" s="80" t="s">
        <v>102</v>
      </c>
      <c r="J22" s="54" t="s">
        <v>233</v>
      </c>
      <c r="K22" s="24" t="s">
        <v>234</v>
      </c>
      <c r="L22" s="28">
        <v>192</v>
      </c>
      <c r="M22" s="55" t="s">
        <v>235</v>
      </c>
      <c r="N22" s="114">
        <v>0.1</v>
      </c>
      <c r="O22" s="100">
        <v>0.1</v>
      </c>
      <c r="P22" s="109">
        <f t="shared" si="0"/>
        <v>1</v>
      </c>
      <c r="Q22" s="37">
        <v>30756666</v>
      </c>
      <c r="R22" s="37">
        <v>30756666</v>
      </c>
      <c r="S22" s="109">
        <f>R22/Q22</f>
        <v>1</v>
      </c>
      <c r="T22" s="31" t="s">
        <v>798</v>
      </c>
    </row>
    <row r="23" spans="1:20" ht="60" customHeight="1" x14ac:dyDescent="0.25">
      <c r="A23" s="1226"/>
      <c r="B23" s="1218"/>
      <c r="C23" s="1221"/>
      <c r="D23" s="24">
        <v>20</v>
      </c>
      <c r="E23" s="25" t="s">
        <v>103</v>
      </c>
      <c r="F23" s="25" t="s">
        <v>104</v>
      </c>
      <c r="G23" s="25" t="s">
        <v>105</v>
      </c>
      <c r="H23" s="25" t="s">
        <v>106</v>
      </c>
      <c r="I23" s="31" t="s">
        <v>107</v>
      </c>
      <c r="J23" s="54" t="s">
        <v>96</v>
      </c>
      <c r="K23" s="24" t="s">
        <v>96</v>
      </c>
      <c r="L23" s="24" t="s">
        <v>96</v>
      </c>
      <c r="M23" s="52" t="s">
        <v>96</v>
      </c>
      <c r="N23" s="114">
        <v>0.1</v>
      </c>
      <c r="O23" s="24">
        <v>0</v>
      </c>
      <c r="P23" s="109">
        <f t="shared" si="0"/>
        <v>0</v>
      </c>
      <c r="Q23" s="37">
        <v>0</v>
      </c>
      <c r="R23" s="37">
        <v>0</v>
      </c>
      <c r="S23" s="109">
        <v>0</v>
      </c>
      <c r="T23" s="31" t="s">
        <v>799</v>
      </c>
    </row>
    <row r="24" spans="1:20" ht="60" customHeight="1" x14ac:dyDescent="0.25">
      <c r="A24" s="1226"/>
      <c r="B24" s="1222" t="s">
        <v>108</v>
      </c>
      <c r="C24" s="1221" t="s">
        <v>109</v>
      </c>
      <c r="D24" s="24">
        <v>21</v>
      </c>
      <c r="E24" s="30" t="s">
        <v>110</v>
      </c>
      <c r="F24" s="25" t="s">
        <v>111</v>
      </c>
      <c r="G24" s="25" t="s">
        <v>112</v>
      </c>
      <c r="H24" s="25" t="s">
        <v>113</v>
      </c>
      <c r="I24" s="31" t="s">
        <v>114</v>
      </c>
      <c r="J24" s="54" t="s">
        <v>236</v>
      </c>
      <c r="K24" s="24" t="s">
        <v>237</v>
      </c>
      <c r="L24" s="24">
        <v>65</v>
      </c>
      <c r="M24" s="31" t="s">
        <v>238</v>
      </c>
      <c r="N24" s="114">
        <v>0.05</v>
      </c>
      <c r="O24" s="100">
        <v>0.05</v>
      </c>
      <c r="P24" s="109">
        <f t="shared" si="0"/>
        <v>1</v>
      </c>
      <c r="Q24" s="37">
        <v>40000000</v>
      </c>
      <c r="R24" s="37">
        <v>0</v>
      </c>
      <c r="S24" s="109">
        <f>R24/Q24</f>
        <v>0</v>
      </c>
      <c r="T24" s="31" t="s">
        <v>800</v>
      </c>
    </row>
    <row r="25" spans="1:20" ht="60" customHeight="1" x14ac:dyDescent="0.25">
      <c r="A25" s="1226"/>
      <c r="B25" s="1222"/>
      <c r="C25" s="1221"/>
      <c r="D25" s="24">
        <v>22</v>
      </c>
      <c r="E25" s="25" t="s">
        <v>115</v>
      </c>
      <c r="F25" s="25" t="s">
        <v>116</v>
      </c>
      <c r="G25" s="25" t="s">
        <v>117</v>
      </c>
      <c r="H25" s="25" t="s">
        <v>118</v>
      </c>
      <c r="I25" s="31" t="s">
        <v>119</v>
      </c>
      <c r="J25" s="85" t="s">
        <v>236</v>
      </c>
      <c r="K25" s="29" t="s">
        <v>239</v>
      </c>
      <c r="L25" s="24">
        <v>85</v>
      </c>
      <c r="M25" s="31" t="s">
        <v>240</v>
      </c>
      <c r="N25" s="114">
        <v>0.1</v>
      </c>
      <c r="O25" s="100">
        <v>0.1</v>
      </c>
      <c r="P25" s="109">
        <f t="shared" si="0"/>
        <v>1</v>
      </c>
      <c r="Q25" s="37">
        <v>40000000</v>
      </c>
      <c r="R25" s="37">
        <v>0</v>
      </c>
      <c r="S25" s="109">
        <v>0</v>
      </c>
      <c r="T25" s="31" t="s">
        <v>800</v>
      </c>
    </row>
    <row r="26" spans="1:20" ht="60" customHeight="1" x14ac:dyDescent="0.25">
      <c r="A26" s="1226"/>
      <c r="B26" s="1222"/>
      <c r="C26" s="1221"/>
      <c r="D26" s="24">
        <v>23</v>
      </c>
      <c r="E26" s="25" t="s">
        <v>120</v>
      </c>
      <c r="F26" s="25" t="s">
        <v>121</v>
      </c>
      <c r="G26" s="25" t="s">
        <v>122</v>
      </c>
      <c r="H26" s="25" t="s">
        <v>118</v>
      </c>
      <c r="I26" s="31" t="s">
        <v>123</v>
      </c>
      <c r="J26" s="54" t="s">
        <v>96</v>
      </c>
      <c r="K26" s="24" t="s">
        <v>96</v>
      </c>
      <c r="L26" s="24" t="s">
        <v>96</v>
      </c>
      <c r="M26" s="57" t="s">
        <v>241</v>
      </c>
      <c r="N26" s="114">
        <v>0.1</v>
      </c>
      <c r="O26" s="24">
        <v>0</v>
      </c>
      <c r="P26" s="109">
        <f t="shared" si="0"/>
        <v>0</v>
      </c>
      <c r="Q26" s="37">
        <v>0</v>
      </c>
      <c r="R26" s="37">
        <v>0</v>
      </c>
      <c r="S26" s="109">
        <v>0</v>
      </c>
      <c r="T26" s="31" t="s">
        <v>799</v>
      </c>
    </row>
    <row r="27" spans="1:20" ht="60" customHeight="1" x14ac:dyDescent="0.25">
      <c r="A27" s="1226"/>
      <c r="B27" s="1222"/>
      <c r="C27" s="1221" t="s">
        <v>124</v>
      </c>
      <c r="D27" s="24">
        <v>24</v>
      </c>
      <c r="E27" s="25" t="s">
        <v>125</v>
      </c>
      <c r="F27" s="25" t="s">
        <v>126</v>
      </c>
      <c r="G27" s="25" t="s">
        <v>127</v>
      </c>
      <c r="H27" s="25" t="s">
        <v>128</v>
      </c>
      <c r="I27" s="31" t="s">
        <v>129</v>
      </c>
      <c r="J27" s="54" t="s">
        <v>242</v>
      </c>
      <c r="K27" s="24" t="s">
        <v>243</v>
      </c>
      <c r="L27" s="24">
        <v>68</v>
      </c>
      <c r="M27" s="31" t="s">
        <v>244</v>
      </c>
      <c r="N27" s="54">
        <v>2</v>
      </c>
      <c r="O27" s="24">
        <v>1</v>
      </c>
      <c r="P27" s="109">
        <f t="shared" si="0"/>
        <v>0.5</v>
      </c>
      <c r="Q27" s="37">
        <v>10000000</v>
      </c>
      <c r="R27" s="37">
        <v>10000000</v>
      </c>
      <c r="S27" s="109">
        <f>R27/Q27</f>
        <v>1</v>
      </c>
      <c r="T27" s="31" t="s">
        <v>801</v>
      </c>
    </row>
    <row r="28" spans="1:20" ht="60" customHeight="1" x14ac:dyDescent="0.25">
      <c r="A28" s="1226"/>
      <c r="B28" s="1222"/>
      <c r="C28" s="1221"/>
      <c r="D28" s="24">
        <v>25</v>
      </c>
      <c r="E28" s="30" t="s">
        <v>130</v>
      </c>
      <c r="F28" s="25" t="s">
        <v>131</v>
      </c>
      <c r="G28" s="25" t="s">
        <v>132</v>
      </c>
      <c r="H28" s="25" t="s">
        <v>133</v>
      </c>
      <c r="I28" s="31" t="s">
        <v>134</v>
      </c>
      <c r="J28" s="54" t="s">
        <v>245</v>
      </c>
      <c r="K28" s="24" t="s">
        <v>246</v>
      </c>
      <c r="L28" s="24">
        <v>107</v>
      </c>
      <c r="M28" s="31" t="s">
        <v>247</v>
      </c>
      <c r="N28" s="114">
        <v>0.08</v>
      </c>
      <c r="O28" s="100">
        <v>0.08</v>
      </c>
      <c r="P28" s="109">
        <f t="shared" si="0"/>
        <v>1</v>
      </c>
      <c r="Q28" s="37">
        <v>9880000</v>
      </c>
      <c r="R28" s="37">
        <v>9880000</v>
      </c>
      <c r="S28" s="109">
        <f>R28/Q28</f>
        <v>1</v>
      </c>
      <c r="T28" s="31" t="s">
        <v>802</v>
      </c>
    </row>
    <row r="29" spans="1:20" ht="60" customHeight="1" x14ac:dyDescent="0.25">
      <c r="A29" s="1226"/>
      <c r="B29" s="1222"/>
      <c r="C29" s="1221" t="s">
        <v>135</v>
      </c>
      <c r="D29" s="24">
        <v>26</v>
      </c>
      <c r="E29" s="25" t="s">
        <v>136</v>
      </c>
      <c r="F29" s="25" t="s">
        <v>137</v>
      </c>
      <c r="G29" s="25" t="s">
        <v>138</v>
      </c>
      <c r="H29" s="25" t="s">
        <v>139</v>
      </c>
      <c r="I29" s="31" t="s">
        <v>140</v>
      </c>
      <c r="J29" s="54" t="s">
        <v>96</v>
      </c>
      <c r="K29" s="24" t="s">
        <v>96</v>
      </c>
      <c r="L29" s="24" t="s">
        <v>96</v>
      </c>
      <c r="M29" s="57" t="s">
        <v>241</v>
      </c>
      <c r="N29" s="54">
        <v>1</v>
      </c>
      <c r="O29" s="24">
        <v>1</v>
      </c>
      <c r="P29" s="109">
        <f t="shared" si="0"/>
        <v>1</v>
      </c>
      <c r="Q29" s="37">
        <v>0</v>
      </c>
      <c r="R29" s="37">
        <v>0</v>
      </c>
      <c r="S29" s="109">
        <v>0</v>
      </c>
      <c r="T29" s="31" t="s">
        <v>803</v>
      </c>
    </row>
    <row r="30" spans="1:20" ht="60" customHeight="1" x14ac:dyDescent="0.25">
      <c r="A30" s="1226"/>
      <c r="B30" s="1222"/>
      <c r="C30" s="1221"/>
      <c r="D30" s="24">
        <v>27</v>
      </c>
      <c r="E30" s="26" t="s">
        <v>141</v>
      </c>
      <c r="F30" s="26" t="s">
        <v>142</v>
      </c>
      <c r="G30" s="26" t="s">
        <v>143</v>
      </c>
      <c r="H30" s="26" t="s">
        <v>144</v>
      </c>
      <c r="I30" s="59" t="s">
        <v>145</v>
      </c>
      <c r="J30" s="58" t="s">
        <v>215</v>
      </c>
      <c r="K30" s="26" t="s">
        <v>216</v>
      </c>
      <c r="L30" s="24">
        <v>197</v>
      </c>
      <c r="M30" s="59" t="s">
        <v>217</v>
      </c>
      <c r="N30" s="114">
        <v>0.1</v>
      </c>
      <c r="O30" s="100">
        <v>0.05</v>
      </c>
      <c r="P30" s="109">
        <f t="shared" si="0"/>
        <v>0.5</v>
      </c>
      <c r="Q30" s="37">
        <v>0</v>
      </c>
      <c r="R30" s="37">
        <v>0</v>
      </c>
      <c r="S30" s="109">
        <v>0</v>
      </c>
      <c r="T30" s="31" t="s">
        <v>804</v>
      </c>
    </row>
    <row r="31" spans="1:20" ht="60" customHeight="1" x14ac:dyDescent="0.25">
      <c r="A31" s="1226"/>
      <c r="B31" s="1219" t="s">
        <v>146</v>
      </c>
      <c r="C31" s="1218" t="s">
        <v>147</v>
      </c>
      <c r="D31" s="24">
        <v>28</v>
      </c>
      <c r="E31" s="26" t="s">
        <v>148</v>
      </c>
      <c r="F31" s="26" t="s">
        <v>149</v>
      </c>
      <c r="G31" s="26" t="s">
        <v>150</v>
      </c>
      <c r="H31" s="26" t="s">
        <v>151</v>
      </c>
      <c r="I31" s="59" t="s">
        <v>152</v>
      </c>
      <c r="J31" s="58" t="s">
        <v>248</v>
      </c>
      <c r="K31" s="39" t="s">
        <v>249</v>
      </c>
      <c r="L31" s="24">
        <v>157</v>
      </c>
      <c r="M31" s="60" t="s">
        <v>250</v>
      </c>
      <c r="N31" s="114">
        <v>0.09</v>
      </c>
      <c r="O31" s="100">
        <v>0.09</v>
      </c>
      <c r="P31" s="109">
        <f t="shared" si="0"/>
        <v>1</v>
      </c>
      <c r="Q31" s="37">
        <v>0</v>
      </c>
      <c r="R31" s="37">
        <v>0</v>
      </c>
      <c r="S31" s="109">
        <v>0</v>
      </c>
      <c r="T31" s="31" t="s">
        <v>727</v>
      </c>
    </row>
    <row r="32" spans="1:20" ht="60" customHeight="1" x14ac:dyDescent="0.25">
      <c r="A32" s="1226"/>
      <c r="B32" s="1219"/>
      <c r="C32" s="1218"/>
      <c r="D32" s="1218">
        <v>29</v>
      </c>
      <c r="E32" s="1218" t="s">
        <v>153</v>
      </c>
      <c r="F32" s="1218" t="s">
        <v>154</v>
      </c>
      <c r="G32" s="1218" t="s">
        <v>155</v>
      </c>
      <c r="H32" s="1218" t="s">
        <v>151</v>
      </c>
      <c r="I32" s="1232" t="s">
        <v>152</v>
      </c>
      <c r="J32" s="54" t="s">
        <v>251</v>
      </c>
      <c r="K32" s="8" t="s">
        <v>252</v>
      </c>
      <c r="L32" s="24">
        <v>129</v>
      </c>
      <c r="M32" s="31" t="s">
        <v>253</v>
      </c>
      <c r="N32" s="1285">
        <v>0.09</v>
      </c>
      <c r="O32" s="1153">
        <v>0.09</v>
      </c>
      <c r="P32" s="1166">
        <f>O32/N32</f>
        <v>1</v>
      </c>
      <c r="Q32" s="1169">
        <v>12650000</v>
      </c>
      <c r="R32" s="1169">
        <v>12650000</v>
      </c>
      <c r="S32" s="1166">
        <f>R32/Q32</f>
        <v>1</v>
      </c>
      <c r="T32" s="1202" t="s">
        <v>805</v>
      </c>
    </row>
    <row r="33" spans="1:20" ht="60" customHeight="1" x14ac:dyDescent="0.25">
      <c r="A33" s="1226"/>
      <c r="B33" s="1219"/>
      <c r="C33" s="1218"/>
      <c r="D33" s="1218"/>
      <c r="E33" s="1218"/>
      <c r="F33" s="1218"/>
      <c r="G33" s="1218"/>
      <c r="H33" s="1218"/>
      <c r="I33" s="1232"/>
      <c r="J33" s="54" t="s">
        <v>254</v>
      </c>
      <c r="K33" s="8" t="s">
        <v>255</v>
      </c>
      <c r="L33" s="24">
        <v>134</v>
      </c>
      <c r="M33" s="31" t="s">
        <v>256</v>
      </c>
      <c r="N33" s="1200"/>
      <c r="O33" s="1154"/>
      <c r="P33" s="1167"/>
      <c r="Q33" s="1170"/>
      <c r="R33" s="1170"/>
      <c r="S33" s="1167"/>
      <c r="T33" s="1203"/>
    </row>
    <row r="34" spans="1:20" ht="60" customHeight="1" x14ac:dyDescent="0.25">
      <c r="A34" s="1226"/>
      <c r="B34" s="1219"/>
      <c r="C34" s="1218"/>
      <c r="D34" s="1218"/>
      <c r="E34" s="1218"/>
      <c r="F34" s="1218"/>
      <c r="G34" s="1218"/>
      <c r="H34" s="1218"/>
      <c r="I34" s="1232"/>
      <c r="J34" s="54" t="s">
        <v>254</v>
      </c>
      <c r="K34" s="8" t="s">
        <v>255</v>
      </c>
      <c r="L34" s="24">
        <v>133</v>
      </c>
      <c r="M34" s="31" t="s">
        <v>257</v>
      </c>
      <c r="N34" s="1200"/>
      <c r="O34" s="1154"/>
      <c r="P34" s="1167"/>
      <c r="Q34" s="1170"/>
      <c r="R34" s="1170"/>
      <c r="S34" s="1167"/>
      <c r="T34" s="1203"/>
    </row>
    <row r="35" spans="1:20" ht="60" customHeight="1" x14ac:dyDescent="0.25">
      <c r="A35" s="1226"/>
      <c r="B35" s="1219"/>
      <c r="C35" s="1218"/>
      <c r="D35" s="1218"/>
      <c r="E35" s="1218"/>
      <c r="F35" s="1218"/>
      <c r="G35" s="1218"/>
      <c r="H35" s="1218"/>
      <c r="I35" s="1232"/>
      <c r="J35" s="6" t="s">
        <v>254</v>
      </c>
      <c r="K35" s="8" t="s">
        <v>249</v>
      </c>
      <c r="L35" s="24">
        <v>154</v>
      </c>
      <c r="M35" s="31" t="s">
        <v>258</v>
      </c>
      <c r="N35" s="1201"/>
      <c r="O35" s="1155"/>
      <c r="P35" s="1168"/>
      <c r="Q35" s="1171"/>
      <c r="R35" s="1171"/>
      <c r="S35" s="1168"/>
      <c r="T35" s="1204"/>
    </row>
    <row r="36" spans="1:20" ht="60" customHeight="1" x14ac:dyDescent="0.25">
      <c r="A36" s="1226"/>
      <c r="B36" s="1219"/>
      <c r="C36" s="1221" t="s">
        <v>156</v>
      </c>
      <c r="D36" s="1218">
        <v>30</v>
      </c>
      <c r="E36" s="1218" t="s">
        <v>157</v>
      </c>
      <c r="F36" s="1218" t="s">
        <v>158</v>
      </c>
      <c r="G36" s="1218" t="s">
        <v>159</v>
      </c>
      <c r="H36" s="1218" t="s">
        <v>151</v>
      </c>
      <c r="I36" s="1232" t="s">
        <v>272</v>
      </c>
      <c r="J36" s="1226" t="s">
        <v>254</v>
      </c>
      <c r="K36" s="1218" t="s">
        <v>259</v>
      </c>
      <c r="L36" s="1218">
        <v>143</v>
      </c>
      <c r="M36" s="1232" t="s">
        <v>260</v>
      </c>
      <c r="N36" s="1285">
        <v>0.09</v>
      </c>
      <c r="O36" s="1153">
        <v>0.09</v>
      </c>
      <c r="P36" s="1166">
        <f>O36/N36</f>
        <v>1</v>
      </c>
      <c r="Q36" s="1169">
        <v>12650000</v>
      </c>
      <c r="R36" s="1169">
        <v>12650000</v>
      </c>
      <c r="S36" s="1166">
        <f>R36/Q36</f>
        <v>1</v>
      </c>
      <c r="T36" s="1202" t="s">
        <v>806</v>
      </c>
    </row>
    <row r="37" spans="1:20" ht="60" customHeight="1" x14ac:dyDescent="0.25">
      <c r="A37" s="1226"/>
      <c r="B37" s="1219"/>
      <c r="C37" s="1221"/>
      <c r="D37" s="1218"/>
      <c r="E37" s="1218"/>
      <c r="F37" s="1218"/>
      <c r="G37" s="1218"/>
      <c r="H37" s="1218"/>
      <c r="I37" s="1232"/>
      <c r="J37" s="1226"/>
      <c r="K37" s="1218"/>
      <c r="L37" s="1218"/>
      <c r="M37" s="1232"/>
      <c r="N37" s="1200"/>
      <c r="O37" s="1154"/>
      <c r="P37" s="1167"/>
      <c r="Q37" s="1170"/>
      <c r="R37" s="1170"/>
      <c r="S37" s="1167"/>
      <c r="T37" s="1203"/>
    </row>
    <row r="38" spans="1:20" ht="60" customHeight="1" x14ac:dyDescent="0.25">
      <c r="A38" s="1226"/>
      <c r="B38" s="1219"/>
      <c r="C38" s="1221"/>
      <c r="D38" s="1218"/>
      <c r="E38" s="1218"/>
      <c r="F38" s="1218"/>
      <c r="G38" s="1218"/>
      <c r="H38" s="1218"/>
      <c r="I38" s="59" t="s">
        <v>273</v>
      </c>
      <c r="J38" s="58" t="s">
        <v>251</v>
      </c>
      <c r="K38" s="39" t="s">
        <v>252</v>
      </c>
      <c r="L38" s="26">
        <v>128</v>
      </c>
      <c r="M38" s="59" t="s">
        <v>261</v>
      </c>
      <c r="N38" s="1200"/>
      <c r="O38" s="1154"/>
      <c r="P38" s="1167"/>
      <c r="Q38" s="1170"/>
      <c r="R38" s="1170"/>
      <c r="S38" s="1167"/>
      <c r="T38" s="1203"/>
    </row>
    <row r="39" spans="1:20" ht="60" customHeight="1" x14ac:dyDescent="0.25">
      <c r="A39" s="1226"/>
      <c r="B39" s="1219"/>
      <c r="C39" s="1221"/>
      <c r="D39" s="1218"/>
      <c r="E39" s="1218"/>
      <c r="F39" s="1218"/>
      <c r="G39" s="1218"/>
      <c r="H39" s="1218"/>
      <c r="I39" s="31" t="s">
        <v>274</v>
      </c>
      <c r="J39" s="6" t="s">
        <v>254</v>
      </c>
      <c r="K39" s="24" t="s">
        <v>262</v>
      </c>
      <c r="L39" s="28">
        <v>134</v>
      </c>
      <c r="M39" s="61" t="s">
        <v>256</v>
      </c>
      <c r="N39" s="1200"/>
      <c r="O39" s="1154"/>
      <c r="P39" s="1167"/>
      <c r="Q39" s="1170"/>
      <c r="R39" s="1170"/>
      <c r="S39" s="1167"/>
      <c r="T39" s="1203"/>
    </row>
    <row r="40" spans="1:20" ht="60" customHeight="1" x14ac:dyDescent="0.25">
      <c r="A40" s="1226"/>
      <c r="B40" s="1219"/>
      <c r="C40" s="1221"/>
      <c r="D40" s="1218"/>
      <c r="E40" s="1218"/>
      <c r="F40" s="1218"/>
      <c r="G40" s="1218"/>
      <c r="H40" s="1218"/>
      <c r="I40" s="31" t="s">
        <v>275</v>
      </c>
      <c r="J40" s="6" t="s">
        <v>254</v>
      </c>
      <c r="K40" s="24" t="s">
        <v>262</v>
      </c>
      <c r="L40" s="24">
        <v>137</v>
      </c>
      <c r="M40" s="31" t="s">
        <v>263</v>
      </c>
      <c r="N40" s="1200"/>
      <c r="O40" s="1154"/>
      <c r="P40" s="1167"/>
      <c r="Q40" s="1170"/>
      <c r="R40" s="1170"/>
      <c r="S40" s="1167"/>
      <c r="T40" s="1203"/>
    </row>
    <row r="41" spans="1:20" ht="60" customHeight="1" x14ac:dyDescent="0.25">
      <c r="A41" s="1226"/>
      <c r="B41" s="1219"/>
      <c r="C41" s="1221"/>
      <c r="D41" s="1218"/>
      <c r="E41" s="1218"/>
      <c r="F41" s="1218"/>
      <c r="G41" s="1218"/>
      <c r="H41" s="1218"/>
      <c r="I41" s="31" t="s">
        <v>276</v>
      </c>
      <c r="J41" s="54" t="s">
        <v>254</v>
      </c>
      <c r="K41" s="24" t="s">
        <v>259</v>
      </c>
      <c r="L41" s="24">
        <v>142</v>
      </c>
      <c r="M41" s="52" t="s">
        <v>264</v>
      </c>
      <c r="N41" s="1201"/>
      <c r="O41" s="1155"/>
      <c r="P41" s="1168"/>
      <c r="Q41" s="1171"/>
      <c r="R41" s="1171"/>
      <c r="S41" s="1168"/>
      <c r="T41" s="1204"/>
    </row>
    <row r="42" spans="1:20" ht="60" customHeight="1" x14ac:dyDescent="0.25">
      <c r="A42" s="1226"/>
      <c r="B42" s="1219"/>
      <c r="C42" s="1221"/>
      <c r="D42" s="24">
        <v>31</v>
      </c>
      <c r="E42" s="25" t="s">
        <v>160</v>
      </c>
      <c r="F42" s="25" t="s">
        <v>161</v>
      </c>
      <c r="G42" s="25" t="s">
        <v>162</v>
      </c>
      <c r="H42" s="25" t="s">
        <v>118</v>
      </c>
      <c r="I42" s="31" t="s">
        <v>163</v>
      </c>
      <c r="J42" s="54" t="s">
        <v>254</v>
      </c>
      <c r="K42" s="24" t="s">
        <v>255</v>
      </c>
      <c r="L42" s="28">
        <v>133</v>
      </c>
      <c r="M42" s="61" t="s">
        <v>257</v>
      </c>
      <c r="N42" s="114">
        <v>0.1</v>
      </c>
      <c r="O42" s="100">
        <v>0.1</v>
      </c>
      <c r="P42" s="36">
        <f>O42/N42</f>
        <v>1</v>
      </c>
      <c r="Q42" s="37">
        <v>0</v>
      </c>
      <c r="R42" s="37">
        <v>0</v>
      </c>
      <c r="S42" s="36">
        <v>0</v>
      </c>
      <c r="T42" s="31" t="s">
        <v>807</v>
      </c>
    </row>
    <row r="43" spans="1:20" ht="60" customHeight="1" x14ac:dyDescent="0.25">
      <c r="A43" s="1226"/>
      <c r="B43" s="1219"/>
      <c r="C43" s="1221" t="s">
        <v>164</v>
      </c>
      <c r="D43" s="24">
        <v>32</v>
      </c>
      <c r="E43" s="24" t="s">
        <v>165</v>
      </c>
      <c r="F43" s="24" t="s">
        <v>166</v>
      </c>
      <c r="G43" s="24" t="s">
        <v>167</v>
      </c>
      <c r="H43" s="24" t="s">
        <v>168</v>
      </c>
      <c r="I43" s="52" t="s">
        <v>169</v>
      </c>
      <c r="J43" s="54" t="s">
        <v>254</v>
      </c>
      <c r="K43" s="24" t="s">
        <v>255</v>
      </c>
      <c r="L43" s="24">
        <v>134</v>
      </c>
      <c r="M43" s="52" t="s">
        <v>256</v>
      </c>
      <c r="N43" s="114">
        <v>0.09</v>
      </c>
      <c r="O43" s="100">
        <v>0.09</v>
      </c>
      <c r="P43" s="112">
        <f t="shared" ref="P43:P106" si="1">O43/N43</f>
        <v>1</v>
      </c>
      <c r="Q43" s="37">
        <v>14667000</v>
      </c>
      <c r="R43" s="37">
        <v>14667000</v>
      </c>
      <c r="S43" s="112">
        <f>R43/Q43</f>
        <v>1</v>
      </c>
      <c r="T43" s="31" t="s">
        <v>808</v>
      </c>
    </row>
    <row r="44" spans="1:20" ht="60" customHeight="1" x14ac:dyDescent="0.25">
      <c r="A44" s="1226"/>
      <c r="B44" s="1219"/>
      <c r="C44" s="1221"/>
      <c r="D44" s="24">
        <v>33</v>
      </c>
      <c r="E44" s="25" t="s">
        <v>170</v>
      </c>
      <c r="F44" s="25" t="s">
        <v>171</v>
      </c>
      <c r="G44" s="25" t="s">
        <v>172</v>
      </c>
      <c r="H44" s="25" t="s">
        <v>173</v>
      </c>
      <c r="I44" s="31" t="s">
        <v>174</v>
      </c>
      <c r="J44" s="6" t="s">
        <v>265</v>
      </c>
      <c r="K44" s="8" t="s">
        <v>266</v>
      </c>
      <c r="L44" s="28">
        <v>185</v>
      </c>
      <c r="M44" s="61" t="s">
        <v>267</v>
      </c>
      <c r="N44" s="114">
        <v>0.1</v>
      </c>
      <c r="O44" s="100">
        <v>0.1</v>
      </c>
      <c r="P44" s="112">
        <f t="shared" si="1"/>
        <v>1</v>
      </c>
      <c r="Q44" s="37">
        <v>4673224</v>
      </c>
      <c r="R44" s="37">
        <v>4673224</v>
      </c>
      <c r="S44" s="112">
        <f>R44/Q44</f>
        <v>1</v>
      </c>
      <c r="T44" s="31" t="s">
        <v>809</v>
      </c>
    </row>
    <row r="45" spans="1:20" ht="60" customHeight="1" x14ac:dyDescent="0.25">
      <c r="A45" s="1226"/>
      <c r="B45" s="1219"/>
      <c r="C45" s="1221"/>
      <c r="D45" s="24">
        <v>34</v>
      </c>
      <c r="E45" s="25" t="s">
        <v>175</v>
      </c>
      <c r="F45" s="25" t="s">
        <v>176</v>
      </c>
      <c r="G45" s="25" t="s">
        <v>177</v>
      </c>
      <c r="H45" s="25" t="s">
        <v>178</v>
      </c>
      <c r="I45" s="31" t="s">
        <v>179</v>
      </c>
      <c r="J45" s="54" t="s">
        <v>254</v>
      </c>
      <c r="K45" s="9" t="s">
        <v>262</v>
      </c>
      <c r="L45" s="24">
        <v>137</v>
      </c>
      <c r="M45" s="52" t="s">
        <v>263</v>
      </c>
      <c r="N45" s="114">
        <v>0.1</v>
      </c>
      <c r="O45" s="100">
        <v>0.1</v>
      </c>
      <c r="P45" s="112">
        <f t="shared" si="1"/>
        <v>1</v>
      </c>
      <c r="Q45" s="37">
        <v>17600000</v>
      </c>
      <c r="R45" s="37">
        <v>17600000</v>
      </c>
      <c r="S45" s="112">
        <f>R45/Q45</f>
        <v>1</v>
      </c>
      <c r="T45" s="31" t="s">
        <v>810</v>
      </c>
    </row>
    <row r="46" spans="1:20" ht="60" customHeight="1" x14ac:dyDescent="0.25">
      <c r="A46" s="1226"/>
      <c r="B46" s="1219"/>
      <c r="C46" s="1221"/>
      <c r="D46" s="24">
        <v>35</v>
      </c>
      <c r="E46" s="25" t="s">
        <v>180</v>
      </c>
      <c r="F46" s="25" t="s">
        <v>181</v>
      </c>
      <c r="G46" s="25" t="s">
        <v>182</v>
      </c>
      <c r="H46" s="25" t="s">
        <v>183</v>
      </c>
      <c r="I46" s="31" t="s">
        <v>184</v>
      </c>
      <c r="J46" s="6" t="s">
        <v>254</v>
      </c>
      <c r="K46" s="38" t="s">
        <v>268</v>
      </c>
      <c r="L46" s="24">
        <v>139</v>
      </c>
      <c r="M46" s="57" t="s">
        <v>269</v>
      </c>
      <c r="N46" s="114">
        <v>0.09</v>
      </c>
      <c r="O46" s="24">
        <v>0</v>
      </c>
      <c r="P46" s="112">
        <v>0</v>
      </c>
      <c r="Q46" s="37">
        <v>0</v>
      </c>
      <c r="R46" s="37">
        <v>0</v>
      </c>
      <c r="S46" s="112">
        <v>0</v>
      </c>
      <c r="T46" s="31" t="s">
        <v>811</v>
      </c>
    </row>
    <row r="47" spans="1:20" ht="60" customHeight="1" x14ac:dyDescent="0.25">
      <c r="A47" s="1226"/>
      <c r="B47" s="1219"/>
      <c r="C47" s="1221"/>
      <c r="D47" s="24">
        <v>36</v>
      </c>
      <c r="E47" s="25" t="s">
        <v>185</v>
      </c>
      <c r="F47" s="25" t="s">
        <v>186</v>
      </c>
      <c r="G47" s="25" t="s">
        <v>187</v>
      </c>
      <c r="H47" s="25" t="s">
        <v>188</v>
      </c>
      <c r="I47" s="31" t="s">
        <v>189</v>
      </c>
      <c r="J47" s="6" t="s">
        <v>254</v>
      </c>
      <c r="K47" s="24" t="s">
        <v>270</v>
      </c>
      <c r="L47" s="24">
        <v>162</v>
      </c>
      <c r="M47" s="31" t="s">
        <v>271</v>
      </c>
      <c r="N47" s="114">
        <v>0.1</v>
      </c>
      <c r="O47" s="100">
        <v>0.1</v>
      </c>
      <c r="P47" s="112">
        <f t="shared" si="1"/>
        <v>1</v>
      </c>
      <c r="Q47" s="37">
        <v>49846333</v>
      </c>
      <c r="R47" s="37">
        <v>49846333</v>
      </c>
      <c r="S47" s="112">
        <f>R47/Q47</f>
        <v>1</v>
      </c>
      <c r="T47" s="31" t="s">
        <v>812</v>
      </c>
    </row>
    <row r="48" spans="1:20" ht="60" customHeight="1" x14ac:dyDescent="0.25">
      <c r="A48" s="1226"/>
      <c r="B48" s="1219"/>
      <c r="C48" s="1221" t="s">
        <v>190</v>
      </c>
      <c r="D48" s="24">
        <v>37</v>
      </c>
      <c r="E48" s="25" t="s">
        <v>191</v>
      </c>
      <c r="F48" s="25" t="s">
        <v>192</v>
      </c>
      <c r="G48" s="25" t="s">
        <v>193</v>
      </c>
      <c r="H48" s="25" t="s">
        <v>194</v>
      </c>
      <c r="I48" s="31" t="s">
        <v>179</v>
      </c>
      <c r="J48" s="1226" t="s">
        <v>254</v>
      </c>
      <c r="K48" s="1218" t="s">
        <v>262</v>
      </c>
      <c r="L48" s="1218">
        <v>137</v>
      </c>
      <c r="M48" s="1232" t="s">
        <v>263</v>
      </c>
      <c r="N48" s="114">
        <v>0.1</v>
      </c>
      <c r="O48" s="100">
        <v>0.1</v>
      </c>
      <c r="P48" s="112">
        <f t="shared" si="1"/>
        <v>1</v>
      </c>
      <c r="Q48" s="37">
        <v>0</v>
      </c>
      <c r="R48" s="37">
        <v>0</v>
      </c>
      <c r="S48" s="112">
        <v>0</v>
      </c>
      <c r="T48" s="31" t="s">
        <v>813</v>
      </c>
    </row>
    <row r="49" spans="1:20" ht="60" customHeight="1" x14ac:dyDescent="0.25">
      <c r="A49" s="1226"/>
      <c r="B49" s="1219"/>
      <c r="C49" s="1221"/>
      <c r="D49" s="24">
        <v>38</v>
      </c>
      <c r="E49" s="25" t="s">
        <v>195</v>
      </c>
      <c r="F49" s="25" t="s">
        <v>192</v>
      </c>
      <c r="G49" s="25" t="s">
        <v>193</v>
      </c>
      <c r="H49" s="25" t="s">
        <v>194</v>
      </c>
      <c r="I49" s="31" t="s">
        <v>179</v>
      </c>
      <c r="J49" s="1226"/>
      <c r="K49" s="1218"/>
      <c r="L49" s="1218"/>
      <c r="M49" s="1232"/>
      <c r="N49" s="114">
        <v>0.1</v>
      </c>
      <c r="O49" s="100">
        <v>0.1</v>
      </c>
      <c r="P49" s="112">
        <f t="shared" si="1"/>
        <v>1</v>
      </c>
      <c r="Q49" s="37">
        <v>0</v>
      </c>
      <c r="R49" s="37">
        <v>0</v>
      </c>
      <c r="S49" s="112">
        <v>0</v>
      </c>
      <c r="T49" s="31" t="s">
        <v>814</v>
      </c>
    </row>
    <row r="50" spans="1:20" ht="60" customHeight="1" x14ac:dyDescent="0.25">
      <c r="A50" s="1226"/>
      <c r="B50" s="1219"/>
      <c r="C50" s="1221"/>
      <c r="D50" s="24">
        <v>39</v>
      </c>
      <c r="E50" s="25" t="s">
        <v>196</v>
      </c>
      <c r="F50" s="25" t="s">
        <v>197</v>
      </c>
      <c r="G50" s="25" t="s">
        <v>198</v>
      </c>
      <c r="H50" s="25" t="s">
        <v>199</v>
      </c>
      <c r="I50" s="31" t="s">
        <v>179</v>
      </c>
      <c r="J50" s="1226" t="s">
        <v>254</v>
      </c>
      <c r="K50" s="1218" t="s">
        <v>255</v>
      </c>
      <c r="L50" s="1219">
        <v>133</v>
      </c>
      <c r="M50" s="1299" t="s">
        <v>257</v>
      </c>
      <c r="N50" s="114">
        <v>0.1</v>
      </c>
      <c r="O50" s="100">
        <v>0.1</v>
      </c>
      <c r="P50" s="112">
        <f t="shared" si="1"/>
        <v>1</v>
      </c>
      <c r="Q50" s="37">
        <v>0</v>
      </c>
      <c r="R50" s="37">
        <v>0</v>
      </c>
      <c r="S50" s="112">
        <v>0</v>
      </c>
      <c r="T50" s="31" t="s">
        <v>815</v>
      </c>
    </row>
    <row r="51" spans="1:20" ht="60" customHeight="1" x14ac:dyDescent="0.25">
      <c r="A51" s="1226"/>
      <c r="B51" s="1219"/>
      <c r="C51" s="1221"/>
      <c r="D51" s="24">
        <v>40</v>
      </c>
      <c r="E51" s="25" t="s">
        <v>200</v>
      </c>
      <c r="F51" s="25" t="s">
        <v>201</v>
      </c>
      <c r="G51" s="25" t="s">
        <v>202</v>
      </c>
      <c r="H51" s="25" t="s">
        <v>203</v>
      </c>
      <c r="I51" s="31" t="s">
        <v>204</v>
      </c>
      <c r="J51" s="1226"/>
      <c r="K51" s="1218"/>
      <c r="L51" s="1219"/>
      <c r="M51" s="1299"/>
      <c r="N51" s="114">
        <v>0.1</v>
      </c>
      <c r="O51" s="100">
        <v>0.1</v>
      </c>
      <c r="P51" s="112">
        <f t="shared" si="1"/>
        <v>1</v>
      </c>
      <c r="Q51" s="37">
        <v>0</v>
      </c>
      <c r="R51" s="37">
        <v>0</v>
      </c>
      <c r="S51" s="112">
        <v>0</v>
      </c>
      <c r="T51" s="31" t="s">
        <v>816</v>
      </c>
    </row>
    <row r="52" spans="1:20" ht="60" customHeight="1" x14ac:dyDescent="0.25">
      <c r="A52" s="1226" t="s">
        <v>292</v>
      </c>
      <c r="B52" s="1221" t="s">
        <v>293</v>
      </c>
      <c r="C52" s="1221" t="s">
        <v>294</v>
      </c>
      <c r="D52" s="24">
        <v>41</v>
      </c>
      <c r="E52" s="30" t="s">
        <v>295</v>
      </c>
      <c r="F52" s="30" t="s">
        <v>296</v>
      </c>
      <c r="G52" s="30" t="s">
        <v>297</v>
      </c>
      <c r="H52" s="30" t="s">
        <v>298</v>
      </c>
      <c r="I52" s="32" t="s">
        <v>299</v>
      </c>
      <c r="J52" s="62" t="s">
        <v>382</v>
      </c>
      <c r="K52" s="8" t="s">
        <v>383</v>
      </c>
      <c r="L52" s="10">
        <v>250</v>
      </c>
      <c r="M52" s="57" t="s">
        <v>384</v>
      </c>
      <c r="N52" s="114">
        <v>0.09</v>
      </c>
      <c r="O52" s="100">
        <v>0.05</v>
      </c>
      <c r="P52" s="112">
        <f t="shared" si="1"/>
        <v>0.55555555555555558</v>
      </c>
      <c r="Q52" s="37">
        <v>0</v>
      </c>
      <c r="R52" s="37">
        <v>0</v>
      </c>
      <c r="S52" s="112">
        <v>0</v>
      </c>
      <c r="T52" s="31" t="s">
        <v>817</v>
      </c>
    </row>
    <row r="53" spans="1:20" ht="60" customHeight="1" x14ac:dyDescent="0.25">
      <c r="A53" s="1226"/>
      <c r="B53" s="1221"/>
      <c r="C53" s="1221"/>
      <c r="D53" s="24">
        <v>42</v>
      </c>
      <c r="E53" s="30" t="s">
        <v>300</v>
      </c>
      <c r="F53" s="30" t="s">
        <v>301</v>
      </c>
      <c r="G53" s="30" t="s">
        <v>302</v>
      </c>
      <c r="H53" s="30" t="s">
        <v>303</v>
      </c>
      <c r="I53" s="32" t="s">
        <v>304</v>
      </c>
      <c r="J53" s="1226" t="s">
        <v>215</v>
      </c>
      <c r="K53" s="1218" t="s">
        <v>216</v>
      </c>
      <c r="L53" s="1218">
        <v>197</v>
      </c>
      <c r="M53" s="1232" t="s">
        <v>217</v>
      </c>
      <c r="N53" s="114">
        <v>0.1</v>
      </c>
      <c r="O53" s="100">
        <v>0.05</v>
      </c>
      <c r="P53" s="112">
        <f t="shared" si="1"/>
        <v>0.5</v>
      </c>
      <c r="Q53" s="37">
        <v>0</v>
      </c>
      <c r="R53" s="37">
        <v>0</v>
      </c>
      <c r="S53" s="112">
        <v>0</v>
      </c>
      <c r="T53" s="31" t="s">
        <v>817</v>
      </c>
    </row>
    <row r="54" spans="1:20" ht="60" customHeight="1" x14ac:dyDescent="0.25">
      <c r="A54" s="1226"/>
      <c r="B54" s="1221"/>
      <c r="C54" s="1221"/>
      <c r="D54" s="24">
        <v>43</v>
      </c>
      <c r="E54" s="30" t="s">
        <v>305</v>
      </c>
      <c r="F54" s="30" t="s">
        <v>306</v>
      </c>
      <c r="G54" s="30" t="s">
        <v>307</v>
      </c>
      <c r="H54" s="30" t="s">
        <v>308</v>
      </c>
      <c r="I54" s="32" t="s">
        <v>309</v>
      </c>
      <c r="J54" s="1226"/>
      <c r="K54" s="1218"/>
      <c r="L54" s="1218"/>
      <c r="M54" s="1232"/>
      <c r="N54" s="114">
        <v>0.1</v>
      </c>
      <c r="O54" s="100">
        <v>0.05</v>
      </c>
      <c r="P54" s="112">
        <f t="shared" si="1"/>
        <v>0.5</v>
      </c>
      <c r="Q54" s="37">
        <v>0</v>
      </c>
      <c r="R54" s="37">
        <v>0</v>
      </c>
      <c r="S54" s="112">
        <v>0</v>
      </c>
      <c r="T54" s="31" t="s">
        <v>817</v>
      </c>
    </row>
    <row r="55" spans="1:20" ht="60" customHeight="1" x14ac:dyDescent="0.25">
      <c r="A55" s="1226"/>
      <c r="B55" s="1221"/>
      <c r="C55" s="1221"/>
      <c r="D55" s="24">
        <v>44</v>
      </c>
      <c r="E55" s="30" t="s">
        <v>310</v>
      </c>
      <c r="F55" s="30" t="s">
        <v>311</v>
      </c>
      <c r="G55" s="30" t="s">
        <v>312</v>
      </c>
      <c r="H55" s="30" t="s">
        <v>313</v>
      </c>
      <c r="I55" s="32" t="s">
        <v>314</v>
      </c>
      <c r="J55" s="1226"/>
      <c r="K55" s="1218"/>
      <c r="L55" s="1218"/>
      <c r="M55" s="1232"/>
      <c r="N55" s="114">
        <v>0.1</v>
      </c>
      <c r="O55" s="100">
        <v>0.1</v>
      </c>
      <c r="P55" s="112">
        <f t="shared" si="1"/>
        <v>1</v>
      </c>
      <c r="Q55" s="37">
        <v>0</v>
      </c>
      <c r="R55" s="37">
        <v>0</v>
      </c>
      <c r="S55" s="112">
        <v>0</v>
      </c>
      <c r="T55" s="31" t="s">
        <v>817</v>
      </c>
    </row>
    <row r="56" spans="1:20" ht="60" customHeight="1" x14ac:dyDescent="0.25">
      <c r="A56" s="1226"/>
      <c r="B56" s="1221" t="s">
        <v>380</v>
      </c>
      <c r="C56" s="30" t="s">
        <v>315</v>
      </c>
      <c r="D56" s="24">
        <v>45</v>
      </c>
      <c r="E56" s="30" t="s">
        <v>316</v>
      </c>
      <c r="F56" s="30" t="s">
        <v>317</v>
      </c>
      <c r="G56" s="30" t="s">
        <v>318</v>
      </c>
      <c r="H56" s="30" t="s">
        <v>319</v>
      </c>
      <c r="I56" s="32" t="s">
        <v>320</v>
      </c>
      <c r="J56" s="7" t="s">
        <v>385</v>
      </c>
      <c r="K56" s="29" t="s">
        <v>386</v>
      </c>
      <c r="L56" s="9" t="s">
        <v>387</v>
      </c>
      <c r="M56" s="57" t="s">
        <v>388</v>
      </c>
      <c r="N56" s="114">
        <v>0.1</v>
      </c>
      <c r="O56" s="100">
        <v>0.1</v>
      </c>
      <c r="P56" s="112">
        <f t="shared" si="1"/>
        <v>1</v>
      </c>
      <c r="Q56" s="37">
        <v>47228333</v>
      </c>
      <c r="R56" s="37">
        <v>47228333</v>
      </c>
      <c r="S56" s="112">
        <f>R56/Q56</f>
        <v>1</v>
      </c>
      <c r="T56" s="31" t="s">
        <v>818</v>
      </c>
    </row>
    <row r="57" spans="1:20" ht="60" customHeight="1" x14ac:dyDescent="0.25">
      <c r="A57" s="1226"/>
      <c r="B57" s="1221"/>
      <c r="C57" s="1221" t="s">
        <v>321</v>
      </c>
      <c r="D57" s="24">
        <v>46</v>
      </c>
      <c r="E57" s="30" t="s">
        <v>322</v>
      </c>
      <c r="F57" s="30" t="s">
        <v>323</v>
      </c>
      <c r="G57" s="30" t="s">
        <v>324</v>
      </c>
      <c r="H57" s="30" t="s">
        <v>325</v>
      </c>
      <c r="I57" s="81" t="s">
        <v>326</v>
      </c>
      <c r="J57" s="1226" t="s">
        <v>215</v>
      </c>
      <c r="K57" s="1218" t="s">
        <v>216</v>
      </c>
      <c r="L57" s="1217">
        <v>197</v>
      </c>
      <c r="M57" s="1232" t="s">
        <v>217</v>
      </c>
      <c r="N57" s="114">
        <v>0.09</v>
      </c>
      <c r="O57" s="100">
        <v>0.09</v>
      </c>
      <c r="P57" s="112">
        <f t="shared" si="1"/>
        <v>1</v>
      </c>
      <c r="Q57" s="37">
        <v>0</v>
      </c>
      <c r="R57" s="37">
        <v>0</v>
      </c>
      <c r="S57" s="112">
        <v>0</v>
      </c>
      <c r="T57" s="31" t="s">
        <v>819</v>
      </c>
    </row>
    <row r="58" spans="1:20" ht="60" customHeight="1" x14ac:dyDescent="0.25">
      <c r="A58" s="1226"/>
      <c r="B58" s="1221"/>
      <c r="C58" s="1221"/>
      <c r="D58" s="24">
        <v>47</v>
      </c>
      <c r="E58" s="30" t="s">
        <v>327</v>
      </c>
      <c r="F58" s="30" t="s">
        <v>328</v>
      </c>
      <c r="G58" s="30" t="s">
        <v>329</v>
      </c>
      <c r="H58" s="30" t="s">
        <v>330</v>
      </c>
      <c r="I58" s="32" t="s">
        <v>331</v>
      </c>
      <c r="J58" s="1226"/>
      <c r="K58" s="1218"/>
      <c r="L58" s="1217"/>
      <c r="M58" s="1232"/>
      <c r="N58" s="114">
        <v>0.1</v>
      </c>
      <c r="O58" s="100">
        <v>0.1</v>
      </c>
      <c r="P58" s="112">
        <f t="shared" si="1"/>
        <v>1</v>
      </c>
      <c r="Q58" s="37">
        <v>10000000</v>
      </c>
      <c r="R58" s="37">
        <v>10000000</v>
      </c>
      <c r="S58" s="112">
        <f>R58/Q58</f>
        <v>1</v>
      </c>
      <c r="T58" s="31" t="s">
        <v>820</v>
      </c>
    </row>
    <row r="59" spans="1:20" ht="60" customHeight="1" x14ac:dyDescent="0.25">
      <c r="A59" s="1226"/>
      <c r="B59" s="1221"/>
      <c r="C59" s="1221"/>
      <c r="D59" s="24">
        <v>48</v>
      </c>
      <c r="E59" s="30" t="s">
        <v>332</v>
      </c>
      <c r="F59" s="30" t="s">
        <v>333</v>
      </c>
      <c r="G59" s="30" t="s">
        <v>334</v>
      </c>
      <c r="H59" s="30" t="s">
        <v>335</v>
      </c>
      <c r="I59" s="81" t="s">
        <v>336</v>
      </c>
      <c r="J59" s="1226"/>
      <c r="K59" s="1218"/>
      <c r="L59" s="1217"/>
      <c r="M59" s="1232"/>
      <c r="N59" s="114">
        <v>0.1</v>
      </c>
      <c r="O59" s="100">
        <v>0.1</v>
      </c>
      <c r="P59" s="112">
        <f t="shared" si="1"/>
        <v>1</v>
      </c>
      <c r="Q59" s="37">
        <v>0</v>
      </c>
      <c r="R59" s="37">
        <v>0</v>
      </c>
      <c r="S59" s="112">
        <v>0</v>
      </c>
      <c r="T59" s="31" t="s">
        <v>821</v>
      </c>
    </row>
    <row r="60" spans="1:20" ht="60" customHeight="1" x14ac:dyDescent="0.25">
      <c r="A60" s="1226"/>
      <c r="B60" s="1221"/>
      <c r="C60" s="1221" t="s">
        <v>337</v>
      </c>
      <c r="D60" s="24">
        <v>49</v>
      </c>
      <c r="E60" s="25" t="s">
        <v>338</v>
      </c>
      <c r="F60" s="25" t="s">
        <v>339</v>
      </c>
      <c r="G60" s="25" t="s">
        <v>340</v>
      </c>
      <c r="H60" s="25" t="s">
        <v>341</v>
      </c>
      <c r="I60" s="80" t="s">
        <v>342</v>
      </c>
      <c r="J60" s="1226"/>
      <c r="K60" s="1218"/>
      <c r="L60" s="1217"/>
      <c r="M60" s="1232"/>
      <c r="N60" s="114">
        <v>0.1</v>
      </c>
      <c r="O60" s="100">
        <v>0.1</v>
      </c>
      <c r="P60" s="112">
        <f t="shared" si="1"/>
        <v>1</v>
      </c>
      <c r="Q60" s="37">
        <v>47157475</v>
      </c>
      <c r="R60" s="37">
        <v>47157475</v>
      </c>
      <c r="S60" s="112">
        <f>R60/Q60</f>
        <v>1</v>
      </c>
      <c r="T60" s="31" t="s">
        <v>822</v>
      </c>
    </row>
    <row r="61" spans="1:20" ht="60" customHeight="1" x14ac:dyDescent="0.25">
      <c r="A61" s="1226"/>
      <c r="B61" s="1221"/>
      <c r="C61" s="1221"/>
      <c r="D61" s="24">
        <v>50</v>
      </c>
      <c r="E61" s="30" t="s">
        <v>343</v>
      </c>
      <c r="F61" s="30" t="s">
        <v>344</v>
      </c>
      <c r="G61" s="30" t="s">
        <v>345</v>
      </c>
      <c r="H61" s="30" t="s">
        <v>346</v>
      </c>
      <c r="I61" s="32" t="s">
        <v>347</v>
      </c>
      <c r="J61" s="62" t="s">
        <v>389</v>
      </c>
      <c r="K61" s="8" t="s">
        <v>390</v>
      </c>
      <c r="L61" s="10">
        <v>231</v>
      </c>
      <c r="M61" s="57" t="s">
        <v>391</v>
      </c>
      <c r="N61" s="114">
        <v>0.1</v>
      </c>
      <c r="O61" s="100">
        <v>0.1</v>
      </c>
      <c r="P61" s="112">
        <f t="shared" si="1"/>
        <v>1</v>
      </c>
      <c r="Q61" s="37">
        <v>0</v>
      </c>
      <c r="R61" s="37">
        <v>0</v>
      </c>
      <c r="S61" s="112">
        <v>0</v>
      </c>
      <c r="T61" s="31" t="s">
        <v>817</v>
      </c>
    </row>
    <row r="62" spans="1:20" ht="60" customHeight="1" x14ac:dyDescent="0.25">
      <c r="A62" s="1226"/>
      <c r="B62" s="1221" t="s">
        <v>381</v>
      </c>
      <c r="C62" s="1222" t="s">
        <v>348</v>
      </c>
      <c r="D62" s="24">
        <v>51</v>
      </c>
      <c r="E62" s="35" t="s">
        <v>349</v>
      </c>
      <c r="F62" s="30" t="s">
        <v>350</v>
      </c>
      <c r="G62" s="30" t="s">
        <v>351</v>
      </c>
      <c r="H62" s="30" t="s">
        <v>352</v>
      </c>
      <c r="I62" s="32" t="s">
        <v>353</v>
      </c>
      <c r="J62" s="62" t="s">
        <v>385</v>
      </c>
      <c r="K62" s="8" t="s">
        <v>386</v>
      </c>
      <c r="L62" s="10">
        <v>222</v>
      </c>
      <c r="M62" s="57" t="s">
        <v>392</v>
      </c>
      <c r="N62" s="114">
        <v>0.1</v>
      </c>
      <c r="O62" s="100">
        <v>0.1</v>
      </c>
      <c r="P62" s="112">
        <f t="shared" si="1"/>
        <v>1</v>
      </c>
      <c r="Q62" s="37">
        <v>0</v>
      </c>
      <c r="R62" s="37">
        <v>0</v>
      </c>
      <c r="S62" s="112">
        <v>0</v>
      </c>
      <c r="T62" s="31" t="s">
        <v>823</v>
      </c>
    </row>
    <row r="63" spans="1:20" ht="60" customHeight="1" x14ac:dyDescent="0.25">
      <c r="A63" s="1226"/>
      <c r="B63" s="1221"/>
      <c r="C63" s="1222"/>
      <c r="D63" s="24">
        <v>52</v>
      </c>
      <c r="E63" s="35" t="s">
        <v>354</v>
      </c>
      <c r="F63" s="30" t="s">
        <v>355</v>
      </c>
      <c r="G63" s="30" t="s">
        <v>356</v>
      </c>
      <c r="H63" s="30" t="s">
        <v>357</v>
      </c>
      <c r="I63" s="32" t="s">
        <v>353</v>
      </c>
      <c r="J63" s="1226" t="s">
        <v>215</v>
      </c>
      <c r="K63" s="1218" t="s">
        <v>216</v>
      </c>
      <c r="L63" s="1217">
        <v>197</v>
      </c>
      <c r="M63" s="1232" t="s">
        <v>217</v>
      </c>
      <c r="N63" s="114">
        <v>0.1</v>
      </c>
      <c r="O63" s="100">
        <v>0.1</v>
      </c>
      <c r="P63" s="112">
        <f t="shared" si="1"/>
        <v>1</v>
      </c>
      <c r="Q63" s="37">
        <v>0</v>
      </c>
      <c r="R63" s="37">
        <v>0</v>
      </c>
      <c r="S63" s="112">
        <v>0</v>
      </c>
      <c r="T63" s="31" t="s">
        <v>824</v>
      </c>
    </row>
    <row r="64" spans="1:20" ht="60" customHeight="1" x14ac:dyDescent="0.25">
      <c r="A64" s="1226"/>
      <c r="B64" s="1221"/>
      <c r="C64" s="1222"/>
      <c r="D64" s="24">
        <v>53</v>
      </c>
      <c r="E64" s="35" t="s">
        <v>358</v>
      </c>
      <c r="F64" s="30" t="s">
        <v>359</v>
      </c>
      <c r="G64" s="30" t="s">
        <v>360</v>
      </c>
      <c r="H64" s="30" t="s">
        <v>361</v>
      </c>
      <c r="I64" s="32" t="s">
        <v>362</v>
      </c>
      <c r="J64" s="1226"/>
      <c r="K64" s="1218"/>
      <c r="L64" s="1217"/>
      <c r="M64" s="1232"/>
      <c r="N64" s="114">
        <v>0.1</v>
      </c>
      <c r="O64" s="100">
        <v>0.1</v>
      </c>
      <c r="P64" s="112">
        <f t="shared" si="1"/>
        <v>1</v>
      </c>
      <c r="Q64" s="37">
        <v>0</v>
      </c>
      <c r="R64" s="37">
        <v>0</v>
      </c>
      <c r="S64" s="112">
        <v>0</v>
      </c>
      <c r="T64" s="31" t="s">
        <v>825</v>
      </c>
    </row>
    <row r="65" spans="1:20" ht="60" customHeight="1" x14ac:dyDescent="0.25">
      <c r="A65" s="1226"/>
      <c r="B65" s="1221"/>
      <c r="C65" s="1222"/>
      <c r="D65" s="24">
        <v>54</v>
      </c>
      <c r="E65" s="35" t="s">
        <v>363</v>
      </c>
      <c r="F65" s="30" t="s">
        <v>364</v>
      </c>
      <c r="G65" s="30" t="s">
        <v>365</v>
      </c>
      <c r="H65" s="30" t="s">
        <v>366</v>
      </c>
      <c r="I65" s="81" t="s">
        <v>367</v>
      </c>
      <c r="J65" s="1226"/>
      <c r="K65" s="1218"/>
      <c r="L65" s="1217"/>
      <c r="M65" s="1232"/>
      <c r="N65" s="114">
        <v>0.1</v>
      </c>
      <c r="O65" s="100">
        <v>0.1</v>
      </c>
      <c r="P65" s="112">
        <f t="shared" si="1"/>
        <v>1</v>
      </c>
      <c r="Q65" s="37">
        <v>0</v>
      </c>
      <c r="R65" s="37">
        <v>0</v>
      </c>
      <c r="S65" s="112">
        <v>0</v>
      </c>
      <c r="T65" s="31" t="s">
        <v>826</v>
      </c>
    </row>
    <row r="66" spans="1:20" ht="60" customHeight="1" x14ac:dyDescent="0.25">
      <c r="A66" s="1226"/>
      <c r="B66" s="1221" t="s">
        <v>368</v>
      </c>
      <c r="C66" s="1221" t="s">
        <v>369</v>
      </c>
      <c r="D66" s="24">
        <v>55</v>
      </c>
      <c r="E66" s="30" t="s">
        <v>370</v>
      </c>
      <c r="F66" s="30" t="s">
        <v>371</v>
      </c>
      <c r="G66" s="30" t="s">
        <v>372</v>
      </c>
      <c r="H66" s="30" t="s">
        <v>373</v>
      </c>
      <c r="I66" s="32" t="s">
        <v>374</v>
      </c>
      <c r="J66" s="1226"/>
      <c r="K66" s="1218"/>
      <c r="L66" s="1217"/>
      <c r="M66" s="1232"/>
      <c r="N66" s="114">
        <v>0.1</v>
      </c>
      <c r="O66" s="100">
        <v>0.1</v>
      </c>
      <c r="P66" s="112">
        <f t="shared" si="1"/>
        <v>1</v>
      </c>
      <c r="Q66" s="37">
        <v>4450000</v>
      </c>
      <c r="R66" s="37">
        <v>4450000</v>
      </c>
      <c r="S66" s="112">
        <f>R66/Q66</f>
        <v>1</v>
      </c>
      <c r="T66" s="31" t="s">
        <v>827</v>
      </c>
    </row>
    <row r="67" spans="1:20" ht="60" customHeight="1" x14ac:dyDescent="0.25">
      <c r="A67" s="1226"/>
      <c r="B67" s="1221"/>
      <c r="C67" s="1221"/>
      <c r="D67" s="24">
        <v>56</v>
      </c>
      <c r="E67" s="30" t="s">
        <v>375</v>
      </c>
      <c r="F67" s="30" t="s">
        <v>376</v>
      </c>
      <c r="G67" s="30" t="s">
        <v>377</v>
      </c>
      <c r="H67" s="30" t="s">
        <v>378</v>
      </c>
      <c r="I67" s="32" t="s">
        <v>379</v>
      </c>
      <c r="J67" s="1226"/>
      <c r="K67" s="1218"/>
      <c r="L67" s="1217"/>
      <c r="M67" s="1232"/>
      <c r="N67" s="114">
        <v>0.12</v>
      </c>
      <c r="O67" s="100">
        <v>0.12</v>
      </c>
      <c r="P67" s="112">
        <f t="shared" si="1"/>
        <v>1</v>
      </c>
      <c r="Q67" s="37">
        <v>0</v>
      </c>
      <c r="R67" s="37">
        <v>0</v>
      </c>
      <c r="S67" s="112">
        <v>0</v>
      </c>
      <c r="T67" s="31" t="s">
        <v>828</v>
      </c>
    </row>
    <row r="68" spans="1:20" ht="60" customHeight="1" x14ac:dyDescent="0.25">
      <c r="A68" s="1231" t="s">
        <v>393</v>
      </c>
      <c r="B68" s="1218" t="s">
        <v>394</v>
      </c>
      <c r="C68" s="1218" t="s">
        <v>395</v>
      </c>
      <c r="D68" s="24">
        <v>57</v>
      </c>
      <c r="E68" s="30" t="s">
        <v>396</v>
      </c>
      <c r="F68" s="30" t="s">
        <v>397</v>
      </c>
      <c r="G68" s="30" t="s">
        <v>398</v>
      </c>
      <c r="H68" s="30" t="s">
        <v>399</v>
      </c>
      <c r="I68" s="32" t="s">
        <v>400</v>
      </c>
      <c r="J68" s="54" t="s">
        <v>233</v>
      </c>
      <c r="K68" s="24" t="s">
        <v>234</v>
      </c>
      <c r="L68" s="28">
        <v>197</v>
      </c>
      <c r="M68" s="55" t="s">
        <v>217</v>
      </c>
      <c r="N68" s="114">
        <v>0.1</v>
      </c>
      <c r="O68" s="100">
        <v>0.1</v>
      </c>
      <c r="P68" s="112">
        <f t="shared" si="1"/>
        <v>1</v>
      </c>
      <c r="Q68" s="37">
        <v>0</v>
      </c>
      <c r="R68" s="37">
        <v>0</v>
      </c>
      <c r="S68" s="112">
        <v>0</v>
      </c>
      <c r="T68" s="31" t="s">
        <v>871</v>
      </c>
    </row>
    <row r="69" spans="1:20" ht="60" customHeight="1" x14ac:dyDescent="0.25">
      <c r="A69" s="1231"/>
      <c r="B69" s="1218"/>
      <c r="C69" s="1218"/>
      <c r="D69" s="24">
        <v>58</v>
      </c>
      <c r="E69" s="30" t="s">
        <v>401</v>
      </c>
      <c r="F69" s="30" t="s">
        <v>402</v>
      </c>
      <c r="G69" s="30" t="s">
        <v>403</v>
      </c>
      <c r="H69" s="30" t="s">
        <v>404</v>
      </c>
      <c r="I69" s="32" t="s">
        <v>405</v>
      </c>
      <c r="J69" s="82" t="s">
        <v>406</v>
      </c>
      <c r="K69" s="28" t="s">
        <v>407</v>
      </c>
      <c r="L69" s="40">
        <v>207</v>
      </c>
      <c r="M69" s="63" t="s">
        <v>408</v>
      </c>
      <c r="N69" s="114">
        <v>0.1</v>
      </c>
      <c r="O69" s="100">
        <v>0.1</v>
      </c>
      <c r="P69" s="112">
        <f t="shared" si="1"/>
        <v>1</v>
      </c>
      <c r="Q69" s="37">
        <v>14433333</v>
      </c>
      <c r="R69" s="37">
        <v>14433333</v>
      </c>
      <c r="S69" s="112">
        <f>R69/Q69</f>
        <v>1</v>
      </c>
      <c r="T69" s="31" t="s">
        <v>829</v>
      </c>
    </row>
    <row r="70" spans="1:20" ht="60" customHeight="1" x14ac:dyDescent="0.25">
      <c r="A70" s="1231"/>
      <c r="B70" s="1218"/>
      <c r="C70" s="1218"/>
      <c r="D70" s="24">
        <v>59</v>
      </c>
      <c r="E70" s="24" t="s">
        <v>409</v>
      </c>
      <c r="F70" s="24" t="s">
        <v>410</v>
      </c>
      <c r="G70" s="24" t="s">
        <v>411</v>
      </c>
      <c r="H70" s="24" t="s">
        <v>412</v>
      </c>
      <c r="I70" s="52" t="s">
        <v>413</v>
      </c>
      <c r="J70" s="1226" t="s">
        <v>233</v>
      </c>
      <c r="K70" s="1218" t="s">
        <v>234</v>
      </c>
      <c r="L70" s="1219">
        <v>197</v>
      </c>
      <c r="M70" s="55" t="s">
        <v>217</v>
      </c>
      <c r="N70" s="114">
        <v>0.09</v>
      </c>
      <c r="O70" s="100">
        <v>0.04</v>
      </c>
      <c r="P70" s="112">
        <f t="shared" si="1"/>
        <v>0.44444444444444448</v>
      </c>
      <c r="Q70" s="37">
        <v>0</v>
      </c>
      <c r="R70" s="37">
        <v>0</v>
      </c>
      <c r="S70" s="112">
        <v>0</v>
      </c>
      <c r="T70" s="31" t="s">
        <v>830</v>
      </c>
    </row>
    <row r="71" spans="1:20" ht="60" customHeight="1" x14ac:dyDescent="0.25">
      <c r="A71" s="1231"/>
      <c r="B71" s="1218"/>
      <c r="C71" s="1218"/>
      <c r="D71" s="24">
        <v>60</v>
      </c>
      <c r="E71" s="14" t="s">
        <v>414</v>
      </c>
      <c r="F71" s="14" t="s">
        <v>415</v>
      </c>
      <c r="G71" s="14" t="s">
        <v>416</v>
      </c>
      <c r="H71" s="14" t="s">
        <v>417</v>
      </c>
      <c r="I71" s="83" t="s">
        <v>413</v>
      </c>
      <c r="J71" s="1226"/>
      <c r="K71" s="1218"/>
      <c r="L71" s="1219"/>
      <c r="M71" s="64" t="s">
        <v>217</v>
      </c>
      <c r="N71" s="54">
        <v>1</v>
      </c>
      <c r="O71" s="24">
        <v>0.5</v>
      </c>
      <c r="P71" s="112">
        <f t="shared" si="1"/>
        <v>0.5</v>
      </c>
      <c r="Q71" s="37">
        <v>0</v>
      </c>
      <c r="R71" s="37">
        <v>0</v>
      </c>
      <c r="S71" s="112">
        <v>0</v>
      </c>
      <c r="T71" s="31"/>
    </row>
    <row r="72" spans="1:20" ht="60" customHeight="1" x14ac:dyDescent="0.25">
      <c r="A72" s="1231"/>
      <c r="B72" s="1218"/>
      <c r="C72" s="1218" t="s">
        <v>418</v>
      </c>
      <c r="D72" s="24">
        <v>61</v>
      </c>
      <c r="E72" s="30" t="s">
        <v>419</v>
      </c>
      <c r="F72" s="30" t="s">
        <v>420</v>
      </c>
      <c r="G72" s="30" t="s">
        <v>421</v>
      </c>
      <c r="H72" s="30" t="s">
        <v>422</v>
      </c>
      <c r="I72" s="32" t="s">
        <v>423</v>
      </c>
      <c r="J72" s="54" t="s">
        <v>389</v>
      </c>
      <c r="K72" s="24" t="s">
        <v>424</v>
      </c>
      <c r="L72" s="28">
        <v>234</v>
      </c>
      <c r="M72" s="61" t="s">
        <v>425</v>
      </c>
      <c r="N72" s="54">
        <v>1</v>
      </c>
      <c r="O72" s="24">
        <v>0.5</v>
      </c>
      <c r="P72" s="112">
        <f t="shared" si="1"/>
        <v>0.5</v>
      </c>
      <c r="Q72" s="37">
        <v>6000000</v>
      </c>
      <c r="R72" s="37">
        <v>6000000</v>
      </c>
      <c r="S72" s="112">
        <f>R72/Q72</f>
        <v>1</v>
      </c>
      <c r="T72" s="31" t="s">
        <v>831</v>
      </c>
    </row>
    <row r="73" spans="1:20" ht="60" customHeight="1" x14ac:dyDescent="0.25">
      <c r="A73" s="1231"/>
      <c r="B73" s="1218"/>
      <c r="C73" s="1218"/>
      <c r="D73" s="24">
        <v>62</v>
      </c>
      <c r="E73" s="30" t="s">
        <v>426</v>
      </c>
      <c r="F73" s="30" t="s">
        <v>427</v>
      </c>
      <c r="G73" s="30" t="s">
        <v>428</v>
      </c>
      <c r="H73" s="30" t="s">
        <v>429</v>
      </c>
      <c r="I73" s="32" t="s">
        <v>430</v>
      </c>
      <c r="J73" s="54" t="s">
        <v>233</v>
      </c>
      <c r="K73" s="24" t="s">
        <v>234</v>
      </c>
      <c r="L73" s="28">
        <v>197</v>
      </c>
      <c r="M73" s="55" t="s">
        <v>217</v>
      </c>
      <c r="N73" s="114">
        <v>0.09</v>
      </c>
      <c r="O73" s="100">
        <v>0.03</v>
      </c>
      <c r="P73" s="112">
        <f t="shared" si="1"/>
        <v>0.33333333333333331</v>
      </c>
      <c r="Q73" s="37">
        <v>0</v>
      </c>
      <c r="R73" s="37">
        <v>0</v>
      </c>
      <c r="S73" s="112">
        <v>0</v>
      </c>
      <c r="T73" s="31" t="s">
        <v>832</v>
      </c>
    </row>
    <row r="74" spans="1:20" ht="60" customHeight="1" x14ac:dyDescent="0.25">
      <c r="A74" s="1231"/>
      <c r="B74" s="1218"/>
      <c r="C74" s="1218"/>
      <c r="D74" s="24">
        <v>63</v>
      </c>
      <c r="E74" s="30" t="s">
        <v>431</v>
      </c>
      <c r="F74" s="30" t="s">
        <v>432</v>
      </c>
      <c r="G74" s="30" t="s">
        <v>433</v>
      </c>
      <c r="H74" s="30" t="s">
        <v>434</v>
      </c>
      <c r="I74" s="32" t="s">
        <v>435</v>
      </c>
      <c r="J74" s="65" t="s">
        <v>96</v>
      </c>
      <c r="K74" s="39" t="s">
        <v>96</v>
      </c>
      <c r="L74" s="39" t="s">
        <v>96</v>
      </c>
      <c r="M74" s="60" t="s">
        <v>96</v>
      </c>
      <c r="N74" s="117">
        <v>3.0000000000000001E-3</v>
      </c>
      <c r="O74" s="24">
        <v>0</v>
      </c>
      <c r="P74" s="112">
        <v>0</v>
      </c>
      <c r="Q74" s="37">
        <v>0</v>
      </c>
      <c r="R74" s="37">
        <v>0</v>
      </c>
      <c r="S74" s="112">
        <v>0</v>
      </c>
      <c r="T74" s="31" t="s">
        <v>833</v>
      </c>
    </row>
    <row r="75" spans="1:20" ht="60" customHeight="1" x14ac:dyDescent="0.25">
      <c r="A75" s="1231"/>
      <c r="B75" s="1218"/>
      <c r="C75" s="1218"/>
      <c r="D75" s="24">
        <v>64</v>
      </c>
      <c r="E75" s="14" t="s">
        <v>436</v>
      </c>
      <c r="F75" s="14" t="s">
        <v>437</v>
      </c>
      <c r="G75" s="14" t="s">
        <v>438</v>
      </c>
      <c r="H75" s="14" t="s">
        <v>439</v>
      </c>
      <c r="I75" s="83" t="s">
        <v>440</v>
      </c>
      <c r="J75" s="85" t="s">
        <v>389</v>
      </c>
      <c r="K75" s="16" t="s">
        <v>390</v>
      </c>
      <c r="L75" s="39" t="s">
        <v>441</v>
      </c>
      <c r="M75" s="66" t="s">
        <v>442</v>
      </c>
      <c r="N75" s="114">
        <v>0.05</v>
      </c>
      <c r="O75" s="100">
        <v>0.05</v>
      </c>
      <c r="P75" s="112">
        <f t="shared" si="1"/>
        <v>1</v>
      </c>
      <c r="Q75" s="37">
        <v>0</v>
      </c>
      <c r="R75" s="37">
        <v>0</v>
      </c>
      <c r="S75" s="112">
        <v>0</v>
      </c>
      <c r="T75" s="31" t="s">
        <v>834</v>
      </c>
    </row>
    <row r="76" spans="1:20" ht="60" customHeight="1" x14ac:dyDescent="0.25">
      <c r="A76" s="1231"/>
      <c r="B76" s="1218"/>
      <c r="C76" s="1218"/>
      <c r="D76" s="24">
        <v>65</v>
      </c>
      <c r="E76" s="30" t="s">
        <v>443</v>
      </c>
      <c r="F76" s="30" t="s">
        <v>444</v>
      </c>
      <c r="G76" s="30" t="s">
        <v>445</v>
      </c>
      <c r="H76" s="30" t="s">
        <v>446</v>
      </c>
      <c r="I76" s="32" t="s">
        <v>447</v>
      </c>
      <c r="J76" s="67" t="s">
        <v>233</v>
      </c>
      <c r="K76" s="40" t="s">
        <v>234</v>
      </c>
      <c r="L76" s="28">
        <v>197</v>
      </c>
      <c r="M76" s="55" t="s">
        <v>217</v>
      </c>
      <c r="N76" s="114">
        <v>0.09</v>
      </c>
      <c r="O76" s="100">
        <v>0.09</v>
      </c>
      <c r="P76" s="112">
        <f t="shared" si="1"/>
        <v>1</v>
      </c>
      <c r="Q76" s="37">
        <v>4450000</v>
      </c>
      <c r="R76" s="37">
        <v>4450000</v>
      </c>
      <c r="S76" s="112">
        <f>R76/Q76</f>
        <v>1</v>
      </c>
      <c r="T76" s="31" t="s">
        <v>835</v>
      </c>
    </row>
    <row r="77" spans="1:20" ht="60" customHeight="1" x14ac:dyDescent="0.25">
      <c r="A77" s="1231"/>
      <c r="B77" s="1218" t="s">
        <v>448</v>
      </c>
      <c r="C77" s="1218" t="s">
        <v>449</v>
      </c>
      <c r="D77" s="24">
        <v>66</v>
      </c>
      <c r="E77" s="24" t="s">
        <v>450</v>
      </c>
      <c r="F77" s="24" t="s">
        <v>451</v>
      </c>
      <c r="G77" s="24" t="s">
        <v>452</v>
      </c>
      <c r="H77" s="24" t="s">
        <v>453</v>
      </c>
      <c r="I77" s="52" t="s">
        <v>454</v>
      </c>
      <c r="J77" s="54" t="s">
        <v>254</v>
      </c>
      <c r="K77" s="24" t="s">
        <v>262</v>
      </c>
      <c r="L77" s="41">
        <v>136</v>
      </c>
      <c r="M77" s="55" t="s">
        <v>455</v>
      </c>
      <c r="N77" s="114">
        <v>0.1</v>
      </c>
      <c r="O77" s="100">
        <v>0.1</v>
      </c>
      <c r="P77" s="112">
        <f t="shared" si="1"/>
        <v>1</v>
      </c>
      <c r="Q77" s="37">
        <v>0</v>
      </c>
      <c r="R77" s="37">
        <v>0</v>
      </c>
      <c r="S77" s="112">
        <v>0</v>
      </c>
      <c r="T77" s="31" t="s">
        <v>836</v>
      </c>
    </row>
    <row r="78" spans="1:20" ht="60" customHeight="1" x14ac:dyDescent="0.25">
      <c r="A78" s="1231"/>
      <c r="B78" s="1218"/>
      <c r="C78" s="1218"/>
      <c r="D78" s="24">
        <v>67</v>
      </c>
      <c r="E78" s="30" t="s">
        <v>456</v>
      </c>
      <c r="F78" s="30" t="s">
        <v>457</v>
      </c>
      <c r="G78" s="30" t="s">
        <v>458</v>
      </c>
      <c r="H78" s="30" t="s">
        <v>459</v>
      </c>
      <c r="I78" s="32" t="s">
        <v>460</v>
      </c>
      <c r="J78" s="1226" t="s">
        <v>233</v>
      </c>
      <c r="K78" s="1218" t="s">
        <v>234</v>
      </c>
      <c r="L78" s="1219">
        <v>197</v>
      </c>
      <c r="M78" s="55" t="s">
        <v>217</v>
      </c>
      <c r="N78" s="117">
        <v>6.0000000000000001E-3</v>
      </c>
      <c r="O78" s="24">
        <v>0</v>
      </c>
      <c r="P78" s="112">
        <v>0</v>
      </c>
      <c r="Q78" s="37">
        <v>0</v>
      </c>
      <c r="R78" s="37">
        <v>0</v>
      </c>
      <c r="S78" s="112">
        <v>0</v>
      </c>
      <c r="T78" s="31" t="s">
        <v>833</v>
      </c>
    </row>
    <row r="79" spans="1:20" ht="60" customHeight="1" x14ac:dyDescent="0.25">
      <c r="A79" s="1231"/>
      <c r="B79" s="1218"/>
      <c r="C79" s="1218"/>
      <c r="D79" s="24">
        <v>68</v>
      </c>
      <c r="E79" s="30" t="s">
        <v>461</v>
      </c>
      <c r="F79" s="30" t="s">
        <v>462</v>
      </c>
      <c r="G79" s="30" t="s">
        <v>463</v>
      </c>
      <c r="H79" s="30" t="s">
        <v>464</v>
      </c>
      <c r="I79" s="32" t="s">
        <v>465</v>
      </c>
      <c r="J79" s="1226"/>
      <c r="K79" s="1218"/>
      <c r="L79" s="1219"/>
      <c r="M79" s="55" t="s">
        <v>217</v>
      </c>
      <c r="N79" s="114">
        <v>0.1</v>
      </c>
      <c r="O79" s="24">
        <v>0</v>
      </c>
      <c r="P79" s="112">
        <f t="shared" si="1"/>
        <v>0</v>
      </c>
      <c r="Q79" s="37">
        <v>0</v>
      </c>
      <c r="R79" s="37">
        <v>0</v>
      </c>
      <c r="S79" s="112">
        <v>0</v>
      </c>
      <c r="T79" s="31" t="s">
        <v>837</v>
      </c>
    </row>
    <row r="80" spans="1:20" ht="60" customHeight="1" x14ac:dyDescent="0.25">
      <c r="A80" s="1231"/>
      <c r="B80" s="1218"/>
      <c r="C80" s="1218" t="s">
        <v>466</v>
      </c>
      <c r="D80" s="24">
        <v>69</v>
      </c>
      <c r="E80" s="30" t="s">
        <v>467</v>
      </c>
      <c r="F80" s="30" t="s">
        <v>468</v>
      </c>
      <c r="G80" s="30" t="s">
        <v>469</v>
      </c>
      <c r="H80" s="30" t="s">
        <v>470</v>
      </c>
      <c r="I80" s="32" t="s">
        <v>471</v>
      </c>
      <c r="J80" s="1226"/>
      <c r="K80" s="1218"/>
      <c r="L80" s="1219"/>
      <c r="M80" s="55" t="s">
        <v>217</v>
      </c>
      <c r="N80" s="117">
        <v>5.0000000000000001E-3</v>
      </c>
      <c r="O80" s="101">
        <v>5.0000000000000001E-3</v>
      </c>
      <c r="P80" s="112">
        <f t="shared" si="1"/>
        <v>1</v>
      </c>
      <c r="Q80" s="37">
        <v>0</v>
      </c>
      <c r="R80" s="37">
        <v>0</v>
      </c>
      <c r="S80" s="112">
        <v>0</v>
      </c>
      <c r="T80" s="31" t="s">
        <v>838</v>
      </c>
    </row>
    <row r="81" spans="1:20" ht="60" customHeight="1" x14ac:dyDescent="0.25">
      <c r="A81" s="1231"/>
      <c r="B81" s="1218"/>
      <c r="C81" s="1218"/>
      <c r="D81" s="24">
        <v>70</v>
      </c>
      <c r="E81" s="24" t="s">
        <v>472</v>
      </c>
      <c r="F81" s="24" t="s">
        <v>473</v>
      </c>
      <c r="G81" s="24" t="s">
        <v>474</v>
      </c>
      <c r="H81" s="24" t="s">
        <v>475</v>
      </c>
      <c r="I81" s="52" t="s">
        <v>476</v>
      </c>
      <c r="J81" s="1226"/>
      <c r="K81" s="1218"/>
      <c r="L81" s="1219"/>
      <c r="M81" s="55" t="s">
        <v>217</v>
      </c>
      <c r="N81" s="114">
        <v>0.08</v>
      </c>
      <c r="O81" s="100">
        <v>0.08</v>
      </c>
      <c r="P81" s="112">
        <f t="shared" si="1"/>
        <v>1</v>
      </c>
      <c r="Q81" s="37">
        <v>19000000</v>
      </c>
      <c r="R81" s="37">
        <v>19000000</v>
      </c>
      <c r="S81" s="112">
        <f>R81/Q81</f>
        <v>1</v>
      </c>
      <c r="T81" s="31" t="s">
        <v>839</v>
      </c>
    </row>
    <row r="82" spans="1:20" ht="60" customHeight="1" x14ac:dyDescent="0.25">
      <c r="A82" s="1231"/>
      <c r="B82" s="1218"/>
      <c r="C82" s="1218"/>
      <c r="D82" s="24">
        <v>71</v>
      </c>
      <c r="E82" s="24" t="s">
        <v>477</v>
      </c>
      <c r="F82" s="24" t="s">
        <v>478</v>
      </c>
      <c r="G82" s="24" t="s">
        <v>479</v>
      </c>
      <c r="H82" s="24" t="s">
        <v>480</v>
      </c>
      <c r="I82" s="52" t="s">
        <v>481</v>
      </c>
      <c r="J82" s="54" t="s">
        <v>385</v>
      </c>
      <c r="K82" s="24" t="s">
        <v>386</v>
      </c>
      <c r="L82" s="40">
        <v>219</v>
      </c>
      <c r="M82" s="55" t="s">
        <v>482</v>
      </c>
      <c r="N82" s="114">
        <v>0.08</v>
      </c>
      <c r="O82" s="100">
        <v>0.08</v>
      </c>
      <c r="P82" s="112">
        <f t="shared" si="1"/>
        <v>1</v>
      </c>
      <c r="Q82" s="37">
        <v>0</v>
      </c>
      <c r="R82" s="37">
        <v>0</v>
      </c>
      <c r="S82" s="112">
        <v>0</v>
      </c>
      <c r="T82" s="31" t="s">
        <v>840</v>
      </c>
    </row>
    <row r="83" spans="1:20" ht="60" customHeight="1" x14ac:dyDescent="0.25">
      <c r="A83" s="1231"/>
      <c r="B83" s="1218"/>
      <c r="C83" s="1218"/>
      <c r="D83" s="24">
        <v>72</v>
      </c>
      <c r="E83" s="24" t="s">
        <v>483</v>
      </c>
      <c r="F83" s="24" t="s">
        <v>484</v>
      </c>
      <c r="G83" s="24" t="s">
        <v>485</v>
      </c>
      <c r="H83" s="24" t="s">
        <v>486</v>
      </c>
      <c r="I83" s="52" t="s">
        <v>487</v>
      </c>
      <c r="J83" s="54" t="s">
        <v>233</v>
      </c>
      <c r="K83" s="24" t="s">
        <v>234</v>
      </c>
      <c r="L83" s="28">
        <v>197</v>
      </c>
      <c r="M83" s="55" t="s">
        <v>217</v>
      </c>
      <c r="N83" s="117">
        <v>9.5000000000000001E-2</v>
      </c>
      <c r="O83" s="24">
        <v>0</v>
      </c>
      <c r="P83" s="112">
        <f t="shared" si="1"/>
        <v>0</v>
      </c>
      <c r="Q83" s="37">
        <v>0</v>
      </c>
      <c r="R83" s="37">
        <v>0</v>
      </c>
      <c r="S83" s="112">
        <v>0</v>
      </c>
      <c r="T83" s="31" t="s">
        <v>841</v>
      </c>
    </row>
    <row r="84" spans="1:20" ht="60" customHeight="1" x14ac:dyDescent="0.25">
      <c r="A84" s="1231"/>
      <c r="B84" s="1218"/>
      <c r="C84" s="1218"/>
      <c r="D84" s="24">
        <v>73</v>
      </c>
      <c r="E84" s="30" t="s">
        <v>488</v>
      </c>
      <c r="F84" s="30" t="s">
        <v>489</v>
      </c>
      <c r="G84" s="30" t="s">
        <v>490</v>
      </c>
      <c r="H84" s="30" t="s">
        <v>491</v>
      </c>
      <c r="I84" s="32" t="s">
        <v>492</v>
      </c>
      <c r="J84" s="65" t="s">
        <v>236</v>
      </c>
      <c r="K84" s="39" t="s">
        <v>493</v>
      </c>
      <c r="L84" s="40">
        <v>86</v>
      </c>
      <c r="M84" s="31" t="s">
        <v>494</v>
      </c>
      <c r="N84" s="114">
        <v>0.09</v>
      </c>
      <c r="O84" s="24">
        <v>0</v>
      </c>
      <c r="P84" s="112">
        <f t="shared" si="1"/>
        <v>0</v>
      </c>
      <c r="Q84" s="37">
        <v>0</v>
      </c>
      <c r="R84" s="37">
        <v>0</v>
      </c>
      <c r="S84" s="112">
        <v>0</v>
      </c>
      <c r="T84" s="31" t="s">
        <v>841</v>
      </c>
    </row>
    <row r="85" spans="1:20" ht="60" customHeight="1" x14ac:dyDescent="0.25">
      <c r="A85" s="1231" t="s">
        <v>495</v>
      </c>
      <c r="B85" s="1219" t="s">
        <v>496</v>
      </c>
      <c r="C85" s="1218" t="s">
        <v>497</v>
      </c>
      <c r="D85" s="24">
        <v>74</v>
      </c>
      <c r="E85" s="24" t="s">
        <v>498</v>
      </c>
      <c r="F85" s="24" t="s">
        <v>499</v>
      </c>
      <c r="G85" s="24" t="s">
        <v>500</v>
      </c>
      <c r="H85" s="24" t="s">
        <v>501</v>
      </c>
      <c r="I85" s="52" t="s">
        <v>502</v>
      </c>
      <c r="J85" s="54" t="s">
        <v>382</v>
      </c>
      <c r="K85" s="24" t="s">
        <v>383</v>
      </c>
      <c r="L85" s="40">
        <v>250</v>
      </c>
      <c r="M85" s="52" t="s">
        <v>384</v>
      </c>
      <c r="N85" s="114">
        <v>0.09</v>
      </c>
      <c r="O85" s="100">
        <v>0.09</v>
      </c>
      <c r="P85" s="112">
        <f t="shared" si="1"/>
        <v>1</v>
      </c>
      <c r="Q85" s="37">
        <v>0</v>
      </c>
      <c r="R85" s="37">
        <v>0</v>
      </c>
      <c r="S85" s="112">
        <v>0</v>
      </c>
      <c r="T85" s="31" t="s">
        <v>842</v>
      </c>
    </row>
    <row r="86" spans="1:20" ht="60" customHeight="1" x14ac:dyDescent="0.25">
      <c r="A86" s="1231"/>
      <c r="B86" s="1219"/>
      <c r="C86" s="1218"/>
      <c r="D86" s="24">
        <v>75</v>
      </c>
      <c r="E86" s="24" t="s">
        <v>503</v>
      </c>
      <c r="F86" s="24" t="s">
        <v>504</v>
      </c>
      <c r="G86" s="24" t="s">
        <v>505</v>
      </c>
      <c r="H86" s="24" t="s">
        <v>506</v>
      </c>
      <c r="I86" s="52" t="s">
        <v>507</v>
      </c>
      <c r="J86" s="54" t="s">
        <v>406</v>
      </c>
      <c r="K86" s="24" t="s">
        <v>407</v>
      </c>
      <c r="L86" s="40">
        <v>231</v>
      </c>
      <c r="M86" s="52" t="s">
        <v>391</v>
      </c>
      <c r="N86" s="114">
        <v>0.1</v>
      </c>
      <c r="O86" s="100">
        <v>0.1</v>
      </c>
      <c r="P86" s="112">
        <f t="shared" si="1"/>
        <v>1</v>
      </c>
      <c r="Q86" s="37">
        <v>0</v>
      </c>
      <c r="R86" s="37">
        <v>0</v>
      </c>
      <c r="S86" s="112">
        <v>0</v>
      </c>
      <c r="T86" s="31" t="s">
        <v>762</v>
      </c>
    </row>
    <row r="87" spans="1:20" ht="60" customHeight="1" x14ac:dyDescent="0.25">
      <c r="A87" s="1231"/>
      <c r="B87" s="1219"/>
      <c r="C87" s="1218"/>
      <c r="D87" s="24">
        <v>76</v>
      </c>
      <c r="E87" s="24" t="s">
        <v>508</v>
      </c>
      <c r="F87" s="24" t="s">
        <v>509</v>
      </c>
      <c r="G87" s="24" t="s">
        <v>510</v>
      </c>
      <c r="H87" s="24" t="s">
        <v>511</v>
      </c>
      <c r="I87" s="84" t="s">
        <v>512</v>
      </c>
      <c r="J87" s="54" t="s">
        <v>389</v>
      </c>
      <c r="K87" s="24" t="s">
        <v>390</v>
      </c>
      <c r="L87" s="40">
        <v>232</v>
      </c>
      <c r="M87" s="52" t="s">
        <v>391</v>
      </c>
      <c r="N87" s="114">
        <v>0.1</v>
      </c>
      <c r="O87" s="24">
        <v>0</v>
      </c>
      <c r="P87" s="112">
        <v>0</v>
      </c>
      <c r="Q87" s="37">
        <v>0</v>
      </c>
      <c r="R87" s="37">
        <v>0</v>
      </c>
      <c r="S87" s="112">
        <v>0</v>
      </c>
      <c r="T87" s="31" t="s">
        <v>843</v>
      </c>
    </row>
    <row r="88" spans="1:20" ht="60" customHeight="1" x14ac:dyDescent="0.25">
      <c r="A88" s="1231"/>
      <c r="B88" s="1219"/>
      <c r="C88" s="1218"/>
      <c r="D88" s="24">
        <v>77</v>
      </c>
      <c r="E88" s="24" t="s">
        <v>513</v>
      </c>
      <c r="F88" s="24" t="s">
        <v>514</v>
      </c>
      <c r="G88" s="24" t="s">
        <v>515</v>
      </c>
      <c r="H88" s="24" t="s">
        <v>516</v>
      </c>
      <c r="I88" s="52" t="s">
        <v>517</v>
      </c>
      <c r="J88" s="58" t="s">
        <v>215</v>
      </c>
      <c r="K88" s="26" t="s">
        <v>216</v>
      </c>
      <c r="L88" s="27">
        <v>197</v>
      </c>
      <c r="M88" s="59" t="s">
        <v>217</v>
      </c>
      <c r="N88" s="114">
        <v>0.09</v>
      </c>
      <c r="O88" s="100">
        <v>0.09</v>
      </c>
      <c r="P88" s="112">
        <f t="shared" si="1"/>
        <v>1</v>
      </c>
      <c r="Q88" s="37">
        <v>5000000</v>
      </c>
      <c r="R88" s="37">
        <v>5000000</v>
      </c>
      <c r="S88" s="112">
        <f>R88/Q88</f>
        <v>1</v>
      </c>
      <c r="T88" s="31" t="s">
        <v>844</v>
      </c>
    </row>
    <row r="89" spans="1:20" ht="60" customHeight="1" x14ac:dyDescent="0.25">
      <c r="A89" s="1231"/>
      <c r="B89" s="1219"/>
      <c r="C89" s="1218"/>
      <c r="D89" s="24">
        <v>78</v>
      </c>
      <c r="E89" s="24" t="s">
        <v>518</v>
      </c>
      <c r="F89" s="24" t="s">
        <v>519</v>
      </c>
      <c r="G89" s="24" t="s">
        <v>520</v>
      </c>
      <c r="H89" s="24" t="s">
        <v>516</v>
      </c>
      <c r="I89" s="52" t="s">
        <v>521</v>
      </c>
      <c r="J89" s="58" t="s">
        <v>215</v>
      </c>
      <c r="K89" s="26" t="s">
        <v>216</v>
      </c>
      <c r="L89" s="27">
        <v>197</v>
      </c>
      <c r="M89" s="59" t="s">
        <v>217</v>
      </c>
      <c r="N89" s="114">
        <v>0.09</v>
      </c>
      <c r="O89" s="100">
        <v>0.09</v>
      </c>
      <c r="P89" s="112">
        <f t="shared" si="1"/>
        <v>1</v>
      </c>
      <c r="Q89" s="37">
        <v>0</v>
      </c>
      <c r="R89" s="37">
        <v>0</v>
      </c>
      <c r="S89" s="112">
        <v>0</v>
      </c>
      <c r="T89" s="31" t="s">
        <v>845</v>
      </c>
    </row>
    <row r="90" spans="1:20" ht="60" customHeight="1" x14ac:dyDescent="0.25">
      <c r="A90" s="1231"/>
      <c r="B90" s="1219"/>
      <c r="C90" s="1221" t="s">
        <v>522</v>
      </c>
      <c r="D90" s="24">
        <v>79</v>
      </c>
      <c r="E90" s="24" t="s">
        <v>523</v>
      </c>
      <c r="F90" s="24" t="s">
        <v>524</v>
      </c>
      <c r="G90" s="24" t="s">
        <v>525</v>
      </c>
      <c r="H90" s="24" t="s">
        <v>59</v>
      </c>
      <c r="I90" s="52" t="s">
        <v>521</v>
      </c>
      <c r="J90" s="85" t="s">
        <v>265</v>
      </c>
      <c r="K90" s="16" t="s">
        <v>266</v>
      </c>
      <c r="L90" s="26">
        <v>186</v>
      </c>
      <c r="M90" s="61" t="s">
        <v>526</v>
      </c>
      <c r="N90" s="114">
        <v>0.09</v>
      </c>
      <c r="O90" s="100">
        <v>0.09</v>
      </c>
      <c r="P90" s="112">
        <f t="shared" si="1"/>
        <v>1</v>
      </c>
      <c r="Q90" s="37">
        <v>0</v>
      </c>
      <c r="R90" s="37">
        <v>0</v>
      </c>
      <c r="S90" s="112">
        <v>0</v>
      </c>
      <c r="T90" s="31" t="s">
        <v>846</v>
      </c>
    </row>
    <row r="91" spans="1:20" ht="60" customHeight="1" x14ac:dyDescent="0.25">
      <c r="A91" s="1231"/>
      <c r="B91" s="1219"/>
      <c r="C91" s="1221"/>
      <c r="D91" s="24">
        <v>80</v>
      </c>
      <c r="E91" s="24" t="s">
        <v>527</v>
      </c>
      <c r="F91" s="24" t="s">
        <v>528</v>
      </c>
      <c r="G91" s="24" t="s">
        <v>529</v>
      </c>
      <c r="H91" s="24" t="s">
        <v>530</v>
      </c>
      <c r="I91" s="84" t="s">
        <v>531</v>
      </c>
      <c r="J91" s="54" t="s">
        <v>532</v>
      </c>
      <c r="K91" s="24" t="s">
        <v>533</v>
      </c>
      <c r="L91" s="24" t="s">
        <v>534</v>
      </c>
      <c r="M91" s="52" t="s">
        <v>535</v>
      </c>
      <c r="N91" s="114">
        <v>0.09</v>
      </c>
      <c r="O91" s="100">
        <v>0.09</v>
      </c>
      <c r="P91" s="112">
        <f t="shared" si="1"/>
        <v>1</v>
      </c>
      <c r="Q91" s="37">
        <v>0</v>
      </c>
      <c r="R91" s="37">
        <v>0</v>
      </c>
      <c r="S91" s="112">
        <v>0</v>
      </c>
      <c r="T91" s="31" t="s">
        <v>847</v>
      </c>
    </row>
    <row r="92" spans="1:20" ht="60" customHeight="1" x14ac:dyDescent="0.25">
      <c r="A92" s="1231"/>
      <c r="B92" s="1219"/>
      <c r="C92" s="1221"/>
      <c r="D92" s="24">
        <v>81</v>
      </c>
      <c r="E92" s="24" t="s">
        <v>536</v>
      </c>
      <c r="F92" s="24" t="s">
        <v>537</v>
      </c>
      <c r="G92" s="24" t="s">
        <v>538</v>
      </c>
      <c r="H92" s="24" t="s">
        <v>539</v>
      </c>
      <c r="I92" s="52" t="s">
        <v>540</v>
      </c>
      <c r="J92" s="54" t="s">
        <v>385</v>
      </c>
      <c r="K92" s="24" t="s">
        <v>386</v>
      </c>
      <c r="L92" s="40">
        <v>219</v>
      </c>
      <c r="M92" s="31" t="s">
        <v>482</v>
      </c>
      <c r="N92" s="114">
        <v>0.09</v>
      </c>
      <c r="O92" s="100">
        <v>0.09</v>
      </c>
      <c r="P92" s="112">
        <f t="shared" si="1"/>
        <v>1</v>
      </c>
      <c r="Q92" s="37">
        <v>5000000</v>
      </c>
      <c r="R92" s="37">
        <v>5000000</v>
      </c>
      <c r="S92" s="112">
        <f>R92/Q92</f>
        <v>1</v>
      </c>
      <c r="T92" s="31" t="s">
        <v>844</v>
      </c>
    </row>
    <row r="93" spans="1:20" ht="60" customHeight="1" x14ac:dyDescent="0.25">
      <c r="A93" s="1231"/>
      <c r="B93" s="1219"/>
      <c r="C93" s="1221"/>
      <c r="D93" s="24">
        <v>82</v>
      </c>
      <c r="E93" s="24" t="s">
        <v>541</v>
      </c>
      <c r="F93" s="24" t="s">
        <v>542</v>
      </c>
      <c r="G93" s="24" t="s">
        <v>543</v>
      </c>
      <c r="H93" s="24" t="s">
        <v>59</v>
      </c>
      <c r="I93" s="1232" t="s">
        <v>544</v>
      </c>
      <c r="J93" s="1226" t="s">
        <v>215</v>
      </c>
      <c r="K93" s="1218" t="s">
        <v>216</v>
      </c>
      <c r="L93" s="1217">
        <v>197</v>
      </c>
      <c r="M93" s="1232" t="s">
        <v>217</v>
      </c>
      <c r="N93" s="114">
        <v>0.09</v>
      </c>
      <c r="O93" s="100">
        <v>0.09</v>
      </c>
      <c r="P93" s="112">
        <f t="shared" si="1"/>
        <v>1</v>
      </c>
      <c r="Q93" s="37">
        <v>0</v>
      </c>
      <c r="R93" s="37">
        <v>0</v>
      </c>
      <c r="S93" s="112">
        <v>0</v>
      </c>
      <c r="T93" s="31" t="s">
        <v>848</v>
      </c>
    </row>
    <row r="94" spans="1:20" ht="60" customHeight="1" x14ac:dyDescent="0.25">
      <c r="A94" s="1231"/>
      <c r="B94" s="1219"/>
      <c r="C94" s="1221"/>
      <c r="D94" s="24">
        <v>83</v>
      </c>
      <c r="E94" s="24" t="s">
        <v>545</v>
      </c>
      <c r="F94" s="24" t="s">
        <v>546</v>
      </c>
      <c r="G94" s="24" t="s">
        <v>547</v>
      </c>
      <c r="H94" s="24" t="s">
        <v>548</v>
      </c>
      <c r="I94" s="1232"/>
      <c r="J94" s="1226"/>
      <c r="K94" s="1218"/>
      <c r="L94" s="1217"/>
      <c r="M94" s="1232"/>
      <c r="N94" s="114">
        <v>0.08</v>
      </c>
      <c r="O94" s="100">
        <v>0.08</v>
      </c>
      <c r="P94" s="112">
        <f t="shared" si="1"/>
        <v>1</v>
      </c>
      <c r="Q94" s="37">
        <v>0</v>
      </c>
      <c r="R94" s="37">
        <v>0</v>
      </c>
      <c r="S94" s="112">
        <v>0</v>
      </c>
      <c r="T94" s="31" t="s">
        <v>849</v>
      </c>
    </row>
    <row r="95" spans="1:20" ht="60" customHeight="1" x14ac:dyDescent="0.25">
      <c r="A95" s="1231"/>
      <c r="B95" s="1219"/>
      <c r="C95" s="1221"/>
      <c r="D95" s="24">
        <v>84</v>
      </c>
      <c r="E95" s="24" t="s">
        <v>549</v>
      </c>
      <c r="F95" s="24" t="s">
        <v>550</v>
      </c>
      <c r="G95" s="24" t="s">
        <v>551</v>
      </c>
      <c r="H95" s="24" t="s">
        <v>59</v>
      </c>
      <c r="I95" s="52" t="s">
        <v>552</v>
      </c>
      <c r="J95" s="54" t="s">
        <v>389</v>
      </c>
      <c r="K95" s="24" t="s">
        <v>424</v>
      </c>
      <c r="L95" s="40">
        <v>234</v>
      </c>
      <c r="M95" s="31" t="s">
        <v>425</v>
      </c>
      <c r="N95" s="114">
        <v>0.09</v>
      </c>
      <c r="O95" s="24">
        <v>0</v>
      </c>
      <c r="P95" s="112">
        <f t="shared" si="1"/>
        <v>0</v>
      </c>
      <c r="Q95" s="37">
        <v>0</v>
      </c>
      <c r="R95" s="37">
        <v>0</v>
      </c>
      <c r="S95" s="112">
        <v>0</v>
      </c>
      <c r="T95" s="31" t="s">
        <v>850</v>
      </c>
    </row>
    <row r="96" spans="1:20" ht="60" customHeight="1" x14ac:dyDescent="0.25">
      <c r="A96" s="1231"/>
      <c r="B96" s="1219"/>
      <c r="C96" s="1221"/>
      <c r="D96" s="24">
        <v>85</v>
      </c>
      <c r="E96" s="24" t="s">
        <v>553</v>
      </c>
      <c r="F96" s="24" t="s">
        <v>554</v>
      </c>
      <c r="G96" s="24" t="s">
        <v>555</v>
      </c>
      <c r="H96" s="24" t="s">
        <v>556</v>
      </c>
      <c r="I96" s="52" t="s">
        <v>557</v>
      </c>
      <c r="J96" s="1226" t="s">
        <v>215</v>
      </c>
      <c r="K96" s="1218" t="s">
        <v>216</v>
      </c>
      <c r="L96" s="1217">
        <v>197</v>
      </c>
      <c r="M96" s="1232" t="s">
        <v>217</v>
      </c>
      <c r="N96" s="114">
        <v>0.08</v>
      </c>
      <c r="O96" s="24">
        <v>0</v>
      </c>
      <c r="P96" s="112">
        <f t="shared" si="1"/>
        <v>0</v>
      </c>
      <c r="Q96" s="37">
        <v>0</v>
      </c>
      <c r="R96" s="37">
        <v>0</v>
      </c>
      <c r="S96" s="112">
        <v>0</v>
      </c>
      <c r="T96" s="31" t="s">
        <v>851</v>
      </c>
    </row>
    <row r="97" spans="1:20" ht="60" customHeight="1" x14ac:dyDescent="0.25">
      <c r="A97" s="1231"/>
      <c r="B97" s="1222" t="s">
        <v>558</v>
      </c>
      <c r="C97" s="1221" t="s">
        <v>559</v>
      </c>
      <c r="D97" s="24">
        <v>86</v>
      </c>
      <c r="E97" s="24" t="s">
        <v>560</v>
      </c>
      <c r="F97" s="24" t="s">
        <v>561</v>
      </c>
      <c r="G97" s="24" t="s">
        <v>562</v>
      </c>
      <c r="H97" s="24" t="s">
        <v>563</v>
      </c>
      <c r="I97" s="84" t="s">
        <v>564</v>
      </c>
      <c r="J97" s="1226"/>
      <c r="K97" s="1218"/>
      <c r="L97" s="1217"/>
      <c r="M97" s="1232"/>
      <c r="N97" s="114">
        <v>0.1</v>
      </c>
      <c r="O97" s="24">
        <v>0</v>
      </c>
      <c r="P97" s="112">
        <f t="shared" si="1"/>
        <v>0</v>
      </c>
      <c r="Q97" s="37">
        <v>0</v>
      </c>
      <c r="R97" s="37">
        <v>0</v>
      </c>
      <c r="S97" s="112">
        <v>0</v>
      </c>
      <c r="T97" s="31" t="s">
        <v>852</v>
      </c>
    </row>
    <row r="98" spans="1:20" ht="60" customHeight="1" x14ac:dyDescent="0.25">
      <c r="A98" s="1231"/>
      <c r="B98" s="1222"/>
      <c r="C98" s="1221"/>
      <c r="D98" s="24">
        <v>87</v>
      </c>
      <c r="E98" s="24" t="s">
        <v>565</v>
      </c>
      <c r="F98" s="24" t="s">
        <v>566</v>
      </c>
      <c r="G98" s="24" t="s">
        <v>567</v>
      </c>
      <c r="H98" s="24" t="s">
        <v>568</v>
      </c>
      <c r="I98" s="52" t="s">
        <v>569</v>
      </c>
      <c r="J98" s="1226"/>
      <c r="K98" s="1218"/>
      <c r="L98" s="1217"/>
      <c r="M98" s="1232"/>
      <c r="N98" s="114">
        <v>0.09</v>
      </c>
      <c r="O98" s="100">
        <v>0.09</v>
      </c>
      <c r="P98" s="112">
        <f t="shared" si="1"/>
        <v>1</v>
      </c>
      <c r="Q98" s="37">
        <v>0</v>
      </c>
      <c r="R98" s="37">
        <v>0</v>
      </c>
      <c r="S98" s="112">
        <v>0</v>
      </c>
      <c r="T98" s="31" t="s">
        <v>853</v>
      </c>
    </row>
    <row r="99" spans="1:20" ht="60" customHeight="1" x14ac:dyDescent="0.25">
      <c r="A99" s="1231"/>
      <c r="B99" s="1222"/>
      <c r="C99" s="1221"/>
      <c r="D99" s="24">
        <v>88</v>
      </c>
      <c r="E99" s="24" t="s">
        <v>570</v>
      </c>
      <c r="F99" s="24" t="s">
        <v>571</v>
      </c>
      <c r="G99" s="24" t="s">
        <v>572</v>
      </c>
      <c r="H99" s="24" t="s">
        <v>59</v>
      </c>
      <c r="I99" s="52" t="s">
        <v>573</v>
      </c>
      <c r="J99" s="1223" t="s">
        <v>574</v>
      </c>
      <c r="K99" s="1217"/>
      <c r="L99" s="1217"/>
      <c r="M99" s="1301"/>
      <c r="N99" s="114">
        <v>0.09</v>
      </c>
      <c r="O99" s="100">
        <v>0.09</v>
      </c>
      <c r="P99" s="112">
        <f t="shared" si="1"/>
        <v>1</v>
      </c>
      <c r="Q99" s="37">
        <v>0</v>
      </c>
      <c r="R99" s="37">
        <v>0</v>
      </c>
      <c r="S99" s="112">
        <v>0</v>
      </c>
      <c r="T99" s="31" t="s">
        <v>854</v>
      </c>
    </row>
    <row r="100" spans="1:20" ht="60" customHeight="1" x14ac:dyDescent="0.25">
      <c r="A100" s="1231"/>
      <c r="B100" s="1219" t="s">
        <v>558</v>
      </c>
      <c r="C100" s="1221" t="s">
        <v>559</v>
      </c>
      <c r="D100" s="24">
        <v>89</v>
      </c>
      <c r="E100" s="24" t="s">
        <v>575</v>
      </c>
      <c r="F100" s="24" t="s">
        <v>576</v>
      </c>
      <c r="G100" s="24" t="s">
        <v>577</v>
      </c>
      <c r="H100" s="24" t="s">
        <v>59</v>
      </c>
      <c r="I100" s="52" t="s">
        <v>578</v>
      </c>
      <c r="J100" s="1226" t="s">
        <v>215</v>
      </c>
      <c r="K100" s="1218" t="s">
        <v>216</v>
      </c>
      <c r="L100" s="1217">
        <v>197</v>
      </c>
      <c r="M100" s="1232" t="s">
        <v>217</v>
      </c>
      <c r="N100" s="114">
        <v>0.09</v>
      </c>
      <c r="O100" s="100">
        <v>0.09</v>
      </c>
      <c r="P100" s="112">
        <f t="shared" si="1"/>
        <v>1</v>
      </c>
      <c r="Q100" s="37">
        <v>0</v>
      </c>
      <c r="R100" s="37">
        <v>0</v>
      </c>
      <c r="S100" s="112">
        <v>0</v>
      </c>
      <c r="T100" s="31" t="s">
        <v>855</v>
      </c>
    </row>
    <row r="101" spans="1:20" ht="60" customHeight="1" x14ac:dyDescent="0.25">
      <c r="A101" s="1231"/>
      <c r="B101" s="1219"/>
      <c r="C101" s="1221"/>
      <c r="D101" s="24">
        <v>90</v>
      </c>
      <c r="E101" s="24" t="s">
        <v>579</v>
      </c>
      <c r="F101" s="24" t="s">
        <v>580</v>
      </c>
      <c r="G101" s="24" t="s">
        <v>581</v>
      </c>
      <c r="H101" s="24" t="s">
        <v>563</v>
      </c>
      <c r="I101" s="52" t="s">
        <v>582</v>
      </c>
      <c r="J101" s="1226"/>
      <c r="K101" s="1218"/>
      <c r="L101" s="1217"/>
      <c r="M101" s="1232"/>
      <c r="N101" s="114">
        <v>0.1</v>
      </c>
      <c r="O101" s="100">
        <v>0.1</v>
      </c>
      <c r="P101" s="112">
        <f t="shared" si="1"/>
        <v>1</v>
      </c>
      <c r="Q101" s="37">
        <v>0</v>
      </c>
      <c r="R101" s="37">
        <v>0</v>
      </c>
      <c r="S101" s="112">
        <v>0</v>
      </c>
      <c r="T101" s="31" t="s">
        <v>856</v>
      </c>
    </row>
    <row r="102" spans="1:20" ht="60" customHeight="1" x14ac:dyDescent="0.25">
      <c r="A102" s="1231"/>
      <c r="B102" s="1219"/>
      <c r="C102" s="1221"/>
      <c r="D102" s="24">
        <v>91</v>
      </c>
      <c r="E102" s="24" t="s">
        <v>583</v>
      </c>
      <c r="F102" s="24" t="s">
        <v>584</v>
      </c>
      <c r="G102" s="24" t="s">
        <v>585</v>
      </c>
      <c r="H102" s="24" t="s">
        <v>586</v>
      </c>
      <c r="I102" s="52" t="s">
        <v>587</v>
      </c>
      <c r="J102" s="54" t="s">
        <v>588</v>
      </c>
      <c r="K102" s="24" t="s">
        <v>589</v>
      </c>
      <c r="L102" s="24" t="s">
        <v>590</v>
      </c>
      <c r="M102" s="52" t="s">
        <v>591</v>
      </c>
      <c r="N102" s="114">
        <v>0.09</v>
      </c>
      <c r="O102" s="100">
        <v>0.09</v>
      </c>
      <c r="P102" s="112">
        <f t="shared" si="1"/>
        <v>1</v>
      </c>
      <c r="Q102" s="37">
        <v>0</v>
      </c>
      <c r="R102" s="37">
        <v>0</v>
      </c>
      <c r="S102" s="112">
        <v>0</v>
      </c>
      <c r="T102" s="31" t="s">
        <v>857</v>
      </c>
    </row>
    <row r="103" spans="1:20" ht="60" customHeight="1" x14ac:dyDescent="0.25">
      <c r="A103" s="1231"/>
      <c r="B103" s="1219"/>
      <c r="C103" s="1221"/>
      <c r="D103" s="24">
        <v>92</v>
      </c>
      <c r="E103" s="24" t="s">
        <v>592</v>
      </c>
      <c r="F103" s="24" t="s">
        <v>593</v>
      </c>
      <c r="G103" s="24" t="s">
        <v>594</v>
      </c>
      <c r="H103" s="24" t="s">
        <v>595</v>
      </c>
      <c r="I103" s="52" t="s">
        <v>596</v>
      </c>
      <c r="J103" s="54" t="s">
        <v>597</v>
      </c>
      <c r="K103" s="24" t="s">
        <v>386</v>
      </c>
      <c r="L103" s="40">
        <v>219</v>
      </c>
      <c r="M103" s="31" t="s">
        <v>482</v>
      </c>
      <c r="N103" s="114">
        <v>0.1</v>
      </c>
      <c r="O103" s="100">
        <v>0.1</v>
      </c>
      <c r="P103" s="112">
        <f t="shared" si="1"/>
        <v>1</v>
      </c>
      <c r="Q103" s="37">
        <v>0</v>
      </c>
      <c r="R103" s="37">
        <v>0</v>
      </c>
      <c r="S103" s="112">
        <v>0</v>
      </c>
      <c r="T103" s="31" t="s">
        <v>858</v>
      </c>
    </row>
    <row r="104" spans="1:20" ht="60" customHeight="1" x14ac:dyDescent="0.25">
      <c r="A104" s="1231"/>
      <c r="B104" s="1219"/>
      <c r="C104" s="1221"/>
      <c r="D104" s="24">
        <v>93</v>
      </c>
      <c r="E104" s="24" t="s">
        <v>598</v>
      </c>
      <c r="F104" s="24" t="s">
        <v>599</v>
      </c>
      <c r="G104" s="24" t="s">
        <v>600</v>
      </c>
      <c r="H104" s="24" t="s">
        <v>601</v>
      </c>
      <c r="I104" s="52" t="s">
        <v>602</v>
      </c>
      <c r="J104" s="58" t="s">
        <v>389</v>
      </c>
      <c r="K104" s="26" t="s">
        <v>603</v>
      </c>
      <c r="L104" s="26">
        <v>228</v>
      </c>
      <c r="M104" s="59" t="s">
        <v>604</v>
      </c>
      <c r="N104" s="114">
        <v>0.1</v>
      </c>
      <c r="O104" s="24">
        <v>0</v>
      </c>
      <c r="P104" s="112">
        <f t="shared" si="1"/>
        <v>0</v>
      </c>
      <c r="Q104" s="37">
        <v>0</v>
      </c>
      <c r="R104" s="37">
        <v>0</v>
      </c>
      <c r="S104" s="112">
        <v>0</v>
      </c>
      <c r="T104" s="31" t="s">
        <v>799</v>
      </c>
    </row>
    <row r="105" spans="1:20" ht="60" customHeight="1" x14ac:dyDescent="0.25">
      <c r="A105" s="1231"/>
      <c r="B105" s="1219"/>
      <c r="C105" s="1221"/>
      <c r="D105" s="24">
        <v>94</v>
      </c>
      <c r="E105" s="24" t="s">
        <v>605</v>
      </c>
      <c r="F105" s="24" t="s">
        <v>606</v>
      </c>
      <c r="G105" s="24" t="s">
        <v>607</v>
      </c>
      <c r="H105" s="24" t="s">
        <v>608</v>
      </c>
      <c r="I105" s="52" t="s">
        <v>609</v>
      </c>
      <c r="J105" s="54" t="s">
        <v>254</v>
      </c>
      <c r="K105" s="40" t="s">
        <v>262</v>
      </c>
      <c r="L105" s="24">
        <v>137</v>
      </c>
      <c r="M105" s="52" t="s">
        <v>263</v>
      </c>
      <c r="N105" s="114">
        <v>0.1</v>
      </c>
      <c r="O105" s="24">
        <v>0</v>
      </c>
      <c r="P105" s="112">
        <f t="shared" si="1"/>
        <v>0</v>
      </c>
      <c r="Q105" s="37">
        <v>0</v>
      </c>
      <c r="R105" s="37">
        <v>0</v>
      </c>
      <c r="S105" s="112">
        <v>0</v>
      </c>
      <c r="T105" s="31" t="s">
        <v>774</v>
      </c>
    </row>
    <row r="106" spans="1:20" ht="60" customHeight="1" x14ac:dyDescent="0.25">
      <c r="A106" s="1231"/>
      <c r="B106" s="1219"/>
      <c r="C106" s="1221"/>
      <c r="D106" s="24">
        <v>95</v>
      </c>
      <c r="E106" s="24" t="s">
        <v>610</v>
      </c>
      <c r="F106" s="24" t="s">
        <v>611</v>
      </c>
      <c r="G106" s="24" t="s">
        <v>612</v>
      </c>
      <c r="H106" s="24" t="s">
        <v>87</v>
      </c>
      <c r="I106" s="52" t="s">
        <v>613</v>
      </c>
      <c r="J106" s="1226" t="s">
        <v>215</v>
      </c>
      <c r="K106" s="1218" t="s">
        <v>216</v>
      </c>
      <c r="L106" s="1217">
        <v>197</v>
      </c>
      <c r="M106" s="1232" t="s">
        <v>217</v>
      </c>
      <c r="N106" s="114">
        <v>0.1</v>
      </c>
      <c r="O106" s="100">
        <v>0.1</v>
      </c>
      <c r="P106" s="112">
        <f t="shared" si="1"/>
        <v>1</v>
      </c>
      <c r="Q106" s="37">
        <v>0</v>
      </c>
      <c r="R106" s="37">
        <v>0</v>
      </c>
      <c r="S106" s="112">
        <v>0</v>
      </c>
      <c r="T106" s="31" t="s">
        <v>772</v>
      </c>
    </row>
    <row r="107" spans="1:20" ht="60" customHeight="1" x14ac:dyDescent="0.25">
      <c r="A107" s="1231"/>
      <c r="B107" s="1219"/>
      <c r="C107" s="1221"/>
      <c r="D107" s="24">
        <v>96</v>
      </c>
      <c r="E107" s="24" t="s">
        <v>614</v>
      </c>
      <c r="F107" s="24" t="s">
        <v>615</v>
      </c>
      <c r="G107" s="24" t="s">
        <v>616</v>
      </c>
      <c r="H107" s="24" t="s">
        <v>59</v>
      </c>
      <c r="I107" s="52" t="s">
        <v>617</v>
      </c>
      <c r="J107" s="1226"/>
      <c r="K107" s="1218"/>
      <c r="L107" s="1217"/>
      <c r="M107" s="1232"/>
      <c r="N107" s="114">
        <v>0.09</v>
      </c>
      <c r="O107" s="100">
        <v>0.09</v>
      </c>
      <c r="P107" s="112">
        <f t="shared" ref="P107:P120" si="2">O107/N107</f>
        <v>1</v>
      </c>
      <c r="Q107" s="37">
        <v>0</v>
      </c>
      <c r="R107" s="37">
        <v>0</v>
      </c>
      <c r="S107" s="112">
        <v>0</v>
      </c>
      <c r="T107" s="31" t="s">
        <v>859</v>
      </c>
    </row>
    <row r="108" spans="1:20" ht="60" customHeight="1" x14ac:dyDescent="0.25">
      <c r="A108" s="1231"/>
      <c r="B108" s="1219"/>
      <c r="C108" s="26" t="s">
        <v>618</v>
      </c>
      <c r="D108" s="24">
        <v>97</v>
      </c>
      <c r="E108" s="24" t="s">
        <v>619</v>
      </c>
      <c r="F108" s="24" t="s">
        <v>620</v>
      </c>
      <c r="G108" s="24" t="s">
        <v>621</v>
      </c>
      <c r="H108" s="24" t="s">
        <v>59</v>
      </c>
      <c r="I108" s="52" t="s">
        <v>622</v>
      </c>
      <c r="J108" s="54" t="s">
        <v>406</v>
      </c>
      <c r="K108" s="24" t="s">
        <v>407</v>
      </c>
      <c r="L108" s="40">
        <v>136</v>
      </c>
      <c r="M108" s="52" t="s">
        <v>455</v>
      </c>
      <c r="N108" s="114">
        <v>0.09</v>
      </c>
      <c r="O108" s="100">
        <v>0.09</v>
      </c>
      <c r="P108" s="112">
        <f t="shared" si="2"/>
        <v>1</v>
      </c>
      <c r="Q108" s="37">
        <v>0</v>
      </c>
      <c r="R108" s="37">
        <v>0</v>
      </c>
      <c r="S108" s="112">
        <v>0</v>
      </c>
      <c r="T108" s="31" t="s">
        <v>836</v>
      </c>
    </row>
    <row r="109" spans="1:20" ht="60" customHeight="1" x14ac:dyDescent="0.25">
      <c r="A109" s="1233" t="s">
        <v>624</v>
      </c>
      <c r="B109" s="1221" t="s">
        <v>625</v>
      </c>
      <c r="C109" s="1230" t="s">
        <v>626</v>
      </c>
      <c r="D109" s="24">
        <v>98</v>
      </c>
      <c r="E109" s="30" t="s">
        <v>627</v>
      </c>
      <c r="F109" s="25" t="s">
        <v>628</v>
      </c>
      <c r="G109" s="25" t="s">
        <v>629</v>
      </c>
      <c r="H109" s="25" t="s">
        <v>630</v>
      </c>
      <c r="I109" s="31" t="s">
        <v>631</v>
      </c>
      <c r="J109" s="1226" t="s">
        <v>233</v>
      </c>
      <c r="K109" s="1218" t="s">
        <v>234</v>
      </c>
      <c r="L109" s="1219">
        <v>197</v>
      </c>
      <c r="M109" s="1299" t="s">
        <v>217</v>
      </c>
      <c r="N109" s="114">
        <v>0.1</v>
      </c>
      <c r="O109" s="24">
        <v>0</v>
      </c>
      <c r="P109" s="112">
        <f t="shared" si="2"/>
        <v>0</v>
      </c>
      <c r="Q109" s="37">
        <v>0</v>
      </c>
      <c r="R109" s="37">
        <v>0</v>
      </c>
      <c r="S109" s="112">
        <v>0</v>
      </c>
      <c r="T109" s="31" t="s">
        <v>860</v>
      </c>
    </row>
    <row r="110" spans="1:20" ht="60" customHeight="1" x14ac:dyDescent="0.25">
      <c r="A110" s="1233"/>
      <c r="B110" s="1221"/>
      <c r="C110" s="1230"/>
      <c r="D110" s="24">
        <v>99</v>
      </c>
      <c r="E110" s="30" t="s">
        <v>632</v>
      </c>
      <c r="F110" s="30" t="s">
        <v>633</v>
      </c>
      <c r="G110" s="30" t="s">
        <v>634</v>
      </c>
      <c r="H110" s="30" t="s">
        <v>635</v>
      </c>
      <c r="I110" s="32" t="s">
        <v>631</v>
      </c>
      <c r="J110" s="1226"/>
      <c r="K110" s="1218"/>
      <c r="L110" s="1219"/>
      <c r="M110" s="1299"/>
      <c r="N110" s="114">
        <v>0.08</v>
      </c>
      <c r="O110" s="24">
        <v>0</v>
      </c>
      <c r="P110" s="112">
        <f t="shared" si="2"/>
        <v>0</v>
      </c>
      <c r="Q110" s="37">
        <v>0</v>
      </c>
      <c r="R110" s="37">
        <v>0</v>
      </c>
      <c r="S110" s="112">
        <v>0</v>
      </c>
      <c r="T110" s="31" t="s">
        <v>861</v>
      </c>
    </row>
    <row r="111" spans="1:20" ht="60" customHeight="1" x14ac:dyDescent="0.25">
      <c r="A111" s="1233"/>
      <c r="B111" s="1221"/>
      <c r="C111" s="1219" t="s">
        <v>636</v>
      </c>
      <c r="D111" s="28">
        <v>100</v>
      </c>
      <c r="E111" s="30" t="s">
        <v>637</v>
      </c>
      <c r="F111" s="25" t="s">
        <v>638</v>
      </c>
      <c r="G111" s="25" t="s">
        <v>639</v>
      </c>
      <c r="H111" s="25" t="s">
        <v>640</v>
      </c>
      <c r="I111" s="31" t="s">
        <v>641</v>
      </c>
      <c r="J111" s="1226"/>
      <c r="K111" s="1218"/>
      <c r="L111" s="1219"/>
      <c r="M111" s="1299"/>
      <c r="N111" s="114">
        <v>0.09</v>
      </c>
      <c r="O111" s="100">
        <v>0.09</v>
      </c>
      <c r="P111" s="112">
        <f t="shared" si="2"/>
        <v>1</v>
      </c>
      <c r="Q111" s="37">
        <v>0</v>
      </c>
      <c r="R111" s="37">
        <v>0</v>
      </c>
      <c r="S111" s="112">
        <v>0</v>
      </c>
      <c r="T111" s="31" t="s">
        <v>862</v>
      </c>
    </row>
    <row r="112" spans="1:20" ht="60" customHeight="1" x14ac:dyDescent="0.25">
      <c r="A112" s="1233"/>
      <c r="B112" s="1221"/>
      <c r="C112" s="1219"/>
      <c r="D112" s="24">
        <v>101</v>
      </c>
      <c r="E112" s="29" t="s">
        <v>642</v>
      </c>
      <c r="F112" s="25" t="s">
        <v>643</v>
      </c>
      <c r="G112" s="25" t="s">
        <v>644</v>
      </c>
      <c r="H112" s="25" t="s">
        <v>645</v>
      </c>
      <c r="I112" s="31" t="s">
        <v>641</v>
      </c>
      <c r="J112" s="1226"/>
      <c r="K112" s="1218"/>
      <c r="L112" s="1219"/>
      <c r="M112" s="1299"/>
      <c r="N112" s="114">
        <v>0.09</v>
      </c>
      <c r="O112" s="100">
        <v>0.09</v>
      </c>
      <c r="P112" s="112">
        <f t="shared" si="2"/>
        <v>1</v>
      </c>
      <c r="Q112" s="37">
        <v>0</v>
      </c>
      <c r="R112" s="37">
        <v>0</v>
      </c>
      <c r="S112" s="112">
        <v>0</v>
      </c>
      <c r="T112" s="31" t="s">
        <v>863</v>
      </c>
    </row>
    <row r="113" spans="1:20" ht="60" customHeight="1" x14ac:dyDescent="0.25">
      <c r="A113" s="1233"/>
      <c r="B113" s="1221"/>
      <c r="C113" s="1219"/>
      <c r="D113" s="24">
        <v>102</v>
      </c>
      <c r="E113" s="30" t="s">
        <v>646</v>
      </c>
      <c r="F113" s="25" t="s">
        <v>647</v>
      </c>
      <c r="G113" s="25" t="s">
        <v>648</v>
      </c>
      <c r="H113" s="25" t="s">
        <v>649</v>
      </c>
      <c r="I113" s="31" t="s">
        <v>650</v>
      </c>
      <c r="J113" s="1226"/>
      <c r="K113" s="1218"/>
      <c r="L113" s="1219"/>
      <c r="M113" s="1299"/>
      <c r="N113" s="114">
        <v>0.09</v>
      </c>
      <c r="O113" s="100">
        <v>0.09</v>
      </c>
      <c r="P113" s="112">
        <f t="shared" si="2"/>
        <v>1</v>
      </c>
      <c r="Q113" s="37">
        <v>0</v>
      </c>
      <c r="R113" s="37">
        <v>0</v>
      </c>
      <c r="S113" s="112">
        <v>0</v>
      </c>
      <c r="T113" s="31" t="s">
        <v>864</v>
      </c>
    </row>
    <row r="114" spans="1:20" ht="60" customHeight="1" x14ac:dyDescent="0.25">
      <c r="A114" s="1233"/>
      <c r="B114" s="1221"/>
      <c r="C114" s="1219"/>
      <c r="D114" s="24">
        <v>103</v>
      </c>
      <c r="E114" s="25" t="s">
        <v>651</v>
      </c>
      <c r="F114" s="25" t="s">
        <v>652</v>
      </c>
      <c r="G114" s="25" t="s">
        <v>653</v>
      </c>
      <c r="H114" s="25" t="s">
        <v>654</v>
      </c>
      <c r="I114" s="31" t="s">
        <v>655</v>
      </c>
      <c r="J114" s="1226"/>
      <c r="K114" s="1218"/>
      <c r="L114" s="1219"/>
      <c r="M114" s="1299"/>
      <c r="N114" s="114">
        <v>0.09</v>
      </c>
      <c r="O114" s="100">
        <v>0.09</v>
      </c>
      <c r="P114" s="112">
        <f t="shared" si="2"/>
        <v>1</v>
      </c>
      <c r="Q114" s="37">
        <v>0</v>
      </c>
      <c r="R114" s="37">
        <v>0</v>
      </c>
      <c r="S114" s="112">
        <v>0</v>
      </c>
      <c r="T114" s="31" t="s">
        <v>864</v>
      </c>
    </row>
    <row r="115" spans="1:20" ht="60" customHeight="1" x14ac:dyDescent="0.25">
      <c r="A115" s="1233"/>
      <c r="B115" s="1221"/>
      <c r="C115" s="1219"/>
      <c r="D115" s="28">
        <v>104</v>
      </c>
      <c r="E115" s="25" t="s">
        <v>656</v>
      </c>
      <c r="F115" s="25" t="s">
        <v>657</v>
      </c>
      <c r="G115" s="25" t="s">
        <v>658</v>
      </c>
      <c r="H115" s="25" t="s">
        <v>659</v>
      </c>
      <c r="I115" s="31" t="s">
        <v>660</v>
      </c>
      <c r="J115" s="1226"/>
      <c r="K115" s="1218"/>
      <c r="L115" s="1219"/>
      <c r="M115" s="1299"/>
      <c r="N115" s="114">
        <v>0.09</v>
      </c>
      <c r="O115" s="100">
        <v>0.09</v>
      </c>
      <c r="P115" s="112">
        <f t="shared" si="2"/>
        <v>1</v>
      </c>
      <c r="Q115" s="37">
        <v>0</v>
      </c>
      <c r="R115" s="37">
        <v>0</v>
      </c>
      <c r="S115" s="112">
        <v>0</v>
      </c>
      <c r="T115" s="31" t="s">
        <v>865</v>
      </c>
    </row>
    <row r="116" spans="1:20" ht="60" customHeight="1" x14ac:dyDescent="0.25">
      <c r="A116" s="1233"/>
      <c r="B116" s="1221"/>
      <c r="C116" s="1219"/>
      <c r="D116" s="24">
        <v>105</v>
      </c>
      <c r="E116" s="25" t="s">
        <v>661</v>
      </c>
      <c r="F116" s="25" t="s">
        <v>662</v>
      </c>
      <c r="G116" s="25" t="s">
        <v>663</v>
      </c>
      <c r="H116" s="25" t="s">
        <v>664</v>
      </c>
      <c r="I116" s="31" t="s">
        <v>665</v>
      </c>
      <c r="J116" s="1226"/>
      <c r="K116" s="1218"/>
      <c r="L116" s="1219"/>
      <c r="M116" s="1299"/>
      <c r="N116" s="117">
        <v>1.2E-2</v>
      </c>
      <c r="O116" s="101">
        <v>5.0000000000000001E-3</v>
      </c>
      <c r="P116" s="112">
        <f t="shared" si="2"/>
        <v>0.41666666666666669</v>
      </c>
      <c r="Q116" s="37">
        <v>13000000</v>
      </c>
      <c r="R116" s="37">
        <v>13000000</v>
      </c>
      <c r="S116" s="112">
        <f>R116/Q116</f>
        <v>1</v>
      </c>
      <c r="T116" s="31" t="s">
        <v>866</v>
      </c>
    </row>
    <row r="117" spans="1:20" ht="60" customHeight="1" x14ac:dyDescent="0.25">
      <c r="A117" s="1233"/>
      <c r="B117" s="1221"/>
      <c r="C117" s="1219"/>
      <c r="D117" s="24">
        <v>106</v>
      </c>
      <c r="E117" s="25" t="s">
        <v>666</v>
      </c>
      <c r="F117" s="25" t="s">
        <v>667</v>
      </c>
      <c r="G117" s="25" t="s">
        <v>668</v>
      </c>
      <c r="H117" s="25" t="s">
        <v>669</v>
      </c>
      <c r="I117" s="31" t="s">
        <v>670</v>
      </c>
      <c r="J117" s="1226"/>
      <c r="K117" s="1218"/>
      <c r="L117" s="1219"/>
      <c r="M117" s="1299"/>
      <c r="N117" s="114">
        <v>0.09</v>
      </c>
      <c r="O117" s="100">
        <v>0.09</v>
      </c>
      <c r="P117" s="112">
        <f t="shared" si="2"/>
        <v>1</v>
      </c>
      <c r="Q117" s="37">
        <v>0</v>
      </c>
      <c r="R117" s="37">
        <v>0</v>
      </c>
      <c r="S117" s="112">
        <v>0</v>
      </c>
      <c r="T117" s="31" t="s">
        <v>867</v>
      </c>
    </row>
    <row r="118" spans="1:20" ht="60" customHeight="1" x14ac:dyDescent="0.25">
      <c r="A118" s="1233"/>
      <c r="B118" s="1221"/>
      <c r="C118" s="1219"/>
      <c r="D118" s="24">
        <v>107</v>
      </c>
      <c r="E118" s="25" t="s">
        <v>671</v>
      </c>
      <c r="F118" s="25" t="s">
        <v>672</v>
      </c>
      <c r="G118" s="25" t="s">
        <v>673</v>
      </c>
      <c r="H118" s="25" t="s">
        <v>59</v>
      </c>
      <c r="I118" s="31" t="s">
        <v>674</v>
      </c>
      <c r="J118" s="1226"/>
      <c r="K118" s="1218"/>
      <c r="L118" s="1219"/>
      <c r="M118" s="1299"/>
      <c r="N118" s="114">
        <v>0.09</v>
      </c>
      <c r="O118" s="100">
        <v>0.09</v>
      </c>
      <c r="P118" s="112">
        <f t="shared" si="2"/>
        <v>1</v>
      </c>
      <c r="Q118" s="37">
        <v>0</v>
      </c>
      <c r="R118" s="37">
        <v>0</v>
      </c>
      <c r="S118" s="112">
        <v>0</v>
      </c>
      <c r="T118" s="31" t="s">
        <v>868</v>
      </c>
    </row>
    <row r="119" spans="1:20" ht="60" customHeight="1" x14ac:dyDescent="0.25">
      <c r="A119" s="1233"/>
      <c r="B119" s="1227" t="s">
        <v>675</v>
      </c>
      <c r="C119" s="1221" t="s">
        <v>676</v>
      </c>
      <c r="D119" s="28">
        <v>108</v>
      </c>
      <c r="E119" s="25" t="s">
        <v>677</v>
      </c>
      <c r="F119" s="25" t="s">
        <v>678</v>
      </c>
      <c r="G119" s="25" t="s">
        <v>679</v>
      </c>
      <c r="H119" s="25" t="s">
        <v>680</v>
      </c>
      <c r="I119" s="31" t="s">
        <v>670</v>
      </c>
      <c r="J119" s="1226"/>
      <c r="K119" s="1218"/>
      <c r="L119" s="1219"/>
      <c r="M119" s="1299"/>
      <c r="N119" s="114">
        <v>0.09</v>
      </c>
      <c r="O119" s="100">
        <v>0.09</v>
      </c>
      <c r="P119" s="112">
        <f t="shared" si="2"/>
        <v>1</v>
      </c>
      <c r="Q119" s="37">
        <v>0</v>
      </c>
      <c r="R119" s="37">
        <v>0</v>
      </c>
      <c r="S119" s="112">
        <v>0</v>
      </c>
      <c r="T119" s="31" t="s">
        <v>869</v>
      </c>
    </row>
    <row r="120" spans="1:20" ht="60" customHeight="1" thickBot="1" x14ac:dyDescent="0.3">
      <c r="A120" s="1234"/>
      <c r="B120" s="1228"/>
      <c r="C120" s="1307"/>
      <c r="D120" s="69">
        <v>109</v>
      </c>
      <c r="E120" s="33" t="s">
        <v>681</v>
      </c>
      <c r="F120" s="33" t="s">
        <v>682</v>
      </c>
      <c r="G120" s="33" t="s">
        <v>683</v>
      </c>
      <c r="H120" s="33" t="s">
        <v>684</v>
      </c>
      <c r="I120" s="34" t="s">
        <v>685</v>
      </c>
      <c r="J120" s="1236"/>
      <c r="K120" s="1235"/>
      <c r="L120" s="1220"/>
      <c r="M120" s="1300"/>
      <c r="N120" s="70">
        <v>0.09</v>
      </c>
      <c r="O120" s="118">
        <v>0.09</v>
      </c>
      <c r="P120" s="44">
        <f t="shared" si="2"/>
        <v>1</v>
      </c>
      <c r="Q120" s="45">
        <v>0</v>
      </c>
      <c r="R120" s="45">
        <v>0</v>
      </c>
      <c r="S120" s="44">
        <v>0</v>
      </c>
      <c r="T120" s="34" t="s">
        <v>870</v>
      </c>
    </row>
  </sheetData>
  <mergeCells count="144">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B77:B84"/>
    <mergeCell ref="C77:C79"/>
    <mergeCell ref="J78:J81"/>
    <mergeCell ref="K78:K81"/>
    <mergeCell ref="L78:L81"/>
    <mergeCell ref="C80:C84"/>
    <mergeCell ref="L63:L67"/>
    <mergeCell ref="M63:M67"/>
    <mergeCell ref="B66:B67"/>
    <mergeCell ref="C66:C67"/>
    <mergeCell ref="C52:C55"/>
    <mergeCell ref="J53:J55"/>
    <mergeCell ref="K53:K55"/>
    <mergeCell ref="L53:L55"/>
    <mergeCell ref="B62:B65"/>
    <mergeCell ref="C62:C65"/>
    <mergeCell ref="J63:J67"/>
    <mergeCell ref="K63:K67"/>
    <mergeCell ref="C72:C76"/>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B24:B30"/>
    <mergeCell ref="C24:C26"/>
    <mergeCell ref="C27:C28"/>
    <mergeCell ref="C29:C30"/>
    <mergeCell ref="B31:B51"/>
    <mergeCell ref="C31:C35"/>
    <mergeCell ref="D32:D35"/>
    <mergeCell ref="E32:E35"/>
    <mergeCell ref="F32:F35"/>
    <mergeCell ref="C43:C47"/>
    <mergeCell ref="C48:C51"/>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L18:L20"/>
    <mergeCell ref="J2:M2"/>
    <mergeCell ref="N2:O2"/>
    <mergeCell ref="P2:P3"/>
    <mergeCell ref="Q2:R2"/>
    <mergeCell ref="S2:S3"/>
    <mergeCell ref="N32:N35"/>
    <mergeCell ref="M18:M20"/>
    <mergeCell ref="S32:S35"/>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s>
  <conditionalFormatting sqref="L44">
    <cfRule type="duplicateValues" dxfId="1092" priority="12"/>
  </conditionalFormatting>
  <conditionalFormatting sqref="L39">
    <cfRule type="duplicateValues" dxfId="1091" priority="11"/>
  </conditionalFormatting>
  <conditionalFormatting sqref="L18">
    <cfRule type="duplicateValues" dxfId="1090" priority="10"/>
  </conditionalFormatting>
  <conditionalFormatting sqref="L42">
    <cfRule type="duplicateValues" dxfId="1089" priority="9"/>
  </conditionalFormatting>
  <conditionalFormatting sqref="L50">
    <cfRule type="duplicateValues" dxfId="1088" priority="8"/>
  </conditionalFormatting>
  <conditionalFormatting sqref="K75">
    <cfRule type="duplicateValues" dxfId="1087" priority="7"/>
  </conditionalFormatting>
  <conditionalFormatting sqref="L109">
    <cfRule type="duplicateValues" dxfId="1086" priority="6"/>
  </conditionalFormatting>
  <conditionalFormatting sqref="P36 P4:P32 P42:P120">
    <cfRule type="cellIs" dxfId="1085" priority="1" operator="lessThan">
      <formula>0.4</formula>
    </cfRule>
    <cfRule type="cellIs" dxfId="1084" priority="2" operator="between">
      <formula>0.4</formula>
      <formula>0.5999</formula>
    </cfRule>
    <cfRule type="cellIs" dxfId="1083" priority="3" operator="between">
      <formula>0.6</formula>
      <formula>0.6999</formula>
    </cfRule>
    <cfRule type="cellIs" dxfId="1082" priority="4" operator="between">
      <formula>0.7</formula>
      <formula>0.7999</formula>
    </cfRule>
    <cfRule type="cellIs" dxfId="1081"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3" customWidth="1"/>
    <col min="19" max="19" width="9.7109375" style="4" customWidth="1"/>
    <col min="20" max="20" width="30.7109375" style="3" customWidth="1"/>
  </cols>
  <sheetData>
    <row r="1" spans="1:20" ht="21.75" thickBot="1" x14ac:dyDescent="0.3">
      <c r="A1" s="1286" t="s">
        <v>698</v>
      </c>
      <c r="B1" s="1287"/>
      <c r="C1" s="1287"/>
      <c r="D1" s="1287"/>
      <c r="E1" s="1287"/>
      <c r="F1" s="1287"/>
      <c r="G1" s="1287"/>
      <c r="H1" s="1287"/>
      <c r="I1" s="1288"/>
      <c r="J1" s="19"/>
      <c r="K1" s="19"/>
      <c r="L1" s="19"/>
      <c r="M1" s="19"/>
      <c r="N1" s="20"/>
      <c r="O1" s="20"/>
      <c r="P1" s="21"/>
      <c r="Q1" s="23"/>
      <c r="R1" s="23"/>
      <c r="S1" s="21"/>
      <c r="T1" s="22"/>
    </row>
    <row r="2" spans="1:20" ht="24.75" customHeight="1" x14ac:dyDescent="0.25">
      <c r="A2" s="1289" t="s">
        <v>0</v>
      </c>
      <c r="B2" s="1289" t="s">
        <v>1</v>
      </c>
      <c r="C2" s="1289" t="s">
        <v>2</v>
      </c>
      <c r="D2" s="1289" t="s">
        <v>12</v>
      </c>
      <c r="E2" s="1289" t="s">
        <v>3</v>
      </c>
      <c r="F2" s="1289" t="s">
        <v>4</v>
      </c>
      <c r="G2" s="1289" t="s">
        <v>5</v>
      </c>
      <c r="H2" s="1289" t="s">
        <v>6</v>
      </c>
      <c r="I2" s="1291" t="s">
        <v>7</v>
      </c>
      <c r="J2" s="1293" t="s">
        <v>284</v>
      </c>
      <c r="K2" s="1294"/>
      <c r="L2" s="1294"/>
      <c r="M2" s="1295"/>
      <c r="N2" s="1310" t="s">
        <v>689</v>
      </c>
      <c r="O2" s="1302"/>
      <c r="P2" s="1303" t="s">
        <v>281</v>
      </c>
      <c r="Q2" s="1302" t="s">
        <v>690</v>
      </c>
      <c r="R2" s="1302"/>
      <c r="S2" s="1303" t="s">
        <v>281</v>
      </c>
      <c r="T2" s="1305" t="s">
        <v>691</v>
      </c>
    </row>
    <row r="3" spans="1:20" ht="26.25" thickBot="1" x14ac:dyDescent="0.3">
      <c r="A3" s="1290"/>
      <c r="B3" s="1290"/>
      <c r="C3" s="1290"/>
      <c r="D3" s="1290"/>
      <c r="E3" s="1290"/>
      <c r="F3" s="1290"/>
      <c r="G3" s="1290"/>
      <c r="H3" s="1290"/>
      <c r="I3" s="1292"/>
      <c r="J3" s="72" t="s">
        <v>8</v>
      </c>
      <c r="K3" s="73" t="s">
        <v>9</v>
      </c>
      <c r="L3" s="73" t="s">
        <v>10</v>
      </c>
      <c r="M3" s="74" t="s">
        <v>11</v>
      </c>
      <c r="N3" s="75" t="s">
        <v>277</v>
      </c>
      <c r="O3" s="76" t="s">
        <v>278</v>
      </c>
      <c r="P3" s="1304"/>
      <c r="Q3" s="76" t="s">
        <v>277</v>
      </c>
      <c r="R3" s="76" t="s">
        <v>278</v>
      </c>
      <c r="S3" s="1304"/>
      <c r="T3" s="1306"/>
    </row>
    <row r="4" spans="1:20" ht="60" customHeight="1" x14ac:dyDescent="0.25">
      <c r="A4" s="1296" t="s">
        <v>13</v>
      </c>
      <c r="B4" s="1297" t="s">
        <v>14</v>
      </c>
      <c r="C4" s="1298" t="s">
        <v>15</v>
      </c>
      <c r="D4" s="78">
        <v>1</v>
      </c>
      <c r="E4" s="77" t="s">
        <v>16</v>
      </c>
      <c r="F4" s="77" t="s">
        <v>17</v>
      </c>
      <c r="G4" s="77" t="s">
        <v>18</v>
      </c>
      <c r="H4" s="77" t="s">
        <v>19</v>
      </c>
      <c r="I4" s="79" t="s">
        <v>20</v>
      </c>
      <c r="J4" s="46" t="s">
        <v>205</v>
      </c>
      <c r="K4" s="47" t="s">
        <v>206</v>
      </c>
      <c r="L4" s="47" t="s">
        <v>96</v>
      </c>
      <c r="M4" s="50" t="s">
        <v>207</v>
      </c>
      <c r="N4" s="46">
        <v>0.09</v>
      </c>
      <c r="O4" s="47">
        <v>0.09</v>
      </c>
      <c r="P4" s="48">
        <f>O4/N4</f>
        <v>1</v>
      </c>
      <c r="Q4" s="49" t="s">
        <v>96</v>
      </c>
      <c r="R4" s="49" t="s">
        <v>872</v>
      </c>
      <c r="S4" s="48"/>
      <c r="T4" s="50" t="s">
        <v>889</v>
      </c>
    </row>
    <row r="5" spans="1:20" ht="60" customHeight="1" x14ac:dyDescent="0.25">
      <c r="A5" s="1226"/>
      <c r="B5" s="1218"/>
      <c r="C5" s="1221"/>
      <c r="D5" s="24">
        <v>2</v>
      </c>
      <c r="E5" s="25" t="s">
        <v>21</v>
      </c>
      <c r="F5" s="25" t="s">
        <v>22</v>
      </c>
      <c r="G5" s="25" t="s">
        <v>23</v>
      </c>
      <c r="H5" s="25" t="s">
        <v>24</v>
      </c>
      <c r="I5" s="31" t="s">
        <v>25</v>
      </c>
      <c r="J5" s="54" t="s">
        <v>208</v>
      </c>
      <c r="K5" s="25" t="s">
        <v>209</v>
      </c>
      <c r="L5" s="24">
        <v>52</v>
      </c>
      <c r="M5" s="31" t="s">
        <v>210</v>
      </c>
      <c r="N5" s="54">
        <v>3</v>
      </c>
      <c r="O5" s="24">
        <v>3</v>
      </c>
      <c r="P5" s="113">
        <f t="shared" ref="P5:P31" si="0">O5/N5</f>
        <v>1</v>
      </c>
      <c r="Q5" s="37">
        <v>245080000</v>
      </c>
      <c r="R5" s="37">
        <v>117720000</v>
      </c>
      <c r="S5" s="36">
        <f>R5/Q5</f>
        <v>0.48033295250530439</v>
      </c>
      <c r="T5" s="31" t="s">
        <v>890</v>
      </c>
    </row>
    <row r="6" spans="1:20" ht="60" customHeight="1" x14ac:dyDescent="0.25">
      <c r="A6" s="1226"/>
      <c r="B6" s="1218"/>
      <c r="C6" s="1221"/>
      <c r="D6" s="24">
        <v>3</v>
      </c>
      <c r="E6" s="25" t="s">
        <v>26</v>
      </c>
      <c r="F6" s="25" t="s">
        <v>27</v>
      </c>
      <c r="G6" s="25" t="s">
        <v>28</v>
      </c>
      <c r="H6" s="25" t="s">
        <v>29</v>
      </c>
      <c r="I6" s="31" t="s">
        <v>30</v>
      </c>
      <c r="J6" s="54" t="s">
        <v>211</v>
      </c>
      <c r="K6" s="25" t="s">
        <v>212</v>
      </c>
      <c r="L6" s="24">
        <v>45</v>
      </c>
      <c r="M6" s="31" t="s">
        <v>213</v>
      </c>
      <c r="N6" s="54">
        <v>1</v>
      </c>
      <c r="O6" s="24">
        <v>1</v>
      </c>
      <c r="P6" s="113">
        <f t="shared" si="0"/>
        <v>1</v>
      </c>
      <c r="Q6" s="37">
        <v>69920000</v>
      </c>
      <c r="R6" s="37">
        <v>24640000</v>
      </c>
      <c r="S6" s="115">
        <f>R6/Q6</f>
        <v>0.35240274599542332</v>
      </c>
      <c r="T6" s="31" t="s">
        <v>891</v>
      </c>
    </row>
    <row r="7" spans="1:20" ht="60" customHeight="1" x14ac:dyDescent="0.25">
      <c r="A7" s="1226"/>
      <c r="B7" s="1218"/>
      <c r="C7" s="1221"/>
      <c r="D7" s="24">
        <v>4</v>
      </c>
      <c r="E7" s="25" t="s">
        <v>31</v>
      </c>
      <c r="F7" s="25" t="s">
        <v>32</v>
      </c>
      <c r="G7" s="25" t="s">
        <v>33</v>
      </c>
      <c r="H7" s="25" t="s">
        <v>34</v>
      </c>
      <c r="I7" s="31" t="s">
        <v>35</v>
      </c>
      <c r="J7" s="54" t="s">
        <v>96</v>
      </c>
      <c r="K7" s="24" t="s">
        <v>96</v>
      </c>
      <c r="L7" s="24" t="s">
        <v>96</v>
      </c>
      <c r="M7" s="52" t="s">
        <v>96</v>
      </c>
      <c r="N7" s="54">
        <v>1</v>
      </c>
      <c r="O7" s="24">
        <v>1</v>
      </c>
      <c r="P7" s="113">
        <f t="shared" si="0"/>
        <v>1</v>
      </c>
      <c r="Q7" s="37" t="s">
        <v>873</v>
      </c>
      <c r="R7" s="37" t="s">
        <v>873</v>
      </c>
      <c r="S7" s="36"/>
      <c r="T7" s="31" t="s">
        <v>892</v>
      </c>
    </row>
    <row r="8" spans="1:20" ht="60" customHeight="1" x14ac:dyDescent="0.25">
      <c r="A8" s="1226"/>
      <c r="B8" s="1218"/>
      <c r="C8" s="1221"/>
      <c r="D8" s="24">
        <v>5</v>
      </c>
      <c r="E8" s="25" t="s">
        <v>36</v>
      </c>
      <c r="F8" s="25" t="s">
        <v>37</v>
      </c>
      <c r="G8" s="25" t="s">
        <v>38</v>
      </c>
      <c r="H8" s="25" t="s">
        <v>39</v>
      </c>
      <c r="I8" s="31" t="s">
        <v>40</v>
      </c>
      <c r="J8" s="54" t="s">
        <v>211</v>
      </c>
      <c r="K8" s="25" t="s">
        <v>214</v>
      </c>
      <c r="L8" s="24">
        <v>45</v>
      </c>
      <c r="M8" s="31" t="s">
        <v>213</v>
      </c>
      <c r="N8" s="54">
        <v>1</v>
      </c>
      <c r="O8" s="24">
        <v>1</v>
      </c>
      <c r="P8" s="113">
        <f t="shared" si="0"/>
        <v>1</v>
      </c>
      <c r="Q8" s="37">
        <v>69920000</v>
      </c>
      <c r="R8" s="37">
        <v>24640000</v>
      </c>
      <c r="S8" s="36">
        <f>R8/Q8</f>
        <v>0.35240274599542332</v>
      </c>
      <c r="T8" s="31" t="s">
        <v>893</v>
      </c>
    </row>
    <row r="9" spans="1:20" ht="60" customHeight="1" x14ac:dyDescent="0.25">
      <c r="A9" s="1226"/>
      <c r="B9" s="1218"/>
      <c r="C9" s="1221"/>
      <c r="D9" s="24">
        <v>6</v>
      </c>
      <c r="E9" s="25" t="s">
        <v>41</v>
      </c>
      <c r="F9" s="25" t="s">
        <v>42</v>
      </c>
      <c r="G9" s="25" t="s">
        <v>43</v>
      </c>
      <c r="H9" s="24" t="s">
        <v>44</v>
      </c>
      <c r="I9" s="52" t="s">
        <v>45</v>
      </c>
      <c r="J9" s="82" t="s">
        <v>215</v>
      </c>
      <c r="K9" s="25" t="s">
        <v>216</v>
      </c>
      <c r="L9" s="9">
        <v>197</v>
      </c>
      <c r="M9" s="31" t="s">
        <v>217</v>
      </c>
      <c r="N9" s="54">
        <v>0.08</v>
      </c>
      <c r="O9" s="24">
        <v>7.4999999999999997E-2</v>
      </c>
      <c r="P9" s="113">
        <f t="shared" si="0"/>
        <v>0.9375</v>
      </c>
      <c r="Q9" s="37">
        <v>82000000</v>
      </c>
      <c r="R9" s="37">
        <v>6570000</v>
      </c>
      <c r="S9" s="115">
        <f>R9/Q9</f>
        <v>8.0121951219512197E-2</v>
      </c>
      <c r="T9" s="31" t="s">
        <v>894</v>
      </c>
    </row>
    <row r="10" spans="1:20" ht="60" customHeight="1" x14ac:dyDescent="0.25">
      <c r="A10" s="1226"/>
      <c r="B10" s="1218"/>
      <c r="C10" s="1221"/>
      <c r="D10" s="24">
        <v>7</v>
      </c>
      <c r="E10" s="25" t="s">
        <v>46</v>
      </c>
      <c r="F10" s="25" t="s">
        <v>47</v>
      </c>
      <c r="G10" s="25" t="s">
        <v>48</v>
      </c>
      <c r="H10" s="25" t="s">
        <v>19</v>
      </c>
      <c r="I10" s="31" t="s">
        <v>49</v>
      </c>
      <c r="J10" s="54" t="s">
        <v>96</v>
      </c>
      <c r="K10" s="24" t="s">
        <v>96</v>
      </c>
      <c r="L10" s="24" t="s">
        <v>96</v>
      </c>
      <c r="M10" s="52" t="s">
        <v>96</v>
      </c>
      <c r="N10" s="54">
        <v>0.1</v>
      </c>
      <c r="O10" s="24">
        <v>0.08</v>
      </c>
      <c r="P10" s="113">
        <f t="shared" si="0"/>
        <v>0.79999999999999993</v>
      </c>
      <c r="Q10" s="37" t="s">
        <v>873</v>
      </c>
      <c r="R10" s="37" t="s">
        <v>873</v>
      </c>
      <c r="S10" s="36"/>
      <c r="T10" s="31" t="s">
        <v>895</v>
      </c>
    </row>
    <row r="11" spans="1:20" ht="60" customHeight="1" x14ac:dyDescent="0.25">
      <c r="A11" s="1226"/>
      <c r="B11" s="1218"/>
      <c r="C11" s="1221" t="s">
        <v>50</v>
      </c>
      <c r="D11" s="24">
        <v>8</v>
      </c>
      <c r="E11" s="25" t="s">
        <v>51</v>
      </c>
      <c r="F11" s="25" t="s">
        <v>52</v>
      </c>
      <c r="G11" s="25" t="s">
        <v>53</v>
      </c>
      <c r="H11" s="25" t="s">
        <v>54</v>
      </c>
      <c r="I11" s="31" t="s">
        <v>55</v>
      </c>
      <c r="J11" s="6" t="s">
        <v>211</v>
      </c>
      <c r="K11" s="25" t="s">
        <v>218</v>
      </c>
      <c r="L11" s="24">
        <v>33</v>
      </c>
      <c r="M11" s="31" t="s">
        <v>219</v>
      </c>
      <c r="N11" s="54">
        <v>10</v>
      </c>
      <c r="O11" s="24">
        <v>8</v>
      </c>
      <c r="P11" s="113">
        <f t="shared" si="0"/>
        <v>0.8</v>
      </c>
      <c r="Q11" s="37">
        <v>28600000</v>
      </c>
      <c r="R11" s="37">
        <v>25860000</v>
      </c>
      <c r="S11" s="36">
        <f>R11/Q11</f>
        <v>0.90419580419580414</v>
      </c>
      <c r="T11" s="31" t="s">
        <v>896</v>
      </c>
    </row>
    <row r="12" spans="1:20" ht="60" customHeight="1" x14ac:dyDescent="0.25">
      <c r="A12" s="1226"/>
      <c r="B12" s="1218"/>
      <c r="C12" s="1221"/>
      <c r="D12" s="24">
        <v>9</v>
      </c>
      <c r="E12" s="25" t="s">
        <v>56</v>
      </c>
      <c r="F12" s="25" t="s">
        <v>57</v>
      </c>
      <c r="G12" s="25" t="s">
        <v>58</v>
      </c>
      <c r="H12" s="25" t="s">
        <v>59</v>
      </c>
      <c r="I12" s="31" t="s">
        <v>55</v>
      </c>
      <c r="J12" s="54" t="s">
        <v>211</v>
      </c>
      <c r="K12" s="24" t="s">
        <v>214</v>
      </c>
      <c r="L12" s="24">
        <v>28</v>
      </c>
      <c r="M12" s="31" t="s">
        <v>220</v>
      </c>
      <c r="N12" s="54">
        <v>0.09</v>
      </c>
      <c r="O12" s="24">
        <v>0.09</v>
      </c>
      <c r="P12" s="113">
        <f t="shared" si="0"/>
        <v>1</v>
      </c>
      <c r="Q12" s="37" t="s">
        <v>873</v>
      </c>
      <c r="R12" s="37" t="s">
        <v>873</v>
      </c>
      <c r="S12" s="36"/>
      <c r="T12" s="31" t="s">
        <v>897</v>
      </c>
    </row>
    <row r="13" spans="1:20" ht="60" customHeight="1" x14ac:dyDescent="0.25">
      <c r="A13" s="1226"/>
      <c r="B13" s="1218"/>
      <c r="C13" s="1221"/>
      <c r="D13" s="24">
        <v>10</v>
      </c>
      <c r="E13" s="25" t="s">
        <v>60</v>
      </c>
      <c r="F13" s="25" t="s">
        <v>61</v>
      </c>
      <c r="G13" s="25" t="s">
        <v>62</v>
      </c>
      <c r="H13" s="25" t="s">
        <v>63</v>
      </c>
      <c r="I13" s="31" t="s">
        <v>55</v>
      </c>
      <c r="J13" s="54" t="s">
        <v>221</v>
      </c>
      <c r="K13" s="24" t="s">
        <v>222</v>
      </c>
      <c r="L13" s="24">
        <v>122</v>
      </c>
      <c r="M13" s="31" t="s">
        <v>223</v>
      </c>
      <c r="N13" s="54">
        <v>0.09</v>
      </c>
      <c r="O13" s="24">
        <v>0.09</v>
      </c>
      <c r="P13" s="113">
        <f t="shared" si="0"/>
        <v>1</v>
      </c>
      <c r="Q13" s="37">
        <v>3090000</v>
      </c>
      <c r="R13" s="37">
        <v>3090000</v>
      </c>
      <c r="S13" s="36">
        <f>R13/Q13</f>
        <v>1</v>
      </c>
      <c r="T13" s="31" t="s">
        <v>898</v>
      </c>
    </row>
    <row r="14" spans="1:20" ht="60" customHeight="1" x14ac:dyDescent="0.25">
      <c r="A14" s="1226"/>
      <c r="B14" s="1218"/>
      <c r="C14" s="1221" t="s">
        <v>50</v>
      </c>
      <c r="D14" s="24">
        <v>11</v>
      </c>
      <c r="E14" s="25" t="s">
        <v>64</v>
      </c>
      <c r="F14" s="25" t="s">
        <v>65</v>
      </c>
      <c r="G14" s="25" t="s">
        <v>66</v>
      </c>
      <c r="H14" s="25" t="s">
        <v>67</v>
      </c>
      <c r="I14" s="31" t="s">
        <v>289</v>
      </c>
      <c r="J14" s="54" t="s">
        <v>224</v>
      </c>
      <c r="K14" s="24" t="s">
        <v>290</v>
      </c>
      <c r="L14" s="24" t="s">
        <v>225</v>
      </c>
      <c r="M14" s="31" t="s">
        <v>226</v>
      </c>
      <c r="N14" s="54">
        <v>9.5000000000000001E-2</v>
      </c>
      <c r="O14" s="24">
        <v>9.5000000000000001E-2</v>
      </c>
      <c r="P14" s="113">
        <f t="shared" si="0"/>
        <v>1</v>
      </c>
      <c r="Q14" s="37">
        <v>18000000</v>
      </c>
      <c r="R14" s="37">
        <v>0</v>
      </c>
      <c r="S14" s="36">
        <v>0</v>
      </c>
      <c r="T14" s="31" t="s">
        <v>899</v>
      </c>
    </row>
    <row r="15" spans="1:20" ht="60" customHeight="1" x14ac:dyDescent="0.25">
      <c r="A15" s="1226"/>
      <c r="B15" s="1218"/>
      <c r="C15" s="1221"/>
      <c r="D15" s="24">
        <v>12</v>
      </c>
      <c r="E15" s="25" t="s">
        <v>69</v>
      </c>
      <c r="F15" s="25" t="s">
        <v>70</v>
      </c>
      <c r="G15" s="25" t="s">
        <v>71</v>
      </c>
      <c r="H15" s="25" t="s">
        <v>72</v>
      </c>
      <c r="I15" s="31" t="s">
        <v>285</v>
      </c>
      <c r="J15" s="6" t="s">
        <v>211</v>
      </c>
      <c r="K15" s="8" t="s">
        <v>212</v>
      </c>
      <c r="L15" s="24">
        <v>46</v>
      </c>
      <c r="M15" s="31" t="s">
        <v>227</v>
      </c>
      <c r="N15" s="54">
        <v>0.05</v>
      </c>
      <c r="O15" s="24">
        <v>0.05</v>
      </c>
      <c r="P15" s="113">
        <f t="shared" si="0"/>
        <v>1</v>
      </c>
      <c r="Q15" s="37">
        <v>215000000</v>
      </c>
      <c r="R15" s="37">
        <v>215000000</v>
      </c>
      <c r="S15" s="36">
        <f>R15/Q15</f>
        <v>1</v>
      </c>
      <c r="T15" s="31" t="s">
        <v>900</v>
      </c>
    </row>
    <row r="16" spans="1:20" ht="60" customHeight="1" x14ac:dyDescent="0.25">
      <c r="A16" s="1226"/>
      <c r="B16" s="1218"/>
      <c r="C16" s="1221"/>
      <c r="D16" s="24">
        <v>13</v>
      </c>
      <c r="E16" s="25" t="s">
        <v>287</v>
      </c>
      <c r="F16" s="25" t="s">
        <v>288</v>
      </c>
      <c r="G16" s="25" t="s">
        <v>73</v>
      </c>
      <c r="H16" s="25" t="s">
        <v>74</v>
      </c>
      <c r="I16" s="31" t="s">
        <v>286</v>
      </c>
      <c r="J16" s="54" t="s">
        <v>228</v>
      </c>
      <c r="K16" s="26" t="s">
        <v>229</v>
      </c>
      <c r="L16" s="24" t="s">
        <v>230</v>
      </c>
      <c r="M16" s="53" t="s">
        <v>231</v>
      </c>
      <c r="N16" s="54">
        <v>0.05</v>
      </c>
      <c r="O16" s="24">
        <v>0.04</v>
      </c>
      <c r="P16" s="113">
        <f t="shared" si="0"/>
        <v>0.79999999999999993</v>
      </c>
      <c r="Q16" s="37" t="s">
        <v>874</v>
      </c>
      <c r="R16" s="37" t="s">
        <v>875</v>
      </c>
      <c r="S16" s="36"/>
      <c r="T16" s="31" t="s">
        <v>876</v>
      </c>
    </row>
    <row r="17" spans="1:20" ht="60" customHeight="1" x14ac:dyDescent="0.25">
      <c r="A17" s="1226"/>
      <c r="B17" s="1218"/>
      <c r="C17" s="1221"/>
      <c r="D17" s="24">
        <v>14</v>
      </c>
      <c r="E17" s="25" t="s">
        <v>75</v>
      </c>
      <c r="F17" s="25" t="s">
        <v>76</v>
      </c>
      <c r="G17" s="25" t="s">
        <v>77</v>
      </c>
      <c r="H17" s="25" t="s">
        <v>78</v>
      </c>
      <c r="I17" s="31" t="s">
        <v>68</v>
      </c>
      <c r="J17" s="54" t="s">
        <v>211</v>
      </c>
      <c r="K17" s="24" t="s">
        <v>218</v>
      </c>
      <c r="L17" s="24">
        <v>32</v>
      </c>
      <c r="M17" s="31" t="s">
        <v>232</v>
      </c>
      <c r="N17" s="54">
        <v>0.08</v>
      </c>
      <c r="O17" s="24">
        <v>0.08</v>
      </c>
      <c r="P17" s="113">
        <f t="shared" si="0"/>
        <v>1</v>
      </c>
      <c r="Q17" s="37">
        <v>186900000</v>
      </c>
      <c r="R17" s="37">
        <v>59710000</v>
      </c>
      <c r="S17" s="36">
        <f>R17/Q17</f>
        <v>0.3194756554307116</v>
      </c>
      <c r="T17" s="31" t="s">
        <v>877</v>
      </c>
    </row>
    <row r="18" spans="1:20" ht="60" customHeight="1" x14ac:dyDescent="0.25">
      <c r="A18" s="1226"/>
      <c r="B18" s="1218"/>
      <c r="C18" s="1221" t="s">
        <v>79</v>
      </c>
      <c r="D18" s="24">
        <v>15</v>
      </c>
      <c r="E18" s="25" t="s">
        <v>80</v>
      </c>
      <c r="F18" s="25" t="s">
        <v>81</v>
      </c>
      <c r="G18" s="25" t="s">
        <v>82</v>
      </c>
      <c r="H18" s="25" t="s">
        <v>83</v>
      </c>
      <c r="I18" s="31" t="s">
        <v>84</v>
      </c>
      <c r="J18" s="1226" t="s">
        <v>233</v>
      </c>
      <c r="K18" s="1218" t="s">
        <v>234</v>
      </c>
      <c r="L18" s="1219">
        <v>197</v>
      </c>
      <c r="M18" s="1299" t="s">
        <v>217</v>
      </c>
      <c r="N18" s="54">
        <v>0.1</v>
      </c>
      <c r="O18" s="24">
        <v>0.08</v>
      </c>
      <c r="P18" s="113">
        <f t="shared" si="0"/>
        <v>0.79999999999999993</v>
      </c>
      <c r="Q18" s="1169">
        <v>82000000</v>
      </c>
      <c r="R18" s="1169">
        <v>6570000</v>
      </c>
      <c r="S18" s="1166">
        <f>R18/Q18</f>
        <v>8.0121951219512197E-2</v>
      </c>
      <c r="T18" s="31" t="s">
        <v>878</v>
      </c>
    </row>
    <row r="19" spans="1:20" ht="60" customHeight="1" x14ac:dyDescent="0.25">
      <c r="A19" s="1226"/>
      <c r="B19" s="1218"/>
      <c r="C19" s="1221"/>
      <c r="D19" s="24">
        <v>16</v>
      </c>
      <c r="E19" s="25" t="s">
        <v>85</v>
      </c>
      <c r="F19" s="25" t="s">
        <v>86</v>
      </c>
      <c r="G19" s="25" t="s">
        <v>291</v>
      </c>
      <c r="H19" s="25" t="s">
        <v>87</v>
      </c>
      <c r="I19" s="80" t="s">
        <v>88</v>
      </c>
      <c r="J19" s="1226"/>
      <c r="K19" s="1218"/>
      <c r="L19" s="1219"/>
      <c r="M19" s="1299"/>
      <c r="N19" s="54">
        <v>2E-3</v>
      </c>
      <c r="O19" s="24">
        <v>6.9999999999999999E-4</v>
      </c>
      <c r="P19" s="113">
        <f t="shared" si="0"/>
        <v>0.35</v>
      </c>
      <c r="Q19" s="1170"/>
      <c r="R19" s="1170"/>
      <c r="S19" s="1167"/>
      <c r="T19" s="31" t="s">
        <v>879</v>
      </c>
    </row>
    <row r="20" spans="1:20" ht="60" customHeight="1" x14ac:dyDescent="0.25">
      <c r="A20" s="1226"/>
      <c r="B20" s="1218"/>
      <c r="C20" s="1221"/>
      <c r="D20" s="24">
        <v>17</v>
      </c>
      <c r="E20" s="25" t="s">
        <v>89</v>
      </c>
      <c r="F20" s="25" t="s">
        <v>90</v>
      </c>
      <c r="G20" s="25" t="s">
        <v>91</v>
      </c>
      <c r="H20" s="25" t="s">
        <v>87</v>
      </c>
      <c r="I20" s="80" t="s">
        <v>92</v>
      </c>
      <c r="J20" s="1226"/>
      <c r="K20" s="1218"/>
      <c r="L20" s="1219"/>
      <c r="M20" s="1299"/>
      <c r="N20" s="54">
        <v>1E-3</v>
      </c>
      <c r="O20" s="24">
        <v>2.9999999999999997E-4</v>
      </c>
      <c r="P20" s="113">
        <f t="shared" si="0"/>
        <v>0.3</v>
      </c>
      <c r="Q20" s="1171"/>
      <c r="R20" s="1171"/>
      <c r="S20" s="1168"/>
      <c r="T20" s="31" t="s">
        <v>879</v>
      </c>
    </row>
    <row r="21" spans="1:20" ht="60" customHeight="1" x14ac:dyDescent="0.25">
      <c r="A21" s="1226"/>
      <c r="B21" s="1218"/>
      <c r="C21" s="1221"/>
      <c r="D21" s="24">
        <v>18</v>
      </c>
      <c r="E21" s="25" t="s">
        <v>93</v>
      </c>
      <c r="F21" s="25" t="s">
        <v>94</v>
      </c>
      <c r="G21" s="25" t="s">
        <v>95</v>
      </c>
      <c r="H21" s="24" t="s">
        <v>96</v>
      </c>
      <c r="I21" s="80" t="s">
        <v>97</v>
      </c>
      <c r="J21" s="54" t="s">
        <v>96</v>
      </c>
      <c r="K21" s="24" t="s">
        <v>96</v>
      </c>
      <c r="L21" s="24" t="s">
        <v>96</v>
      </c>
      <c r="M21" s="52" t="s">
        <v>96</v>
      </c>
      <c r="N21" s="54">
        <v>0.09</v>
      </c>
      <c r="O21" s="24">
        <v>0.09</v>
      </c>
      <c r="P21" s="113">
        <f t="shared" si="0"/>
        <v>1</v>
      </c>
      <c r="Q21" s="37" t="s">
        <v>873</v>
      </c>
      <c r="R21" s="37" t="s">
        <v>873</v>
      </c>
      <c r="S21" s="36"/>
      <c r="T21" s="31" t="s">
        <v>880</v>
      </c>
    </row>
    <row r="22" spans="1:20" ht="60" customHeight="1" x14ac:dyDescent="0.25">
      <c r="A22" s="1226"/>
      <c r="B22" s="1218"/>
      <c r="C22" s="1221"/>
      <c r="D22" s="24">
        <v>19</v>
      </c>
      <c r="E22" s="25" t="s">
        <v>98</v>
      </c>
      <c r="F22" s="25" t="s">
        <v>99</v>
      </c>
      <c r="G22" s="25" t="s">
        <v>100</v>
      </c>
      <c r="H22" s="25" t="s">
        <v>101</v>
      </c>
      <c r="I22" s="80" t="s">
        <v>102</v>
      </c>
      <c r="J22" s="54" t="s">
        <v>233</v>
      </c>
      <c r="K22" s="24" t="s">
        <v>234</v>
      </c>
      <c r="L22" s="28">
        <v>192</v>
      </c>
      <c r="M22" s="55" t="s">
        <v>235</v>
      </c>
      <c r="N22" s="54">
        <v>0.1</v>
      </c>
      <c r="O22" s="24">
        <v>0.1</v>
      </c>
      <c r="P22" s="113">
        <f t="shared" si="0"/>
        <v>1</v>
      </c>
      <c r="Q22" s="37">
        <v>82000000</v>
      </c>
      <c r="R22" s="37">
        <v>6570000</v>
      </c>
      <c r="S22" s="36">
        <f>R22/Q22</f>
        <v>8.0121951219512197E-2</v>
      </c>
      <c r="T22" s="31" t="s">
        <v>881</v>
      </c>
    </row>
    <row r="23" spans="1:20" ht="60" customHeight="1" x14ac:dyDescent="0.25">
      <c r="A23" s="1226"/>
      <c r="B23" s="1218"/>
      <c r="C23" s="1221"/>
      <c r="D23" s="24">
        <v>20</v>
      </c>
      <c r="E23" s="25" t="s">
        <v>103</v>
      </c>
      <c r="F23" s="25" t="s">
        <v>104</v>
      </c>
      <c r="G23" s="25" t="s">
        <v>105</v>
      </c>
      <c r="H23" s="25" t="s">
        <v>106</v>
      </c>
      <c r="I23" s="31" t="s">
        <v>107</v>
      </c>
      <c r="J23" s="54" t="s">
        <v>96</v>
      </c>
      <c r="K23" s="24" t="s">
        <v>96</v>
      </c>
      <c r="L23" s="24" t="s">
        <v>96</v>
      </c>
      <c r="M23" s="52" t="s">
        <v>96</v>
      </c>
      <c r="N23" s="54">
        <v>0.1</v>
      </c>
      <c r="O23" s="24">
        <v>0</v>
      </c>
      <c r="P23" s="113">
        <f t="shared" si="0"/>
        <v>0</v>
      </c>
      <c r="Q23" s="37" t="s">
        <v>873</v>
      </c>
      <c r="R23" s="37" t="s">
        <v>873</v>
      </c>
      <c r="S23" s="36"/>
      <c r="T23" s="31"/>
    </row>
    <row r="24" spans="1:20" ht="60" customHeight="1" x14ac:dyDescent="0.25">
      <c r="A24" s="1226"/>
      <c r="B24" s="1222" t="s">
        <v>108</v>
      </c>
      <c r="C24" s="1221" t="s">
        <v>109</v>
      </c>
      <c r="D24" s="24">
        <v>21</v>
      </c>
      <c r="E24" s="30" t="s">
        <v>110</v>
      </c>
      <c r="F24" s="25" t="s">
        <v>111</v>
      </c>
      <c r="G24" s="25" t="s">
        <v>112</v>
      </c>
      <c r="H24" s="25" t="s">
        <v>113</v>
      </c>
      <c r="I24" s="31" t="s">
        <v>114</v>
      </c>
      <c r="J24" s="54" t="s">
        <v>236</v>
      </c>
      <c r="K24" s="24" t="s">
        <v>237</v>
      </c>
      <c r="L24" s="24">
        <v>65</v>
      </c>
      <c r="M24" s="31" t="s">
        <v>238</v>
      </c>
      <c r="N24" s="54">
        <v>0.05</v>
      </c>
      <c r="O24" s="24">
        <v>0.04</v>
      </c>
      <c r="P24" s="113">
        <f t="shared" si="0"/>
        <v>0.79999999999999993</v>
      </c>
      <c r="Q24" s="37" t="s">
        <v>873</v>
      </c>
      <c r="R24" s="37" t="s">
        <v>873</v>
      </c>
      <c r="S24" s="36"/>
      <c r="T24" s="31" t="s">
        <v>882</v>
      </c>
    </row>
    <row r="25" spans="1:20" ht="60" customHeight="1" x14ac:dyDescent="0.25">
      <c r="A25" s="1226"/>
      <c r="B25" s="1222"/>
      <c r="C25" s="1221"/>
      <c r="D25" s="24">
        <v>22</v>
      </c>
      <c r="E25" s="25" t="s">
        <v>115</v>
      </c>
      <c r="F25" s="25" t="s">
        <v>116</v>
      </c>
      <c r="G25" s="25" t="s">
        <v>117</v>
      </c>
      <c r="H25" s="25" t="s">
        <v>118</v>
      </c>
      <c r="I25" s="31" t="s">
        <v>119</v>
      </c>
      <c r="J25" s="85" t="s">
        <v>236</v>
      </c>
      <c r="K25" s="29" t="s">
        <v>239</v>
      </c>
      <c r="L25" s="24">
        <v>85</v>
      </c>
      <c r="M25" s="31" t="s">
        <v>240</v>
      </c>
      <c r="N25" s="54">
        <v>0.1</v>
      </c>
      <c r="O25" s="24">
        <v>0.05</v>
      </c>
      <c r="P25" s="113">
        <f t="shared" si="0"/>
        <v>0.5</v>
      </c>
      <c r="Q25" s="37" t="s">
        <v>873</v>
      </c>
      <c r="R25" s="37" t="s">
        <v>873</v>
      </c>
      <c r="S25" s="36"/>
      <c r="T25" s="31" t="s">
        <v>883</v>
      </c>
    </row>
    <row r="26" spans="1:20" ht="60" customHeight="1" x14ac:dyDescent="0.25">
      <c r="A26" s="1226"/>
      <c r="B26" s="1222"/>
      <c r="C26" s="1221"/>
      <c r="D26" s="24">
        <v>23</v>
      </c>
      <c r="E26" s="25" t="s">
        <v>120</v>
      </c>
      <c r="F26" s="25" t="s">
        <v>121</v>
      </c>
      <c r="G26" s="25" t="s">
        <v>122</v>
      </c>
      <c r="H26" s="25" t="s">
        <v>118</v>
      </c>
      <c r="I26" s="31" t="s">
        <v>123</v>
      </c>
      <c r="J26" s="54" t="s">
        <v>96</v>
      </c>
      <c r="K26" s="24" t="s">
        <v>96</v>
      </c>
      <c r="L26" s="24" t="s">
        <v>96</v>
      </c>
      <c r="M26" s="57" t="s">
        <v>241</v>
      </c>
      <c r="N26" s="54">
        <v>0.1</v>
      </c>
      <c r="O26" s="24">
        <v>0.1</v>
      </c>
      <c r="P26" s="113">
        <f t="shared" si="0"/>
        <v>1</v>
      </c>
      <c r="Q26" s="37">
        <v>3000000000</v>
      </c>
      <c r="R26" s="37">
        <v>3000000000</v>
      </c>
      <c r="S26" s="36">
        <f>R26/Q26</f>
        <v>1</v>
      </c>
      <c r="T26" s="31" t="s">
        <v>884</v>
      </c>
    </row>
    <row r="27" spans="1:20" ht="60" customHeight="1" x14ac:dyDescent="0.25">
      <c r="A27" s="1226"/>
      <c r="B27" s="1222"/>
      <c r="C27" s="1221" t="s">
        <v>124</v>
      </c>
      <c r="D27" s="24">
        <v>24</v>
      </c>
      <c r="E27" s="25" t="s">
        <v>125</v>
      </c>
      <c r="F27" s="25" t="s">
        <v>126</v>
      </c>
      <c r="G27" s="25" t="s">
        <v>127</v>
      </c>
      <c r="H27" s="25" t="s">
        <v>128</v>
      </c>
      <c r="I27" s="31" t="s">
        <v>129</v>
      </c>
      <c r="J27" s="54" t="s">
        <v>242</v>
      </c>
      <c r="K27" s="24" t="s">
        <v>243</v>
      </c>
      <c r="L27" s="24">
        <v>68</v>
      </c>
      <c r="M27" s="31" t="s">
        <v>244</v>
      </c>
      <c r="N27" s="54">
        <v>2E-3</v>
      </c>
      <c r="O27" s="24">
        <v>2E-3</v>
      </c>
      <c r="P27" s="113">
        <f t="shared" si="0"/>
        <v>1</v>
      </c>
      <c r="Q27" s="37">
        <v>10000000</v>
      </c>
      <c r="R27" s="37">
        <v>0</v>
      </c>
      <c r="S27" s="115">
        <f>R27/Q27</f>
        <v>0</v>
      </c>
      <c r="T27" s="31" t="s">
        <v>885</v>
      </c>
    </row>
    <row r="28" spans="1:20" ht="60" customHeight="1" x14ac:dyDescent="0.25">
      <c r="A28" s="1226"/>
      <c r="B28" s="1222"/>
      <c r="C28" s="1221"/>
      <c r="D28" s="24">
        <v>25</v>
      </c>
      <c r="E28" s="30" t="s">
        <v>130</v>
      </c>
      <c r="F28" s="25" t="s">
        <v>131</v>
      </c>
      <c r="G28" s="25" t="s">
        <v>132</v>
      </c>
      <c r="H28" s="25" t="s">
        <v>133</v>
      </c>
      <c r="I28" s="31" t="s">
        <v>134</v>
      </c>
      <c r="J28" s="54" t="s">
        <v>245</v>
      </c>
      <c r="K28" s="24" t="s">
        <v>246</v>
      </c>
      <c r="L28" s="24">
        <v>107</v>
      </c>
      <c r="M28" s="31" t="s">
        <v>247</v>
      </c>
      <c r="N28" s="54">
        <v>0.08</v>
      </c>
      <c r="O28" s="24">
        <v>0.08</v>
      </c>
      <c r="P28" s="113">
        <f t="shared" si="0"/>
        <v>1</v>
      </c>
      <c r="Q28" s="37">
        <v>53800000</v>
      </c>
      <c r="R28" s="37">
        <v>53800000</v>
      </c>
      <c r="S28" s="115">
        <f>R28/Q28</f>
        <v>1</v>
      </c>
      <c r="T28" s="31" t="s">
        <v>886</v>
      </c>
    </row>
    <row r="29" spans="1:20" ht="60" customHeight="1" x14ac:dyDescent="0.25">
      <c r="A29" s="1226"/>
      <c r="B29" s="1222"/>
      <c r="C29" s="1221" t="s">
        <v>135</v>
      </c>
      <c r="D29" s="24">
        <v>26</v>
      </c>
      <c r="E29" s="25" t="s">
        <v>136</v>
      </c>
      <c r="F29" s="25" t="s">
        <v>137</v>
      </c>
      <c r="G29" s="25" t="s">
        <v>138</v>
      </c>
      <c r="H29" s="25" t="s">
        <v>139</v>
      </c>
      <c r="I29" s="31" t="s">
        <v>140</v>
      </c>
      <c r="J29" s="54" t="s">
        <v>96</v>
      </c>
      <c r="K29" s="24" t="s">
        <v>96</v>
      </c>
      <c r="L29" s="24" t="s">
        <v>96</v>
      </c>
      <c r="M29" s="57" t="s">
        <v>241</v>
      </c>
      <c r="N29" s="54">
        <v>1</v>
      </c>
      <c r="O29" s="24">
        <v>1</v>
      </c>
      <c r="P29" s="113">
        <f t="shared" si="0"/>
        <v>1</v>
      </c>
      <c r="Q29" s="37" t="s">
        <v>873</v>
      </c>
      <c r="R29" s="37" t="s">
        <v>873</v>
      </c>
      <c r="S29" s="36"/>
      <c r="T29" s="31" t="s">
        <v>887</v>
      </c>
    </row>
    <row r="30" spans="1:20" ht="60" customHeight="1" x14ac:dyDescent="0.25">
      <c r="A30" s="1226"/>
      <c r="B30" s="1222"/>
      <c r="C30" s="1221"/>
      <c r="D30" s="24">
        <v>27</v>
      </c>
      <c r="E30" s="26" t="s">
        <v>141</v>
      </c>
      <c r="F30" s="26" t="s">
        <v>142</v>
      </c>
      <c r="G30" s="26" t="s">
        <v>143</v>
      </c>
      <c r="H30" s="26" t="s">
        <v>144</v>
      </c>
      <c r="I30" s="59" t="s">
        <v>145</v>
      </c>
      <c r="J30" s="58" t="s">
        <v>215</v>
      </c>
      <c r="K30" s="26" t="s">
        <v>216</v>
      </c>
      <c r="L30" s="24">
        <v>197</v>
      </c>
      <c r="M30" s="59" t="s">
        <v>217</v>
      </c>
      <c r="N30" s="114">
        <v>0.1</v>
      </c>
      <c r="O30" s="100">
        <v>0.1</v>
      </c>
      <c r="P30" s="113">
        <f t="shared" si="0"/>
        <v>1</v>
      </c>
      <c r="Q30" s="37">
        <v>82000000</v>
      </c>
      <c r="R30" s="37">
        <v>6570000</v>
      </c>
      <c r="S30" s="36">
        <f>R30/Q30</f>
        <v>8.0121951219512197E-2</v>
      </c>
      <c r="T30" s="31" t="s">
        <v>888</v>
      </c>
    </row>
    <row r="31" spans="1:20" ht="60" customHeight="1" x14ac:dyDescent="0.25">
      <c r="A31" s="1226"/>
      <c r="B31" s="1219" t="s">
        <v>146</v>
      </c>
      <c r="C31" s="1218" t="s">
        <v>147</v>
      </c>
      <c r="D31" s="24">
        <v>28</v>
      </c>
      <c r="E31" s="26" t="s">
        <v>148</v>
      </c>
      <c r="F31" s="26" t="s">
        <v>149</v>
      </c>
      <c r="G31" s="26" t="s">
        <v>150</v>
      </c>
      <c r="H31" s="26" t="s">
        <v>151</v>
      </c>
      <c r="I31" s="59" t="s">
        <v>152</v>
      </c>
      <c r="J31" s="58" t="s">
        <v>248</v>
      </c>
      <c r="K31" s="39" t="s">
        <v>249</v>
      </c>
      <c r="L31" s="24">
        <v>157</v>
      </c>
      <c r="M31" s="60" t="s">
        <v>250</v>
      </c>
      <c r="N31" s="114">
        <v>0.09</v>
      </c>
      <c r="O31" s="100">
        <v>0.09</v>
      </c>
      <c r="P31" s="113">
        <f t="shared" si="0"/>
        <v>1</v>
      </c>
      <c r="Q31" s="37">
        <v>61607604</v>
      </c>
      <c r="R31" s="37">
        <v>15840000</v>
      </c>
      <c r="S31" s="115">
        <f>R31/Q31</f>
        <v>0.25711111894564181</v>
      </c>
      <c r="T31" s="31" t="s">
        <v>901</v>
      </c>
    </row>
    <row r="32" spans="1:20" ht="60" customHeight="1" x14ac:dyDescent="0.25">
      <c r="A32" s="1226"/>
      <c r="B32" s="1219"/>
      <c r="C32" s="1218"/>
      <c r="D32" s="1218">
        <v>29</v>
      </c>
      <c r="E32" s="1218" t="s">
        <v>153</v>
      </c>
      <c r="F32" s="1218" t="s">
        <v>154</v>
      </c>
      <c r="G32" s="1218" t="s">
        <v>155</v>
      </c>
      <c r="H32" s="1218" t="s">
        <v>151</v>
      </c>
      <c r="I32" s="1232" t="s">
        <v>152</v>
      </c>
      <c r="J32" s="54" t="s">
        <v>251</v>
      </c>
      <c r="K32" s="8" t="s">
        <v>252</v>
      </c>
      <c r="L32" s="24">
        <v>129</v>
      </c>
      <c r="M32" s="31" t="s">
        <v>253</v>
      </c>
      <c r="N32" s="1285">
        <v>0.09</v>
      </c>
      <c r="O32" s="1153">
        <v>0.09</v>
      </c>
      <c r="P32" s="1166">
        <f>O32/N32</f>
        <v>1</v>
      </c>
      <c r="Q32" s="119">
        <v>58710000</v>
      </c>
      <c r="R32" s="119">
        <v>10140000</v>
      </c>
      <c r="S32" s="115">
        <f t="shared" ref="S32:S95" si="1">R32/Q32</f>
        <v>0.17271333673990802</v>
      </c>
      <c r="T32" s="122" t="s">
        <v>902</v>
      </c>
    </row>
    <row r="33" spans="1:20" ht="60" customHeight="1" x14ac:dyDescent="0.25">
      <c r="A33" s="1226"/>
      <c r="B33" s="1219"/>
      <c r="C33" s="1218"/>
      <c r="D33" s="1218"/>
      <c r="E33" s="1218"/>
      <c r="F33" s="1218"/>
      <c r="G33" s="1218"/>
      <c r="H33" s="1218"/>
      <c r="I33" s="1232"/>
      <c r="J33" s="54" t="s">
        <v>254</v>
      </c>
      <c r="K33" s="8" t="s">
        <v>255</v>
      </c>
      <c r="L33" s="24">
        <v>134</v>
      </c>
      <c r="M33" s="31" t="s">
        <v>256</v>
      </c>
      <c r="N33" s="1200"/>
      <c r="O33" s="1154"/>
      <c r="P33" s="1167"/>
      <c r="Q33" s="120">
        <v>54000000</v>
      </c>
      <c r="R33" s="120">
        <v>31680000</v>
      </c>
      <c r="S33" s="115">
        <f t="shared" si="1"/>
        <v>0.58666666666666667</v>
      </c>
      <c r="T33" s="123" t="s">
        <v>903</v>
      </c>
    </row>
    <row r="34" spans="1:20" ht="60" customHeight="1" x14ac:dyDescent="0.25">
      <c r="A34" s="1226"/>
      <c r="B34" s="1219"/>
      <c r="C34" s="1218"/>
      <c r="D34" s="1218"/>
      <c r="E34" s="1218"/>
      <c r="F34" s="1218"/>
      <c r="G34" s="1218"/>
      <c r="H34" s="1218"/>
      <c r="I34" s="1232"/>
      <c r="J34" s="54" t="s">
        <v>254</v>
      </c>
      <c r="K34" s="8" t="s">
        <v>255</v>
      </c>
      <c r="L34" s="24">
        <v>133</v>
      </c>
      <c r="M34" s="31" t="s">
        <v>257</v>
      </c>
      <c r="N34" s="1200"/>
      <c r="O34" s="1154"/>
      <c r="P34" s="1167"/>
      <c r="Q34" s="120">
        <v>25750000</v>
      </c>
      <c r="R34" s="120">
        <v>23220000</v>
      </c>
      <c r="S34" s="115">
        <f t="shared" si="1"/>
        <v>0.90174757281553397</v>
      </c>
      <c r="T34" s="123" t="s">
        <v>904</v>
      </c>
    </row>
    <row r="35" spans="1:20" ht="60" customHeight="1" x14ac:dyDescent="0.25">
      <c r="A35" s="1226"/>
      <c r="B35" s="1219"/>
      <c r="C35" s="1218"/>
      <c r="D35" s="1218"/>
      <c r="E35" s="1218"/>
      <c r="F35" s="1218"/>
      <c r="G35" s="1218"/>
      <c r="H35" s="1218"/>
      <c r="I35" s="1232"/>
      <c r="J35" s="6" t="s">
        <v>254</v>
      </c>
      <c r="K35" s="8" t="s">
        <v>249</v>
      </c>
      <c r="L35" s="24">
        <v>154</v>
      </c>
      <c r="M35" s="31" t="s">
        <v>258</v>
      </c>
      <c r="N35" s="1201"/>
      <c r="O35" s="1155"/>
      <c r="P35" s="1168"/>
      <c r="Q35" s="121">
        <v>159500000</v>
      </c>
      <c r="R35" s="121">
        <v>155340000</v>
      </c>
      <c r="S35" s="115">
        <f t="shared" si="1"/>
        <v>0.97391849529780561</v>
      </c>
      <c r="T35" s="124" t="s">
        <v>905</v>
      </c>
    </row>
    <row r="36" spans="1:20" ht="60" customHeight="1" x14ac:dyDescent="0.25">
      <c r="A36" s="1226"/>
      <c r="B36" s="1219"/>
      <c r="C36" s="1221" t="s">
        <v>156</v>
      </c>
      <c r="D36" s="1218">
        <v>30</v>
      </c>
      <c r="E36" s="1218" t="s">
        <v>157</v>
      </c>
      <c r="F36" s="1218" t="s">
        <v>158</v>
      </c>
      <c r="G36" s="1218" t="s">
        <v>159</v>
      </c>
      <c r="H36" s="1218" t="s">
        <v>151</v>
      </c>
      <c r="I36" s="1232" t="s">
        <v>272</v>
      </c>
      <c r="J36" s="1226" t="s">
        <v>254</v>
      </c>
      <c r="K36" s="1218" t="s">
        <v>259</v>
      </c>
      <c r="L36" s="1218">
        <v>143</v>
      </c>
      <c r="M36" s="1232" t="s">
        <v>260</v>
      </c>
      <c r="N36" s="1285">
        <v>0.09</v>
      </c>
      <c r="O36" s="1153">
        <v>0.09</v>
      </c>
      <c r="P36" s="1166">
        <f>O36/N36</f>
        <v>1</v>
      </c>
      <c r="Q36" s="1313">
        <v>20000000</v>
      </c>
      <c r="R36" s="1169">
        <v>19045950</v>
      </c>
      <c r="S36" s="1166">
        <f t="shared" si="1"/>
        <v>0.95229750000000002</v>
      </c>
      <c r="T36" s="1175" t="s">
        <v>906</v>
      </c>
    </row>
    <row r="37" spans="1:20" ht="60" customHeight="1" x14ac:dyDescent="0.25">
      <c r="A37" s="1226"/>
      <c r="B37" s="1219"/>
      <c r="C37" s="1221"/>
      <c r="D37" s="1218"/>
      <c r="E37" s="1218"/>
      <c r="F37" s="1218"/>
      <c r="G37" s="1218"/>
      <c r="H37" s="1218"/>
      <c r="I37" s="1232"/>
      <c r="J37" s="1226"/>
      <c r="K37" s="1218"/>
      <c r="L37" s="1218"/>
      <c r="M37" s="1232"/>
      <c r="N37" s="1200"/>
      <c r="O37" s="1315"/>
      <c r="P37" s="1167"/>
      <c r="Q37" s="1314"/>
      <c r="R37" s="1170"/>
      <c r="S37" s="1168"/>
      <c r="T37" s="1176"/>
    </row>
    <row r="38" spans="1:20" ht="60" customHeight="1" x14ac:dyDescent="0.25">
      <c r="A38" s="1226"/>
      <c r="B38" s="1219"/>
      <c r="C38" s="1221"/>
      <c r="D38" s="1218"/>
      <c r="E38" s="1218"/>
      <c r="F38" s="1218"/>
      <c r="G38" s="1218"/>
      <c r="H38" s="1218"/>
      <c r="I38" s="59" t="s">
        <v>273</v>
      </c>
      <c r="J38" s="58" t="s">
        <v>251</v>
      </c>
      <c r="K38" s="39" t="s">
        <v>252</v>
      </c>
      <c r="L38" s="26">
        <v>128</v>
      </c>
      <c r="M38" s="59" t="s">
        <v>261</v>
      </c>
      <c r="N38" s="1200"/>
      <c r="O38" s="1315"/>
      <c r="P38" s="1167"/>
      <c r="Q38" s="120">
        <v>25750000</v>
      </c>
      <c r="R38" s="120">
        <v>15840000</v>
      </c>
      <c r="S38" s="115">
        <f t="shared" si="1"/>
        <v>0.61514563106796116</v>
      </c>
      <c r="T38" s="123" t="s">
        <v>907</v>
      </c>
    </row>
    <row r="39" spans="1:20" ht="60" customHeight="1" x14ac:dyDescent="0.25">
      <c r="A39" s="1226"/>
      <c r="B39" s="1219"/>
      <c r="C39" s="1221"/>
      <c r="D39" s="1218"/>
      <c r="E39" s="1218"/>
      <c r="F39" s="1218"/>
      <c r="G39" s="1218"/>
      <c r="H39" s="1218"/>
      <c r="I39" s="31" t="s">
        <v>274</v>
      </c>
      <c r="J39" s="6" t="s">
        <v>254</v>
      </c>
      <c r="K39" s="24" t="s">
        <v>262</v>
      </c>
      <c r="L39" s="28">
        <v>134</v>
      </c>
      <c r="M39" s="61" t="s">
        <v>256</v>
      </c>
      <c r="N39" s="1200"/>
      <c r="O39" s="1315"/>
      <c r="P39" s="1167"/>
      <c r="Q39" s="120">
        <v>54000000</v>
      </c>
      <c r="R39" s="120">
        <v>31680000</v>
      </c>
      <c r="S39" s="115">
        <f t="shared" si="1"/>
        <v>0.58666666666666667</v>
      </c>
      <c r="T39" s="123" t="s">
        <v>908</v>
      </c>
    </row>
    <row r="40" spans="1:20" ht="60" customHeight="1" x14ac:dyDescent="0.25">
      <c r="A40" s="1226"/>
      <c r="B40" s="1219"/>
      <c r="C40" s="1221"/>
      <c r="D40" s="1218"/>
      <c r="E40" s="1218"/>
      <c r="F40" s="1218"/>
      <c r="G40" s="1218"/>
      <c r="H40" s="1218"/>
      <c r="I40" s="31" t="s">
        <v>275</v>
      </c>
      <c r="J40" s="6" t="s">
        <v>254</v>
      </c>
      <c r="K40" s="24" t="s">
        <v>262</v>
      </c>
      <c r="L40" s="24">
        <v>137</v>
      </c>
      <c r="M40" s="31" t="s">
        <v>263</v>
      </c>
      <c r="N40" s="1200"/>
      <c r="O40" s="1315"/>
      <c r="P40" s="1167"/>
      <c r="Q40" s="120">
        <v>41200000</v>
      </c>
      <c r="R40" s="120">
        <v>38560000</v>
      </c>
      <c r="S40" s="115">
        <f t="shared" si="1"/>
        <v>0.93592233009708736</v>
      </c>
      <c r="T40" s="123" t="s">
        <v>909</v>
      </c>
    </row>
    <row r="41" spans="1:20" ht="60" customHeight="1" x14ac:dyDescent="0.25">
      <c r="A41" s="1226"/>
      <c r="B41" s="1219"/>
      <c r="C41" s="1221"/>
      <c r="D41" s="1218"/>
      <c r="E41" s="1218"/>
      <c r="F41" s="1218"/>
      <c r="G41" s="1218"/>
      <c r="H41" s="1218"/>
      <c r="I41" s="31" t="s">
        <v>276</v>
      </c>
      <c r="J41" s="54" t="s">
        <v>254</v>
      </c>
      <c r="K41" s="24" t="s">
        <v>259</v>
      </c>
      <c r="L41" s="24">
        <v>142</v>
      </c>
      <c r="M41" s="52" t="s">
        <v>264</v>
      </c>
      <c r="N41" s="1201"/>
      <c r="O41" s="1316"/>
      <c r="P41" s="1168"/>
      <c r="Q41" s="120">
        <v>62147580</v>
      </c>
      <c r="R41" s="120">
        <v>57392120</v>
      </c>
      <c r="S41" s="115">
        <f t="shared" si="1"/>
        <v>0.92348117175278588</v>
      </c>
      <c r="T41" s="123" t="s">
        <v>910</v>
      </c>
    </row>
    <row r="42" spans="1:20" ht="60" customHeight="1" x14ac:dyDescent="0.25">
      <c r="A42" s="1226"/>
      <c r="B42" s="1219"/>
      <c r="C42" s="1221"/>
      <c r="D42" s="24">
        <v>31</v>
      </c>
      <c r="E42" s="25" t="s">
        <v>160</v>
      </c>
      <c r="F42" s="25" t="s">
        <v>161</v>
      </c>
      <c r="G42" s="25" t="s">
        <v>162</v>
      </c>
      <c r="H42" s="25" t="s">
        <v>118</v>
      </c>
      <c r="I42" s="31" t="s">
        <v>163</v>
      </c>
      <c r="J42" s="54" t="s">
        <v>254</v>
      </c>
      <c r="K42" s="24" t="s">
        <v>255</v>
      </c>
      <c r="L42" s="28">
        <v>133</v>
      </c>
      <c r="M42" s="61" t="s">
        <v>257</v>
      </c>
      <c r="N42" s="54">
        <v>0.1</v>
      </c>
      <c r="O42" s="24">
        <v>0.1</v>
      </c>
      <c r="P42" s="36">
        <f>O42/N42</f>
        <v>1</v>
      </c>
      <c r="Q42" s="37">
        <v>25750000</v>
      </c>
      <c r="R42" s="37">
        <v>25750000</v>
      </c>
      <c r="S42" s="115">
        <f t="shared" si="1"/>
        <v>1</v>
      </c>
      <c r="T42" s="31" t="s">
        <v>911</v>
      </c>
    </row>
    <row r="43" spans="1:20" ht="60" customHeight="1" x14ac:dyDescent="0.25">
      <c r="A43" s="1226"/>
      <c r="B43" s="1219"/>
      <c r="C43" s="1221" t="s">
        <v>164</v>
      </c>
      <c r="D43" s="24">
        <v>32</v>
      </c>
      <c r="E43" s="24" t="s">
        <v>165</v>
      </c>
      <c r="F43" s="24" t="s">
        <v>166</v>
      </c>
      <c r="G43" s="24" t="s">
        <v>167</v>
      </c>
      <c r="H43" s="24" t="s">
        <v>168</v>
      </c>
      <c r="I43" s="52" t="s">
        <v>169</v>
      </c>
      <c r="J43" s="54" t="s">
        <v>254</v>
      </c>
      <c r="K43" s="24" t="s">
        <v>255</v>
      </c>
      <c r="L43" s="24">
        <v>134</v>
      </c>
      <c r="M43" s="52" t="s">
        <v>256</v>
      </c>
      <c r="N43" s="54">
        <v>0.09</v>
      </c>
      <c r="O43" s="24">
        <v>0.09</v>
      </c>
      <c r="P43" s="115">
        <f t="shared" ref="P43:P106" si="2">O43/N43</f>
        <v>1</v>
      </c>
      <c r="Q43" s="37">
        <v>54000000</v>
      </c>
      <c r="R43" s="37">
        <v>31680000</v>
      </c>
      <c r="S43" s="115">
        <f t="shared" si="1"/>
        <v>0.58666666666666667</v>
      </c>
      <c r="T43" s="31" t="s">
        <v>912</v>
      </c>
    </row>
    <row r="44" spans="1:20" ht="60" customHeight="1" x14ac:dyDescent="0.25">
      <c r="A44" s="1226"/>
      <c r="B44" s="1219"/>
      <c r="C44" s="1221"/>
      <c r="D44" s="24">
        <v>33</v>
      </c>
      <c r="E44" s="25" t="s">
        <v>170</v>
      </c>
      <c r="F44" s="25" t="s">
        <v>171</v>
      </c>
      <c r="G44" s="25" t="s">
        <v>172</v>
      </c>
      <c r="H44" s="25" t="s">
        <v>173</v>
      </c>
      <c r="I44" s="31" t="s">
        <v>174</v>
      </c>
      <c r="J44" s="6" t="s">
        <v>265</v>
      </c>
      <c r="K44" s="8" t="s">
        <v>266</v>
      </c>
      <c r="L44" s="28">
        <v>185</v>
      </c>
      <c r="M44" s="61" t="s">
        <v>267</v>
      </c>
      <c r="N44" s="54">
        <v>0.1</v>
      </c>
      <c r="O44" s="24">
        <v>0.08</v>
      </c>
      <c r="P44" s="115">
        <f t="shared" si="2"/>
        <v>0.79999999999999993</v>
      </c>
      <c r="Q44" s="37">
        <v>16500000</v>
      </c>
      <c r="R44" s="37">
        <v>0</v>
      </c>
      <c r="S44" s="115">
        <f t="shared" si="1"/>
        <v>0</v>
      </c>
      <c r="T44" s="31" t="s">
        <v>913</v>
      </c>
    </row>
    <row r="45" spans="1:20" ht="60" customHeight="1" x14ac:dyDescent="0.25">
      <c r="A45" s="1226"/>
      <c r="B45" s="1219"/>
      <c r="C45" s="1221"/>
      <c r="D45" s="24">
        <v>34</v>
      </c>
      <c r="E45" s="25" t="s">
        <v>175</v>
      </c>
      <c r="F45" s="25" t="s">
        <v>176</v>
      </c>
      <c r="G45" s="25" t="s">
        <v>177</v>
      </c>
      <c r="H45" s="25" t="s">
        <v>178</v>
      </c>
      <c r="I45" s="31" t="s">
        <v>179</v>
      </c>
      <c r="J45" s="54" t="s">
        <v>254</v>
      </c>
      <c r="K45" s="9" t="s">
        <v>262</v>
      </c>
      <c r="L45" s="24">
        <v>137</v>
      </c>
      <c r="M45" s="52" t="s">
        <v>263</v>
      </c>
      <c r="N45" s="54">
        <v>0.1</v>
      </c>
      <c r="O45" s="24">
        <v>0.09</v>
      </c>
      <c r="P45" s="115">
        <f t="shared" si="2"/>
        <v>0.89999999999999991</v>
      </c>
      <c r="Q45" s="37">
        <v>41200000</v>
      </c>
      <c r="R45" s="37">
        <v>38560000</v>
      </c>
      <c r="S45" s="115">
        <f t="shared" si="1"/>
        <v>0.93592233009708736</v>
      </c>
      <c r="T45" s="31" t="s">
        <v>914</v>
      </c>
    </row>
    <row r="46" spans="1:20" ht="60" customHeight="1" x14ac:dyDescent="0.25">
      <c r="A46" s="1226"/>
      <c r="B46" s="1219"/>
      <c r="C46" s="1221"/>
      <c r="D46" s="24">
        <v>35</v>
      </c>
      <c r="E46" s="25" t="s">
        <v>180</v>
      </c>
      <c r="F46" s="25" t="s">
        <v>181</v>
      </c>
      <c r="G46" s="25" t="s">
        <v>182</v>
      </c>
      <c r="H46" s="25" t="s">
        <v>183</v>
      </c>
      <c r="I46" s="31" t="s">
        <v>184</v>
      </c>
      <c r="J46" s="6" t="s">
        <v>254</v>
      </c>
      <c r="K46" s="38" t="s">
        <v>268</v>
      </c>
      <c r="L46" s="24">
        <v>139</v>
      </c>
      <c r="M46" s="57" t="s">
        <v>269</v>
      </c>
      <c r="N46" s="54">
        <v>0.09</v>
      </c>
      <c r="O46" s="24">
        <v>0.09</v>
      </c>
      <c r="P46" s="115">
        <f t="shared" si="2"/>
        <v>1</v>
      </c>
      <c r="Q46" s="37">
        <v>92700000</v>
      </c>
      <c r="R46" s="37">
        <v>89440000</v>
      </c>
      <c r="S46" s="115">
        <f t="shared" si="1"/>
        <v>0.96483279395900756</v>
      </c>
      <c r="T46" s="31" t="s">
        <v>915</v>
      </c>
    </row>
    <row r="47" spans="1:20" ht="60" customHeight="1" x14ac:dyDescent="0.25">
      <c r="A47" s="1226"/>
      <c r="B47" s="1219"/>
      <c r="C47" s="1221"/>
      <c r="D47" s="24">
        <v>36</v>
      </c>
      <c r="E47" s="25" t="s">
        <v>185</v>
      </c>
      <c r="F47" s="25" t="s">
        <v>186</v>
      </c>
      <c r="G47" s="25" t="s">
        <v>187</v>
      </c>
      <c r="H47" s="25" t="s">
        <v>188</v>
      </c>
      <c r="I47" s="31" t="s">
        <v>189</v>
      </c>
      <c r="J47" s="6" t="s">
        <v>254</v>
      </c>
      <c r="K47" s="24" t="s">
        <v>270</v>
      </c>
      <c r="L47" s="24">
        <v>162</v>
      </c>
      <c r="M47" s="31" t="s">
        <v>271</v>
      </c>
      <c r="N47" s="54">
        <v>0.1</v>
      </c>
      <c r="O47" s="24">
        <v>0.1</v>
      </c>
      <c r="P47" s="115">
        <f t="shared" si="2"/>
        <v>1</v>
      </c>
      <c r="Q47" s="37">
        <v>279309844</v>
      </c>
      <c r="R47" s="37">
        <v>212685000</v>
      </c>
      <c r="S47" s="115">
        <f t="shared" si="1"/>
        <v>0.76146618018948165</v>
      </c>
      <c r="T47" s="31" t="s">
        <v>916</v>
      </c>
    </row>
    <row r="48" spans="1:20" ht="60" customHeight="1" x14ac:dyDescent="0.25">
      <c r="A48" s="1226"/>
      <c r="B48" s="1219"/>
      <c r="C48" s="1221" t="s">
        <v>190</v>
      </c>
      <c r="D48" s="24">
        <v>37</v>
      </c>
      <c r="E48" s="25" t="s">
        <v>191</v>
      </c>
      <c r="F48" s="25" t="s">
        <v>192</v>
      </c>
      <c r="G48" s="25" t="s">
        <v>193</v>
      </c>
      <c r="H48" s="25" t="s">
        <v>194</v>
      </c>
      <c r="I48" s="31" t="s">
        <v>179</v>
      </c>
      <c r="J48" s="1226" t="s">
        <v>254</v>
      </c>
      <c r="K48" s="1218" t="s">
        <v>262</v>
      </c>
      <c r="L48" s="1218">
        <v>137</v>
      </c>
      <c r="M48" s="1232" t="s">
        <v>263</v>
      </c>
      <c r="N48" s="54">
        <v>0.1</v>
      </c>
      <c r="O48" s="24">
        <v>0.1</v>
      </c>
      <c r="P48" s="115">
        <f t="shared" si="2"/>
        <v>1</v>
      </c>
      <c r="Q48" s="1169">
        <v>41200000</v>
      </c>
      <c r="R48" s="1169">
        <v>38560000</v>
      </c>
      <c r="S48" s="1166">
        <f t="shared" si="1"/>
        <v>0.93592233009708736</v>
      </c>
      <c r="T48" s="31" t="s">
        <v>917</v>
      </c>
    </row>
    <row r="49" spans="1:20" ht="60" customHeight="1" x14ac:dyDescent="0.25">
      <c r="A49" s="1226"/>
      <c r="B49" s="1219"/>
      <c r="C49" s="1221"/>
      <c r="D49" s="24">
        <v>38</v>
      </c>
      <c r="E49" s="25" t="s">
        <v>195</v>
      </c>
      <c r="F49" s="25" t="s">
        <v>192</v>
      </c>
      <c r="G49" s="25" t="s">
        <v>193</v>
      </c>
      <c r="H49" s="25" t="s">
        <v>194</v>
      </c>
      <c r="I49" s="31" t="s">
        <v>179</v>
      </c>
      <c r="J49" s="1226"/>
      <c r="K49" s="1218"/>
      <c r="L49" s="1218"/>
      <c r="M49" s="1232"/>
      <c r="N49" s="54">
        <v>0.1</v>
      </c>
      <c r="O49" s="24">
        <v>0.06</v>
      </c>
      <c r="P49" s="115">
        <f t="shared" si="2"/>
        <v>0.6</v>
      </c>
      <c r="Q49" s="1171"/>
      <c r="R49" s="1171"/>
      <c r="S49" s="1168"/>
      <c r="T49" s="31" t="s">
        <v>918</v>
      </c>
    </row>
    <row r="50" spans="1:20" ht="60" customHeight="1" x14ac:dyDescent="0.25">
      <c r="A50" s="1226"/>
      <c r="B50" s="1219"/>
      <c r="C50" s="1221"/>
      <c r="D50" s="24">
        <v>39</v>
      </c>
      <c r="E50" s="25" t="s">
        <v>196</v>
      </c>
      <c r="F50" s="25" t="s">
        <v>197</v>
      </c>
      <c r="G50" s="25" t="s">
        <v>198</v>
      </c>
      <c r="H50" s="25" t="s">
        <v>199</v>
      </c>
      <c r="I50" s="31" t="s">
        <v>179</v>
      </c>
      <c r="J50" s="1226" t="s">
        <v>254</v>
      </c>
      <c r="K50" s="1218" t="s">
        <v>255</v>
      </c>
      <c r="L50" s="1219">
        <v>133</v>
      </c>
      <c r="M50" s="1299" t="s">
        <v>257</v>
      </c>
      <c r="N50" s="54">
        <v>0.1</v>
      </c>
      <c r="O50" s="24">
        <v>8.5000000000000006E-2</v>
      </c>
      <c r="P50" s="115">
        <f t="shared" si="2"/>
        <v>0.85</v>
      </c>
      <c r="Q50" s="1169">
        <v>25750000</v>
      </c>
      <c r="R50" s="1169">
        <v>23220000</v>
      </c>
      <c r="S50" s="1166">
        <f t="shared" si="1"/>
        <v>0.90174757281553397</v>
      </c>
      <c r="T50" s="31" t="s">
        <v>919</v>
      </c>
    </row>
    <row r="51" spans="1:20" ht="60" customHeight="1" x14ac:dyDescent="0.25">
      <c r="A51" s="1226"/>
      <c r="B51" s="1219"/>
      <c r="C51" s="1221"/>
      <c r="D51" s="24">
        <v>40</v>
      </c>
      <c r="E51" s="25" t="s">
        <v>200</v>
      </c>
      <c r="F51" s="25" t="s">
        <v>201</v>
      </c>
      <c r="G51" s="25" t="s">
        <v>202</v>
      </c>
      <c r="H51" s="25" t="s">
        <v>203</v>
      </c>
      <c r="I51" s="31" t="s">
        <v>204</v>
      </c>
      <c r="J51" s="1226"/>
      <c r="K51" s="1218"/>
      <c r="L51" s="1219"/>
      <c r="M51" s="1299"/>
      <c r="N51" s="54">
        <v>0.1</v>
      </c>
      <c r="O51" s="24">
        <v>0.09</v>
      </c>
      <c r="P51" s="115">
        <f t="shared" si="2"/>
        <v>0.89999999999999991</v>
      </c>
      <c r="Q51" s="1171"/>
      <c r="R51" s="1171"/>
      <c r="S51" s="1168"/>
      <c r="T51" s="31" t="s">
        <v>919</v>
      </c>
    </row>
    <row r="52" spans="1:20" ht="60" customHeight="1" x14ac:dyDescent="0.25">
      <c r="A52" s="1226" t="s">
        <v>292</v>
      </c>
      <c r="B52" s="1221" t="s">
        <v>293</v>
      </c>
      <c r="C52" s="1221" t="s">
        <v>294</v>
      </c>
      <c r="D52" s="24">
        <v>41</v>
      </c>
      <c r="E52" s="30" t="s">
        <v>295</v>
      </c>
      <c r="F52" s="30" t="s">
        <v>296</v>
      </c>
      <c r="G52" s="30" t="s">
        <v>297</v>
      </c>
      <c r="H52" s="30" t="s">
        <v>298</v>
      </c>
      <c r="I52" s="32" t="s">
        <v>299</v>
      </c>
      <c r="J52" s="62" t="s">
        <v>382</v>
      </c>
      <c r="K52" s="8" t="s">
        <v>383</v>
      </c>
      <c r="L52" s="10">
        <v>250</v>
      </c>
      <c r="M52" s="57" t="s">
        <v>384</v>
      </c>
      <c r="N52" s="54">
        <v>0.09</v>
      </c>
      <c r="O52" s="24">
        <v>0.09</v>
      </c>
      <c r="P52" s="115">
        <f t="shared" si="2"/>
        <v>1</v>
      </c>
      <c r="Q52" s="37">
        <v>274250000</v>
      </c>
      <c r="R52" s="37">
        <v>31600000</v>
      </c>
      <c r="S52" s="115">
        <f t="shared" si="1"/>
        <v>0.11522333637192343</v>
      </c>
      <c r="T52" s="31" t="s">
        <v>923</v>
      </c>
    </row>
    <row r="53" spans="1:20" ht="60" customHeight="1" x14ac:dyDescent="0.25">
      <c r="A53" s="1226"/>
      <c r="B53" s="1221"/>
      <c r="C53" s="1221"/>
      <c r="D53" s="24">
        <v>42</v>
      </c>
      <c r="E53" s="30" t="s">
        <v>300</v>
      </c>
      <c r="F53" s="30" t="s">
        <v>301</v>
      </c>
      <c r="G53" s="30" t="s">
        <v>302</v>
      </c>
      <c r="H53" s="30" t="s">
        <v>303</v>
      </c>
      <c r="I53" s="32" t="s">
        <v>304</v>
      </c>
      <c r="J53" s="1226" t="s">
        <v>215</v>
      </c>
      <c r="K53" s="1218" t="s">
        <v>216</v>
      </c>
      <c r="L53" s="1218">
        <v>197</v>
      </c>
      <c r="M53" s="1232" t="s">
        <v>217</v>
      </c>
      <c r="N53" s="54">
        <v>0.1</v>
      </c>
      <c r="O53" s="24">
        <v>0.1</v>
      </c>
      <c r="P53" s="115">
        <f t="shared" si="2"/>
        <v>1</v>
      </c>
      <c r="Q53" s="1169">
        <v>82000000</v>
      </c>
      <c r="R53" s="1169">
        <v>6570000</v>
      </c>
      <c r="S53" s="1166">
        <f t="shared" si="1"/>
        <v>8.0121951219512197E-2</v>
      </c>
      <c r="T53" s="31" t="s">
        <v>920</v>
      </c>
    </row>
    <row r="54" spans="1:20" ht="60" customHeight="1" x14ac:dyDescent="0.25">
      <c r="A54" s="1226"/>
      <c r="B54" s="1221"/>
      <c r="C54" s="1221"/>
      <c r="D54" s="24">
        <v>43</v>
      </c>
      <c r="E54" s="30" t="s">
        <v>305</v>
      </c>
      <c r="F54" s="30" t="s">
        <v>306</v>
      </c>
      <c r="G54" s="30" t="s">
        <v>307</v>
      </c>
      <c r="H54" s="30" t="s">
        <v>308</v>
      </c>
      <c r="I54" s="32" t="s">
        <v>309</v>
      </c>
      <c r="J54" s="1226"/>
      <c r="K54" s="1218"/>
      <c r="L54" s="1218"/>
      <c r="M54" s="1232"/>
      <c r="N54" s="54">
        <v>0.1</v>
      </c>
      <c r="O54" s="24">
        <v>0.1</v>
      </c>
      <c r="P54" s="115">
        <f t="shared" si="2"/>
        <v>1</v>
      </c>
      <c r="Q54" s="1170"/>
      <c r="R54" s="1170"/>
      <c r="S54" s="1167"/>
      <c r="T54" s="31" t="s">
        <v>921</v>
      </c>
    </row>
    <row r="55" spans="1:20" ht="60" customHeight="1" x14ac:dyDescent="0.25">
      <c r="A55" s="1226"/>
      <c r="B55" s="1221"/>
      <c r="C55" s="1221"/>
      <c r="D55" s="24">
        <v>44</v>
      </c>
      <c r="E55" s="30" t="s">
        <v>310</v>
      </c>
      <c r="F55" s="30" t="s">
        <v>311</v>
      </c>
      <c r="G55" s="30" t="s">
        <v>312</v>
      </c>
      <c r="H55" s="30" t="s">
        <v>313</v>
      </c>
      <c r="I55" s="32" t="s">
        <v>314</v>
      </c>
      <c r="J55" s="1226"/>
      <c r="K55" s="1218"/>
      <c r="L55" s="1218"/>
      <c r="M55" s="1232"/>
      <c r="N55" s="54">
        <v>0.1</v>
      </c>
      <c r="O55" s="24">
        <v>0.1</v>
      </c>
      <c r="P55" s="115">
        <f t="shared" si="2"/>
        <v>1</v>
      </c>
      <c r="Q55" s="1171"/>
      <c r="R55" s="1171"/>
      <c r="S55" s="1168"/>
      <c r="T55" s="31" t="s">
        <v>922</v>
      </c>
    </row>
    <row r="56" spans="1:20" ht="60" customHeight="1" x14ac:dyDescent="0.25">
      <c r="A56" s="1226"/>
      <c r="B56" s="1221" t="s">
        <v>380</v>
      </c>
      <c r="C56" s="30" t="s">
        <v>315</v>
      </c>
      <c r="D56" s="24">
        <v>45</v>
      </c>
      <c r="E56" s="30" t="s">
        <v>316</v>
      </c>
      <c r="F56" s="30" t="s">
        <v>317</v>
      </c>
      <c r="G56" s="30" t="s">
        <v>318</v>
      </c>
      <c r="H56" s="30" t="s">
        <v>319</v>
      </c>
      <c r="I56" s="32" t="s">
        <v>320</v>
      </c>
      <c r="J56" s="7" t="s">
        <v>385</v>
      </c>
      <c r="K56" s="29" t="s">
        <v>386</v>
      </c>
      <c r="L56" s="9" t="s">
        <v>387</v>
      </c>
      <c r="M56" s="57" t="s">
        <v>388</v>
      </c>
      <c r="N56" s="54">
        <v>0.1</v>
      </c>
      <c r="O56" s="24">
        <v>0.1</v>
      </c>
      <c r="P56" s="115">
        <f t="shared" si="2"/>
        <v>1</v>
      </c>
      <c r="Q56" s="37" t="s">
        <v>924</v>
      </c>
      <c r="R56" s="37" t="s">
        <v>925</v>
      </c>
      <c r="S56" s="115"/>
      <c r="T56" s="31" t="s">
        <v>926</v>
      </c>
    </row>
    <row r="57" spans="1:20" ht="60" customHeight="1" x14ac:dyDescent="0.25">
      <c r="A57" s="1226"/>
      <c r="B57" s="1221"/>
      <c r="C57" s="1221" t="s">
        <v>321</v>
      </c>
      <c r="D57" s="24">
        <v>46</v>
      </c>
      <c r="E57" s="30" t="s">
        <v>322</v>
      </c>
      <c r="F57" s="30" t="s">
        <v>323</v>
      </c>
      <c r="G57" s="30" t="s">
        <v>324</v>
      </c>
      <c r="H57" s="30" t="s">
        <v>325</v>
      </c>
      <c r="I57" s="81" t="s">
        <v>326</v>
      </c>
      <c r="J57" s="1226" t="s">
        <v>215</v>
      </c>
      <c r="K57" s="1218" t="s">
        <v>216</v>
      </c>
      <c r="L57" s="1217">
        <v>197</v>
      </c>
      <c r="M57" s="1232" t="s">
        <v>217</v>
      </c>
      <c r="N57" s="54">
        <v>0.09</v>
      </c>
      <c r="O57" s="24">
        <v>0.09</v>
      </c>
      <c r="P57" s="115">
        <f t="shared" si="2"/>
        <v>1</v>
      </c>
      <c r="Q57" s="1169">
        <v>82000000</v>
      </c>
      <c r="R57" s="1169">
        <v>6570000</v>
      </c>
      <c r="S57" s="1166">
        <f t="shared" si="1"/>
        <v>8.0121951219512197E-2</v>
      </c>
      <c r="T57" s="31" t="s">
        <v>927</v>
      </c>
    </row>
    <row r="58" spans="1:20" ht="60" customHeight="1" x14ac:dyDescent="0.25">
      <c r="A58" s="1226"/>
      <c r="B58" s="1221"/>
      <c r="C58" s="1221"/>
      <c r="D58" s="24">
        <v>47</v>
      </c>
      <c r="E58" s="30" t="s">
        <v>327</v>
      </c>
      <c r="F58" s="30" t="s">
        <v>328</v>
      </c>
      <c r="G58" s="30" t="s">
        <v>329</v>
      </c>
      <c r="H58" s="30" t="s">
        <v>330</v>
      </c>
      <c r="I58" s="32" t="s">
        <v>331</v>
      </c>
      <c r="J58" s="1226"/>
      <c r="K58" s="1218"/>
      <c r="L58" s="1217"/>
      <c r="M58" s="1232"/>
      <c r="N58" s="54">
        <v>0.1</v>
      </c>
      <c r="O58" s="24">
        <v>0.1</v>
      </c>
      <c r="P58" s="115">
        <f t="shared" si="2"/>
        <v>1</v>
      </c>
      <c r="Q58" s="1170"/>
      <c r="R58" s="1170"/>
      <c r="S58" s="1167"/>
      <c r="T58" s="31" t="s">
        <v>928</v>
      </c>
    </row>
    <row r="59" spans="1:20" ht="60" customHeight="1" x14ac:dyDescent="0.25">
      <c r="A59" s="1226"/>
      <c r="B59" s="1221"/>
      <c r="C59" s="1221"/>
      <c r="D59" s="24">
        <v>48</v>
      </c>
      <c r="E59" s="30" t="s">
        <v>332</v>
      </c>
      <c r="F59" s="30" t="s">
        <v>333</v>
      </c>
      <c r="G59" s="30" t="s">
        <v>334</v>
      </c>
      <c r="H59" s="30" t="s">
        <v>335</v>
      </c>
      <c r="I59" s="81" t="s">
        <v>336</v>
      </c>
      <c r="J59" s="1226"/>
      <c r="K59" s="1218"/>
      <c r="L59" s="1217"/>
      <c r="M59" s="1232"/>
      <c r="N59" s="54">
        <v>0.1</v>
      </c>
      <c r="O59" s="24">
        <v>0.1</v>
      </c>
      <c r="P59" s="115">
        <f t="shared" si="2"/>
        <v>1</v>
      </c>
      <c r="Q59" s="1170"/>
      <c r="R59" s="1170"/>
      <c r="S59" s="1167"/>
      <c r="T59" s="31" t="s">
        <v>929</v>
      </c>
    </row>
    <row r="60" spans="1:20" ht="60" customHeight="1" x14ac:dyDescent="0.25">
      <c r="A60" s="1226"/>
      <c r="B60" s="1221"/>
      <c r="C60" s="1221" t="s">
        <v>337</v>
      </c>
      <c r="D60" s="24">
        <v>49</v>
      </c>
      <c r="E60" s="25" t="s">
        <v>338</v>
      </c>
      <c r="F60" s="25" t="s">
        <v>339</v>
      </c>
      <c r="G60" s="25" t="s">
        <v>340</v>
      </c>
      <c r="H60" s="25" t="s">
        <v>341</v>
      </c>
      <c r="I60" s="80" t="s">
        <v>342</v>
      </c>
      <c r="J60" s="1226"/>
      <c r="K60" s="1218"/>
      <c r="L60" s="1217"/>
      <c r="M60" s="1232"/>
      <c r="N60" s="54">
        <v>0.1</v>
      </c>
      <c r="O60" s="24">
        <v>0.1</v>
      </c>
      <c r="P60" s="115">
        <f t="shared" si="2"/>
        <v>1</v>
      </c>
      <c r="Q60" s="1171"/>
      <c r="R60" s="1171"/>
      <c r="S60" s="1168"/>
      <c r="T60" s="31" t="s">
        <v>930</v>
      </c>
    </row>
    <row r="61" spans="1:20" ht="60" customHeight="1" x14ac:dyDescent="0.25">
      <c r="A61" s="1226"/>
      <c r="B61" s="1221"/>
      <c r="C61" s="1221"/>
      <c r="D61" s="24">
        <v>50</v>
      </c>
      <c r="E61" s="30" t="s">
        <v>343</v>
      </c>
      <c r="F61" s="30" t="s">
        <v>344</v>
      </c>
      <c r="G61" s="30" t="s">
        <v>345</v>
      </c>
      <c r="H61" s="30" t="s">
        <v>346</v>
      </c>
      <c r="I61" s="32" t="s">
        <v>347</v>
      </c>
      <c r="J61" s="62" t="s">
        <v>389</v>
      </c>
      <c r="K61" s="8" t="s">
        <v>390</v>
      </c>
      <c r="L61" s="10">
        <v>231</v>
      </c>
      <c r="M61" s="57" t="s">
        <v>391</v>
      </c>
      <c r="N61" s="54">
        <v>0.1</v>
      </c>
      <c r="O61" s="24">
        <v>6.8000000000000005E-2</v>
      </c>
      <c r="P61" s="115">
        <f t="shared" si="2"/>
        <v>0.68</v>
      </c>
      <c r="Q61" s="37">
        <v>3090000</v>
      </c>
      <c r="R61" s="37">
        <v>3090000</v>
      </c>
      <c r="S61" s="115">
        <f t="shared" si="1"/>
        <v>1</v>
      </c>
      <c r="T61" s="31" t="s">
        <v>931</v>
      </c>
    </row>
    <row r="62" spans="1:20" ht="60" customHeight="1" x14ac:dyDescent="0.25">
      <c r="A62" s="1226"/>
      <c r="B62" s="1221" t="s">
        <v>381</v>
      </c>
      <c r="C62" s="1222" t="s">
        <v>348</v>
      </c>
      <c r="D62" s="24">
        <v>51</v>
      </c>
      <c r="E62" s="35" t="s">
        <v>349</v>
      </c>
      <c r="F62" s="30" t="s">
        <v>350</v>
      </c>
      <c r="G62" s="30" t="s">
        <v>351</v>
      </c>
      <c r="H62" s="30" t="s">
        <v>352</v>
      </c>
      <c r="I62" s="32" t="s">
        <v>353</v>
      </c>
      <c r="J62" s="62" t="s">
        <v>385</v>
      </c>
      <c r="K62" s="8" t="s">
        <v>386</v>
      </c>
      <c r="L62" s="10">
        <v>222</v>
      </c>
      <c r="M62" s="57" t="s">
        <v>392</v>
      </c>
      <c r="N62" s="54">
        <v>0.1</v>
      </c>
      <c r="O62" s="24">
        <v>0.1</v>
      </c>
      <c r="P62" s="115">
        <f t="shared" si="2"/>
        <v>1</v>
      </c>
      <c r="Q62" s="37">
        <v>18000000</v>
      </c>
      <c r="R62" s="37">
        <v>0</v>
      </c>
      <c r="S62" s="115">
        <f t="shared" si="1"/>
        <v>0</v>
      </c>
      <c r="T62" s="31" t="s">
        <v>932</v>
      </c>
    </row>
    <row r="63" spans="1:20" ht="60" customHeight="1" x14ac:dyDescent="0.25">
      <c r="A63" s="1226"/>
      <c r="B63" s="1221"/>
      <c r="C63" s="1222"/>
      <c r="D63" s="24">
        <v>52</v>
      </c>
      <c r="E63" s="35" t="s">
        <v>354</v>
      </c>
      <c r="F63" s="30" t="s">
        <v>355</v>
      </c>
      <c r="G63" s="30" t="s">
        <v>356</v>
      </c>
      <c r="H63" s="30" t="s">
        <v>357</v>
      </c>
      <c r="I63" s="32" t="s">
        <v>353</v>
      </c>
      <c r="J63" s="1226" t="s">
        <v>215</v>
      </c>
      <c r="K63" s="1218" t="s">
        <v>216</v>
      </c>
      <c r="L63" s="1217">
        <v>197</v>
      </c>
      <c r="M63" s="1232" t="s">
        <v>217</v>
      </c>
      <c r="N63" s="54">
        <v>0.1</v>
      </c>
      <c r="O63" s="24">
        <v>0</v>
      </c>
      <c r="P63" s="115">
        <f t="shared" si="2"/>
        <v>0</v>
      </c>
      <c r="Q63" s="1169">
        <v>82000000</v>
      </c>
      <c r="R63" s="1169">
        <v>6570000</v>
      </c>
      <c r="S63" s="1166">
        <f t="shared" si="1"/>
        <v>8.0121951219512197E-2</v>
      </c>
      <c r="T63" s="31" t="s">
        <v>933</v>
      </c>
    </row>
    <row r="64" spans="1:20" ht="60" customHeight="1" x14ac:dyDescent="0.25">
      <c r="A64" s="1226"/>
      <c r="B64" s="1221"/>
      <c r="C64" s="1222"/>
      <c r="D64" s="24">
        <v>53</v>
      </c>
      <c r="E64" s="35" t="s">
        <v>358</v>
      </c>
      <c r="F64" s="30" t="s">
        <v>359</v>
      </c>
      <c r="G64" s="30" t="s">
        <v>360</v>
      </c>
      <c r="H64" s="30" t="s">
        <v>361</v>
      </c>
      <c r="I64" s="32" t="s">
        <v>362</v>
      </c>
      <c r="J64" s="1226"/>
      <c r="K64" s="1218"/>
      <c r="L64" s="1217"/>
      <c r="M64" s="1232"/>
      <c r="N64" s="54">
        <v>0.1</v>
      </c>
      <c r="O64" s="24">
        <v>7.0000000000000007E-2</v>
      </c>
      <c r="P64" s="115">
        <f t="shared" si="2"/>
        <v>0.70000000000000007</v>
      </c>
      <c r="Q64" s="1170"/>
      <c r="R64" s="1170"/>
      <c r="S64" s="1167"/>
      <c r="T64" s="31" t="s">
        <v>934</v>
      </c>
    </row>
    <row r="65" spans="1:20" ht="60" customHeight="1" x14ac:dyDescent="0.25">
      <c r="A65" s="1226"/>
      <c r="B65" s="1221"/>
      <c r="C65" s="1222"/>
      <c r="D65" s="24">
        <v>54</v>
      </c>
      <c r="E65" s="35" t="s">
        <v>363</v>
      </c>
      <c r="F65" s="30" t="s">
        <v>364</v>
      </c>
      <c r="G65" s="30" t="s">
        <v>365</v>
      </c>
      <c r="H65" s="30" t="s">
        <v>366</v>
      </c>
      <c r="I65" s="81" t="s">
        <v>367</v>
      </c>
      <c r="J65" s="1226"/>
      <c r="K65" s="1218"/>
      <c r="L65" s="1217"/>
      <c r="M65" s="1232"/>
      <c r="N65" s="54">
        <v>0.1</v>
      </c>
      <c r="O65" s="24">
        <v>0.1</v>
      </c>
      <c r="P65" s="115">
        <f t="shared" si="2"/>
        <v>1</v>
      </c>
      <c r="Q65" s="1170"/>
      <c r="R65" s="1170"/>
      <c r="S65" s="1167"/>
      <c r="T65" s="31" t="s">
        <v>935</v>
      </c>
    </row>
    <row r="66" spans="1:20" ht="60" customHeight="1" x14ac:dyDescent="0.25">
      <c r="A66" s="1226"/>
      <c r="B66" s="1221" t="s">
        <v>368</v>
      </c>
      <c r="C66" s="1221" t="s">
        <v>369</v>
      </c>
      <c r="D66" s="24">
        <v>55</v>
      </c>
      <c r="E66" s="30" t="s">
        <v>370</v>
      </c>
      <c r="F66" s="30" t="s">
        <v>371</v>
      </c>
      <c r="G66" s="30" t="s">
        <v>372</v>
      </c>
      <c r="H66" s="30" t="s">
        <v>373</v>
      </c>
      <c r="I66" s="32" t="s">
        <v>374</v>
      </c>
      <c r="J66" s="1226"/>
      <c r="K66" s="1218"/>
      <c r="L66" s="1217"/>
      <c r="M66" s="1232"/>
      <c r="N66" s="54">
        <v>0.1</v>
      </c>
      <c r="O66" s="24">
        <v>0.1</v>
      </c>
      <c r="P66" s="115">
        <f t="shared" si="2"/>
        <v>1</v>
      </c>
      <c r="Q66" s="1170"/>
      <c r="R66" s="1170"/>
      <c r="S66" s="1167"/>
      <c r="T66" s="31" t="s">
        <v>936</v>
      </c>
    </row>
    <row r="67" spans="1:20" ht="60" customHeight="1" x14ac:dyDescent="0.25">
      <c r="A67" s="1226"/>
      <c r="B67" s="1221"/>
      <c r="C67" s="1221"/>
      <c r="D67" s="24">
        <v>56</v>
      </c>
      <c r="E67" s="30" t="s">
        <v>375</v>
      </c>
      <c r="F67" s="30" t="s">
        <v>376</v>
      </c>
      <c r="G67" s="30" t="s">
        <v>377</v>
      </c>
      <c r="H67" s="30" t="s">
        <v>378</v>
      </c>
      <c r="I67" s="32" t="s">
        <v>379</v>
      </c>
      <c r="J67" s="1226"/>
      <c r="K67" s="1218"/>
      <c r="L67" s="1217"/>
      <c r="M67" s="1232"/>
      <c r="N67" s="54">
        <v>0.12</v>
      </c>
      <c r="O67" s="24">
        <v>0</v>
      </c>
      <c r="P67" s="115">
        <f t="shared" si="2"/>
        <v>0</v>
      </c>
      <c r="Q67" s="1171"/>
      <c r="R67" s="1171"/>
      <c r="S67" s="1168"/>
      <c r="T67" s="31" t="s">
        <v>933</v>
      </c>
    </row>
    <row r="68" spans="1:20" ht="60" customHeight="1" x14ac:dyDescent="0.25">
      <c r="A68" s="1231" t="s">
        <v>393</v>
      </c>
      <c r="B68" s="1218" t="s">
        <v>394</v>
      </c>
      <c r="C68" s="1218" t="s">
        <v>395</v>
      </c>
      <c r="D68" s="24">
        <v>57</v>
      </c>
      <c r="E68" s="30" t="s">
        <v>396</v>
      </c>
      <c r="F68" s="30" t="s">
        <v>397</v>
      </c>
      <c r="G68" s="30" t="s">
        <v>398</v>
      </c>
      <c r="H68" s="30" t="s">
        <v>399</v>
      </c>
      <c r="I68" s="32" t="s">
        <v>400</v>
      </c>
      <c r="J68" s="54" t="s">
        <v>233</v>
      </c>
      <c r="K68" s="24" t="s">
        <v>234</v>
      </c>
      <c r="L68" s="28">
        <v>197</v>
      </c>
      <c r="M68" s="55" t="s">
        <v>217</v>
      </c>
      <c r="N68" s="54">
        <v>0.1</v>
      </c>
      <c r="O68" s="24">
        <v>0.08</v>
      </c>
      <c r="P68" s="115">
        <f t="shared" si="2"/>
        <v>0.79999999999999993</v>
      </c>
      <c r="Q68" s="37">
        <v>82000000</v>
      </c>
      <c r="R68" s="37">
        <v>6570000</v>
      </c>
      <c r="S68" s="115">
        <f t="shared" si="1"/>
        <v>8.0121951219512197E-2</v>
      </c>
      <c r="T68" s="31" t="s">
        <v>937</v>
      </c>
    </row>
    <row r="69" spans="1:20" ht="60" customHeight="1" x14ac:dyDescent="0.25">
      <c r="A69" s="1231"/>
      <c r="B69" s="1218"/>
      <c r="C69" s="1218"/>
      <c r="D69" s="24">
        <v>58</v>
      </c>
      <c r="E69" s="30" t="s">
        <v>401</v>
      </c>
      <c r="F69" s="30" t="s">
        <v>402</v>
      </c>
      <c r="G69" s="30" t="s">
        <v>403</v>
      </c>
      <c r="H69" s="30" t="s">
        <v>404</v>
      </c>
      <c r="I69" s="32" t="s">
        <v>405</v>
      </c>
      <c r="J69" s="82" t="s">
        <v>406</v>
      </c>
      <c r="K69" s="28" t="s">
        <v>407</v>
      </c>
      <c r="L69" s="40">
        <v>207</v>
      </c>
      <c r="M69" s="63" t="s">
        <v>408</v>
      </c>
      <c r="N69" s="54">
        <v>0.1</v>
      </c>
      <c r="O69" s="24">
        <v>0.1</v>
      </c>
      <c r="P69" s="115">
        <f t="shared" si="2"/>
        <v>1</v>
      </c>
      <c r="Q69" s="37">
        <v>63190226</v>
      </c>
      <c r="R69" s="37">
        <v>63190226</v>
      </c>
      <c r="S69" s="115">
        <f t="shared" si="1"/>
        <v>1</v>
      </c>
      <c r="T69" s="31" t="s">
        <v>938</v>
      </c>
    </row>
    <row r="70" spans="1:20" ht="60" customHeight="1" x14ac:dyDescent="0.25">
      <c r="A70" s="1231"/>
      <c r="B70" s="1218"/>
      <c r="C70" s="1218"/>
      <c r="D70" s="24">
        <v>59</v>
      </c>
      <c r="E70" s="24" t="s">
        <v>409</v>
      </c>
      <c r="F70" s="24" t="s">
        <v>410</v>
      </c>
      <c r="G70" s="24" t="s">
        <v>411</v>
      </c>
      <c r="H70" s="24" t="s">
        <v>412</v>
      </c>
      <c r="I70" s="52" t="s">
        <v>413</v>
      </c>
      <c r="J70" s="1226" t="s">
        <v>233</v>
      </c>
      <c r="K70" s="1218" t="s">
        <v>234</v>
      </c>
      <c r="L70" s="1219">
        <v>197</v>
      </c>
      <c r="M70" s="55" t="s">
        <v>217</v>
      </c>
      <c r="N70" s="54">
        <v>0.09</v>
      </c>
      <c r="O70" s="24">
        <v>0.09</v>
      </c>
      <c r="P70" s="115">
        <f t="shared" si="2"/>
        <v>1</v>
      </c>
      <c r="Q70" s="1169">
        <v>82000000</v>
      </c>
      <c r="R70" s="1169">
        <v>6570000</v>
      </c>
      <c r="S70" s="1166">
        <f t="shared" si="1"/>
        <v>8.0121951219512197E-2</v>
      </c>
      <c r="T70" s="31" t="s">
        <v>939</v>
      </c>
    </row>
    <row r="71" spans="1:20" ht="60" customHeight="1" x14ac:dyDescent="0.25">
      <c r="A71" s="1231"/>
      <c r="B71" s="1218"/>
      <c r="C71" s="1218"/>
      <c r="D71" s="24">
        <v>60</v>
      </c>
      <c r="E71" s="14" t="s">
        <v>414</v>
      </c>
      <c r="F71" s="14" t="s">
        <v>415</v>
      </c>
      <c r="G71" s="14" t="s">
        <v>416</v>
      </c>
      <c r="H71" s="14" t="s">
        <v>417</v>
      </c>
      <c r="I71" s="83" t="s">
        <v>413</v>
      </c>
      <c r="J71" s="1226"/>
      <c r="K71" s="1218"/>
      <c r="L71" s="1219"/>
      <c r="M71" s="64" t="s">
        <v>217</v>
      </c>
      <c r="N71" s="54">
        <v>1</v>
      </c>
      <c r="O71" s="24">
        <v>1</v>
      </c>
      <c r="P71" s="115">
        <f t="shared" si="2"/>
        <v>1</v>
      </c>
      <c r="Q71" s="1171"/>
      <c r="R71" s="1171"/>
      <c r="S71" s="1168"/>
      <c r="T71" s="31" t="s">
        <v>940</v>
      </c>
    </row>
    <row r="72" spans="1:20" ht="60" customHeight="1" x14ac:dyDescent="0.25">
      <c r="A72" s="1231"/>
      <c r="B72" s="1218"/>
      <c r="C72" s="1218" t="s">
        <v>418</v>
      </c>
      <c r="D72" s="24">
        <v>61</v>
      </c>
      <c r="E72" s="30" t="s">
        <v>419</v>
      </c>
      <c r="F72" s="30" t="s">
        <v>420</v>
      </c>
      <c r="G72" s="30" t="s">
        <v>421</v>
      </c>
      <c r="H72" s="30" t="s">
        <v>422</v>
      </c>
      <c r="I72" s="32" t="s">
        <v>423</v>
      </c>
      <c r="J72" s="54" t="s">
        <v>389</v>
      </c>
      <c r="K72" s="24" t="s">
        <v>424</v>
      </c>
      <c r="L72" s="28">
        <v>234</v>
      </c>
      <c r="M72" s="61" t="s">
        <v>425</v>
      </c>
      <c r="N72" s="54">
        <v>1</v>
      </c>
      <c r="O72" s="24">
        <v>1</v>
      </c>
      <c r="P72" s="115">
        <f t="shared" si="2"/>
        <v>1</v>
      </c>
      <c r="Q72" s="37">
        <v>13390000</v>
      </c>
      <c r="R72" s="37">
        <v>13390000</v>
      </c>
      <c r="S72" s="115">
        <f t="shared" si="1"/>
        <v>1</v>
      </c>
      <c r="T72" s="31" t="s">
        <v>941</v>
      </c>
    </row>
    <row r="73" spans="1:20" ht="60" customHeight="1" x14ac:dyDescent="0.25">
      <c r="A73" s="1231"/>
      <c r="B73" s="1218"/>
      <c r="C73" s="1218"/>
      <c r="D73" s="24">
        <v>62</v>
      </c>
      <c r="E73" s="30" t="s">
        <v>426</v>
      </c>
      <c r="F73" s="30" t="s">
        <v>427</v>
      </c>
      <c r="G73" s="30" t="s">
        <v>428</v>
      </c>
      <c r="H73" s="30" t="s">
        <v>429</v>
      </c>
      <c r="I73" s="32" t="s">
        <v>430</v>
      </c>
      <c r="J73" s="54" t="s">
        <v>233</v>
      </c>
      <c r="K73" s="24" t="s">
        <v>234</v>
      </c>
      <c r="L73" s="28">
        <v>197</v>
      </c>
      <c r="M73" s="55" t="s">
        <v>217</v>
      </c>
      <c r="N73" s="54">
        <v>0.09</v>
      </c>
      <c r="O73" s="24">
        <v>0.01</v>
      </c>
      <c r="P73" s="115">
        <f t="shared" si="2"/>
        <v>0.11111111111111112</v>
      </c>
      <c r="Q73" s="37">
        <v>82000000</v>
      </c>
      <c r="R73" s="37">
        <v>6570000</v>
      </c>
      <c r="S73" s="115">
        <f t="shared" si="1"/>
        <v>8.0121951219512197E-2</v>
      </c>
      <c r="T73" s="31" t="s">
        <v>933</v>
      </c>
    </row>
    <row r="74" spans="1:20" ht="60" customHeight="1" x14ac:dyDescent="0.25">
      <c r="A74" s="1231"/>
      <c r="B74" s="1218"/>
      <c r="C74" s="1218"/>
      <c r="D74" s="24">
        <v>63</v>
      </c>
      <c r="E74" s="30" t="s">
        <v>431</v>
      </c>
      <c r="F74" s="30" t="s">
        <v>432</v>
      </c>
      <c r="G74" s="30" t="s">
        <v>433</v>
      </c>
      <c r="H74" s="30" t="s">
        <v>434</v>
      </c>
      <c r="I74" s="32" t="s">
        <v>435</v>
      </c>
      <c r="J74" s="65" t="s">
        <v>96</v>
      </c>
      <c r="K74" s="39" t="s">
        <v>96</v>
      </c>
      <c r="L74" s="39" t="s">
        <v>96</v>
      </c>
      <c r="M74" s="60" t="s">
        <v>96</v>
      </c>
      <c r="N74" s="54">
        <v>3.0000000000000001E-3</v>
      </c>
      <c r="O74" s="24">
        <v>2.2000000000000001E-3</v>
      </c>
      <c r="P74" s="115">
        <f t="shared" si="2"/>
        <v>0.73333333333333339</v>
      </c>
      <c r="Q74" s="37" t="s">
        <v>873</v>
      </c>
      <c r="R74" s="37" t="s">
        <v>873</v>
      </c>
      <c r="S74" s="115"/>
      <c r="T74" s="31" t="s">
        <v>942</v>
      </c>
    </row>
    <row r="75" spans="1:20" ht="60" customHeight="1" x14ac:dyDescent="0.25">
      <c r="A75" s="1231"/>
      <c r="B75" s="1218"/>
      <c r="C75" s="1218"/>
      <c r="D75" s="24">
        <v>64</v>
      </c>
      <c r="E75" s="14" t="s">
        <v>436</v>
      </c>
      <c r="F75" s="14" t="s">
        <v>437</v>
      </c>
      <c r="G75" s="14" t="s">
        <v>438</v>
      </c>
      <c r="H75" s="14" t="s">
        <v>439</v>
      </c>
      <c r="I75" s="83" t="s">
        <v>440</v>
      </c>
      <c r="J75" s="85" t="s">
        <v>389</v>
      </c>
      <c r="K75" s="16" t="s">
        <v>390</v>
      </c>
      <c r="L75" s="39" t="s">
        <v>441</v>
      </c>
      <c r="M75" s="66" t="s">
        <v>442</v>
      </c>
      <c r="N75" s="54">
        <v>0.05</v>
      </c>
      <c r="O75" s="24">
        <v>0.05</v>
      </c>
      <c r="P75" s="115">
        <f t="shared" si="2"/>
        <v>1</v>
      </c>
      <c r="Q75" s="37" t="s">
        <v>952</v>
      </c>
      <c r="R75" s="37" t="s">
        <v>953</v>
      </c>
      <c r="S75" s="115"/>
      <c r="T75" s="31" t="s">
        <v>943</v>
      </c>
    </row>
    <row r="76" spans="1:20" ht="60" customHeight="1" x14ac:dyDescent="0.25">
      <c r="A76" s="1231"/>
      <c r="B76" s="1218"/>
      <c r="C76" s="1218"/>
      <c r="D76" s="24">
        <v>65</v>
      </c>
      <c r="E76" s="30" t="s">
        <v>443</v>
      </c>
      <c r="F76" s="30" t="s">
        <v>444</v>
      </c>
      <c r="G76" s="30" t="s">
        <v>445</v>
      </c>
      <c r="H76" s="30" t="s">
        <v>446</v>
      </c>
      <c r="I76" s="32" t="s">
        <v>447</v>
      </c>
      <c r="J76" s="67" t="s">
        <v>233</v>
      </c>
      <c r="K76" s="40" t="s">
        <v>234</v>
      </c>
      <c r="L76" s="28">
        <v>197</v>
      </c>
      <c r="M76" s="55" t="s">
        <v>217</v>
      </c>
      <c r="N76" s="54">
        <v>0.09</v>
      </c>
      <c r="O76" s="24">
        <v>0.09</v>
      </c>
      <c r="P76" s="115">
        <f t="shared" si="2"/>
        <v>1</v>
      </c>
      <c r="Q76" s="37">
        <v>82000000</v>
      </c>
      <c r="R76" s="37">
        <v>6570000</v>
      </c>
      <c r="S76" s="115">
        <f t="shared" si="1"/>
        <v>8.0121951219512197E-2</v>
      </c>
      <c r="T76" s="31" t="s">
        <v>944</v>
      </c>
    </row>
    <row r="77" spans="1:20" ht="60" customHeight="1" x14ac:dyDescent="0.25">
      <c r="A77" s="1231"/>
      <c r="B77" s="1218" t="s">
        <v>448</v>
      </c>
      <c r="C77" s="1218" t="s">
        <v>449</v>
      </c>
      <c r="D77" s="24">
        <v>66</v>
      </c>
      <c r="E77" s="24" t="s">
        <v>450</v>
      </c>
      <c r="F77" s="24" t="s">
        <v>451</v>
      </c>
      <c r="G77" s="24" t="s">
        <v>452</v>
      </c>
      <c r="H77" s="24" t="s">
        <v>453</v>
      </c>
      <c r="I77" s="52" t="s">
        <v>454</v>
      </c>
      <c r="J77" s="54" t="s">
        <v>254</v>
      </c>
      <c r="K77" s="24" t="s">
        <v>262</v>
      </c>
      <c r="L77" s="41">
        <v>136</v>
      </c>
      <c r="M77" s="55" t="s">
        <v>455</v>
      </c>
      <c r="N77" s="54">
        <v>0.1</v>
      </c>
      <c r="O77" s="24">
        <v>0.1</v>
      </c>
      <c r="P77" s="115">
        <f t="shared" si="2"/>
        <v>1</v>
      </c>
      <c r="Q77" s="37">
        <v>55750000</v>
      </c>
      <c r="R77" s="37">
        <v>4630000</v>
      </c>
      <c r="S77" s="115">
        <f t="shared" si="1"/>
        <v>8.3049327354260086E-2</v>
      </c>
      <c r="T77" s="31" t="s">
        <v>945</v>
      </c>
    </row>
    <row r="78" spans="1:20" ht="60" customHeight="1" x14ac:dyDescent="0.25">
      <c r="A78" s="1231"/>
      <c r="B78" s="1218"/>
      <c r="C78" s="1218"/>
      <c r="D78" s="24">
        <v>67</v>
      </c>
      <c r="E78" s="30" t="s">
        <v>456</v>
      </c>
      <c r="F78" s="30" t="s">
        <v>457</v>
      </c>
      <c r="G78" s="30" t="s">
        <v>458</v>
      </c>
      <c r="H78" s="30" t="s">
        <v>459</v>
      </c>
      <c r="I78" s="32" t="s">
        <v>460</v>
      </c>
      <c r="J78" s="1226" t="s">
        <v>233</v>
      </c>
      <c r="K78" s="1218" t="s">
        <v>234</v>
      </c>
      <c r="L78" s="1219">
        <v>197</v>
      </c>
      <c r="M78" s="55" t="s">
        <v>217</v>
      </c>
      <c r="N78" s="54">
        <v>6.0000000000000001E-3</v>
      </c>
      <c r="O78" s="24">
        <v>2.5000000000000001E-3</v>
      </c>
      <c r="P78" s="115">
        <f t="shared" si="2"/>
        <v>0.41666666666666669</v>
      </c>
      <c r="Q78" s="1169">
        <v>82000000</v>
      </c>
      <c r="R78" s="1169">
        <v>6570000</v>
      </c>
      <c r="S78" s="1166">
        <f t="shared" si="1"/>
        <v>8.0121951219512197E-2</v>
      </c>
      <c r="T78" s="31" t="s">
        <v>946</v>
      </c>
    </row>
    <row r="79" spans="1:20" ht="60" customHeight="1" x14ac:dyDescent="0.25">
      <c r="A79" s="1231"/>
      <c r="B79" s="1218"/>
      <c r="C79" s="1218"/>
      <c r="D79" s="24">
        <v>68</v>
      </c>
      <c r="E79" s="30" t="s">
        <v>461</v>
      </c>
      <c r="F79" s="30" t="s">
        <v>462</v>
      </c>
      <c r="G79" s="30" t="s">
        <v>463</v>
      </c>
      <c r="H79" s="30" t="s">
        <v>464</v>
      </c>
      <c r="I79" s="32" t="s">
        <v>465</v>
      </c>
      <c r="J79" s="1226"/>
      <c r="K79" s="1218"/>
      <c r="L79" s="1219"/>
      <c r="M79" s="55" t="s">
        <v>217</v>
      </c>
      <c r="N79" s="54">
        <v>0.1</v>
      </c>
      <c r="O79" s="24">
        <v>0.1</v>
      </c>
      <c r="P79" s="115">
        <f t="shared" si="2"/>
        <v>1</v>
      </c>
      <c r="Q79" s="1170"/>
      <c r="R79" s="1170"/>
      <c r="S79" s="1167"/>
      <c r="T79" s="31" t="s">
        <v>947</v>
      </c>
    </row>
    <row r="80" spans="1:20" ht="60" customHeight="1" x14ac:dyDescent="0.25">
      <c r="A80" s="1231"/>
      <c r="B80" s="1218"/>
      <c r="C80" s="1218" t="s">
        <v>466</v>
      </c>
      <c r="D80" s="24">
        <v>69</v>
      </c>
      <c r="E80" s="30" t="s">
        <v>467</v>
      </c>
      <c r="F80" s="30" t="s">
        <v>468</v>
      </c>
      <c r="G80" s="30" t="s">
        <v>469</v>
      </c>
      <c r="H80" s="30" t="s">
        <v>470</v>
      </c>
      <c r="I80" s="32" t="s">
        <v>471</v>
      </c>
      <c r="J80" s="1226"/>
      <c r="K80" s="1218"/>
      <c r="L80" s="1219"/>
      <c r="M80" s="55" t="s">
        <v>217</v>
      </c>
      <c r="N80" s="54">
        <v>5.0000000000000001E-3</v>
      </c>
      <c r="O80" s="24">
        <v>5.0000000000000001E-3</v>
      </c>
      <c r="P80" s="115">
        <f t="shared" si="2"/>
        <v>1</v>
      </c>
      <c r="Q80" s="1170"/>
      <c r="R80" s="1170"/>
      <c r="S80" s="1167"/>
      <c r="T80" s="31" t="s">
        <v>948</v>
      </c>
    </row>
    <row r="81" spans="1:20" ht="60" customHeight="1" x14ac:dyDescent="0.25">
      <c r="A81" s="1231"/>
      <c r="B81" s="1218"/>
      <c r="C81" s="1218"/>
      <c r="D81" s="24">
        <v>70</v>
      </c>
      <c r="E81" s="24" t="s">
        <v>472</v>
      </c>
      <c r="F81" s="24" t="s">
        <v>473</v>
      </c>
      <c r="G81" s="24" t="s">
        <v>474</v>
      </c>
      <c r="H81" s="24" t="s">
        <v>475</v>
      </c>
      <c r="I81" s="52" t="s">
        <v>476</v>
      </c>
      <c r="J81" s="1226"/>
      <c r="K81" s="1218"/>
      <c r="L81" s="1219"/>
      <c r="M81" s="55" t="s">
        <v>217</v>
      </c>
      <c r="N81" s="54">
        <v>0.08</v>
      </c>
      <c r="O81" s="24">
        <v>0.01</v>
      </c>
      <c r="P81" s="115">
        <f t="shared" si="2"/>
        <v>0.125</v>
      </c>
      <c r="Q81" s="1171"/>
      <c r="R81" s="1171"/>
      <c r="S81" s="1168"/>
      <c r="T81" s="31" t="s">
        <v>933</v>
      </c>
    </row>
    <row r="82" spans="1:20" ht="60" customHeight="1" x14ac:dyDescent="0.25">
      <c r="A82" s="1231"/>
      <c r="B82" s="1218"/>
      <c r="C82" s="1218"/>
      <c r="D82" s="24">
        <v>71</v>
      </c>
      <c r="E82" s="24" t="s">
        <v>477</v>
      </c>
      <c r="F82" s="24" t="s">
        <v>478</v>
      </c>
      <c r="G82" s="24" t="s">
        <v>479</v>
      </c>
      <c r="H82" s="24" t="s">
        <v>480</v>
      </c>
      <c r="I82" s="52" t="s">
        <v>481</v>
      </c>
      <c r="J82" s="54" t="s">
        <v>385</v>
      </c>
      <c r="K82" s="24" t="s">
        <v>386</v>
      </c>
      <c r="L82" s="40">
        <v>219</v>
      </c>
      <c r="M82" s="55" t="s">
        <v>482</v>
      </c>
      <c r="N82" s="54">
        <v>0.08</v>
      </c>
      <c r="O82" s="24">
        <v>0.08</v>
      </c>
      <c r="P82" s="115">
        <f t="shared" si="2"/>
        <v>1</v>
      </c>
      <c r="Q82" s="37">
        <v>160719971</v>
      </c>
      <c r="R82" s="37">
        <v>160719971</v>
      </c>
      <c r="S82" s="115">
        <f t="shared" si="1"/>
        <v>1</v>
      </c>
      <c r="T82" s="31" t="s">
        <v>949</v>
      </c>
    </row>
    <row r="83" spans="1:20" ht="60" customHeight="1" x14ac:dyDescent="0.25">
      <c r="A83" s="1231"/>
      <c r="B83" s="1218"/>
      <c r="C83" s="1218"/>
      <c r="D83" s="24">
        <v>72</v>
      </c>
      <c r="E83" s="24" t="s">
        <v>483</v>
      </c>
      <c r="F83" s="24" t="s">
        <v>484</v>
      </c>
      <c r="G83" s="24" t="s">
        <v>485</v>
      </c>
      <c r="H83" s="24" t="s">
        <v>486</v>
      </c>
      <c r="I83" s="52" t="s">
        <v>487</v>
      </c>
      <c r="J83" s="54" t="s">
        <v>233</v>
      </c>
      <c r="K83" s="24" t="s">
        <v>234</v>
      </c>
      <c r="L83" s="28">
        <v>197</v>
      </c>
      <c r="M83" s="55" t="s">
        <v>217</v>
      </c>
      <c r="N83" s="54">
        <v>9.5000000000000001E-2</v>
      </c>
      <c r="O83" s="24">
        <v>0</v>
      </c>
      <c r="P83" s="115">
        <f t="shared" si="2"/>
        <v>0</v>
      </c>
      <c r="Q83" s="37">
        <v>82000000</v>
      </c>
      <c r="R83" s="37">
        <v>6570000</v>
      </c>
      <c r="S83" s="115">
        <f t="shared" si="1"/>
        <v>8.0121951219512197E-2</v>
      </c>
      <c r="T83" s="31" t="s">
        <v>950</v>
      </c>
    </row>
    <row r="84" spans="1:20" ht="60" customHeight="1" x14ac:dyDescent="0.25">
      <c r="A84" s="1231"/>
      <c r="B84" s="1218"/>
      <c r="C84" s="1218"/>
      <c r="D84" s="24">
        <v>73</v>
      </c>
      <c r="E84" s="30" t="s">
        <v>488</v>
      </c>
      <c r="F84" s="30" t="s">
        <v>489</v>
      </c>
      <c r="G84" s="30" t="s">
        <v>490</v>
      </c>
      <c r="H84" s="30" t="s">
        <v>491</v>
      </c>
      <c r="I84" s="32" t="s">
        <v>492</v>
      </c>
      <c r="J84" s="65" t="s">
        <v>236</v>
      </c>
      <c r="K84" s="39" t="s">
        <v>493</v>
      </c>
      <c r="L84" s="40">
        <v>86</v>
      </c>
      <c r="M84" s="31" t="s">
        <v>494</v>
      </c>
      <c r="N84" s="54">
        <v>0.09</v>
      </c>
      <c r="O84" s="24">
        <v>0.09</v>
      </c>
      <c r="P84" s="115">
        <f t="shared" si="2"/>
        <v>1</v>
      </c>
      <c r="Q84" s="37">
        <v>46673401</v>
      </c>
      <c r="R84" s="37">
        <v>0</v>
      </c>
      <c r="S84" s="115">
        <f t="shared" si="1"/>
        <v>0</v>
      </c>
      <c r="T84" s="31" t="s">
        <v>951</v>
      </c>
    </row>
    <row r="85" spans="1:20" ht="60" customHeight="1" x14ac:dyDescent="0.25">
      <c r="A85" s="1231" t="s">
        <v>495</v>
      </c>
      <c r="B85" s="1219" t="s">
        <v>496</v>
      </c>
      <c r="C85" s="1218" t="s">
        <v>497</v>
      </c>
      <c r="D85" s="24">
        <v>74</v>
      </c>
      <c r="E85" s="24" t="s">
        <v>498</v>
      </c>
      <c r="F85" s="24" t="s">
        <v>499</v>
      </c>
      <c r="G85" s="24" t="s">
        <v>500</v>
      </c>
      <c r="H85" s="24" t="s">
        <v>501</v>
      </c>
      <c r="I85" s="52" t="s">
        <v>502</v>
      </c>
      <c r="J85" s="54" t="s">
        <v>382</v>
      </c>
      <c r="K85" s="24" t="s">
        <v>383</v>
      </c>
      <c r="L85" s="40">
        <v>250</v>
      </c>
      <c r="M85" s="52" t="s">
        <v>384</v>
      </c>
      <c r="N85" s="54">
        <v>0.09</v>
      </c>
      <c r="O85" s="24">
        <v>0.09</v>
      </c>
      <c r="P85" s="115">
        <f t="shared" si="2"/>
        <v>1</v>
      </c>
      <c r="Q85" s="37">
        <v>274250000</v>
      </c>
      <c r="R85" s="37">
        <v>31600000</v>
      </c>
      <c r="S85" s="115">
        <f t="shared" si="1"/>
        <v>0.11522333637192343</v>
      </c>
      <c r="T85" s="31" t="s">
        <v>958</v>
      </c>
    </row>
    <row r="86" spans="1:20" ht="60" customHeight="1" x14ac:dyDescent="0.25">
      <c r="A86" s="1231"/>
      <c r="B86" s="1219"/>
      <c r="C86" s="1218"/>
      <c r="D86" s="24">
        <v>75</v>
      </c>
      <c r="E86" s="24" t="s">
        <v>503</v>
      </c>
      <c r="F86" s="24" t="s">
        <v>504</v>
      </c>
      <c r="G86" s="24" t="s">
        <v>505</v>
      </c>
      <c r="H86" s="24" t="s">
        <v>506</v>
      </c>
      <c r="I86" s="52" t="s">
        <v>507</v>
      </c>
      <c r="J86" s="54" t="s">
        <v>406</v>
      </c>
      <c r="K86" s="24" t="s">
        <v>407</v>
      </c>
      <c r="L86" s="40">
        <v>231</v>
      </c>
      <c r="M86" s="52" t="s">
        <v>391</v>
      </c>
      <c r="N86" s="54">
        <v>0.1</v>
      </c>
      <c r="O86" s="24">
        <v>0.1</v>
      </c>
      <c r="P86" s="115">
        <f t="shared" si="2"/>
        <v>1</v>
      </c>
      <c r="Q86" s="37">
        <v>3090000</v>
      </c>
      <c r="R86" s="37">
        <v>3090000</v>
      </c>
      <c r="S86" s="115">
        <f t="shared" si="1"/>
        <v>1</v>
      </c>
      <c r="T86" s="31" t="s">
        <v>762</v>
      </c>
    </row>
    <row r="87" spans="1:20" ht="60" customHeight="1" x14ac:dyDescent="0.25">
      <c r="A87" s="1231"/>
      <c r="B87" s="1219"/>
      <c r="C87" s="1218"/>
      <c r="D87" s="24">
        <v>76</v>
      </c>
      <c r="E87" s="24" t="s">
        <v>508</v>
      </c>
      <c r="F87" s="24" t="s">
        <v>509</v>
      </c>
      <c r="G87" s="24" t="s">
        <v>510</v>
      </c>
      <c r="H87" s="24" t="s">
        <v>511</v>
      </c>
      <c r="I87" s="84" t="s">
        <v>512</v>
      </c>
      <c r="J87" s="54" t="s">
        <v>389</v>
      </c>
      <c r="K87" s="24" t="s">
        <v>390</v>
      </c>
      <c r="L87" s="40">
        <v>232</v>
      </c>
      <c r="M87" s="52" t="s">
        <v>391</v>
      </c>
      <c r="N87" s="54">
        <v>0.1</v>
      </c>
      <c r="O87" s="24">
        <v>0.1</v>
      </c>
      <c r="P87" s="115">
        <f t="shared" si="2"/>
        <v>1</v>
      </c>
      <c r="Q87" s="37">
        <v>18952000</v>
      </c>
      <c r="R87" s="37">
        <v>8952000</v>
      </c>
      <c r="S87" s="115">
        <f t="shared" si="1"/>
        <v>0.47235120303925709</v>
      </c>
      <c r="T87" s="31" t="s">
        <v>959</v>
      </c>
    </row>
    <row r="88" spans="1:20" ht="60" customHeight="1" x14ac:dyDescent="0.25">
      <c r="A88" s="1231"/>
      <c r="B88" s="1219"/>
      <c r="C88" s="1218"/>
      <c r="D88" s="24">
        <v>77</v>
      </c>
      <c r="E88" s="24" t="s">
        <v>513</v>
      </c>
      <c r="F88" s="24" t="s">
        <v>514</v>
      </c>
      <c r="G88" s="24" t="s">
        <v>515</v>
      </c>
      <c r="H88" s="24" t="s">
        <v>516</v>
      </c>
      <c r="I88" s="52" t="s">
        <v>517</v>
      </c>
      <c r="J88" s="58" t="s">
        <v>215</v>
      </c>
      <c r="K88" s="26" t="s">
        <v>216</v>
      </c>
      <c r="L88" s="27">
        <v>197</v>
      </c>
      <c r="M88" s="59" t="s">
        <v>217</v>
      </c>
      <c r="N88" s="54">
        <v>0.09</v>
      </c>
      <c r="O88" s="24">
        <v>0.09</v>
      </c>
      <c r="P88" s="115">
        <f t="shared" si="2"/>
        <v>1</v>
      </c>
      <c r="Q88" s="1169">
        <v>82000000</v>
      </c>
      <c r="R88" s="1169">
        <v>6570000</v>
      </c>
      <c r="S88" s="1166">
        <f t="shared" si="1"/>
        <v>8.0121951219512197E-2</v>
      </c>
      <c r="T88" s="31" t="s">
        <v>960</v>
      </c>
    </row>
    <row r="89" spans="1:20" ht="60" customHeight="1" x14ac:dyDescent="0.25">
      <c r="A89" s="1231"/>
      <c r="B89" s="1219"/>
      <c r="C89" s="1218"/>
      <c r="D89" s="24">
        <v>78</v>
      </c>
      <c r="E89" s="24" t="s">
        <v>518</v>
      </c>
      <c r="F89" s="24" t="s">
        <v>519</v>
      </c>
      <c r="G89" s="24" t="s">
        <v>520</v>
      </c>
      <c r="H89" s="24" t="s">
        <v>516</v>
      </c>
      <c r="I89" s="52" t="s">
        <v>521</v>
      </c>
      <c r="J89" s="58" t="s">
        <v>215</v>
      </c>
      <c r="K89" s="26" t="s">
        <v>216</v>
      </c>
      <c r="L89" s="27">
        <v>197</v>
      </c>
      <c r="M89" s="59" t="s">
        <v>217</v>
      </c>
      <c r="N89" s="54">
        <v>0.09</v>
      </c>
      <c r="O89" s="24">
        <v>6.4000000000000001E-2</v>
      </c>
      <c r="P89" s="115">
        <f t="shared" si="2"/>
        <v>0.71111111111111114</v>
      </c>
      <c r="Q89" s="1170"/>
      <c r="R89" s="1170"/>
      <c r="S89" s="1167"/>
      <c r="T89" s="31" t="s">
        <v>961</v>
      </c>
    </row>
    <row r="90" spans="1:20" ht="60" customHeight="1" x14ac:dyDescent="0.25">
      <c r="A90" s="1231"/>
      <c r="B90" s="1219"/>
      <c r="C90" s="1221" t="s">
        <v>522</v>
      </c>
      <c r="D90" s="24">
        <v>79</v>
      </c>
      <c r="E90" s="24" t="s">
        <v>523</v>
      </c>
      <c r="F90" s="24" t="s">
        <v>524</v>
      </c>
      <c r="G90" s="24" t="s">
        <v>525</v>
      </c>
      <c r="H90" s="24" t="s">
        <v>59</v>
      </c>
      <c r="I90" s="52" t="s">
        <v>521</v>
      </c>
      <c r="J90" s="85" t="s">
        <v>265</v>
      </c>
      <c r="K90" s="16" t="s">
        <v>266</v>
      </c>
      <c r="L90" s="26">
        <v>186</v>
      </c>
      <c r="M90" s="61" t="s">
        <v>526</v>
      </c>
      <c r="N90" s="54">
        <v>0.09</v>
      </c>
      <c r="O90" s="24">
        <v>0.09</v>
      </c>
      <c r="P90" s="115">
        <f t="shared" si="2"/>
        <v>1</v>
      </c>
      <c r="Q90" s="1171"/>
      <c r="R90" s="1171"/>
      <c r="S90" s="1168"/>
      <c r="T90" s="31" t="s">
        <v>962</v>
      </c>
    </row>
    <row r="91" spans="1:20" ht="60" customHeight="1" x14ac:dyDescent="0.25">
      <c r="A91" s="1231"/>
      <c r="B91" s="1219"/>
      <c r="C91" s="1221"/>
      <c r="D91" s="24">
        <v>80</v>
      </c>
      <c r="E91" s="24" t="s">
        <v>527</v>
      </c>
      <c r="F91" s="24" t="s">
        <v>528</v>
      </c>
      <c r="G91" s="24" t="s">
        <v>529</v>
      </c>
      <c r="H91" s="24" t="s">
        <v>530</v>
      </c>
      <c r="I91" s="84" t="s">
        <v>531</v>
      </c>
      <c r="J91" s="54" t="s">
        <v>532</v>
      </c>
      <c r="K91" s="24" t="s">
        <v>533</v>
      </c>
      <c r="L91" s="24" t="s">
        <v>534</v>
      </c>
      <c r="M91" s="52" t="s">
        <v>535</v>
      </c>
      <c r="N91" s="54">
        <v>0.09</v>
      </c>
      <c r="O91" s="24">
        <v>7.4999999999999997E-2</v>
      </c>
      <c r="P91" s="115">
        <f t="shared" si="2"/>
        <v>0.83333333333333337</v>
      </c>
      <c r="Q91" s="37" t="s">
        <v>954</v>
      </c>
      <c r="R91" s="37" t="s">
        <v>955</v>
      </c>
      <c r="S91" s="115"/>
      <c r="T91" s="31" t="s">
        <v>963</v>
      </c>
    </row>
    <row r="92" spans="1:20" ht="60" customHeight="1" x14ac:dyDescent="0.25">
      <c r="A92" s="1231"/>
      <c r="B92" s="1219"/>
      <c r="C92" s="1221"/>
      <c r="D92" s="24">
        <v>81</v>
      </c>
      <c r="E92" s="24" t="s">
        <v>536</v>
      </c>
      <c r="F92" s="24" t="s">
        <v>537</v>
      </c>
      <c r="G92" s="24" t="s">
        <v>538</v>
      </c>
      <c r="H92" s="24" t="s">
        <v>539</v>
      </c>
      <c r="I92" s="52" t="s">
        <v>540</v>
      </c>
      <c r="J92" s="54" t="s">
        <v>385</v>
      </c>
      <c r="K92" s="24" t="s">
        <v>386</v>
      </c>
      <c r="L92" s="40">
        <v>219</v>
      </c>
      <c r="M92" s="31" t="s">
        <v>482</v>
      </c>
      <c r="N92" s="54">
        <v>0.09</v>
      </c>
      <c r="O92" s="24">
        <v>0.09</v>
      </c>
      <c r="P92" s="115">
        <f t="shared" si="2"/>
        <v>1</v>
      </c>
      <c r="Q92" s="37">
        <v>111600000</v>
      </c>
      <c r="R92" s="37">
        <v>94500000</v>
      </c>
      <c r="S92" s="115">
        <f t="shared" si="1"/>
        <v>0.84677419354838712</v>
      </c>
      <c r="T92" s="31" t="s">
        <v>964</v>
      </c>
    </row>
    <row r="93" spans="1:20" ht="60" customHeight="1" x14ac:dyDescent="0.25">
      <c r="A93" s="1231"/>
      <c r="B93" s="1219"/>
      <c r="C93" s="1221"/>
      <c r="D93" s="24">
        <v>82</v>
      </c>
      <c r="E93" s="24" t="s">
        <v>541</v>
      </c>
      <c r="F93" s="24" t="s">
        <v>542</v>
      </c>
      <c r="G93" s="24" t="s">
        <v>543</v>
      </c>
      <c r="H93" s="24" t="s">
        <v>59</v>
      </c>
      <c r="I93" s="1232" t="s">
        <v>544</v>
      </c>
      <c r="J93" s="1226" t="s">
        <v>215</v>
      </c>
      <c r="K93" s="1218" t="s">
        <v>216</v>
      </c>
      <c r="L93" s="1217">
        <v>197</v>
      </c>
      <c r="M93" s="1232" t="s">
        <v>217</v>
      </c>
      <c r="N93" s="54">
        <v>0.09</v>
      </c>
      <c r="O93" s="24">
        <v>0.09</v>
      </c>
      <c r="P93" s="115">
        <f t="shared" si="2"/>
        <v>1</v>
      </c>
      <c r="Q93" s="1169">
        <v>82000000</v>
      </c>
      <c r="R93" s="1169">
        <v>6570000</v>
      </c>
      <c r="S93" s="1166">
        <f t="shared" si="1"/>
        <v>8.0121951219512197E-2</v>
      </c>
      <c r="T93" s="31" t="s">
        <v>965</v>
      </c>
    </row>
    <row r="94" spans="1:20" ht="60" customHeight="1" x14ac:dyDescent="0.25">
      <c r="A94" s="1231"/>
      <c r="B94" s="1219"/>
      <c r="C94" s="1221"/>
      <c r="D94" s="24">
        <v>83</v>
      </c>
      <c r="E94" s="24" t="s">
        <v>545</v>
      </c>
      <c r="F94" s="24" t="s">
        <v>546</v>
      </c>
      <c r="G94" s="24" t="s">
        <v>547</v>
      </c>
      <c r="H94" s="24" t="s">
        <v>548</v>
      </c>
      <c r="I94" s="1232"/>
      <c r="J94" s="1226"/>
      <c r="K94" s="1218"/>
      <c r="L94" s="1217"/>
      <c r="M94" s="1232"/>
      <c r="N94" s="54">
        <v>0.08</v>
      </c>
      <c r="O94" s="24">
        <v>0.03</v>
      </c>
      <c r="P94" s="115">
        <f t="shared" si="2"/>
        <v>0.375</v>
      </c>
      <c r="Q94" s="1171"/>
      <c r="R94" s="1171"/>
      <c r="S94" s="1168"/>
      <c r="T94" s="31" t="s">
        <v>966</v>
      </c>
    </row>
    <row r="95" spans="1:20" ht="60" customHeight="1" x14ac:dyDescent="0.25">
      <c r="A95" s="1231"/>
      <c r="B95" s="1219"/>
      <c r="C95" s="1221"/>
      <c r="D95" s="24">
        <v>84</v>
      </c>
      <c r="E95" s="24" t="s">
        <v>549</v>
      </c>
      <c r="F95" s="24" t="s">
        <v>550</v>
      </c>
      <c r="G95" s="24" t="s">
        <v>551</v>
      </c>
      <c r="H95" s="24" t="s">
        <v>59</v>
      </c>
      <c r="I95" s="52" t="s">
        <v>552</v>
      </c>
      <c r="J95" s="54" t="s">
        <v>389</v>
      </c>
      <c r="K95" s="24" t="s">
        <v>424</v>
      </c>
      <c r="L95" s="40">
        <v>234</v>
      </c>
      <c r="M95" s="31" t="s">
        <v>425</v>
      </c>
      <c r="N95" s="54">
        <v>0.09</v>
      </c>
      <c r="O95" s="24">
        <v>0.08</v>
      </c>
      <c r="P95" s="115">
        <f t="shared" si="2"/>
        <v>0.88888888888888895</v>
      </c>
      <c r="Q95" s="37">
        <v>13390000</v>
      </c>
      <c r="R95" s="37">
        <v>4955000</v>
      </c>
      <c r="S95" s="115">
        <f t="shared" si="1"/>
        <v>0.37005227781926808</v>
      </c>
      <c r="T95" s="31" t="s">
        <v>967</v>
      </c>
    </row>
    <row r="96" spans="1:20" ht="60" customHeight="1" x14ac:dyDescent="0.25">
      <c r="A96" s="1231"/>
      <c r="B96" s="1219"/>
      <c r="C96" s="1221"/>
      <c r="D96" s="24">
        <v>85</v>
      </c>
      <c r="E96" s="24" t="s">
        <v>553</v>
      </c>
      <c r="F96" s="24" t="s">
        <v>554</v>
      </c>
      <c r="G96" s="24" t="s">
        <v>555</v>
      </c>
      <c r="H96" s="24" t="s">
        <v>556</v>
      </c>
      <c r="I96" s="52" t="s">
        <v>557</v>
      </c>
      <c r="J96" s="1226" t="s">
        <v>215</v>
      </c>
      <c r="K96" s="1218" t="s">
        <v>216</v>
      </c>
      <c r="L96" s="1217">
        <v>197</v>
      </c>
      <c r="M96" s="1232" t="s">
        <v>217</v>
      </c>
      <c r="N96" s="54">
        <v>0.08</v>
      </c>
      <c r="O96" s="24">
        <v>0</v>
      </c>
      <c r="P96" s="115">
        <f t="shared" si="2"/>
        <v>0</v>
      </c>
      <c r="Q96" s="1169">
        <v>82000000</v>
      </c>
      <c r="R96" s="1169">
        <v>6570000</v>
      </c>
      <c r="S96" s="1166">
        <f t="shared" ref="S96:S109" si="3">R96/Q96</f>
        <v>8.0121951219512197E-2</v>
      </c>
      <c r="T96" s="31" t="s">
        <v>968</v>
      </c>
    </row>
    <row r="97" spans="1:20" ht="60" customHeight="1" x14ac:dyDescent="0.25">
      <c r="A97" s="1231"/>
      <c r="B97" s="1222" t="s">
        <v>558</v>
      </c>
      <c r="C97" s="1221" t="s">
        <v>559</v>
      </c>
      <c r="D97" s="24">
        <v>86</v>
      </c>
      <c r="E97" s="24" t="s">
        <v>560</v>
      </c>
      <c r="F97" s="24" t="s">
        <v>561</v>
      </c>
      <c r="G97" s="24" t="s">
        <v>562</v>
      </c>
      <c r="H97" s="24" t="s">
        <v>563</v>
      </c>
      <c r="I97" s="84" t="s">
        <v>564</v>
      </c>
      <c r="J97" s="1226"/>
      <c r="K97" s="1218"/>
      <c r="L97" s="1217"/>
      <c r="M97" s="1232"/>
      <c r="N97" s="54">
        <v>0.1</v>
      </c>
      <c r="O97" s="24">
        <v>0.04</v>
      </c>
      <c r="P97" s="115">
        <f t="shared" si="2"/>
        <v>0.39999999999999997</v>
      </c>
      <c r="Q97" s="1170"/>
      <c r="R97" s="1170"/>
      <c r="S97" s="1167"/>
      <c r="T97" s="31" t="s">
        <v>969</v>
      </c>
    </row>
    <row r="98" spans="1:20" ht="60" customHeight="1" x14ac:dyDescent="0.25">
      <c r="A98" s="1231"/>
      <c r="B98" s="1222"/>
      <c r="C98" s="1221"/>
      <c r="D98" s="24">
        <v>87</v>
      </c>
      <c r="E98" s="24" t="s">
        <v>565</v>
      </c>
      <c r="F98" s="24" t="s">
        <v>566</v>
      </c>
      <c r="G98" s="24" t="s">
        <v>567</v>
      </c>
      <c r="H98" s="24" t="s">
        <v>568</v>
      </c>
      <c r="I98" s="52" t="s">
        <v>569</v>
      </c>
      <c r="J98" s="1226"/>
      <c r="K98" s="1218"/>
      <c r="L98" s="1217"/>
      <c r="M98" s="1232"/>
      <c r="N98" s="54">
        <v>0.09</v>
      </c>
      <c r="O98" s="24">
        <v>0.09</v>
      </c>
      <c r="P98" s="115">
        <f t="shared" si="2"/>
        <v>1</v>
      </c>
      <c r="Q98" s="1171"/>
      <c r="R98" s="1171"/>
      <c r="S98" s="1168"/>
      <c r="T98" s="31" t="s">
        <v>970</v>
      </c>
    </row>
    <row r="99" spans="1:20" ht="60" customHeight="1" x14ac:dyDescent="0.25">
      <c r="A99" s="1231"/>
      <c r="B99" s="1222"/>
      <c r="C99" s="1221"/>
      <c r="D99" s="24">
        <v>88</v>
      </c>
      <c r="E99" s="24" t="s">
        <v>570</v>
      </c>
      <c r="F99" s="24" t="s">
        <v>571</v>
      </c>
      <c r="G99" s="24" t="s">
        <v>572</v>
      </c>
      <c r="H99" s="24" t="s">
        <v>59</v>
      </c>
      <c r="I99" s="52" t="s">
        <v>573</v>
      </c>
      <c r="J99" s="1223" t="s">
        <v>574</v>
      </c>
      <c r="K99" s="1217"/>
      <c r="L99" s="1217"/>
      <c r="M99" s="1301"/>
      <c r="N99" s="54">
        <v>0.09</v>
      </c>
      <c r="O99" s="24"/>
      <c r="P99" s="115">
        <f t="shared" si="2"/>
        <v>0</v>
      </c>
      <c r="Q99" s="37" t="s">
        <v>873</v>
      </c>
      <c r="R99" s="37" t="s">
        <v>873</v>
      </c>
      <c r="S99" s="115"/>
      <c r="T99" s="31" t="s">
        <v>971</v>
      </c>
    </row>
    <row r="100" spans="1:20" ht="60" customHeight="1" x14ac:dyDescent="0.25">
      <c r="A100" s="1231"/>
      <c r="B100" s="1219" t="s">
        <v>558</v>
      </c>
      <c r="C100" s="1221" t="s">
        <v>559</v>
      </c>
      <c r="D100" s="24">
        <v>89</v>
      </c>
      <c r="E100" s="24" t="s">
        <v>575</v>
      </c>
      <c r="F100" s="24" t="s">
        <v>576</v>
      </c>
      <c r="G100" s="24" t="s">
        <v>577</v>
      </c>
      <c r="H100" s="24" t="s">
        <v>59</v>
      </c>
      <c r="I100" s="52" t="s">
        <v>578</v>
      </c>
      <c r="J100" s="1226" t="s">
        <v>215</v>
      </c>
      <c r="K100" s="1218" t="s">
        <v>216</v>
      </c>
      <c r="L100" s="1217">
        <v>197</v>
      </c>
      <c r="M100" s="1232" t="s">
        <v>217</v>
      </c>
      <c r="N100" s="54">
        <v>0.09</v>
      </c>
      <c r="O100" s="24">
        <v>0.09</v>
      </c>
      <c r="P100" s="115">
        <f t="shared" si="2"/>
        <v>1</v>
      </c>
      <c r="Q100" s="1169">
        <v>82000000</v>
      </c>
      <c r="R100" s="1169">
        <v>6570000</v>
      </c>
      <c r="S100" s="1166">
        <f t="shared" si="3"/>
        <v>8.0121951219512197E-2</v>
      </c>
      <c r="T100" s="31" t="s">
        <v>972</v>
      </c>
    </row>
    <row r="101" spans="1:20" ht="60" customHeight="1" x14ac:dyDescent="0.25">
      <c r="A101" s="1231"/>
      <c r="B101" s="1219"/>
      <c r="C101" s="1221"/>
      <c r="D101" s="24">
        <v>90</v>
      </c>
      <c r="E101" s="24" t="s">
        <v>579</v>
      </c>
      <c r="F101" s="24" t="s">
        <v>580</v>
      </c>
      <c r="G101" s="24" t="s">
        <v>581</v>
      </c>
      <c r="H101" s="24" t="s">
        <v>563</v>
      </c>
      <c r="I101" s="52" t="s">
        <v>582</v>
      </c>
      <c r="J101" s="1226"/>
      <c r="K101" s="1218"/>
      <c r="L101" s="1217"/>
      <c r="M101" s="1232"/>
      <c r="N101" s="54">
        <v>0.1</v>
      </c>
      <c r="O101" s="24">
        <v>0.1</v>
      </c>
      <c r="P101" s="115">
        <f t="shared" si="2"/>
        <v>1</v>
      </c>
      <c r="Q101" s="1171"/>
      <c r="R101" s="1171"/>
      <c r="S101" s="1168"/>
      <c r="T101" s="31" t="s">
        <v>973</v>
      </c>
    </row>
    <row r="102" spans="1:20" ht="60" customHeight="1" x14ac:dyDescent="0.25">
      <c r="A102" s="1231"/>
      <c r="B102" s="1219"/>
      <c r="C102" s="1221"/>
      <c r="D102" s="24">
        <v>91</v>
      </c>
      <c r="E102" s="24" t="s">
        <v>583</v>
      </c>
      <c r="F102" s="24" t="s">
        <v>584</v>
      </c>
      <c r="G102" s="24" t="s">
        <v>585</v>
      </c>
      <c r="H102" s="24" t="s">
        <v>586</v>
      </c>
      <c r="I102" s="52" t="s">
        <v>587</v>
      </c>
      <c r="J102" s="54" t="s">
        <v>588</v>
      </c>
      <c r="K102" s="24" t="s">
        <v>589</v>
      </c>
      <c r="L102" s="24" t="s">
        <v>590</v>
      </c>
      <c r="M102" s="52" t="s">
        <v>591</v>
      </c>
      <c r="N102" s="54">
        <v>0.09</v>
      </c>
      <c r="O102" s="24">
        <v>7.8E-2</v>
      </c>
      <c r="P102" s="115">
        <f t="shared" si="2"/>
        <v>0.8666666666666667</v>
      </c>
      <c r="Q102" s="37" t="s">
        <v>956</v>
      </c>
      <c r="R102" s="37" t="s">
        <v>957</v>
      </c>
      <c r="S102" s="115"/>
      <c r="T102" s="31" t="s">
        <v>974</v>
      </c>
    </row>
    <row r="103" spans="1:20" ht="60" customHeight="1" x14ac:dyDescent="0.25">
      <c r="A103" s="1231"/>
      <c r="B103" s="1219"/>
      <c r="C103" s="1221"/>
      <c r="D103" s="24">
        <v>92</v>
      </c>
      <c r="E103" s="24" t="s">
        <v>592</v>
      </c>
      <c r="F103" s="24" t="s">
        <v>593</v>
      </c>
      <c r="G103" s="24" t="s">
        <v>594</v>
      </c>
      <c r="H103" s="24" t="s">
        <v>595</v>
      </c>
      <c r="I103" s="52" t="s">
        <v>596</v>
      </c>
      <c r="J103" s="54" t="s">
        <v>597</v>
      </c>
      <c r="K103" s="24" t="s">
        <v>386</v>
      </c>
      <c r="L103" s="40">
        <v>219</v>
      </c>
      <c r="M103" s="31" t="s">
        <v>482</v>
      </c>
      <c r="N103" s="54">
        <v>0.1</v>
      </c>
      <c r="O103" s="24">
        <v>0.08</v>
      </c>
      <c r="P103" s="115">
        <f t="shared" si="2"/>
        <v>0.79999999999999993</v>
      </c>
      <c r="Q103" s="37">
        <v>111600000</v>
      </c>
      <c r="R103" s="37">
        <v>94500000</v>
      </c>
      <c r="S103" s="115">
        <f t="shared" si="3"/>
        <v>0.84677419354838712</v>
      </c>
      <c r="T103" s="31" t="s">
        <v>975</v>
      </c>
    </row>
    <row r="104" spans="1:20" ht="60" customHeight="1" x14ac:dyDescent="0.25">
      <c r="A104" s="1231"/>
      <c r="B104" s="1219"/>
      <c r="C104" s="1221"/>
      <c r="D104" s="24">
        <v>93</v>
      </c>
      <c r="E104" s="24" t="s">
        <v>598</v>
      </c>
      <c r="F104" s="24" t="s">
        <v>599</v>
      </c>
      <c r="G104" s="24" t="s">
        <v>600</v>
      </c>
      <c r="H104" s="24" t="s">
        <v>601</v>
      </c>
      <c r="I104" s="52" t="s">
        <v>602</v>
      </c>
      <c r="J104" s="58" t="s">
        <v>389</v>
      </c>
      <c r="K104" s="26" t="s">
        <v>603</v>
      </c>
      <c r="L104" s="26">
        <v>228</v>
      </c>
      <c r="M104" s="59" t="s">
        <v>604</v>
      </c>
      <c r="N104" s="54">
        <v>0.1</v>
      </c>
      <c r="O104" s="24">
        <v>0.08</v>
      </c>
      <c r="P104" s="115">
        <f t="shared" si="2"/>
        <v>0.79999999999999993</v>
      </c>
      <c r="Q104" s="37">
        <v>25100000</v>
      </c>
      <c r="R104" s="37">
        <v>12176208</v>
      </c>
      <c r="S104" s="115">
        <f t="shared" si="3"/>
        <v>0.48510788844621516</v>
      </c>
      <c r="T104" s="31" t="s">
        <v>976</v>
      </c>
    </row>
    <row r="105" spans="1:20" ht="60" customHeight="1" x14ac:dyDescent="0.25">
      <c r="A105" s="1231"/>
      <c r="B105" s="1219"/>
      <c r="C105" s="1221"/>
      <c r="D105" s="24">
        <v>94</v>
      </c>
      <c r="E105" s="24" t="s">
        <v>605</v>
      </c>
      <c r="F105" s="24" t="s">
        <v>606</v>
      </c>
      <c r="G105" s="24" t="s">
        <v>607</v>
      </c>
      <c r="H105" s="24" t="s">
        <v>608</v>
      </c>
      <c r="I105" s="52" t="s">
        <v>609</v>
      </c>
      <c r="J105" s="54" t="s">
        <v>254</v>
      </c>
      <c r="K105" s="40" t="s">
        <v>262</v>
      </c>
      <c r="L105" s="24">
        <v>137</v>
      </c>
      <c r="M105" s="52" t="s">
        <v>263</v>
      </c>
      <c r="N105" s="54">
        <v>0.1</v>
      </c>
      <c r="O105" s="24">
        <v>0.1</v>
      </c>
      <c r="P105" s="115">
        <f t="shared" si="2"/>
        <v>1</v>
      </c>
      <c r="Q105" s="37">
        <v>41200000</v>
      </c>
      <c r="R105" s="37">
        <v>38560000</v>
      </c>
      <c r="S105" s="115">
        <f t="shared" si="3"/>
        <v>0.93592233009708736</v>
      </c>
      <c r="T105" s="31" t="s">
        <v>977</v>
      </c>
    </row>
    <row r="106" spans="1:20" ht="60" customHeight="1" x14ac:dyDescent="0.25">
      <c r="A106" s="1231"/>
      <c r="B106" s="1219"/>
      <c r="C106" s="1221"/>
      <c r="D106" s="24">
        <v>95</v>
      </c>
      <c r="E106" s="24" t="s">
        <v>610</v>
      </c>
      <c r="F106" s="24" t="s">
        <v>611</v>
      </c>
      <c r="G106" s="24" t="s">
        <v>612</v>
      </c>
      <c r="H106" s="24" t="s">
        <v>87</v>
      </c>
      <c r="I106" s="52" t="s">
        <v>613</v>
      </c>
      <c r="J106" s="1226" t="s">
        <v>215</v>
      </c>
      <c r="K106" s="1218" t="s">
        <v>216</v>
      </c>
      <c r="L106" s="1217">
        <v>197</v>
      </c>
      <c r="M106" s="1232" t="s">
        <v>217</v>
      </c>
      <c r="N106" s="54">
        <v>0.1</v>
      </c>
      <c r="O106" s="24">
        <v>0.06</v>
      </c>
      <c r="P106" s="115">
        <f t="shared" si="2"/>
        <v>0.6</v>
      </c>
      <c r="Q106" s="1169">
        <v>82000000</v>
      </c>
      <c r="R106" s="1169">
        <v>6570000</v>
      </c>
      <c r="S106" s="1166">
        <f t="shared" si="3"/>
        <v>8.0121951219512197E-2</v>
      </c>
      <c r="T106" s="31" t="s">
        <v>978</v>
      </c>
    </row>
    <row r="107" spans="1:20" ht="60" customHeight="1" x14ac:dyDescent="0.25">
      <c r="A107" s="1231"/>
      <c r="B107" s="1219"/>
      <c r="C107" s="1221"/>
      <c r="D107" s="24">
        <v>96</v>
      </c>
      <c r="E107" s="24" t="s">
        <v>614</v>
      </c>
      <c r="F107" s="24" t="s">
        <v>615</v>
      </c>
      <c r="G107" s="24" t="s">
        <v>616</v>
      </c>
      <c r="H107" s="24" t="s">
        <v>59</v>
      </c>
      <c r="I107" s="52" t="s">
        <v>617</v>
      </c>
      <c r="J107" s="1226"/>
      <c r="K107" s="1218"/>
      <c r="L107" s="1217"/>
      <c r="M107" s="1232"/>
      <c r="N107" s="54">
        <v>0.09</v>
      </c>
      <c r="O107" s="24">
        <v>0.06</v>
      </c>
      <c r="P107" s="115">
        <f t="shared" ref="P107:P120" si="4">O107/N107</f>
        <v>0.66666666666666663</v>
      </c>
      <c r="Q107" s="1171"/>
      <c r="R107" s="1171"/>
      <c r="S107" s="1168"/>
      <c r="T107" s="31" t="s">
        <v>979</v>
      </c>
    </row>
    <row r="108" spans="1:20" ht="60" customHeight="1" x14ac:dyDescent="0.25">
      <c r="A108" s="1231"/>
      <c r="B108" s="1219"/>
      <c r="C108" s="26" t="s">
        <v>618</v>
      </c>
      <c r="D108" s="24">
        <v>97</v>
      </c>
      <c r="E108" s="24" t="s">
        <v>619</v>
      </c>
      <c r="F108" s="24" t="s">
        <v>620</v>
      </c>
      <c r="G108" s="24" t="s">
        <v>621</v>
      </c>
      <c r="H108" s="24" t="s">
        <v>59</v>
      </c>
      <c r="I108" s="52" t="s">
        <v>622</v>
      </c>
      <c r="J108" s="54" t="s">
        <v>406</v>
      </c>
      <c r="K108" s="24" t="s">
        <v>407</v>
      </c>
      <c r="L108" s="40">
        <v>136</v>
      </c>
      <c r="M108" s="52" t="s">
        <v>455</v>
      </c>
      <c r="N108" s="54">
        <v>0.09</v>
      </c>
      <c r="O108" s="24">
        <v>0.09</v>
      </c>
      <c r="P108" s="115">
        <f t="shared" si="4"/>
        <v>1</v>
      </c>
      <c r="Q108" s="37">
        <v>55750000</v>
      </c>
      <c r="R108" s="37">
        <v>4630000</v>
      </c>
      <c r="S108" s="115">
        <f t="shared" si="3"/>
        <v>8.3049327354260086E-2</v>
      </c>
      <c r="T108" s="31" t="s">
        <v>980</v>
      </c>
    </row>
    <row r="109" spans="1:20" ht="60" customHeight="1" x14ac:dyDescent="0.25">
      <c r="A109" s="1233" t="s">
        <v>624</v>
      </c>
      <c r="B109" s="1221" t="s">
        <v>625</v>
      </c>
      <c r="C109" s="1230" t="s">
        <v>626</v>
      </c>
      <c r="D109" s="24">
        <v>98</v>
      </c>
      <c r="E109" s="30" t="s">
        <v>627</v>
      </c>
      <c r="F109" s="25" t="s">
        <v>628</v>
      </c>
      <c r="G109" s="25" t="s">
        <v>629</v>
      </c>
      <c r="H109" s="25" t="s">
        <v>630</v>
      </c>
      <c r="I109" s="31" t="s">
        <v>631</v>
      </c>
      <c r="J109" s="1226" t="s">
        <v>233</v>
      </c>
      <c r="K109" s="1218" t="s">
        <v>234</v>
      </c>
      <c r="L109" s="1219">
        <v>197</v>
      </c>
      <c r="M109" s="1299" t="s">
        <v>217</v>
      </c>
      <c r="N109" s="54">
        <v>0.1</v>
      </c>
      <c r="O109" s="24">
        <v>0</v>
      </c>
      <c r="P109" s="115">
        <f t="shared" si="4"/>
        <v>0</v>
      </c>
      <c r="Q109" s="1169">
        <v>82000000</v>
      </c>
      <c r="R109" s="1169">
        <v>6570000</v>
      </c>
      <c r="S109" s="1166">
        <f t="shared" si="3"/>
        <v>8.0121951219512197E-2</v>
      </c>
      <c r="T109" s="31" t="s">
        <v>981</v>
      </c>
    </row>
    <row r="110" spans="1:20" ht="60" customHeight="1" x14ac:dyDescent="0.25">
      <c r="A110" s="1233"/>
      <c r="B110" s="1221"/>
      <c r="C110" s="1230"/>
      <c r="D110" s="24">
        <v>99</v>
      </c>
      <c r="E110" s="30" t="s">
        <v>632</v>
      </c>
      <c r="F110" s="30" t="s">
        <v>633</v>
      </c>
      <c r="G110" s="30" t="s">
        <v>634</v>
      </c>
      <c r="H110" s="30" t="s">
        <v>635</v>
      </c>
      <c r="I110" s="32" t="s">
        <v>631</v>
      </c>
      <c r="J110" s="1226"/>
      <c r="K110" s="1218"/>
      <c r="L110" s="1219"/>
      <c r="M110" s="1299"/>
      <c r="N110" s="54">
        <v>0.08</v>
      </c>
      <c r="O110" s="24">
        <v>0.08</v>
      </c>
      <c r="P110" s="115">
        <f t="shared" si="4"/>
        <v>1</v>
      </c>
      <c r="Q110" s="1170"/>
      <c r="R110" s="1170"/>
      <c r="S110" s="1167"/>
      <c r="T110" s="31" t="s">
        <v>982</v>
      </c>
    </row>
    <row r="111" spans="1:20" ht="60" customHeight="1" x14ac:dyDescent="0.25">
      <c r="A111" s="1233"/>
      <c r="B111" s="1221"/>
      <c r="C111" s="1219" t="s">
        <v>636</v>
      </c>
      <c r="D111" s="28">
        <v>100</v>
      </c>
      <c r="E111" s="30" t="s">
        <v>637</v>
      </c>
      <c r="F111" s="25" t="s">
        <v>638</v>
      </c>
      <c r="G111" s="25" t="s">
        <v>639</v>
      </c>
      <c r="H111" s="25" t="s">
        <v>640</v>
      </c>
      <c r="I111" s="31" t="s">
        <v>641</v>
      </c>
      <c r="J111" s="1226"/>
      <c r="K111" s="1218"/>
      <c r="L111" s="1219"/>
      <c r="M111" s="1299"/>
      <c r="N111" s="54">
        <v>0.09</v>
      </c>
      <c r="O111" s="24">
        <v>0.09</v>
      </c>
      <c r="P111" s="115">
        <f t="shared" si="4"/>
        <v>1</v>
      </c>
      <c r="Q111" s="1170"/>
      <c r="R111" s="1170"/>
      <c r="S111" s="1167"/>
      <c r="T111" s="31" t="s">
        <v>862</v>
      </c>
    </row>
    <row r="112" spans="1:20" ht="60" customHeight="1" x14ac:dyDescent="0.25">
      <c r="A112" s="1233"/>
      <c r="B112" s="1221"/>
      <c r="C112" s="1219"/>
      <c r="D112" s="24">
        <v>101</v>
      </c>
      <c r="E112" s="29" t="s">
        <v>642</v>
      </c>
      <c r="F112" s="25" t="s">
        <v>643</v>
      </c>
      <c r="G112" s="25" t="s">
        <v>644</v>
      </c>
      <c r="H112" s="25" t="s">
        <v>645</v>
      </c>
      <c r="I112" s="31" t="s">
        <v>641</v>
      </c>
      <c r="J112" s="1226"/>
      <c r="K112" s="1218"/>
      <c r="L112" s="1219"/>
      <c r="M112" s="1299"/>
      <c r="N112" s="54">
        <v>0.09</v>
      </c>
      <c r="O112" s="24">
        <v>0.09</v>
      </c>
      <c r="P112" s="115">
        <f t="shared" si="4"/>
        <v>1</v>
      </c>
      <c r="Q112" s="1170"/>
      <c r="R112" s="1170"/>
      <c r="S112" s="1167"/>
      <c r="T112" s="31" t="s">
        <v>983</v>
      </c>
    </row>
    <row r="113" spans="1:20" ht="60" customHeight="1" x14ac:dyDescent="0.25">
      <c r="A113" s="1233"/>
      <c r="B113" s="1221"/>
      <c r="C113" s="1219"/>
      <c r="D113" s="24">
        <v>102</v>
      </c>
      <c r="E113" s="30" t="s">
        <v>646</v>
      </c>
      <c r="F113" s="25" t="s">
        <v>647</v>
      </c>
      <c r="G113" s="25" t="s">
        <v>648</v>
      </c>
      <c r="H113" s="25" t="s">
        <v>649</v>
      </c>
      <c r="I113" s="31" t="s">
        <v>650</v>
      </c>
      <c r="J113" s="1226"/>
      <c r="K113" s="1218"/>
      <c r="L113" s="1219"/>
      <c r="M113" s="1299"/>
      <c r="N113" s="54">
        <v>0.09</v>
      </c>
      <c r="O113" s="24">
        <v>7.0000000000000007E-2</v>
      </c>
      <c r="P113" s="115">
        <f t="shared" si="4"/>
        <v>0.7777777777777779</v>
      </c>
      <c r="Q113" s="1170"/>
      <c r="R113" s="1170"/>
      <c r="S113" s="1167"/>
      <c r="T113" s="31" t="s">
        <v>984</v>
      </c>
    </row>
    <row r="114" spans="1:20" ht="60" customHeight="1" x14ac:dyDescent="0.25">
      <c r="A114" s="1233"/>
      <c r="B114" s="1221"/>
      <c r="C114" s="1219"/>
      <c r="D114" s="24">
        <v>103</v>
      </c>
      <c r="E114" s="25" t="s">
        <v>651</v>
      </c>
      <c r="F114" s="25" t="s">
        <v>652</v>
      </c>
      <c r="G114" s="25" t="s">
        <v>653</v>
      </c>
      <c r="H114" s="25" t="s">
        <v>654</v>
      </c>
      <c r="I114" s="31" t="s">
        <v>655</v>
      </c>
      <c r="J114" s="1226"/>
      <c r="K114" s="1218"/>
      <c r="L114" s="1219"/>
      <c r="M114" s="1299"/>
      <c r="N114" s="54">
        <v>0.09</v>
      </c>
      <c r="O114" s="24">
        <v>0.09</v>
      </c>
      <c r="P114" s="115">
        <f t="shared" si="4"/>
        <v>1</v>
      </c>
      <c r="Q114" s="1170"/>
      <c r="R114" s="1170"/>
      <c r="S114" s="1167"/>
      <c r="T114" s="31" t="s">
        <v>985</v>
      </c>
    </row>
    <row r="115" spans="1:20" ht="60" customHeight="1" x14ac:dyDescent="0.25">
      <c r="A115" s="1233"/>
      <c r="B115" s="1221"/>
      <c r="C115" s="1219"/>
      <c r="D115" s="28">
        <v>104</v>
      </c>
      <c r="E115" s="25" t="s">
        <v>656</v>
      </c>
      <c r="F115" s="25" t="s">
        <v>657</v>
      </c>
      <c r="G115" s="25" t="s">
        <v>658</v>
      </c>
      <c r="H115" s="25" t="s">
        <v>659</v>
      </c>
      <c r="I115" s="31" t="s">
        <v>660</v>
      </c>
      <c r="J115" s="1226"/>
      <c r="K115" s="1218"/>
      <c r="L115" s="1219"/>
      <c r="M115" s="1299"/>
      <c r="N115" s="54">
        <v>0.09</v>
      </c>
      <c r="O115" s="24">
        <v>0.05</v>
      </c>
      <c r="P115" s="115">
        <f t="shared" si="4"/>
        <v>0.55555555555555558</v>
      </c>
      <c r="Q115" s="1170"/>
      <c r="R115" s="1170"/>
      <c r="S115" s="1167"/>
      <c r="T115" s="31" t="s">
        <v>986</v>
      </c>
    </row>
    <row r="116" spans="1:20" ht="60" customHeight="1" x14ac:dyDescent="0.25">
      <c r="A116" s="1233"/>
      <c r="B116" s="1221"/>
      <c r="C116" s="1219"/>
      <c r="D116" s="24">
        <v>105</v>
      </c>
      <c r="E116" s="25" t="s">
        <v>661</v>
      </c>
      <c r="F116" s="25" t="s">
        <v>662</v>
      </c>
      <c r="G116" s="25" t="s">
        <v>663</v>
      </c>
      <c r="H116" s="25" t="s">
        <v>664</v>
      </c>
      <c r="I116" s="31" t="s">
        <v>665</v>
      </c>
      <c r="J116" s="1226"/>
      <c r="K116" s="1218"/>
      <c r="L116" s="1219"/>
      <c r="M116" s="1299"/>
      <c r="N116" s="54">
        <v>1.2E-2</v>
      </c>
      <c r="O116" s="24">
        <v>0.01</v>
      </c>
      <c r="P116" s="115">
        <f t="shared" si="4"/>
        <v>0.83333333333333337</v>
      </c>
      <c r="Q116" s="1170"/>
      <c r="R116" s="1170"/>
      <c r="S116" s="1167"/>
      <c r="T116" s="31" t="s">
        <v>987</v>
      </c>
    </row>
    <row r="117" spans="1:20" ht="60" customHeight="1" x14ac:dyDescent="0.25">
      <c r="A117" s="1233"/>
      <c r="B117" s="1221"/>
      <c r="C117" s="1219"/>
      <c r="D117" s="24">
        <v>106</v>
      </c>
      <c r="E117" s="25" t="s">
        <v>666</v>
      </c>
      <c r="F117" s="25" t="s">
        <v>667</v>
      </c>
      <c r="G117" s="25" t="s">
        <v>668</v>
      </c>
      <c r="H117" s="25" t="s">
        <v>669</v>
      </c>
      <c r="I117" s="31" t="s">
        <v>670</v>
      </c>
      <c r="J117" s="1226"/>
      <c r="K117" s="1218"/>
      <c r="L117" s="1219"/>
      <c r="M117" s="1299"/>
      <c r="N117" s="54">
        <v>0.09</v>
      </c>
      <c r="O117" s="24">
        <v>0.09</v>
      </c>
      <c r="P117" s="115">
        <f t="shared" si="4"/>
        <v>1</v>
      </c>
      <c r="Q117" s="1170"/>
      <c r="R117" s="1170"/>
      <c r="S117" s="1167"/>
      <c r="T117" s="31" t="s">
        <v>867</v>
      </c>
    </row>
    <row r="118" spans="1:20" ht="60" customHeight="1" x14ac:dyDescent="0.25">
      <c r="A118" s="1233"/>
      <c r="B118" s="1221"/>
      <c r="C118" s="1219"/>
      <c r="D118" s="24">
        <v>107</v>
      </c>
      <c r="E118" s="25" t="s">
        <v>671</v>
      </c>
      <c r="F118" s="25" t="s">
        <v>672</v>
      </c>
      <c r="G118" s="25" t="s">
        <v>673</v>
      </c>
      <c r="H118" s="25" t="s">
        <v>59</v>
      </c>
      <c r="I118" s="31" t="s">
        <v>674</v>
      </c>
      <c r="J118" s="1226"/>
      <c r="K118" s="1218"/>
      <c r="L118" s="1219"/>
      <c r="M118" s="1299"/>
      <c r="N118" s="54">
        <v>0.09</v>
      </c>
      <c r="O118" s="24">
        <v>3.5999999999999997E-2</v>
      </c>
      <c r="P118" s="115">
        <f t="shared" si="4"/>
        <v>0.39999999999999997</v>
      </c>
      <c r="Q118" s="1170"/>
      <c r="R118" s="1170"/>
      <c r="S118" s="1167"/>
      <c r="T118" s="31" t="s">
        <v>988</v>
      </c>
    </row>
    <row r="119" spans="1:20" ht="60" customHeight="1" x14ac:dyDescent="0.25">
      <c r="A119" s="1233"/>
      <c r="B119" s="1227" t="s">
        <v>675</v>
      </c>
      <c r="C119" s="1221" t="s">
        <v>676</v>
      </c>
      <c r="D119" s="28">
        <v>108</v>
      </c>
      <c r="E119" s="25" t="s">
        <v>677</v>
      </c>
      <c r="F119" s="25" t="s">
        <v>678</v>
      </c>
      <c r="G119" s="25" t="s">
        <v>679</v>
      </c>
      <c r="H119" s="25" t="s">
        <v>680</v>
      </c>
      <c r="I119" s="31" t="s">
        <v>670</v>
      </c>
      <c r="J119" s="1226"/>
      <c r="K119" s="1218"/>
      <c r="L119" s="1219"/>
      <c r="M119" s="1299"/>
      <c r="N119" s="54">
        <v>0.09</v>
      </c>
      <c r="O119" s="24">
        <v>0.09</v>
      </c>
      <c r="P119" s="115">
        <f t="shared" si="4"/>
        <v>1</v>
      </c>
      <c r="Q119" s="1170"/>
      <c r="R119" s="1170"/>
      <c r="S119" s="1167"/>
      <c r="T119" s="31" t="s">
        <v>989</v>
      </c>
    </row>
    <row r="120" spans="1:20" ht="60" customHeight="1" thickBot="1" x14ac:dyDescent="0.3">
      <c r="A120" s="1234"/>
      <c r="B120" s="1228"/>
      <c r="C120" s="1307"/>
      <c r="D120" s="69">
        <v>109</v>
      </c>
      <c r="E120" s="33" t="s">
        <v>681</v>
      </c>
      <c r="F120" s="33" t="s">
        <v>682</v>
      </c>
      <c r="G120" s="33" t="s">
        <v>683</v>
      </c>
      <c r="H120" s="33" t="s">
        <v>684</v>
      </c>
      <c r="I120" s="34" t="s">
        <v>685</v>
      </c>
      <c r="J120" s="1236"/>
      <c r="K120" s="1235"/>
      <c r="L120" s="1220"/>
      <c r="M120" s="1300"/>
      <c r="N120" s="68">
        <v>0.09</v>
      </c>
      <c r="O120" s="69">
        <v>4.4999999999999998E-2</v>
      </c>
      <c r="P120" s="44">
        <f t="shared" si="4"/>
        <v>0.5</v>
      </c>
      <c r="Q120" s="1311"/>
      <c r="R120" s="1311"/>
      <c r="S120" s="1312"/>
      <c r="T120" s="34" t="s">
        <v>870</v>
      </c>
    </row>
  </sheetData>
  <mergeCells count="182">
    <mergeCell ref="L106:L107"/>
    <mergeCell ref="M106:M107"/>
    <mergeCell ref="M109:M120"/>
    <mergeCell ref="C111:C118"/>
    <mergeCell ref="B119:B120"/>
    <mergeCell ref="C119:C120"/>
    <mergeCell ref="A109:A120"/>
    <mergeCell ref="B109:B118"/>
    <mergeCell ref="C109:C110"/>
    <mergeCell ref="J109:J120"/>
    <mergeCell ref="K109:K120"/>
    <mergeCell ref="L109:L120"/>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C72:C76"/>
    <mergeCell ref="B77:B84"/>
    <mergeCell ref="C77:C79"/>
    <mergeCell ref="J78:J81"/>
    <mergeCell ref="K78:K81"/>
    <mergeCell ref="L78:L81"/>
    <mergeCell ref="C80:C84"/>
    <mergeCell ref="L63:L67"/>
    <mergeCell ref="M63:M67"/>
    <mergeCell ref="B66:B67"/>
    <mergeCell ref="C66:C67"/>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M18:M20"/>
    <mergeCell ref="I36:I37"/>
    <mergeCell ref="J36:J37"/>
    <mergeCell ref="K36:K37"/>
    <mergeCell ref="L36:L37"/>
    <mergeCell ref="M36:M37"/>
    <mergeCell ref="G32:G35"/>
    <mergeCell ref="H32:H35"/>
    <mergeCell ref="I32:I35"/>
    <mergeCell ref="K18:K20"/>
    <mergeCell ref="L18:L20"/>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A1:I1"/>
    <mergeCell ref="A2:A3"/>
    <mergeCell ref="B2:B3"/>
    <mergeCell ref="C2:C3"/>
    <mergeCell ref="D2:D3"/>
    <mergeCell ref="E2:E3"/>
    <mergeCell ref="F2:F3"/>
    <mergeCell ref="G2:G3"/>
    <mergeCell ref="H2:H3"/>
    <mergeCell ref="I2:I3"/>
    <mergeCell ref="R36:R37"/>
    <mergeCell ref="T36:T37"/>
    <mergeCell ref="Q48:Q49"/>
    <mergeCell ref="R48:R49"/>
    <mergeCell ref="Q50:Q51"/>
    <mergeCell ref="R50:R51"/>
    <mergeCell ref="S18:S20"/>
    <mergeCell ref="S36:S37"/>
    <mergeCell ref="S48:S49"/>
    <mergeCell ref="S50:S51"/>
    <mergeCell ref="Q53:Q55"/>
    <mergeCell ref="R53:R55"/>
    <mergeCell ref="S53:S55"/>
    <mergeCell ref="Q57:Q60"/>
    <mergeCell ref="R57:R60"/>
    <mergeCell ref="S57:S60"/>
    <mergeCell ref="Q63:Q67"/>
    <mergeCell ref="R63:R67"/>
    <mergeCell ref="S63:S67"/>
    <mergeCell ref="Q70:Q71"/>
    <mergeCell ref="R70:R71"/>
    <mergeCell ref="S70:S71"/>
    <mergeCell ref="Q78:Q81"/>
    <mergeCell ref="R78:R81"/>
    <mergeCell ref="S78:S81"/>
    <mergeCell ref="Q88:Q90"/>
    <mergeCell ref="R88:R90"/>
    <mergeCell ref="S88:S90"/>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s>
  <conditionalFormatting sqref="L44">
    <cfRule type="duplicateValues" dxfId="1080" priority="12"/>
  </conditionalFormatting>
  <conditionalFormatting sqref="L39">
    <cfRule type="duplicateValues" dxfId="1079" priority="11"/>
  </conditionalFormatting>
  <conditionalFormatting sqref="L18">
    <cfRule type="duplicateValues" dxfId="1078" priority="10"/>
  </conditionalFormatting>
  <conditionalFormatting sqref="L42">
    <cfRule type="duplicateValues" dxfId="1077" priority="9"/>
  </conditionalFormatting>
  <conditionalFormatting sqref="L50">
    <cfRule type="duplicateValues" dxfId="1076" priority="8"/>
  </conditionalFormatting>
  <conditionalFormatting sqref="K75">
    <cfRule type="duplicateValues" dxfId="1075" priority="7"/>
  </conditionalFormatting>
  <conditionalFormatting sqref="L109">
    <cfRule type="duplicateValues" dxfId="1074" priority="6"/>
  </conditionalFormatting>
  <conditionalFormatting sqref="P36 P4:P32 P42:P120">
    <cfRule type="cellIs" dxfId="1073" priority="1" operator="lessThan">
      <formula>0.4</formula>
    </cfRule>
    <cfRule type="cellIs" dxfId="1072" priority="2" operator="between">
      <formula>0.4</formula>
      <formula>0.5999</formula>
    </cfRule>
    <cfRule type="cellIs" dxfId="1071" priority="3" operator="between">
      <formula>0.6</formula>
      <formula>0.6999</formula>
    </cfRule>
    <cfRule type="cellIs" dxfId="1070" priority="4" operator="between">
      <formula>0.7</formula>
      <formula>0.7999</formula>
    </cfRule>
    <cfRule type="cellIs" dxfId="1069" priority="5" operator="greaterThan">
      <formula>0.7999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89" customWidth="1"/>
    <col min="15" max="15" width="21.140625" style="89" customWidth="1"/>
    <col min="16" max="16" width="15.140625" style="4" customWidth="1"/>
    <col min="17" max="17" width="21.85546875" style="89" customWidth="1"/>
    <col min="18" max="18" width="28.140625" style="89" customWidth="1"/>
    <col min="19" max="19" width="20.42578125" style="89" customWidth="1"/>
    <col min="20" max="20" width="16.7109375" style="89" customWidth="1"/>
    <col min="21" max="21" width="29" style="90" customWidth="1"/>
    <col min="22" max="22" width="16.7109375" style="89" customWidth="1"/>
    <col min="23" max="23" width="16.7109375" style="90" customWidth="1"/>
    <col min="24" max="24" width="16.7109375" style="89" customWidth="1"/>
    <col min="25" max="25" width="16.7109375" style="90" customWidth="1"/>
    <col min="26" max="26" width="16.7109375" style="89" customWidth="1"/>
    <col min="27" max="27" width="16.7109375" style="90" customWidth="1"/>
    <col min="28" max="28" width="79.85546875" style="2" customWidth="1"/>
    <col min="29" max="16384" width="11.42578125" style="173"/>
  </cols>
  <sheetData>
    <row r="1" spans="1:30" ht="39.75" customHeight="1" thickBot="1" x14ac:dyDescent="0.3">
      <c r="A1" s="1286" t="s">
        <v>698</v>
      </c>
      <c r="B1" s="1287"/>
      <c r="C1" s="1287"/>
      <c r="D1" s="1287"/>
      <c r="E1" s="1287"/>
      <c r="F1" s="1287"/>
      <c r="G1" s="1287"/>
      <c r="H1" s="1287"/>
      <c r="I1" s="1288"/>
      <c r="J1" s="20"/>
      <c r="K1" s="20"/>
      <c r="L1" s="20"/>
      <c r="M1" s="20"/>
      <c r="P1" s="91"/>
      <c r="AB1" s="20"/>
    </row>
    <row r="2" spans="1:30" ht="51" customHeight="1" x14ac:dyDescent="0.25">
      <c r="A2" s="1289" t="s">
        <v>0</v>
      </c>
      <c r="B2" s="1289" t="s">
        <v>1</v>
      </c>
      <c r="C2" s="1289" t="s">
        <v>2</v>
      </c>
      <c r="D2" s="1289" t="s">
        <v>12</v>
      </c>
      <c r="E2" s="1289" t="s">
        <v>3</v>
      </c>
      <c r="F2" s="1289" t="s">
        <v>4</v>
      </c>
      <c r="G2" s="1289" t="s">
        <v>5</v>
      </c>
      <c r="H2" s="1289" t="s">
        <v>6</v>
      </c>
      <c r="I2" s="1291" t="s">
        <v>7</v>
      </c>
      <c r="J2" s="1293" t="s">
        <v>284</v>
      </c>
      <c r="K2" s="1294"/>
      <c r="L2" s="1294"/>
      <c r="M2" s="1295"/>
      <c r="N2" s="1328" t="s">
        <v>697</v>
      </c>
      <c r="O2" s="1329"/>
      <c r="P2" s="1303" t="s">
        <v>281</v>
      </c>
      <c r="Q2" s="1329" t="s">
        <v>692</v>
      </c>
      <c r="R2" s="1329"/>
      <c r="S2" s="1330" t="s">
        <v>281</v>
      </c>
      <c r="T2" s="1317" t="s">
        <v>703</v>
      </c>
      <c r="U2" s="1318"/>
      <c r="V2" s="1318" t="s">
        <v>704</v>
      </c>
      <c r="W2" s="1318"/>
      <c r="X2" s="1318" t="s">
        <v>705</v>
      </c>
      <c r="Y2" s="1318"/>
      <c r="Z2" s="1318" t="s">
        <v>706</v>
      </c>
      <c r="AA2" s="1327"/>
      <c r="AB2" s="1305" t="s">
        <v>693</v>
      </c>
    </row>
    <row r="3" spans="1:30" ht="48.75" customHeight="1" thickBot="1" x14ac:dyDescent="0.3">
      <c r="A3" s="1290"/>
      <c r="B3" s="1290"/>
      <c r="C3" s="1290"/>
      <c r="D3" s="1290"/>
      <c r="E3" s="1290"/>
      <c r="F3" s="1290"/>
      <c r="G3" s="1290"/>
      <c r="H3" s="1290"/>
      <c r="I3" s="1292"/>
      <c r="J3" s="72" t="s">
        <v>8</v>
      </c>
      <c r="K3" s="73" t="s">
        <v>9</v>
      </c>
      <c r="L3" s="73" t="s">
        <v>10</v>
      </c>
      <c r="M3" s="74" t="s">
        <v>11</v>
      </c>
      <c r="N3" s="72" t="s">
        <v>707</v>
      </c>
      <c r="O3" s="98" t="s">
        <v>700</v>
      </c>
      <c r="P3" s="1304"/>
      <c r="Q3" s="73" t="s">
        <v>707</v>
      </c>
      <c r="R3" s="98" t="s">
        <v>700</v>
      </c>
      <c r="S3" s="1331"/>
      <c r="T3" s="72" t="s">
        <v>701</v>
      </c>
      <c r="U3" s="98" t="s">
        <v>702</v>
      </c>
      <c r="V3" s="73" t="s">
        <v>701</v>
      </c>
      <c r="W3" s="98" t="s">
        <v>702</v>
      </c>
      <c r="X3" s="73" t="s">
        <v>701</v>
      </c>
      <c r="Y3" s="98" t="s">
        <v>702</v>
      </c>
      <c r="Z3" s="73" t="s">
        <v>701</v>
      </c>
      <c r="AA3" s="99" t="s">
        <v>702</v>
      </c>
      <c r="AB3" s="1323"/>
    </row>
    <row r="4" spans="1:30" ht="192" customHeight="1" x14ac:dyDescent="0.25">
      <c r="A4" s="1296" t="s">
        <v>13</v>
      </c>
      <c r="B4" s="1297" t="s">
        <v>14</v>
      </c>
      <c r="C4" s="1297" t="s">
        <v>15</v>
      </c>
      <c r="D4" s="132">
        <v>1</v>
      </c>
      <c r="E4" s="132" t="s">
        <v>16</v>
      </c>
      <c r="F4" s="132" t="s">
        <v>17</v>
      </c>
      <c r="G4" s="132" t="s">
        <v>18</v>
      </c>
      <c r="H4" s="132" t="s">
        <v>19</v>
      </c>
      <c r="I4" s="174" t="s">
        <v>20</v>
      </c>
      <c r="J4" s="126" t="s">
        <v>211</v>
      </c>
      <c r="K4" s="127" t="s">
        <v>214</v>
      </c>
      <c r="L4" s="191">
        <v>45</v>
      </c>
      <c r="M4" s="149" t="s">
        <v>213</v>
      </c>
      <c r="N4" s="158">
        <v>3</v>
      </c>
      <c r="O4" s="158">
        <v>1</v>
      </c>
      <c r="P4" s="137">
        <f>(O4/N4)*1</f>
        <v>0.33333333333333331</v>
      </c>
      <c r="Q4" s="96">
        <v>115160000</v>
      </c>
      <c r="R4" s="97">
        <v>57660000</v>
      </c>
      <c r="S4" s="137">
        <f>(R4/Q4)*1</f>
        <v>0.50069468565474118</v>
      </c>
      <c r="T4" s="158">
        <v>3</v>
      </c>
      <c r="U4" s="97">
        <v>57660000</v>
      </c>
      <c r="V4" s="96"/>
      <c r="W4" s="97"/>
      <c r="X4" s="96"/>
      <c r="Y4" s="97"/>
      <c r="Z4" s="96"/>
      <c r="AA4" s="204"/>
      <c r="AB4" s="26" t="s">
        <v>1100</v>
      </c>
    </row>
    <row r="5" spans="1:30" ht="347.25" customHeight="1" x14ac:dyDescent="0.25">
      <c r="A5" s="1226"/>
      <c r="B5" s="1218"/>
      <c r="C5" s="1218"/>
      <c r="D5" s="127">
        <v>2</v>
      </c>
      <c r="E5" s="127" t="s">
        <v>21</v>
      </c>
      <c r="F5" s="127" t="s">
        <v>22</v>
      </c>
      <c r="G5" s="127" t="s">
        <v>23</v>
      </c>
      <c r="H5" s="127" t="s">
        <v>24</v>
      </c>
      <c r="I5" s="128" t="s">
        <v>25</v>
      </c>
      <c r="J5" s="126" t="s">
        <v>211</v>
      </c>
      <c r="K5" s="127" t="s">
        <v>990</v>
      </c>
      <c r="L5" s="191">
        <v>22</v>
      </c>
      <c r="M5" s="149" t="s">
        <v>991</v>
      </c>
      <c r="N5" s="151">
        <v>2</v>
      </c>
      <c r="O5" s="159">
        <v>0.5</v>
      </c>
      <c r="P5" s="137">
        <f t="shared" ref="P5:P53" si="0">(O5/N5)*1</f>
        <v>0.25</v>
      </c>
      <c r="Q5" s="175">
        <v>28000000</v>
      </c>
      <c r="R5" s="176">
        <v>23020000</v>
      </c>
      <c r="S5" s="137">
        <f t="shared" ref="S5:S53" si="1">(R5/Q5)*1</f>
        <v>0.82214285714285718</v>
      </c>
      <c r="T5" s="151">
        <v>2</v>
      </c>
      <c r="U5" s="176">
        <v>23020000</v>
      </c>
      <c r="V5" s="139"/>
      <c r="W5" s="141"/>
      <c r="X5" s="139"/>
      <c r="Y5" s="141"/>
      <c r="Z5" s="139"/>
      <c r="AA5" s="143"/>
      <c r="AB5" s="26" t="s">
        <v>1101</v>
      </c>
      <c r="AD5" s="89"/>
    </row>
    <row r="6" spans="1:30" ht="228" customHeight="1" x14ac:dyDescent="0.25">
      <c r="A6" s="1226"/>
      <c r="B6" s="1218"/>
      <c r="C6" s="1218"/>
      <c r="D6" s="127">
        <v>3</v>
      </c>
      <c r="E6" s="127" t="s">
        <v>26</v>
      </c>
      <c r="F6" s="127" t="s">
        <v>27</v>
      </c>
      <c r="G6" s="127" t="s">
        <v>28</v>
      </c>
      <c r="H6" s="127" t="s">
        <v>29</v>
      </c>
      <c r="I6" s="128" t="s">
        <v>30</v>
      </c>
      <c r="J6" s="126" t="s">
        <v>211</v>
      </c>
      <c r="K6" s="127" t="s">
        <v>212</v>
      </c>
      <c r="L6" s="191">
        <v>45</v>
      </c>
      <c r="M6" s="128" t="s">
        <v>213</v>
      </c>
      <c r="N6" s="158">
        <v>3</v>
      </c>
      <c r="O6" s="158">
        <v>1</v>
      </c>
      <c r="P6" s="137">
        <f t="shared" si="0"/>
        <v>0.33333333333333331</v>
      </c>
      <c r="Q6" s="96">
        <v>115160000</v>
      </c>
      <c r="R6" s="97">
        <v>57660000</v>
      </c>
      <c r="S6" s="137">
        <f>(R6/Q6)*1</f>
        <v>0.50069468565474118</v>
      </c>
      <c r="T6" s="158">
        <v>3</v>
      </c>
      <c r="U6" s="97">
        <v>57660000</v>
      </c>
      <c r="V6" s="139"/>
      <c r="W6" s="141"/>
      <c r="X6" s="139"/>
      <c r="Y6" s="141"/>
      <c r="Z6" s="139"/>
      <c r="AA6" s="142"/>
      <c r="AB6" s="128" t="s">
        <v>1012</v>
      </c>
    </row>
    <row r="7" spans="1:30" ht="130.5" customHeight="1" x14ac:dyDescent="0.25">
      <c r="A7" s="1226"/>
      <c r="B7" s="1218"/>
      <c r="C7" s="1218"/>
      <c r="D7" s="127">
        <v>4</v>
      </c>
      <c r="E7" s="127" t="s">
        <v>31</v>
      </c>
      <c r="F7" s="127" t="s">
        <v>32</v>
      </c>
      <c r="G7" s="127" t="s">
        <v>33</v>
      </c>
      <c r="H7" s="127" t="s">
        <v>34</v>
      </c>
      <c r="I7" s="128" t="s">
        <v>35</v>
      </c>
      <c r="J7" s="126" t="s">
        <v>96</v>
      </c>
      <c r="K7" s="127" t="s">
        <v>96</v>
      </c>
      <c r="L7" s="127" t="s">
        <v>96</v>
      </c>
      <c r="M7" s="128" t="s">
        <v>96</v>
      </c>
      <c r="N7" s="138">
        <v>1</v>
      </c>
      <c r="O7" s="139">
        <f>T7+V7+X7+Z7</f>
        <v>1</v>
      </c>
      <c r="P7" s="137">
        <f t="shared" si="0"/>
        <v>1</v>
      </c>
      <c r="Q7" s="139" t="s">
        <v>1079</v>
      </c>
      <c r="R7" s="141" t="s">
        <v>1079</v>
      </c>
      <c r="S7" s="137" t="e">
        <f t="shared" si="1"/>
        <v>#VALUE!</v>
      </c>
      <c r="T7" s="138">
        <v>1</v>
      </c>
      <c r="U7" s="141" t="s">
        <v>1079</v>
      </c>
      <c r="V7" s="139"/>
      <c r="W7" s="141"/>
      <c r="X7" s="139"/>
      <c r="Y7" s="141"/>
      <c r="Z7" s="139"/>
      <c r="AA7" s="142"/>
      <c r="AB7" s="128" t="s">
        <v>1043</v>
      </c>
    </row>
    <row r="8" spans="1:30" ht="180" customHeight="1" x14ac:dyDescent="0.25">
      <c r="A8" s="1226"/>
      <c r="B8" s="1218"/>
      <c r="C8" s="1218"/>
      <c r="D8" s="127">
        <v>5</v>
      </c>
      <c r="E8" s="127" t="s">
        <v>36</v>
      </c>
      <c r="F8" s="127" t="s">
        <v>37</v>
      </c>
      <c r="G8" s="127" t="s">
        <v>38</v>
      </c>
      <c r="H8" s="127" t="s">
        <v>39</v>
      </c>
      <c r="I8" s="128" t="s">
        <v>40</v>
      </c>
      <c r="J8" s="126" t="s">
        <v>211</v>
      </c>
      <c r="K8" s="127" t="s">
        <v>214</v>
      </c>
      <c r="L8" s="191">
        <v>45</v>
      </c>
      <c r="M8" s="128" t="s">
        <v>213</v>
      </c>
      <c r="N8" s="158">
        <v>3</v>
      </c>
      <c r="O8" s="158">
        <v>1</v>
      </c>
      <c r="P8" s="137">
        <f t="shared" si="0"/>
        <v>0.33333333333333331</v>
      </c>
      <c r="Q8" s="96">
        <v>115160000</v>
      </c>
      <c r="R8" s="97">
        <v>57660000</v>
      </c>
      <c r="S8" s="137">
        <f>(R8/Q8)*1</f>
        <v>0.50069468565474118</v>
      </c>
      <c r="T8" s="158">
        <v>3</v>
      </c>
      <c r="U8" s="97">
        <v>57660000</v>
      </c>
      <c r="V8" s="139"/>
      <c r="W8" s="141"/>
      <c r="X8" s="139"/>
      <c r="Y8" s="141"/>
      <c r="Z8" s="139"/>
      <c r="AA8" s="142"/>
      <c r="AB8" s="128" t="s">
        <v>1044</v>
      </c>
    </row>
    <row r="9" spans="1:30" ht="60" customHeight="1" x14ac:dyDescent="0.25">
      <c r="A9" s="1226"/>
      <c r="B9" s="1218"/>
      <c r="C9" s="1218"/>
      <c r="D9" s="127">
        <v>6</v>
      </c>
      <c r="E9" s="127" t="s">
        <v>41</v>
      </c>
      <c r="F9" s="127" t="s">
        <v>42</v>
      </c>
      <c r="G9" s="127" t="s">
        <v>43</v>
      </c>
      <c r="H9" s="127" t="s">
        <v>44</v>
      </c>
      <c r="I9" s="128" t="s">
        <v>45</v>
      </c>
      <c r="J9" s="133" t="s">
        <v>215</v>
      </c>
      <c r="K9" s="127" t="s">
        <v>216</v>
      </c>
      <c r="L9" s="191">
        <v>33</v>
      </c>
      <c r="M9" s="128" t="s">
        <v>219</v>
      </c>
      <c r="N9" s="151">
        <v>400</v>
      </c>
      <c r="O9" s="152">
        <v>119</v>
      </c>
      <c r="P9" s="137">
        <f t="shared" si="0"/>
        <v>0.29749999999999999</v>
      </c>
      <c r="Q9" s="175">
        <v>28000000</v>
      </c>
      <c r="R9" s="171">
        <v>23280000</v>
      </c>
      <c r="S9" s="137">
        <f t="shared" si="1"/>
        <v>0.83142857142857141</v>
      </c>
      <c r="T9" s="151">
        <v>400</v>
      </c>
      <c r="U9" s="171">
        <v>23280000</v>
      </c>
      <c r="V9" s="139"/>
      <c r="W9" s="141"/>
      <c r="X9" s="139"/>
      <c r="Y9" s="141"/>
      <c r="Z9" s="139"/>
      <c r="AA9" s="142"/>
      <c r="AB9" s="128" t="s">
        <v>1081</v>
      </c>
    </row>
    <row r="10" spans="1:30" ht="60" customHeight="1" x14ac:dyDescent="0.25">
      <c r="A10" s="1226"/>
      <c r="B10" s="1218"/>
      <c r="C10" s="1218"/>
      <c r="D10" s="127">
        <v>7</v>
      </c>
      <c r="E10" s="127" t="s">
        <v>46</v>
      </c>
      <c r="F10" s="127" t="s">
        <v>47</v>
      </c>
      <c r="G10" s="127" t="s">
        <v>48</v>
      </c>
      <c r="H10" s="127" t="s">
        <v>19</v>
      </c>
      <c r="I10" s="128" t="s">
        <v>49</v>
      </c>
      <c r="J10" s="126" t="s">
        <v>96</v>
      </c>
      <c r="K10" s="127" t="s">
        <v>96</v>
      </c>
      <c r="L10" s="127" t="s">
        <v>96</v>
      </c>
      <c r="M10" s="128" t="s">
        <v>96</v>
      </c>
      <c r="N10" s="138">
        <v>1</v>
      </c>
      <c r="O10" s="139">
        <v>1</v>
      </c>
      <c r="P10" s="137">
        <f t="shared" si="0"/>
        <v>1</v>
      </c>
      <c r="Q10" s="139" t="s">
        <v>1079</v>
      </c>
      <c r="R10" s="141" t="s">
        <v>1079</v>
      </c>
      <c r="S10" s="137" t="e">
        <f t="shared" si="1"/>
        <v>#VALUE!</v>
      </c>
      <c r="T10" s="138">
        <v>1</v>
      </c>
      <c r="U10" s="141" t="s">
        <v>1079</v>
      </c>
      <c r="V10" s="139"/>
      <c r="W10" s="141"/>
      <c r="X10" s="139"/>
      <c r="Y10" s="141"/>
      <c r="Z10" s="139"/>
      <c r="AA10" s="142"/>
      <c r="AB10" s="128" t="s">
        <v>1013</v>
      </c>
    </row>
    <row r="11" spans="1:30" ht="136.5" customHeight="1" x14ac:dyDescent="0.25">
      <c r="A11" s="1226"/>
      <c r="B11" s="1218"/>
      <c r="C11" s="1218" t="s">
        <v>50</v>
      </c>
      <c r="D11" s="127">
        <v>8</v>
      </c>
      <c r="E11" s="127" t="s">
        <v>51</v>
      </c>
      <c r="F11" s="127" t="s">
        <v>52</v>
      </c>
      <c r="G11" s="127" t="s">
        <v>53</v>
      </c>
      <c r="H11" s="127" t="s">
        <v>54</v>
      </c>
      <c r="I11" s="128" t="s">
        <v>55</v>
      </c>
      <c r="J11" s="126" t="s">
        <v>211</v>
      </c>
      <c r="K11" s="127" t="s">
        <v>218</v>
      </c>
      <c r="L11" s="191">
        <v>33</v>
      </c>
      <c r="M11" s="128" t="s">
        <v>219</v>
      </c>
      <c r="N11" s="151">
        <v>400</v>
      </c>
      <c r="O11" s="152">
        <v>119</v>
      </c>
      <c r="P11" s="137">
        <f t="shared" si="0"/>
        <v>0.29749999999999999</v>
      </c>
      <c r="Q11" s="175">
        <v>28000000</v>
      </c>
      <c r="R11" s="171">
        <v>23280000</v>
      </c>
      <c r="S11" s="137">
        <f t="shared" si="1"/>
        <v>0.83142857142857141</v>
      </c>
      <c r="T11" s="151">
        <v>400</v>
      </c>
      <c r="U11" s="171">
        <v>23280000</v>
      </c>
      <c r="V11" s="139"/>
      <c r="W11" s="141"/>
      <c r="X11" s="139"/>
      <c r="Y11" s="141"/>
      <c r="Z11" s="139"/>
      <c r="AA11" s="142"/>
      <c r="AB11" s="128" t="s">
        <v>1045</v>
      </c>
    </row>
    <row r="12" spans="1:30" ht="91.5" customHeight="1" x14ac:dyDescent="0.25">
      <c r="A12" s="1226"/>
      <c r="B12" s="1218"/>
      <c r="C12" s="1218"/>
      <c r="D12" s="127">
        <v>9</v>
      </c>
      <c r="E12" s="127" t="s">
        <v>56</v>
      </c>
      <c r="F12" s="127" t="s">
        <v>57</v>
      </c>
      <c r="G12" s="127" t="s">
        <v>58</v>
      </c>
      <c r="H12" s="127" t="s">
        <v>59</v>
      </c>
      <c r="I12" s="128" t="s">
        <v>55</v>
      </c>
      <c r="J12" s="126" t="s">
        <v>211</v>
      </c>
      <c r="K12" s="127" t="s">
        <v>214</v>
      </c>
      <c r="L12" s="127">
        <v>28</v>
      </c>
      <c r="M12" s="128" t="s">
        <v>220</v>
      </c>
      <c r="N12" s="151">
        <v>2</v>
      </c>
      <c r="O12" s="152">
        <v>0</v>
      </c>
      <c r="P12" s="137">
        <f t="shared" si="0"/>
        <v>0</v>
      </c>
      <c r="Q12" s="175">
        <v>21000000</v>
      </c>
      <c r="R12" s="176"/>
      <c r="S12" s="137">
        <f t="shared" si="1"/>
        <v>0</v>
      </c>
      <c r="T12" s="151">
        <v>2</v>
      </c>
      <c r="U12" s="176"/>
      <c r="V12" s="139"/>
      <c r="W12" s="141"/>
      <c r="X12" s="139"/>
      <c r="Y12" s="141"/>
      <c r="Z12" s="139"/>
      <c r="AA12" s="142"/>
      <c r="AB12" s="128" t="s">
        <v>1046</v>
      </c>
    </row>
    <row r="13" spans="1:30" ht="123.75" customHeight="1" x14ac:dyDescent="0.25">
      <c r="A13" s="1226"/>
      <c r="B13" s="1218"/>
      <c r="C13" s="1218"/>
      <c r="D13" s="127">
        <v>10</v>
      </c>
      <c r="E13" s="125" t="s">
        <v>60</v>
      </c>
      <c r="F13" s="127" t="s">
        <v>61</v>
      </c>
      <c r="G13" s="127" t="s">
        <v>62</v>
      </c>
      <c r="H13" s="127" t="s">
        <v>63</v>
      </c>
      <c r="I13" s="128" t="s">
        <v>55</v>
      </c>
      <c r="J13" s="126" t="s">
        <v>221</v>
      </c>
      <c r="K13" s="127" t="s">
        <v>222</v>
      </c>
      <c r="L13" s="191">
        <v>122</v>
      </c>
      <c r="M13" s="128" t="s">
        <v>223</v>
      </c>
      <c r="N13" s="138">
        <v>1</v>
      </c>
      <c r="O13" s="139">
        <v>0.5</v>
      </c>
      <c r="P13" s="137">
        <f t="shared" si="0"/>
        <v>0.5</v>
      </c>
      <c r="Q13" s="139">
        <v>96174667</v>
      </c>
      <c r="R13" s="141">
        <v>25800000</v>
      </c>
      <c r="S13" s="137">
        <f t="shared" si="1"/>
        <v>0.26826191142413836</v>
      </c>
      <c r="T13" s="138">
        <v>1</v>
      </c>
      <c r="U13" s="141">
        <v>25800000</v>
      </c>
      <c r="V13" s="139"/>
      <c r="W13" s="141"/>
      <c r="X13" s="139"/>
      <c r="Y13" s="141"/>
      <c r="Z13" s="139"/>
      <c r="AA13" s="142"/>
      <c r="AB13" s="128" t="s">
        <v>1047</v>
      </c>
    </row>
    <row r="14" spans="1:30" ht="114" customHeight="1" x14ac:dyDescent="0.25">
      <c r="A14" s="1226"/>
      <c r="B14" s="1218"/>
      <c r="C14" s="1218" t="s">
        <v>50</v>
      </c>
      <c r="D14" s="127">
        <v>11</v>
      </c>
      <c r="E14" s="127" t="s">
        <v>64</v>
      </c>
      <c r="F14" s="127" t="s">
        <v>65</v>
      </c>
      <c r="G14" s="127" t="s">
        <v>66</v>
      </c>
      <c r="H14" s="127" t="s">
        <v>67</v>
      </c>
      <c r="I14" s="128" t="s">
        <v>289</v>
      </c>
      <c r="J14" s="126" t="s">
        <v>224</v>
      </c>
      <c r="K14" s="127" t="s">
        <v>290</v>
      </c>
      <c r="L14" s="191" t="s">
        <v>225</v>
      </c>
      <c r="M14" s="128" t="s">
        <v>226</v>
      </c>
      <c r="N14" s="151">
        <v>600</v>
      </c>
      <c r="O14" s="152">
        <v>139</v>
      </c>
      <c r="P14" s="137">
        <f t="shared" si="0"/>
        <v>0.23166666666666666</v>
      </c>
      <c r="Q14" s="175">
        <v>28000000</v>
      </c>
      <c r="R14" s="171">
        <v>26620000</v>
      </c>
      <c r="S14" s="137">
        <f t="shared" si="1"/>
        <v>0.95071428571428573</v>
      </c>
      <c r="T14" s="151">
        <v>600</v>
      </c>
      <c r="U14" s="171">
        <v>26620000</v>
      </c>
      <c r="V14" s="139"/>
      <c r="W14" s="141"/>
      <c r="X14" s="139"/>
      <c r="Y14" s="141"/>
      <c r="Z14" s="139"/>
      <c r="AA14" s="142"/>
      <c r="AB14" s="128" t="s">
        <v>1048</v>
      </c>
    </row>
    <row r="15" spans="1:30" ht="84.75" customHeight="1" x14ac:dyDescent="0.25">
      <c r="A15" s="1226"/>
      <c r="B15" s="1218"/>
      <c r="C15" s="1218"/>
      <c r="D15" s="127">
        <v>12</v>
      </c>
      <c r="E15" s="127" t="s">
        <v>69</v>
      </c>
      <c r="F15" s="127" t="s">
        <v>70</v>
      </c>
      <c r="G15" s="127" t="s">
        <v>71</v>
      </c>
      <c r="H15" s="127" t="s">
        <v>72</v>
      </c>
      <c r="I15" s="128" t="s">
        <v>285</v>
      </c>
      <c r="J15" s="126" t="s">
        <v>211</v>
      </c>
      <c r="K15" s="127" t="s">
        <v>212</v>
      </c>
      <c r="L15" s="191">
        <v>46</v>
      </c>
      <c r="M15" s="128" t="s">
        <v>227</v>
      </c>
      <c r="N15" s="138">
        <v>1</v>
      </c>
      <c r="O15" s="139">
        <v>0.25</v>
      </c>
      <c r="P15" s="137">
        <f t="shared" si="0"/>
        <v>0.25</v>
      </c>
      <c r="Q15" s="162">
        <v>100000000</v>
      </c>
      <c r="R15" s="162">
        <f>31680000+68320000</f>
        <v>100000000</v>
      </c>
      <c r="S15" s="137">
        <f t="shared" si="1"/>
        <v>1</v>
      </c>
      <c r="T15" s="138">
        <v>1</v>
      </c>
      <c r="U15" s="162">
        <f>31680000+68320000</f>
        <v>100000000</v>
      </c>
      <c r="V15" s="139"/>
      <c r="W15" s="141"/>
      <c r="X15" s="139"/>
      <c r="Y15" s="141"/>
      <c r="Z15" s="139"/>
      <c r="AA15" s="142"/>
      <c r="AB15" s="128" t="s">
        <v>1014</v>
      </c>
    </row>
    <row r="16" spans="1:30" ht="80.25" customHeight="1" x14ac:dyDescent="0.25">
      <c r="A16" s="1226"/>
      <c r="B16" s="1218"/>
      <c r="C16" s="1218"/>
      <c r="D16" s="127">
        <v>13</v>
      </c>
      <c r="E16" s="127" t="s">
        <v>287</v>
      </c>
      <c r="F16" s="127" t="s">
        <v>288</v>
      </c>
      <c r="G16" s="127" t="s">
        <v>73</v>
      </c>
      <c r="H16" s="127" t="s">
        <v>74</v>
      </c>
      <c r="I16" s="128" t="s">
        <v>286</v>
      </c>
      <c r="J16" s="126" t="s">
        <v>228</v>
      </c>
      <c r="K16" s="127" t="s">
        <v>229</v>
      </c>
      <c r="L16" s="191" t="s">
        <v>230</v>
      </c>
      <c r="M16" s="128" t="s">
        <v>231</v>
      </c>
      <c r="N16" s="151">
        <v>70</v>
      </c>
      <c r="O16" s="153">
        <v>70</v>
      </c>
      <c r="P16" s="137">
        <f t="shared" si="0"/>
        <v>1</v>
      </c>
      <c r="Q16" s="175">
        <v>7000000</v>
      </c>
      <c r="R16" s="176">
        <v>5950000</v>
      </c>
      <c r="S16" s="137">
        <f t="shared" si="1"/>
        <v>0.85</v>
      </c>
      <c r="T16" s="151">
        <v>70</v>
      </c>
      <c r="U16" s="176">
        <v>5950000</v>
      </c>
      <c r="V16" s="139"/>
      <c r="W16" s="141"/>
      <c r="X16" s="139"/>
      <c r="Y16" s="141"/>
      <c r="Z16" s="139"/>
      <c r="AA16" s="142"/>
      <c r="AB16" s="128" t="s">
        <v>1049</v>
      </c>
    </row>
    <row r="17" spans="1:28" ht="60" customHeight="1" x14ac:dyDescent="0.25">
      <c r="A17" s="1226"/>
      <c r="B17" s="1218"/>
      <c r="C17" s="1218"/>
      <c r="D17" s="127">
        <v>14</v>
      </c>
      <c r="E17" s="127" t="s">
        <v>75</v>
      </c>
      <c r="F17" s="127" t="s">
        <v>76</v>
      </c>
      <c r="G17" s="127" t="s">
        <v>77</v>
      </c>
      <c r="H17" s="127" t="s">
        <v>78</v>
      </c>
      <c r="I17" s="128" t="s">
        <v>68</v>
      </c>
      <c r="J17" s="126" t="s">
        <v>211</v>
      </c>
      <c r="K17" s="127" t="s">
        <v>218</v>
      </c>
      <c r="L17" s="191">
        <v>32</v>
      </c>
      <c r="M17" s="128" t="s">
        <v>232</v>
      </c>
      <c r="N17" s="151">
        <v>30</v>
      </c>
      <c r="O17" s="152">
        <v>15</v>
      </c>
      <c r="P17" s="137">
        <f t="shared" si="0"/>
        <v>0.5</v>
      </c>
      <c r="Q17" s="175">
        <v>140000000</v>
      </c>
      <c r="R17" s="171">
        <v>66320000</v>
      </c>
      <c r="S17" s="137">
        <f t="shared" si="1"/>
        <v>0.4737142857142857</v>
      </c>
      <c r="T17" s="151">
        <v>30</v>
      </c>
      <c r="U17" s="171">
        <v>66320000</v>
      </c>
      <c r="V17" s="139"/>
      <c r="W17" s="141"/>
      <c r="X17" s="139"/>
      <c r="Y17" s="141"/>
      <c r="Z17" s="139"/>
      <c r="AA17" s="142"/>
      <c r="AB17" s="172" t="s">
        <v>1050</v>
      </c>
    </row>
    <row r="18" spans="1:28" ht="60" customHeight="1" x14ac:dyDescent="0.25">
      <c r="A18" s="1226"/>
      <c r="B18" s="1218"/>
      <c r="C18" s="1218" t="s">
        <v>79</v>
      </c>
      <c r="D18" s="127">
        <v>15</v>
      </c>
      <c r="E18" s="125" t="s">
        <v>80</v>
      </c>
      <c r="F18" s="127" t="s">
        <v>81</v>
      </c>
      <c r="G18" s="127" t="s">
        <v>82</v>
      </c>
      <c r="H18" s="127" t="s">
        <v>83</v>
      </c>
      <c r="I18" s="128" t="s">
        <v>84</v>
      </c>
      <c r="J18" s="1226" t="s">
        <v>233</v>
      </c>
      <c r="K18" s="1218" t="s">
        <v>234</v>
      </c>
      <c r="L18" s="1344">
        <v>197</v>
      </c>
      <c r="M18" s="1299" t="s">
        <v>217</v>
      </c>
      <c r="N18" s="1332">
        <v>1</v>
      </c>
      <c r="O18" s="1214">
        <v>0.2</v>
      </c>
      <c r="P18" s="1166">
        <f t="shared" si="0"/>
        <v>0.2</v>
      </c>
      <c r="Q18" s="1335">
        <v>69300000</v>
      </c>
      <c r="R18" s="1338">
        <v>59520000</v>
      </c>
      <c r="S18" s="1341">
        <f t="shared" si="1"/>
        <v>0.8588744588744589</v>
      </c>
      <c r="T18" s="1332">
        <v>1</v>
      </c>
      <c r="U18" s="1338">
        <v>59520000</v>
      </c>
      <c r="V18" s="139"/>
      <c r="W18" s="141"/>
      <c r="X18" s="139"/>
      <c r="Y18" s="141"/>
      <c r="Z18" s="139"/>
      <c r="AA18" s="143"/>
      <c r="AB18" s="1322" t="s">
        <v>1027</v>
      </c>
    </row>
    <row r="19" spans="1:28" ht="94.5" customHeight="1" x14ac:dyDescent="0.25">
      <c r="A19" s="1226"/>
      <c r="B19" s="1218"/>
      <c r="C19" s="1218"/>
      <c r="D19" s="127">
        <v>16</v>
      </c>
      <c r="E19" s="127" t="s">
        <v>85</v>
      </c>
      <c r="F19" s="127" t="s">
        <v>86</v>
      </c>
      <c r="G19" s="127" t="s">
        <v>291</v>
      </c>
      <c r="H19" s="127" t="s">
        <v>87</v>
      </c>
      <c r="I19" s="84" t="s">
        <v>88</v>
      </c>
      <c r="J19" s="1226"/>
      <c r="K19" s="1218"/>
      <c r="L19" s="1344"/>
      <c r="M19" s="1299"/>
      <c r="N19" s="1333"/>
      <c r="O19" s="1215"/>
      <c r="P19" s="1167"/>
      <c r="Q19" s="1336"/>
      <c r="R19" s="1339"/>
      <c r="S19" s="1342"/>
      <c r="T19" s="1333"/>
      <c r="U19" s="1339"/>
      <c r="V19" s="139"/>
      <c r="W19" s="141"/>
      <c r="X19" s="139"/>
      <c r="Y19" s="141"/>
      <c r="Z19" s="139"/>
      <c r="AA19" s="143"/>
      <c r="AB19" s="1322"/>
    </row>
    <row r="20" spans="1:28" ht="80.25" customHeight="1" x14ac:dyDescent="0.25">
      <c r="A20" s="1226"/>
      <c r="B20" s="1218"/>
      <c r="C20" s="1218"/>
      <c r="D20" s="127">
        <v>17</v>
      </c>
      <c r="E20" s="127" t="s">
        <v>89</v>
      </c>
      <c r="F20" s="127" t="s">
        <v>90</v>
      </c>
      <c r="G20" s="127" t="s">
        <v>91</v>
      </c>
      <c r="H20" s="127" t="s">
        <v>87</v>
      </c>
      <c r="I20" s="84" t="s">
        <v>92</v>
      </c>
      <c r="J20" s="1226"/>
      <c r="K20" s="1218"/>
      <c r="L20" s="1344"/>
      <c r="M20" s="1299"/>
      <c r="N20" s="1334"/>
      <c r="O20" s="1216"/>
      <c r="P20" s="1168"/>
      <c r="Q20" s="1337"/>
      <c r="R20" s="1340"/>
      <c r="S20" s="1343"/>
      <c r="T20" s="1334"/>
      <c r="U20" s="1340"/>
      <c r="V20" s="139"/>
      <c r="W20" s="141"/>
      <c r="X20" s="139"/>
      <c r="Y20" s="141"/>
      <c r="Z20" s="139"/>
      <c r="AA20" s="143"/>
      <c r="AB20" s="1322"/>
    </row>
    <row r="21" spans="1:28" ht="86.25" customHeight="1" x14ac:dyDescent="0.25">
      <c r="A21" s="1226"/>
      <c r="B21" s="1218"/>
      <c r="C21" s="1218"/>
      <c r="D21" s="127">
        <v>18</v>
      </c>
      <c r="E21" s="125" t="s">
        <v>93</v>
      </c>
      <c r="F21" s="127" t="s">
        <v>94</v>
      </c>
      <c r="G21" s="127" t="s">
        <v>95</v>
      </c>
      <c r="H21" s="127" t="s">
        <v>96</v>
      </c>
      <c r="I21" s="84" t="s">
        <v>97</v>
      </c>
      <c r="J21" s="126" t="s">
        <v>993</v>
      </c>
      <c r="K21" s="127" t="s">
        <v>218</v>
      </c>
      <c r="L21" s="190">
        <v>34</v>
      </c>
      <c r="M21" s="128" t="s">
        <v>992</v>
      </c>
      <c r="N21" s="151">
        <v>600</v>
      </c>
      <c r="O21" s="152">
        <v>139</v>
      </c>
      <c r="P21" s="137">
        <f t="shared" si="0"/>
        <v>0.23166666666666666</v>
      </c>
      <c r="Q21" s="175">
        <v>28000000</v>
      </c>
      <c r="R21" s="171">
        <v>26620000</v>
      </c>
      <c r="S21" s="137">
        <f t="shared" si="1"/>
        <v>0.95071428571428573</v>
      </c>
      <c r="T21" s="151">
        <v>600</v>
      </c>
      <c r="U21" s="171">
        <v>26620000</v>
      </c>
      <c r="V21" s="139"/>
      <c r="W21" s="141"/>
      <c r="X21" s="139"/>
      <c r="Y21" s="141"/>
      <c r="Z21" s="139"/>
      <c r="AA21" s="142"/>
      <c r="AB21" s="128" t="s">
        <v>1051</v>
      </c>
    </row>
    <row r="22" spans="1:28" ht="60" customHeight="1" x14ac:dyDescent="0.25">
      <c r="A22" s="1226"/>
      <c r="B22" s="1218"/>
      <c r="C22" s="1218"/>
      <c r="D22" s="127">
        <v>19</v>
      </c>
      <c r="E22" s="127" t="s">
        <v>98</v>
      </c>
      <c r="F22" s="127" t="s">
        <v>99</v>
      </c>
      <c r="G22" s="127" t="s">
        <v>100</v>
      </c>
      <c r="H22" s="127" t="s">
        <v>101</v>
      </c>
      <c r="I22" s="84" t="s">
        <v>102</v>
      </c>
      <c r="J22" s="126" t="s">
        <v>233</v>
      </c>
      <c r="K22" s="127" t="s">
        <v>234</v>
      </c>
      <c r="L22" s="192">
        <v>192</v>
      </c>
      <c r="M22" s="130" t="s">
        <v>235</v>
      </c>
      <c r="N22" s="154">
        <v>1</v>
      </c>
      <c r="O22" s="155">
        <v>0.25</v>
      </c>
      <c r="P22" s="137">
        <f t="shared" si="0"/>
        <v>0.25</v>
      </c>
      <c r="Q22" s="163">
        <v>80000000</v>
      </c>
      <c r="R22" s="163">
        <v>20280000</v>
      </c>
      <c r="S22" s="137">
        <f t="shared" si="1"/>
        <v>0.2535</v>
      </c>
      <c r="T22" s="154">
        <v>1</v>
      </c>
      <c r="U22" s="163">
        <v>20280000</v>
      </c>
      <c r="V22" s="139"/>
      <c r="W22" s="141"/>
      <c r="X22" s="139"/>
      <c r="Y22" s="141"/>
      <c r="Z22" s="139"/>
      <c r="AA22" s="142"/>
      <c r="AB22" s="128" t="s">
        <v>1052</v>
      </c>
    </row>
    <row r="23" spans="1:28" ht="60" customHeight="1" thickBot="1" x14ac:dyDescent="0.3">
      <c r="A23" s="1226"/>
      <c r="B23" s="1218"/>
      <c r="C23" s="1218"/>
      <c r="D23" s="127">
        <v>20</v>
      </c>
      <c r="E23" s="127" t="s">
        <v>103</v>
      </c>
      <c r="F23" s="127" t="s">
        <v>104</v>
      </c>
      <c r="G23" s="127" t="s">
        <v>105</v>
      </c>
      <c r="H23" s="127" t="s">
        <v>106</v>
      </c>
      <c r="I23" s="128" t="s">
        <v>107</v>
      </c>
      <c r="J23" s="126" t="s">
        <v>96</v>
      </c>
      <c r="K23" s="127" t="s">
        <v>96</v>
      </c>
      <c r="L23" s="194" t="s">
        <v>96</v>
      </c>
      <c r="M23" s="128" t="s">
        <v>96</v>
      </c>
      <c r="N23" s="138">
        <v>1</v>
      </c>
      <c r="O23" s="139">
        <v>0</v>
      </c>
      <c r="P23" s="137">
        <f t="shared" si="0"/>
        <v>0</v>
      </c>
      <c r="Q23" s="139" t="s">
        <v>1079</v>
      </c>
      <c r="R23" s="141" t="s">
        <v>1079</v>
      </c>
      <c r="S23" s="137" t="e">
        <f t="shared" si="1"/>
        <v>#VALUE!</v>
      </c>
      <c r="T23" s="138">
        <v>1</v>
      </c>
      <c r="U23" s="141" t="s">
        <v>1079</v>
      </c>
      <c r="V23" s="139"/>
      <c r="W23" s="141"/>
      <c r="X23" s="139"/>
      <c r="Y23" s="141"/>
      <c r="Z23" s="139"/>
      <c r="AA23" s="142"/>
      <c r="AB23" s="128" t="s">
        <v>1028</v>
      </c>
    </row>
    <row r="24" spans="1:28" ht="60" customHeight="1" x14ac:dyDescent="0.25">
      <c r="A24" s="1226"/>
      <c r="B24" s="1219" t="s">
        <v>108</v>
      </c>
      <c r="C24" s="1218" t="s">
        <v>109</v>
      </c>
      <c r="D24" s="127">
        <v>21</v>
      </c>
      <c r="E24" s="127" t="s">
        <v>110</v>
      </c>
      <c r="F24" s="127" t="s">
        <v>111</v>
      </c>
      <c r="G24" s="127" t="s">
        <v>112</v>
      </c>
      <c r="H24" s="127" t="s">
        <v>113</v>
      </c>
      <c r="I24" s="128" t="s">
        <v>114</v>
      </c>
      <c r="J24" s="126" t="s">
        <v>236</v>
      </c>
      <c r="K24" s="127" t="s">
        <v>237</v>
      </c>
      <c r="L24" s="193">
        <v>68</v>
      </c>
      <c r="M24" s="156" t="s">
        <v>244</v>
      </c>
      <c r="N24" s="156">
        <v>4500</v>
      </c>
      <c r="O24" s="156">
        <v>3707</v>
      </c>
      <c r="P24" s="137">
        <f t="shared" si="0"/>
        <v>0.82377777777777783</v>
      </c>
      <c r="Q24" s="164">
        <v>7200000</v>
      </c>
      <c r="R24" s="164"/>
      <c r="S24" s="137">
        <f t="shared" si="1"/>
        <v>0</v>
      </c>
      <c r="T24" s="156">
        <v>4500</v>
      </c>
      <c r="U24" s="164"/>
      <c r="V24" s="139"/>
      <c r="W24" s="141"/>
      <c r="X24" s="139"/>
      <c r="Y24" s="141"/>
      <c r="Z24" s="139"/>
      <c r="AA24" s="142"/>
      <c r="AB24" s="195" t="s">
        <v>1090</v>
      </c>
    </row>
    <row r="25" spans="1:28" ht="60" customHeight="1" x14ac:dyDescent="0.25">
      <c r="A25" s="1226"/>
      <c r="B25" s="1219"/>
      <c r="C25" s="1218"/>
      <c r="D25" s="127">
        <v>22</v>
      </c>
      <c r="E25" s="127" t="s">
        <v>115</v>
      </c>
      <c r="F25" s="127" t="s">
        <v>116</v>
      </c>
      <c r="G25" s="127" t="s">
        <v>117</v>
      </c>
      <c r="H25" s="127" t="s">
        <v>118</v>
      </c>
      <c r="I25" s="128" t="s">
        <v>119</v>
      </c>
      <c r="J25" s="133" t="s">
        <v>236</v>
      </c>
      <c r="K25" s="129" t="s">
        <v>239</v>
      </c>
      <c r="L25" s="189">
        <v>85</v>
      </c>
      <c r="M25" s="128" t="s">
        <v>240</v>
      </c>
      <c r="N25" s="157">
        <v>26</v>
      </c>
      <c r="O25" s="157">
        <v>54</v>
      </c>
      <c r="P25" s="137">
        <f t="shared" si="0"/>
        <v>2.0769230769230771</v>
      </c>
      <c r="Q25" s="177">
        <v>16050000</v>
      </c>
      <c r="R25" s="165"/>
      <c r="S25" s="137">
        <f t="shared" si="1"/>
        <v>0</v>
      </c>
      <c r="T25" s="157">
        <v>26</v>
      </c>
      <c r="U25" s="165"/>
      <c r="V25" s="139"/>
      <c r="W25" s="141"/>
      <c r="X25" s="139"/>
      <c r="Y25" s="141"/>
      <c r="Z25" s="139"/>
      <c r="AA25" s="142"/>
      <c r="AB25" s="188" t="s">
        <v>1091</v>
      </c>
    </row>
    <row r="26" spans="1:28" ht="120" customHeight="1" thickBot="1" x14ac:dyDescent="0.3">
      <c r="A26" s="1226"/>
      <c r="B26" s="1219"/>
      <c r="C26" s="1218"/>
      <c r="D26" s="127">
        <v>23</v>
      </c>
      <c r="E26" s="127" t="s">
        <v>120</v>
      </c>
      <c r="F26" s="127" t="s">
        <v>121</v>
      </c>
      <c r="G26" s="127" t="s">
        <v>122</v>
      </c>
      <c r="H26" s="127" t="s">
        <v>118</v>
      </c>
      <c r="I26" s="128" t="s">
        <v>123</v>
      </c>
      <c r="J26" s="126" t="s">
        <v>96</v>
      </c>
      <c r="K26" s="127" t="s">
        <v>96</v>
      </c>
      <c r="L26" s="193" t="s">
        <v>96</v>
      </c>
      <c r="M26" s="128" t="s">
        <v>241</v>
      </c>
      <c r="N26" s="178">
        <v>1</v>
      </c>
      <c r="O26" s="178">
        <v>0</v>
      </c>
      <c r="P26" s="137">
        <f t="shared" si="0"/>
        <v>0</v>
      </c>
      <c r="Q26" s="139" t="s">
        <v>1079</v>
      </c>
      <c r="R26" s="141" t="s">
        <v>1079</v>
      </c>
      <c r="S26" s="137" t="e">
        <f t="shared" si="1"/>
        <v>#VALUE!</v>
      </c>
      <c r="T26" s="178">
        <v>1</v>
      </c>
      <c r="U26" s="141" t="s">
        <v>1079</v>
      </c>
      <c r="V26" s="139"/>
      <c r="W26" s="141"/>
      <c r="X26" s="139"/>
      <c r="Y26" s="141"/>
      <c r="Z26" s="139"/>
      <c r="AA26" s="142"/>
      <c r="AB26" s="188" t="s">
        <v>1088</v>
      </c>
    </row>
    <row r="27" spans="1:28" ht="127.5" customHeight="1" x14ac:dyDescent="0.25">
      <c r="A27" s="1226"/>
      <c r="B27" s="1219"/>
      <c r="C27" s="1218" t="s">
        <v>124</v>
      </c>
      <c r="D27" s="127">
        <v>24</v>
      </c>
      <c r="E27" s="127" t="s">
        <v>125</v>
      </c>
      <c r="F27" s="127" t="s">
        <v>126</v>
      </c>
      <c r="G27" s="127" t="s">
        <v>127</v>
      </c>
      <c r="H27" s="127" t="s">
        <v>128</v>
      </c>
      <c r="I27" s="128" t="s">
        <v>129</v>
      </c>
      <c r="J27" s="126" t="s">
        <v>242</v>
      </c>
      <c r="K27" s="127" t="s">
        <v>243</v>
      </c>
      <c r="L27" s="189">
        <v>68</v>
      </c>
      <c r="M27" s="128" t="s">
        <v>244</v>
      </c>
      <c r="N27" s="156">
        <v>4500</v>
      </c>
      <c r="O27" s="156">
        <v>3707</v>
      </c>
      <c r="P27" s="137">
        <f t="shared" si="0"/>
        <v>0.82377777777777783</v>
      </c>
      <c r="Q27" s="164">
        <v>7200000</v>
      </c>
      <c r="R27" s="164"/>
      <c r="S27" s="137">
        <f t="shared" si="1"/>
        <v>0</v>
      </c>
      <c r="T27" s="156">
        <v>4500</v>
      </c>
      <c r="U27" s="164"/>
      <c r="V27" s="139"/>
      <c r="W27" s="141"/>
      <c r="X27" s="139"/>
      <c r="Y27" s="141"/>
      <c r="Z27" s="139"/>
      <c r="AA27" s="142"/>
      <c r="AB27" s="1319" t="s">
        <v>1089</v>
      </c>
    </row>
    <row r="28" spans="1:28" ht="139.5" customHeight="1" x14ac:dyDescent="0.25">
      <c r="A28" s="1226"/>
      <c r="B28" s="1219"/>
      <c r="C28" s="1218"/>
      <c r="D28" s="127">
        <v>25</v>
      </c>
      <c r="E28" s="127" t="s">
        <v>130</v>
      </c>
      <c r="F28" s="127" t="s">
        <v>131</v>
      </c>
      <c r="G28" s="127" t="s">
        <v>132</v>
      </c>
      <c r="H28" s="127" t="s">
        <v>133</v>
      </c>
      <c r="I28" s="128" t="s">
        <v>134</v>
      </c>
      <c r="J28" s="126" t="s">
        <v>245</v>
      </c>
      <c r="K28" s="127" t="s">
        <v>246</v>
      </c>
      <c r="L28" s="189">
        <v>107</v>
      </c>
      <c r="M28" s="128" t="s">
        <v>247</v>
      </c>
      <c r="N28" s="154">
        <v>1</v>
      </c>
      <c r="O28" s="154">
        <v>0.13</v>
      </c>
      <c r="P28" s="137">
        <f t="shared" si="0"/>
        <v>0.13</v>
      </c>
      <c r="Q28" s="166">
        <v>45000000</v>
      </c>
      <c r="R28" s="165">
        <v>5800000</v>
      </c>
      <c r="S28" s="137">
        <f t="shared" si="1"/>
        <v>0.12888888888888889</v>
      </c>
      <c r="T28" s="154">
        <v>1</v>
      </c>
      <c r="U28" s="165">
        <v>5800000</v>
      </c>
      <c r="V28" s="139"/>
      <c r="W28" s="141"/>
      <c r="X28" s="139"/>
      <c r="Y28" s="141"/>
      <c r="Z28" s="139"/>
      <c r="AA28" s="142"/>
      <c r="AB28" s="1320"/>
    </row>
    <row r="29" spans="1:28" ht="120" customHeight="1" x14ac:dyDescent="0.25">
      <c r="A29" s="1226"/>
      <c r="B29" s="1219"/>
      <c r="C29" s="1218" t="s">
        <v>135</v>
      </c>
      <c r="D29" s="127">
        <v>26</v>
      </c>
      <c r="E29" s="127" t="s">
        <v>136</v>
      </c>
      <c r="F29" s="127" t="s">
        <v>137</v>
      </c>
      <c r="G29" s="127" t="s">
        <v>138</v>
      </c>
      <c r="H29" s="127" t="s">
        <v>139</v>
      </c>
      <c r="I29" s="128" t="s">
        <v>140</v>
      </c>
      <c r="J29" s="126" t="s">
        <v>96</v>
      </c>
      <c r="K29" s="127" t="s">
        <v>96</v>
      </c>
      <c r="L29" s="189" t="s">
        <v>96</v>
      </c>
      <c r="M29" s="128" t="s">
        <v>241</v>
      </c>
      <c r="N29" s="138">
        <v>1</v>
      </c>
      <c r="O29" s="139">
        <v>0</v>
      </c>
      <c r="P29" s="137">
        <f t="shared" si="0"/>
        <v>0</v>
      </c>
      <c r="Q29" s="139">
        <v>1</v>
      </c>
      <c r="R29" s="141" t="e">
        <f>U29+W29+Y29+AA29</f>
        <v>#VALUE!</v>
      </c>
      <c r="S29" s="137" t="e">
        <f t="shared" si="1"/>
        <v>#VALUE!</v>
      </c>
      <c r="T29" s="138">
        <v>1</v>
      </c>
      <c r="U29" s="141" t="e">
        <f>X29+Z29+AB29+AD29</f>
        <v>#VALUE!</v>
      </c>
      <c r="V29" s="139"/>
      <c r="W29" s="141"/>
      <c r="X29" s="139"/>
      <c r="Y29" s="141"/>
      <c r="Z29" s="139"/>
      <c r="AA29" s="142"/>
      <c r="AB29" s="128" t="s">
        <v>1053</v>
      </c>
    </row>
    <row r="30" spans="1:28" ht="324.75" customHeight="1" x14ac:dyDescent="0.25">
      <c r="A30" s="1226"/>
      <c r="B30" s="1219"/>
      <c r="C30" s="1218"/>
      <c r="D30" s="127">
        <v>27</v>
      </c>
      <c r="E30" s="127" t="s">
        <v>141</v>
      </c>
      <c r="F30" s="127" t="s">
        <v>142</v>
      </c>
      <c r="G30" s="127" t="s">
        <v>143</v>
      </c>
      <c r="H30" s="127" t="s">
        <v>144</v>
      </c>
      <c r="I30" s="128" t="s">
        <v>145</v>
      </c>
      <c r="J30" s="126" t="s">
        <v>215</v>
      </c>
      <c r="K30" s="127" t="s">
        <v>216</v>
      </c>
      <c r="L30" s="189">
        <v>197</v>
      </c>
      <c r="M30" s="149" t="s">
        <v>217</v>
      </c>
      <c r="N30" s="151">
        <v>1</v>
      </c>
      <c r="O30" s="179">
        <v>0.2</v>
      </c>
      <c r="P30" s="140">
        <f t="shared" si="0"/>
        <v>0.2</v>
      </c>
      <c r="Q30" s="167">
        <v>69300000</v>
      </c>
      <c r="R30" s="141">
        <v>59520000</v>
      </c>
      <c r="S30" s="140">
        <f t="shared" si="1"/>
        <v>0.8588744588744589</v>
      </c>
      <c r="T30" s="151">
        <v>1</v>
      </c>
      <c r="U30" s="141">
        <v>59520000</v>
      </c>
      <c r="V30" s="139"/>
      <c r="W30" s="141"/>
      <c r="X30" s="139"/>
      <c r="Y30" s="141"/>
      <c r="Z30" s="139"/>
      <c r="AA30" s="142"/>
      <c r="AB30" s="188" t="s">
        <v>1092</v>
      </c>
    </row>
    <row r="31" spans="1:28" ht="217.5" customHeight="1" x14ac:dyDescent="0.25">
      <c r="A31" s="1226"/>
      <c r="B31" s="1219" t="s">
        <v>146</v>
      </c>
      <c r="C31" s="1218" t="s">
        <v>147</v>
      </c>
      <c r="D31" s="127">
        <v>28</v>
      </c>
      <c r="E31" s="127" t="s">
        <v>148</v>
      </c>
      <c r="F31" s="127" t="s">
        <v>149</v>
      </c>
      <c r="G31" s="127" t="s">
        <v>150</v>
      </c>
      <c r="H31" s="127" t="s">
        <v>151</v>
      </c>
      <c r="I31" s="128" t="s">
        <v>152</v>
      </c>
      <c r="J31" s="126" t="s">
        <v>254</v>
      </c>
      <c r="K31" s="127" t="s">
        <v>249</v>
      </c>
      <c r="L31" s="189">
        <v>154</v>
      </c>
      <c r="M31" s="149" t="s">
        <v>258</v>
      </c>
      <c r="N31" s="151">
        <v>5</v>
      </c>
      <c r="O31" s="179">
        <v>1</v>
      </c>
      <c r="P31" s="140">
        <f t="shared" si="0"/>
        <v>0.2</v>
      </c>
      <c r="Q31" s="167">
        <v>86385271</v>
      </c>
      <c r="R31" s="141">
        <v>34860000</v>
      </c>
      <c r="S31" s="140">
        <f t="shared" si="1"/>
        <v>0.40354101569004741</v>
      </c>
      <c r="T31" s="151">
        <v>5</v>
      </c>
      <c r="U31" s="187" t="s">
        <v>1083</v>
      </c>
      <c r="V31" s="139"/>
      <c r="W31" s="141"/>
      <c r="X31" s="139"/>
      <c r="Y31" s="141"/>
      <c r="Z31" s="139"/>
      <c r="AA31" s="142"/>
      <c r="AB31" s="128" t="s">
        <v>1082</v>
      </c>
    </row>
    <row r="32" spans="1:28" ht="60" customHeight="1" x14ac:dyDescent="0.25">
      <c r="A32" s="1226"/>
      <c r="B32" s="1219"/>
      <c r="C32" s="1218"/>
      <c r="D32" s="1218">
        <v>29</v>
      </c>
      <c r="E32" s="1218" t="s">
        <v>153</v>
      </c>
      <c r="F32" s="1218" t="s">
        <v>154</v>
      </c>
      <c r="G32" s="1218" t="s">
        <v>155</v>
      </c>
      <c r="H32" s="1218" t="s">
        <v>151</v>
      </c>
      <c r="I32" s="1232" t="s">
        <v>152</v>
      </c>
      <c r="J32" s="126" t="s">
        <v>251</v>
      </c>
      <c r="K32" s="127" t="s">
        <v>252</v>
      </c>
      <c r="L32" s="189">
        <v>129</v>
      </c>
      <c r="M32" s="149" t="s">
        <v>253</v>
      </c>
      <c r="N32" s="151">
        <v>6</v>
      </c>
      <c r="O32" s="179">
        <v>5</v>
      </c>
      <c r="P32" s="140">
        <f t="shared" si="0"/>
        <v>0.83333333333333337</v>
      </c>
      <c r="Q32" s="167">
        <v>53000000</v>
      </c>
      <c r="R32" s="162">
        <v>31680000</v>
      </c>
      <c r="S32" s="140">
        <f t="shared" si="1"/>
        <v>0.59773584905660382</v>
      </c>
      <c r="T32" s="151">
        <v>6</v>
      </c>
      <c r="U32" s="162">
        <v>31680000</v>
      </c>
      <c r="V32" s="1324"/>
      <c r="W32" s="1325"/>
      <c r="X32" s="1324"/>
      <c r="Y32" s="1325"/>
      <c r="Z32" s="1324"/>
      <c r="AA32" s="1326"/>
      <c r="AB32" s="145" t="s">
        <v>1055</v>
      </c>
    </row>
    <row r="33" spans="1:28" ht="60" customHeight="1" x14ac:dyDescent="0.25">
      <c r="A33" s="1226"/>
      <c r="B33" s="1219"/>
      <c r="C33" s="1218"/>
      <c r="D33" s="1218"/>
      <c r="E33" s="1218"/>
      <c r="F33" s="1218"/>
      <c r="G33" s="1218"/>
      <c r="H33" s="1218"/>
      <c r="I33" s="1232"/>
      <c r="J33" s="126" t="s">
        <v>254</v>
      </c>
      <c r="K33" s="127" t="s">
        <v>255</v>
      </c>
      <c r="L33" s="189">
        <v>134</v>
      </c>
      <c r="M33" s="149" t="s">
        <v>256</v>
      </c>
      <c r="N33" s="139">
        <v>4800</v>
      </c>
      <c r="O33" s="139">
        <v>1043</v>
      </c>
      <c r="P33" s="140">
        <f t="shared" si="0"/>
        <v>0.21729166666666666</v>
      </c>
      <c r="Q33" s="167">
        <v>68860000</v>
      </c>
      <c r="R33" s="141">
        <v>29200000</v>
      </c>
      <c r="S33" s="137">
        <f t="shared" si="1"/>
        <v>0.4240487946558234</v>
      </c>
      <c r="T33" s="139">
        <v>4800</v>
      </c>
      <c r="U33" s="141">
        <v>29200000</v>
      </c>
      <c r="V33" s="1324"/>
      <c r="W33" s="1325"/>
      <c r="X33" s="1324"/>
      <c r="Y33" s="1325"/>
      <c r="Z33" s="1324"/>
      <c r="AA33" s="1326"/>
      <c r="AB33" s="146" t="s">
        <v>1056</v>
      </c>
    </row>
    <row r="34" spans="1:28" ht="60" customHeight="1" x14ac:dyDescent="0.25">
      <c r="A34" s="1226"/>
      <c r="B34" s="1219"/>
      <c r="C34" s="1218"/>
      <c r="D34" s="1218"/>
      <c r="E34" s="1218"/>
      <c r="F34" s="1218"/>
      <c r="G34" s="1218"/>
      <c r="H34" s="1218"/>
      <c r="I34" s="1232"/>
      <c r="J34" s="126" t="s">
        <v>254</v>
      </c>
      <c r="K34" s="127" t="s">
        <v>255</v>
      </c>
      <c r="L34" s="189">
        <v>133</v>
      </c>
      <c r="M34" s="149" t="s">
        <v>257</v>
      </c>
      <c r="N34" s="139">
        <v>12</v>
      </c>
      <c r="O34" s="139">
        <v>12</v>
      </c>
      <c r="P34" s="140">
        <f t="shared" si="0"/>
        <v>1</v>
      </c>
      <c r="Q34" s="167">
        <v>24140000</v>
      </c>
      <c r="R34" s="180">
        <v>20000000</v>
      </c>
      <c r="S34" s="137">
        <f t="shared" si="1"/>
        <v>0.82850041425020715</v>
      </c>
      <c r="T34" s="139">
        <v>12</v>
      </c>
      <c r="U34" s="180">
        <v>20000000</v>
      </c>
      <c r="V34" s="1324"/>
      <c r="W34" s="1325"/>
      <c r="X34" s="1324"/>
      <c r="Y34" s="1325"/>
      <c r="Z34" s="1324"/>
      <c r="AA34" s="1326"/>
      <c r="AB34" s="146" t="s">
        <v>1057</v>
      </c>
    </row>
    <row r="35" spans="1:28" ht="60" customHeight="1" x14ac:dyDescent="0.25">
      <c r="A35" s="1226"/>
      <c r="B35" s="1219"/>
      <c r="C35" s="1218"/>
      <c r="D35" s="1218"/>
      <c r="E35" s="1218"/>
      <c r="F35" s="1218"/>
      <c r="G35" s="1218"/>
      <c r="H35" s="1218"/>
      <c r="I35" s="1232"/>
      <c r="J35" s="126" t="s">
        <v>254</v>
      </c>
      <c r="K35" s="127" t="s">
        <v>249</v>
      </c>
      <c r="L35" s="189">
        <v>154</v>
      </c>
      <c r="M35" s="128" t="s">
        <v>258</v>
      </c>
      <c r="N35" s="151">
        <v>5</v>
      </c>
      <c r="O35" s="179">
        <v>1</v>
      </c>
      <c r="P35" s="140">
        <f t="shared" si="0"/>
        <v>0.2</v>
      </c>
      <c r="Q35" s="167">
        <v>86385271</v>
      </c>
      <c r="R35" s="141">
        <v>34860000</v>
      </c>
      <c r="S35" s="140">
        <f t="shared" si="1"/>
        <v>0.40354101569004741</v>
      </c>
      <c r="T35" s="151">
        <v>5</v>
      </c>
      <c r="U35" s="141">
        <v>34860000</v>
      </c>
      <c r="V35" s="1324"/>
      <c r="W35" s="1325"/>
      <c r="X35" s="1324"/>
      <c r="Y35" s="1325"/>
      <c r="Z35" s="1324"/>
      <c r="AA35" s="1326"/>
      <c r="AB35" s="147" t="s">
        <v>1054</v>
      </c>
    </row>
    <row r="36" spans="1:28" ht="60" customHeight="1" x14ac:dyDescent="0.25">
      <c r="A36" s="1226"/>
      <c r="B36" s="1219"/>
      <c r="C36" s="1218" t="s">
        <v>156</v>
      </c>
      <c r="D36" s="1218">
        <v>30</v>
      </c>
      <c r="E36" s="1218" t="s">
        <v>157</v>
      </c>
      <c r="F36" s="1218" t="s">
        <v>158</v>
      </c>
      <c r="G36" s="1218" t="s">
        <v>159</v>
      </c>
      <c r="H36" s="1218" t="s">
        <v>151</v>
      </c>
      <c r="I36" s="1232" t="s">
        <v>272</v>
      </c>
      <c r="J36" s="1226" t="s">
        <v>254</v>
      </c>
      <c r="K36" s="1218" t="s">
        <v>259</v>
      </c>
      <c r="L36" s="1346">
        <v>143</v>
      </c>
      <c r="M36" s="1232" t="s">
        <v>260</v>
      </c>
      <c r="N36" s="1348">
        <v>1</v>
      </c>
      <c r="O36" s="1350">
        <v>1</v>
      </c>
      <c r="P36" s="1166">
        <f t="shared" si="0"/>
        <v>1</v>
      </c>
      <c r="Q36" s="1367">
        <v>35000000</v>
      </c>
      <c r="R36" s="1360">
        <v>25509300</v>
      </c>
      <c r="S36" s="1341">
        <f t="shared" si="1"/>
        <v>0.72883714285714285</v>
      </c>
      <c r="T36" s="1348">
        <v>1</v>
      </c>
      <c r="U36" s="1360">
        <v>25509300</v>
      </c>
      <c r="V36" s="1324"/>
      <c r="W36" s="1325"/>
      <c r="X36" s="1324"/>
      <c r="Y36" s="1325"/>
      <c r="Z36" s="1324"/>
      <c r="AA36" s="1326"/>
      <c r="AB36" s="1319" t="s">
        <v>1058</v>
      </c>
    </row>
    <row r="37" spans="1:28" ht="60" customHeight="1" x14ac:dyDescent="0.25">
      <c r="A37" s="1226"/>
      <c r="B37" s="1219"/>
      <c r="C37" s="1218"/>
      <c r="D37" s="1218"/>
      <c r="E37" s="1218"/>
      <c r="F37" s="1218"/>
      <c r="G37" s="1218"/>
      <c r="H37" s="1218"/>
      <c r="I37" s="1232"/>
      <c r="J37" s="1226"/>
      <c r="K37" s="1218"/>
      <c r="L37" s="1346"/>
      <c r="M37" s="1232"/>
      <c r="N37" s="1349"/>
      <c r="O37" s="1351"/>
      <c r="P37" s="1168"/>
      <c r="Q37" s="1368"/>
      <c r="R37" s="1361"/>
      <c r="S37" s="1343"/>
      <c r="T37" s="1349"/>
      <c r="U37" s="1361"/>
      <c r="V37" s="1324"/>
      <c r="W37" s="1325"/>
      <c r="X37" s="1324"/>
      <c r="Y37" s="1325"/>
      <c r="Z37" s="1324"/>
      <c r="AA37" s="1326"/>
      <c r="AB37" s="1321"/>
    </row>
    <row r="38" spans="1:28" ht="60" customHeight="1" x14ac:dyDescent="0.25">
      <c r="A38" s="1226"/>
      <c r="B38" s="1219"/>
      <c r="C38" s="1218"/>
      <c r="D38" s="1218"/>
      <c r="E38" s="1218"/>
      <c r="F38" s="1218"/>
      <c r="G38" s="1218"/>
      <c r="H38" s="1218"/>
      <c r="I38" s="128" t="s">
        <v>273</v>
      </c>
      <c r="J38" s="126" t="s">
        <v>251</v>
      </c>
      <c r="K38" s="127" t="s">
        <v>252</v>
      </c>
      <c r="L38" s="189">
        <v>128</v>
      </c>
      <c r="M38" s="128" t="s">
        <v>261</v>
      </c>
      <c r="N38" s="138">
        <v>1</v>
      </c>
      <c r="O38" s="139">
        <v>0.25</v>
      </c>
      <c r="P38" s="137">
        <f t="shared" si="0"/>
        <v>0.25</v>
      </c>
      <c r="Q38" s="139">
        <v>37000000</v>
      </c>
      <c r="R38" s="181">
        <v>25980000</v>
      </c>
      <c r="S38" s="137">
        <f t="shared" si="1"/>
        <v>0.70216216216216221</v>
      </c>
      <c r="T38" s="138">
        <v>1</v>
      </c>
      <c r="U38" s="181">
        <v>25980000</v>
      </c>
      <c r="V38" s="1324"/>
      <c r="W38" s="1325"/>
      <c r="X38" s="1324"/>
      <c r="Y38" s="1325"/>
      <c r="Z38" s="1324"/>
      <c r="AA38" s="1326"/>
      <c r="AB38" s="1321"/>
    </row>
    <row r="39" spans="1:28" ht="126" customHeight="1" x14ac:dyDescent="0.25">
      <c r="A39" s="1226"/>
      <c r="B39" s="1219"/>
      <c r="C39" s="1218"/>
      <c r="D39" s="1218"/>
      <c r="E39" s="1218"/>
      <c r="F39" s="1218"/>
      <c r="G39" s="1218"/>
      <c r="H39" s="1218"/>
      <c r="I39" s="128" t="s">
        <v>274</v>
      </c>
      <c r="J39" s="126" t="s">
        <v>254</v>
      </c>
      <c r="K39" s="127" t="s">
        <v>262</v>
      </c>
      <c r="L39" s="196">
        <v>134</v>
      </c>
      <c r="M39" s="130" t="s">
        <v>256</v>
      </c>
      <c r="N39" s="138">
        <v>4800</v>
      </c>
      <c r="O39" s="139">
        <v>1043</v>
      </c>
      <c r="P39" s="137">
        <f t="shared" si="0"/>
        <v>0.21729166666666666</v>
      </c>
      <c r="Q39" s="139">
        <v>68860000</v>
      </c>
      <c r="R39" s="141">
        <v>29200000</v>
      </c>
      <c r="S39" s="137">
        <f t="shared" si="1"/>
        <v>0.4240487946558234</v>
      </c>
      <c r="T39" s="138">
        <v>4800</v>
      </c>
      <c r="U39" s="141">
        <v>29200000</v>
      </c>
      <c r="V39" s="1324"/>
      <c r="W39" s="1325"/>
      <c r="X39" s="1324"/>
      <c r="Y39" s="1325"/>
      <c r="Z39" s="1324"/>
      <c r="AA39" s="1326"/>
      <c r="AB39" s="146" t="s">
        <v>1056</v>
      </c>
    </row>
    <row r="40" spans="1:28" ht="60" customHeight="1" x14ac:dyDescent="0.25">
      <c r="A40" s="1226"/>
      <c r="B40" s="1219"/>
      <c r="C40" s="1218"/>
      <c r="D40" s="1218"/>
      <c r="E40" s="1218"/>
      <c r="F40" s="1218"/>
      <c r="G40" s="1218"/>
      <c r="H40" s="1218"/>
      <c r="I40" s="128" t="s">
        <v>275</v>
      </c>
      <c r="J40" s="126" t="s">
        <v>254</v>
      </c>
      <c r="K40" s="127" t="s">
        <v>262</v>
      </c>
      <c r="L40" s="189">
        <v>137</v>
      </c>
      <c r="M40" s="128" t="s">
        <v>263</v>
      </c>
      <c r="N40" s="138">
        <v>12</v>
      </c>
      <c r="O40" s="139">
        <v>2</v>
      </c>
      <c r="P40" s="137">
        <f t="shared" si="0"/>
        <v>0.16666666666666666</v>
      </c>
      <c r="Q40" s="139">
        <v>53000000</v>
      </c>
      <c r="R40" s="182">
        <v>26400000</v>
      </c>
      <c r="S40" s="137">
        <f t="shared" si="1"/>
        <v>0.49811320754716981</v>
      </c>
      <c r="T40" s="138">
        <v>12</v>
      </c>
      <c r="U40" s="182">
        <v>26400000</v>
      </c>
      <c r="V40" s="1324"/>
      <c r="W40" s="1325"/>
      <c r="X40" s="1324"/>
      <c r="Y40" s="1325"/>
      <c r="Z40" s="1324"/>
      <c r="AA40" s="1326"/>
      <c r="AB40" s="1321" t="s">
        <v>1059</v>
      </c>
    </row>
    <row r="41" spans="1:28" ht="60" customHeight="1" x14ac:dyDescent="0.25">
      <c r="A41" s="1226"/>
      <c r="B41" s="1219"/>
      <c r="C41" s="1218"/>
      <c r="D41" s="1218"/>
      <c r="E41" s="1218"/>
      <c r="F41" s="1218"/>
      <c r="G41" s="1218"/>
      <c r="H41" s="1218"/>
      <c r="I41" s="128" t="s">
        <v>276</v>
      </c>
      <c r="J41" s="126" t="s">
        <v>254</v>
      </c>
      <c r="K41" s="127" t="s">
        <v>259</v>
      </c>
      <c r="L41" s="189">
        <v>142</v>
      </c>
      <c r="M41" s="128" t="s">
        <v>264</v>
      </c>
      <c r="N41" s="138">
        <v>12</v>
      </c>
      <c r="O41" s="139">
        <v>4</v>
      </c>
      <c r="P41" s="137">
        <f t="shared" si="0"/>
        <v>0.33333333333333331</v>
      </c>
      <c r="Q41" s="139">
        <v>107000000</v>
      </c>
      <c r="R41" s="182">
        <v>65460000</v>
      </c>
      <c r="S41" s="137">
        <f t="shared" si="1"/>
        <v>0.61177570093457945</v>
      </c>
      <c r="T41" s="138">
        <v>12</v>
      </c>
      <c r="U41" s="182">
        <v>65460000</v>
      </c>
      <c r="V41" s="1324"/>
      <c r="W41" s="1325"/>
      <c r="X41" s="1324"/>
      <c r="Y41" s="1325"/>
      <c r="Z41" s="1324"/>
      <c r="AA41" s="1326"/>
      <c r="AB41" s="1320"/>
    </row>
    <row r="42" spans="1:28" ht="121.5" customHeight="1" x14ac:dyDescent="0.25">
      <c r="A42" s="1226"/>
      <c r="B42" s="1219"/>
      <c r="C42" s="1218"/>
      <c r="D42" s="127">
        <v>31</v>
      </c>
      <c r="E42" s="127" t="s">
        <v>160</v>
      </c>
      <c r="F42" s="127" t="s">
        <v>161</v>
      </c>
      <c r="G42" s="127" t="s">
        <v>162</v>
      </c>
      <c r="H42" s="127" t="s">
        <v>118</v>
      </c>
      <c r="I42" s="128" t="s">
        <v>163</v>
      </c>
      <c r="J42" s="126" t="s">
        <v>254</v>
      </c>
      <c r="K42" s="127" t="s">
        <v>255</v>
      </c>
      <c r="L42" s="196">
        <v>133</v>
      </c>
      <c r="M42" s="130" t="s">
        <v>257</v>
      </c>
      <c r="N42" s="138">
        <v>12</v>
      </c>
      <c r="O42" s="139">
        <v>12</v>
      </c>
      <c r="P42" s="137">
        <f t="shared" si="0"/>
        <v>1</v>
      </c>
      <c r="Q42" s="139">
        <v>24140000</v>
      </c>
      <c r="R42" s="182">
        <v>20000000</v>
      </c>
      <c r="S42" s="137">
        <f t="shared" si="1"/>
        <v>0.82850041425020715</v>
      </c>
      <c r="T42" s="138">
        <v>12</v>
      </c>
      <c r="U42" s="182">
        <v>20000000</v>
      </c>
      <c r="V42" s="139"/>
      <c r="W42" s="141"/>
      <c r="X42" s="139"/>
      <c r="Y42" s="141"/>
      <c r="Z42" s="139"/>
      <c r="AA42" s="142"/>
      <c r="AB42" s="128" t="s">
        <v>1057</v>
      </c>
    </row>
    <row r="43" spans="1:28" ht="69" customHeight="1" x14ac:dyDescent="0.25">
      <c r="A43" s="1226"/>
      <c r="B43" s="1219"/>
      <c r="C43" s="1218" t="s">
        <v>164</v>
      </c>
      <c r="D43" s="127">
        <v>32</v>
      </c>
      <c r="E43" s="127" t="s">
        <v>165</v>
      </c>
      <c r="F43" s="127" t="s">
        <v>166</v>
      </c>
      <c r="G43" s="127" t="s">
        <v>167</v>
      </c>
      <c r="H43" s="127" t="s">
        <v>168</v>
      </c>
      <c r="I43" s="128" t="s">
        <v>169</v>
      </c>
      <c r="J43" s="126" t="s">
        <v>233</v>
      </c>
      <c r="K43" s="127" t="s">
        <v>995</v>
      </c>
      <c r="L43" s="189">
        <v>196</v>
      </c>
      <c r="M43" s="128" t="s">
        <v>994</v>
      </c>
      <c r="N43" s="154">
        <v>1</v>
      </c>
      <c r="O43" s="155">
        <v>0.4</v>
      </c>
      <c r="P43" s="137">
        <f t="shared" si="0"/>
        <v>0.4</v>
      </c>
      <c r="Q43" s="139">
        <v>56400000</v>
      </c>
      <c r="R43" s="141">
        <v>56400000</v>
      </c>
      <c r="S43" s="137">
        <f t="shared" si="1"/>
        <v>1</v>
      </c>
      <c r="T43" s="154">
        <v>1</v>
      </c>
      <c r="U43" s="141">
        <v>56400000</v>
      </c>
      <c r="V43" s="139"/>
      <c r="W43" s="141"/>
      <c r="X43" s="139"/>
      <c r="Y43" s="141"/>
      <c r="Z43" s="139"/>
      <c r="AA43" s="142"/>
      <c r="AB43" s="128" t="s">
        <v>1060</v>
      </c>
    </row>
    <row r="44" spans="1:28" ht="60" customHeight="1" x14ac:dyDescent="0.25">
      <c r="A44" s="1226"/>
      <c r="B44" s="1219"/>
      <c r="C44" s="1218"/>
      <c r="D44" s="127">
        <v>33</v>
      </c>
      <c r="E44" s="127" t="s">
        <v>170</v>
      </c>
      <c r="F44" s="127" t="s">
        <v>171</v>
      </c>
      <c r="G44" s="127" t="s">
        <v>172</v>
      </c>
      <c r="H44" s="127" t="s">
        <v>173</v>
      </c>
      <c r="I44" s="128" t="s">
        <v>174</v>
      </c>
      <c r="J44" s="126" t="s">
        <v>265</v>
      </c>
      <c r="K44" s="127" t="s">
        <v>266</v>
      </c>
      <c r="L44" s="196">
        <v>185</v>
      </c>
      <c r="M44" s="130" t="s">
        <v>267</v>
      </c>
      <c r="N44" s="151">
        <v>1</v>
      </c>
      <c r="O44" s="155">
        <v>0.2</v>
      </c>
      <c r="P44" s="137">
        <f t="shared" si="0"/>
        <v>0.2</v>
      </c>
      <c r="Q44" s="163">
        <v>40000000</v>
      </c>
      <c r="R44" s="163">
        <v>15000000</v>
      </c>
      <c r="S44" s="137">
        <f t="shared" si="1"/>
        <v>0.375</v>
      </c>
      <c r="T44" s="151">
        <v>1</v>
      </c>
      <c r="U44" s="163">
        <v>15000000</v>
      </c>
      <c r="V44" s="139"/>
      <c r="W44" s="141"/>
      <c r="X44" s="139"/>
      <c r="Y44" s="141"/>
      <c r="Z44" s="139"/>
      <c r="AA44" s="142"/>
      <c r="AB44" s="128" t="s">
        <v>1061</v>
      </c>
    </row>
    <row r="45" spans="1:28" ht="60" customHeight="1" x14ac:dyDescent="0.25">
      <c r="A45" s="1226"/>
      <c r="B45" s="1219"/>
      <c r="C45" s="1218"/>
      <c r="D45" s="127">
        <v>34</v>
      </c>
      <c r="E45" s="127" t="s">
        <v>175</v>
      </c>
      <c r="F45" s="127" t="s">
        <v>176</v>
      </c>
      <c r="G45" s="127" t="s">
        <v>177</v>
      </c>
      <c r="H45" s="127" t="s">
        <v>178</v>
      </c>
      <c r="I45" s="128" t="s">
        <v>179</v>
      </c>
      <c r="J45" s="126" t="s">
        <v>254</v>
      </c>
      <c r="K45" s="127" t="s">
        <v>262</v>
      </c>
      <c r="L45" s="189">
        <v>137</v>
      </c>
      <c r="M45" s="128" t="s">
        <v>263</v>
      </c>
      <c r="N45" s="138">
        <v>12</v>
      </c>
      <c r="O45" s="139">
        <v>2</v>
      </c>
      <c r="P45" s="137">
        <f t="shared" si="0"/>
        <v>0.16666666666666666</v>
      </c>
      <c r="Q45" s="139">
        <v>53000000</v>
      </c>
      <c r="R45" s="182">
        <v>26400000</v>
      </c>
      <c r="S45" s="137">
        <f t="shared" si="1"/>
        <v>0.49811320754716981</v>
      </c>
      <c r="T45" s="138">
        <v>12</v>
      </c>
      <c r="U45" s="182">
        <v>26400000</v>
      </c>
      <c r="V45" s="139"/>
      <c r="W45" s="141"/>
      <c r="X45" s="139"/>
      <c r="Y45" s="141"/>
      <c r="Z45" s="139"/>
      <c r="AA45" s="142"/>
      <c r="AB45" s="1319" t="s">
        <v>1059</v>
      </c>
    </row>
    <row r="46" spans="1:28" ht="60" customHeight="1" x14ac:dyDescent="0.25">
      <c r="A46" s="1226"/>
      <c r="B46" s="1219"/>
      <c r="C46" s="1218"/>
      <c r="D46" s="127">
        <v>35</v>
      </c>
      <c r="E46" s="127" t="s">
        <v>180</v>
      </c>
      <c r="F46" s="127" t="s">
        <v>181</v>
      </c>
      <c r="G46" s="127" t="s">
        <v>182</v>
      </c>
      <c r="H46" s="127" t="s">
        <v>183</v>
      </c>
      <c r="I46" s="128" t="s">
        <v>184</v>
      </c>
      <c r="J46" s="126" t="s">
        <v>254</v>
      </c>
      <c r="K46" s="127" t="s">
        <v>268</v>
      </c>
      <c r="L46" s="189">
        <v>139</v>
      </c>
      <c r="M46" s="128" t="s">
        <v>269</v>
      </c>
      <c r="N46" s="138">
        <v>1</v>
      </c>
      <c r="O46" s="139">
        <v>0.4</v>
      </c>
      <c r="P46" s="137">
        <f t="shared" si="0"/>
        <v>0.4</v>
      </c>
      <c r="Q46" s="167">
        <v>112000000</v>
      </c>
      <c r="R46" s="141">
        <v>66720000</v>
      </c>
      <c r="S46" s="137">
        <f t="shared" si="1"/>
        <v>0.59571428571428575</v>
      </c>
      <c r="T46" s="138">
        <v>1</v>
      </c>
      <c r="U46" s="141">
        <v>66720000</v>
      </c>
      <c r="V46" s="139"/>
      <c r="W46" s="141"/>
      <c r="X46" s="139"/>
      <c r="Y46" s="141"/>
      <c r="Z46" s="139"/>
      <c r="AA46" s="142"/>
      <c r="AB46" s="1320"/>
    </row>
    <row r="47" spans="1:28" ht="60" customHeight="1" x14ac:dyDescent="0.25">
      <c r="A47" s="1226"/>
      <c r="B47" s="1219"/>
      <c r="C47" s="1218"/>
      <c r="D47" s="127">
        <v>36</v>
      </c>
      <c r="E47" s="127" t="s">
        <v>185</v>
      </c>
      <c r="F47" s="127" t="s">
        <v>186</v>
      </c>
      <c r="G47" s="127" t="s">
        <v>187</v>
      </c>
      <c r="H47" s="127" t="s">
        <v>188</v>
      </c>
      <c r="I47" s="128" t="s">
        <v>189</v>
      </c>
      <c r="J47" s="126" t="s">
        <v>254</v>
      </c>
      <c r="K47" s="127" t="s">
        <v>270</v>
      </c>
      <c r="L47" s="189">
        <v>162</v>
      </c>
      <c r="M47" s="128" t="s">
        <v>271</v>
      </c>
      <c r="N47" s="138">
        <v>83</v>
      </c>
      <c r="O47" s="139">
        <v>83</v>
      </c>
      <c r="P47" s="137">
        <f t="shared" si="0"/>
        <v>1</v>
      </c>
      <c r="Q47" s="167">
        <v>323286843</v>
      </c>
      <c r="R47" s="141">
        <v>157800000</v>
      </c>
      <c r="S47" s="137">
        <f t="shared" si="1"/>
        <v>0.48811141998748153</v>
      </c>
      <c r="T47" s="138">
        <v>83</v>
      </c>
      <c r="U47" s="141">
        <v>157800000</v>
      </c>
      <c r="V47" s="139"/>
      <c r="W47" s="141"/>
      <c r="X47" s="139"/>
      <c r="Y47" s="141"/>
      <c r="Z47" s="139"/>
      <c r="AA47" s="142"/>
      <c r="AB47" s="128" t="s">
        <v>1062</v>
      </c>
    </row>
    <row r="48" spans="1:28" ht="60" customHeight="1" x14ac:dyDescent="0.25">
      <c r="A48" s="1226"/>
      <c r="B48" s="1219"/>
      <c r="C48" s="1218" t="s">
        <v>190</v>
      </c>
      <c r="D48" s="127">
        <v>37</v>
      </c>
      <c r="E48" s="127" t="s">
        <v>191</v>
      </c>
      <c r="F48" s="127" t="s">
        <v>192</v>
      </c>
      <c r="G48" s="127" t="s">
        <v>193</v>
      </c>
      <c r="H48" s="127" t="s">
        <v>194</v>
      </c>
      <c r="I48" s="128" t="s">
        <v>179</v>
      </c>
      <c r="J48" s="1199" t="s">
        <v>254</v>
      </c>
      <c r="K48" s="1156" t="s">
        <v>255</v>
      </c>
      <c r="L48" s="1352">
        <v>132</v>
      </c>
      <c r="M48" s="1202" t="s">
        <v>996</v>
      </c>
      <c r="N48" s="1362">
        <v>8</v>
      </c>
      <c r="O48" s="1350">
        <v>8</v>
      </c>
      <c r="P48" s="1166">
        <f t="shared" si="0"/>
        <v>1</v>
      </c>
      <c r="Q48" s="1358">
        <v>37000000</v>
      </c>
      <c r="R48" s="1360">
        <v>22240000</v>
      </c>
      <c r="S48" s="1341">
        <f t="shared" si="1"/>
        <v>0.60108108108108105</v>
      </c>
      <c r="T48" s="1362">
        <v>8</v>
      </c>
      <c r="U48" s="1360">
        <v>22240000</v>
      </c>
      <c r="V48" s="139"/>
      <c r="W48" s="141"/>
      <c r="X48" s="139"/>
      <c r="Y48" s="141"/>
      <c r="Z48" s="139"/>
      <c r="AA48" s="142"/>
      <c r="AB48" s="1319" t="s">
        <v>1057</v>
      </c>
    </row>
    <row r="49" spans="1:28" ht="60" customHeight="1" x14ac:dyDescent="0.25">
      <c r="A49" s="1226"/>
      <c r="B49" s="1219"/>
      <c r="C49" s="1218"/>
      <c r="D49" s="127">
        <v>38</v>
      </c>
      <c r="E49" s="127" t="s">
        <v>195</v>
      </c>
      <c r="F49" s="127" t="s">
        <v>192</v>
      </c>
      <c r="G49" s="127" t="s">
        <v>193</v>
      </c>
      <c r="H49" s="127" t="s">
        <v>194</v>
      </c>
      <c r="I49" s="128" t="s">
        <v>179</v>
      </c>
      <c r="J49" s="1201"/>
      <c r="K49" s="1155"/>
      <c r="L49" s="1353"/>
      <c r="M49" s="1204"/>
      <c r="N49" s="1363"/>
      <c r="O49" s="1351"/>
      <c r="P49" s="1168"/>
      <c r="Q49" s="1359"/>
      <c r="R49" s="1361"/>
      <c r="S49" s="1343"/>
      <c r="T49" s="1363"/>
      <c r="U49" s="1361"/>
      <c r="V49" s="139"/>
      <c r="W49" s="141"/>
      <c r="X49" s="139"/>
      <c r="Y49" s="141"/>
      <c r="Z49" s="139"/>
      <c r="AA49" s="142"/>
      <c r="AB49" s="1320"/>
    </row>
    <row r="50" spans="1:28" ht="60" customHeight="1" x14ac:dyDescent="0.25">
      <c r="A50" s="1226"/>
      <c r="B50" s="1219"/>
      <c r="C50" s="1218"/>
      <c r="D50" s="127">
        <v>39</v>
      </c>
      <c r="E50" s="127" t="s">
        <v>196</v>
      </c>
      <c r="F50" s="127" t="s">
        <v>197</v>
      </c>
      <c r="G50" s="127" t="s">
        <v>198</v>
      </c>
      <c r="H50" s="127" t="s">
        <v>199</v>
      </c>
      <c r="I50" s="128" t="s">
        <v>179</v>
      </c>
      <c r="J50" s="1199" t="s">
        <v>254</v>
      </c>
      <c r="K50" s="1156" t="s">
        <v>249</v>
      </c>
      <c r="L50" s="1354">
        <v>154</v>
      </c>
      <c r="M50" s="1356" t="s">
        <v>258</v>
      </c>
      <c r="N50" s="1332">
        <v>5</v>
      </c>
      <c r="O50" s="1214">
        <v>1</v>
      </c>
      <c r="P50" s="1166">
        <f>(O50/N50)*1</f>
        <v>0.2</v>
      </c>
      <c r="Q50" s="1358">
        <v>86385271</v>
      </c>
      <c r="R50" s="1338">
        <v>34860000</v>
      </c>
      <c r="S50" s="1341">
        <f>(R50/Q50)*1</f>
        <v>0.40354101569004741</v>
      </c>
      <c r="T50" s="1332">
        <v>5</v>
      </c>
      <c r="U50" s="1338">
        <v>34860000</v>
      </c>
      <c r="V50" s="139"/>
      <c r="W50" s="141"/>
      <c r="X50" s="139"/>
      <c r="Y50" s="141"/>
      <c r="Z50" s="139"/>
      <c r="AA50" s="142"/>
      <c r="AB50" s="1319" t="s">
        <v>1054</v>
      </c>
    </row>
    <row r="51" spans="1:28" ht="60" customHeight="1" x14ac:dyDescent="0.25">
      <c r="A51" s="1226"/>
      <c r="B51" s="1219"/>
      <c r="C51" s="1218"/>
      <c r="D51" s="127">
        <v>40</v>
      </c>
      <c r="E51" s="127" t="s">
        <v>200</v>
      </c>
      <c r="F51" s="127" t="s">
        <v>201</v>
      </c>
      <c r="G51" s="127" t="s">
        <v>202</v>
      </c>
      <c r="H51" s="127" t="s">
        <v>203</v>
      </c>
      <c r="I51" s="128" t="s">
        <v>204</v>
      </c>
      <c r="J51" s="1201"/>
      <c r="K51" s="1155"/>
      <c r="L51" s="1355"/>
      <c r="M51" s="1357"/>
      <c r="N51" s="1334"/>
      <c r="O51" s="1216"/>
      <c r="P51" s="1168"/>
      <c r="Q51" s="1359"/>
      <c r="R51" s="1340"/>
      <c r="S51" s="1343"/>
      <c r="T51" s="1334"/>
      <c r="U51" s="1340"/>
      <c r="V51" s="139"/>
      <c r="W51" s="141"/>
      <c r="X51" s="139"/>
      <c r="Y51" s="141"/>
      <c r="Z51" s="139"/>
      <c r="AA51" s="142"/>
      <c r="AB51" s="1320"/>
    </row>
    <row r="52" spans="1:28" ht="60" customHeight="1" x14ac:dyDescent="0.25">
      <c r="A52" s="1226" t="s">
        <v>292</v>
      </c>
      <c r="B52" s="1218" t="s">
        <v>293</v>
      </c>
      <c r="C52" s="1218" t="s">
        <v>294</v>
      </c>
      <c r="D52" s="127">
        <v>41</v>
      </c>
      <c r="E52" s="127" t="s">
        <v>295</v>
      </c>
      <c r="F52" s="127" t="s">
        <v>296</v>
      </c>
      <c r="G52" s="127" t="s">
        <v>297</v>
      </c>
      <c r="H52" s="127" t="s">
        <v>298</v>
      </c>
      <c r="I52" s="128" t="s">
        <v>299</v>
      </c>
      <c r="J52" s="126" t="s">
        <v>382</v>
      </c>
      <c r="K52" s="127" t="s">
        <v>383</v>
      </c>
      <c r="L52" s="197">
        <v>250</v>
      </c>
      <c r="M52" s="128" t="s">
        <v>384</v>
      </c>
      <c r="N52" s="138">
        <v>3</v>
      </c>
      <c r="O52" s="139">
        <v>1</v>
      </c>
      <c r="P52" s="137">
        <f t="shared" si="0"/>
        <v>0.33333333333333331</v>
      </c>
      <c r="Q52" s="139">
        <v>358000000</v>
      </c>
      <c r="R52" s="141">
        <v>84490000</v>
      </c>
      <c r="S52" s="137">
        <f t="shared" si="1"/>
        <v>0.23600558659217877</v>
      </c>
      <c r="T52" s="138">
        <v>3</v>
      </c>
      <c r="U52" s="141">
        <v>84490000</v>
      </c>
      <c r="V52" s="139"/>
      <c r="W52" s="141"/>
      <c r="X52" s="139"/>
      <c r="Y52" s="141"/>
      <c r="Z52" s="139"/>
      <c r="AA52" s="142"/>
      <c r="AB52" s="128" t="s">
        <v>1063</v>
      </c>
    </row>
    <row r="53" spans="1:28" ht="60" customHeight="1" x14ac:dyDescent="0.25">
      <c r="A53" s="1226"/>
      <c r="B53" s="1218"/>
      <c r="C53" s="1218"/>
      <c r="D53" s="127">
        <v>42</v>
      </c>
      <c r="E53" s="127" t="s">
        <v>300</v>
      </c>
      <c r="F53" s="127" t="s">
        <v>301</v>
      </c>
      <c r="G53" s="127" t="s">
        <v>302</v>
      </c>
      <c r="H53" s="127" t="s">
        <v>303</v>
      </c>
      <c r="I53" s="128" t="s">
        <v>304</v>
      </c>
      <c r="J53" s="1226" t="s">
        <v>215</v>
      </c>
      <c r="K53" s="1218" t="s">
        <v>216</v>
      </c>
      <c r="L53" s="1346">
        <v>197</v>
      </c>
      <c r="M53" s="1232" t="s">
        <v>217</v>
      </c>
      <c r="N53" s="1332">
        <v>1</v>
      </c>
      <c r="O53" s="1214">
        <v>0.2</v>
      </c>
      <c r="P53" s="1166">
        <f t="shared" si="0"/>
        <v>0.2</v>
      </c>
      <c r="Q53" s="1335">
        <v>69300000</v>
      </c>
      <c r="R53" s="1338">
        <v>59520000</v>
      </c>
      <c r="S53" s="1341">
        <f t="shared" si="1"/>
        <v>0.8588744588744589</v>
      </c>
      <c r="T53" s="1332">
        <v>1</v>
      </c>
      <c r="U53" s="1338">
        <v>59520000</v>
      </c>
      <c r="V53" s="139"/>
      <c r="W53" s="141"/>
      <c r="X53" s="139"/>
      <c r="Y53" s="141"/>
      <c r="Z53" s="139"/>
      <c r="AA53" s="142"/>
      <c r="AB53" s="1319" t="s">
        <v>1084</v>
      </c>
    </row>
    <row r="54" spans="1:28" ht="60" customHeight="1" x14ac:dyDescent="0.25">
      <c r="A54" s="1226"/>
      <c r="B54" s="1218"/>
      <c r="C54" s="1218"/>
      <c r="D54" s="127">
        <v>43</v>
      </c>
      <c r="E54" s="127" t="s">
        <v>305</v>
      </c>
      <c r="F54" s="127" t="s">
        <v>306</v>
      </c>
      <c r="G54" s="127" t="s">
        <v>307</v>
      </c>
      <c r="H54" s="127" t="s">
        <v>308</v>
      </c>
      <c r="I54" s="128" t="s">
        <v>309</v>
      </c>
      <c r="J54" s="1226"/>
      <c r="K54" s="1218"/>
      <c r="L54" s="1346"/>
      <c r="M54" s="1232"/>
      <c r="N54" s="1333"/>
      <c r="O54" s="1215"/>
      <c r="P54" s="1167"/>
      <c r="Q54" s="1336"/>
      <c r="R54" s="1339"/>
      <c r="S54" s="1342"/>
      <c r="T54" s="1333"/>
      <c r="U54" s="1339"/>
      <c r="V54" s="139"/>
      <c r="W54" s="141"/>
      <c r="X54" s="139"/>
      <c r="Y54" s="141"/>
      <c r="Z54" s="139"/>
      <c r="AA54" s="142"/>
      <c r="AB54" s="1321"/>
    </row>
    <row r="55" spans="1:28" ht="60" customHeight="1" x14ac:dyDescent="0.25">
      <c r="A55" s="1226"/>
      <c r="B55" s="1218"/>
      <c r="C55" s="1218"/>
      <c r="D55" s="127">
        <v>44</v>
      </c>
      <c r="E55" s="127" t="s">
        <v>310</v>
      </c>
      <c r="F55" s="127" t="s">
        <v>311</v>
      </c>
      <c r="G55" s="127" t="s">
        <v>312</v>
      </c>
      <c r="H55" s="127" t="s">
        <v>313</v>
      </c>
      <c r="I55" s="128" t="s">
        <v>314</v>
      </c>
      <c r="J55" s="1226"/>
      <c r="K55" s="1218"/>
      <c r="L55" s="1346"/>
      <c r="M55" s="1232"/>
      <c r="N55" s="1334"/>
      <c r="O55" s="1216"/>
      <c r="P55" s="1168"/>
      <c r="Q55" s="1337"/>
      <c r="R55" s="1340"/>
      <c r="S55" s="1343"/>
      <c r="T55" s="1334"/>
      <c r="U55" s="1340"/>
      <c r="V55" s="139"/>
      <c r="W55" s="141"/>
      <c r="X55" s="139"/>
      <c r="Y55" s="141"/>
      <c r="Z55" s="139"/>
      <c r="AA55" s="142"/>
      <c r="AB55" s="1320"/>
    </row>
    <row r="56" spans="1:28" ht="97.5" customHeight="1" x14ac:dyDescent="0.25">
      <c r="A56" s="1226"/>
      <c r="B56" s="1218" t="s">
        <v>380</v>
      </c>
      <c r="C56" s="127" t="s">
        <v>315</v>
      </c>
      <c r="D56" s="127">
        <v>45</v>
      </c>
      <c r="E56" s="127" t="s">
        <v>316</v>
      </c>
      <c r="F56" s="127" t="s">
        <v>317</v>
      </c>
      <c r="G56" s="127" t="s">
        <v>318</v>
      </c>
      <c r="H56" s="127" t="s">
        <v>319</v>
      </c>
      <c r="I56" s="128" t="s">
        <v>320</v>
      </c>
      <c r="J56" s="133" t="s">
        <v>385</v>
      </c>
      <c r="K56" s="129" t="s">
        <v>386</v>
      </c>
      <c r="L56" s="189" t="s">
        <v>1080</v>
      </c>
      <c r="M56" s="128" t="s">
        <v>388</v>
      </c>
      <c r="N56" s="138">
        <v>12</v>
      </c>
      <c r="O56" s="139">
        <v>8</v>
      </c>
      <c r="P56" s="140">
        <f>(O56/N56)*1</f>
        <v>0.66666666666666663</v>
      </c>
      <c r="Q56" s="139">
        <v>760000000</v>
      </c>
      <c r="R56" s="141">
        <v>305000000</v>
      </c>
      <c r="S56" s="140">
        <f>(R56/Q56)*1</f>
        <v>0.40131578947368424</v>
      </c>
      <c r="T56" s="138">
        <v>12</v>
      </c>
      <c r="U56" s="141">
        <v>305000000</v>
      </c>
      <c r="V56" s="139"/>
      <c r="W56" s="141"/>
      <c r="X56" s="139"/>
      <c r="Y56" s="141"/>
      <c r="Z56" s="139"/>
      <c r="AA56" s="142"/>
      <c r="AB56" s="188" t="s">
        <v>1093</v>
      </c>
    </row>
    <row r="57" spans="1:28" ht="60" customHeight="1" x14ac:dyDescent="0.25">
      <c r="A57" s="1226"/>
      <c r="B57" s="1218"/>
      <c r="C57" s="1218" t="s">
        <v>321</v>
      </c>
      <c r="D57" s="127">
        <v>46</v>
      </c>
      <c r="E57" s="127" t="s">
        <v>322</v>
      </c>
      <c r="F57" s="127" t="s">
        <v>323</v>
      </c>
      <c r="G57" s="127" t="s">
        <v>324</v>
      </c>
      <c r="H57" s="127" t="s">
        <v>325</v>
      </c>
      <c r="I57" s="84" t="s">
        <v>326</v>
      </c>
      <c r="J57" s="1226" t="s">
        <v>215</v>
      </c>
      <c r="K57" s="1218" t="s">
        <v>216</v>
      </c>
      <c r="L57" s="1347">
        <v>197</v>
      </c>
      <c r="M57" s="1232" t="s">
        <v>217</v>
      </c>
      <c r="N57" s="1332">
        <v>1</v>
      </c>
      <c r="O57" s="1214">
        <v>0.2</v>
      </c>
      <c r="P57" s="1166">
        <f>(O57/N57)*1</f>
        <v>0.2</v>
      </c>
      <c r="Q57" s="1335">
        <v>69300000</v>
      </c>
      <c r="R57" s="1338">
        <v>59520000</v>
      </c>
      <c r="S57" s="1341">
        <f>(R57/Q57)*1</f>
        <v>0.8588744588744589</v>
      </c>
      <c r="T57" s="1332">
        <v>1</v>
      </c>
      <c r="U57" s="1338">
        <v>59520000</v>
      </c>
      <c r="V57" s="139"/>
      <c r="W57" s="141"/>
      <c r="X57" s="139"/>
      <c r="Y57" s="141"/>
      <c r="Z57" s="139"/>
      <c r="AA57" s="142"/>
      <c r="AB57" s="1319" t="s">
        <v>1085</v>
      </c>
    </row>
    <row r="58" spans="1:28" ht="60" customHeight="1" x14ac:dyDescent="0.25">
      <c r="A58" s="1226"/>
      <c r="B58" s="1218"/>
      <c r="C58" s="1218"/>
      <c r="D58" s="127">
        <v>47</v>
      </c>
      <c r="E58" s="127" t="s">
        <v>327</v>
      </c>
      <c r="F58" s="127" t="s">
        <v>328</v>
      </c>
      <c r="G58" s="127" t="s">
        <v>329</v>
      </c>
      <c r="H58" s="127" t="s">
        <v>330</v>
      </c>
      <c r="I58" s="128" t="s">
        <v>331</v>
      </c>
      <c r="J58" s="1226"/>
      <c r="K58" s="1218"/>
      <c r="L58" s="1347"/>
      <c r="M58" s="1232"/>
      <c r="N58" s="1333"/>
      <c r="O58" s="1215"/>
      <c r="P58" s="1167"/>
      <c r="Q58" s="1336"/>
      <c r="R58" s="1339"/>
      <c r="S58" s="1342"/>
      <c r="T58" s="1333"/>
      <c r="U58" s="1339"/>
      <c r="V58" s="139"/>
      <c r="W58" s="141"/>
      <c r="X58" s="139"/>
      <c r="Y58" s="141"/>
      <c r="Z58" s="139"/>
      <c r="AA58" s="142"/>
      <c r="AB58" s="1321"/>
    </row>
    <row r="59" spans="1:28" ht="60" customHeight="1" x14ac:dyDescent="0.25">
      <c r="A59" s="1226"/>
      <c r="B59" s="1218"/>
      <c r="C59" s="1218"/>
      <c r="D59" s="127">
        <v>48</v>
      </c>
      <c r="E59" s="127" t="s">
        <v>332</v>
      </c>
      <c r="F59" s="127" t="s">
        <v>333</v>
      </c>
      <c r="G59" s="127" t="s">
        <v>334</v>
      </c>
      <c r="H59" s="127" t="s">
        <v>335</v>
      </c>
      <c r="I59" s="84" t="s">
        <v>336</v>
      </c>
      <c r="J59" s="1226"/>
      <c r="K59" s="1218"/>
      <c r="L59" s="1347"/>
      <c r="M59" s="1232"/>
      <c r="N59" s="1333"/>
      <c r="O59" s="1215"/>
      <c r="P59" s="1167"/>
      <c r="Q59" s="1336"/>
      <c r="R59" s="1339"/>
      <c r="S59" s="1342"/>
      <c r="T59" s="1333"/>
      <c r="U59" s="1339"/>
      <c r="V59" s="139"/>
      <c r="W59" s="141"/>
      <c r="X59" s="139"/>
      <c r="Y59" s="141"/>
      <c r="Z59" s="139"/>
      <c r="AA59" s="142"/>
      <c r="AB59" s="1321"/>
    </row>
    <row r="60" spans="1:28" ht="60" customHeight="1" x14ac:dyDescent="0.25">
      <c r="A60" s="1226"/>
      <c r="B60" s="1218"/>
      <c r="C60" s="1218" t="s">
        <v>337</v>
      </c>
      <c r="D60" s="127">
        <v>49</v>
      </c>
      <c r="E60" s="127" t="s">
        <v>338</v>
      </c>
      <c r="F60" s="127" t="s">
        <v>339</v>
      </c>
      <c r="G60" s="127" t="s">
        <v>340</v>
      </c>
      <c r="H60" s="127" t="s">
        <v>341</v>
      </c>
      <c r="I60" s="84" t="s">
        <v>342</v>
      </c>
      <c r="J60" s="1226"/>
      <c r="K60" s="1218"/>
      <c r="L60" s="1347"/>
      <c r="M60" s="1232"/>
      <c r="N60" s="1334"/>
      <c r="O60" s="1216"/>
      <c r="P60" s="1168"/>
      <c r="Q60" s="1337"/>
      <c r="R60" s="1340"/>
      <c r="S60" s="1343"/>
      <c r="T60" s="1334"/>
      <c r="U60" s="1340"/>
      <c r="V60" s="139"/>
      <c r="W60" s="141"/>
      <c r="X60" s="139"/>
      <c r="Y60" s="141"/>
      <c r="Z60" s="139"/>
      <c r="AA60" s="142"/>
      <c r="AB60" s="1320"/>
    </row>
    <row r="61" spans="1:28" ht="114" customHeight="1" x14ac:dyDescent="0.25">
      <c r="A61" s="1226"/>
      <c r="B61" s="1218"/>
      <c r="C61" s="1218"/>
      <c r="D61" s="127">
        <v>50</v>
      </c>
      <c r="E61" s="127" t="s">
        <v>343</v>
      </c>
      <c r="F61" s="127" t="s">
        <v>344</v>
      </c>
      <c r="G61" s="127" t="s">
        <v>345</v>
      </c>
      <c r="H61" s="127" t="s">
        <v>346</v>
      </c>
      <c r="I61" s="128" t="s">
        <v>347</v>
      </c>
      <c r="J61" s="126" t="s">
        <v>406</v>
      </c>
      <c r="K61" s="127" t="s">
        <v>998</v>
      </c>
      <c r="L61" s="198">
        <v>20</v>
      </c>
      <c r="M61" s="128" t="s">
        <v>997</v>
      </c>
      <c r="N61" s="151">
        <v>70</v>
      </c>
      <c r="O61" s="153">
        <v>70</v>
      </c>
      <c r="P61" s="137">
        <f t="shared" ref="P61:P96" si="2">(O61/N61)*1</f>
        <v>1</v>
      </c>
      <c r="Q61" s="175">
        <v>7000000</v>
      </c>
      <c r="R61" s="176">
        <v>5950000</v>
      </c>
      <c r="S61" s="137">
        <f t="shared" ref="S61:S96" si="3">(R61/Q61)*1</f>
        <v>0.85</v>
      </c>
      <c r="T61" s="151">
        <v>70</v>
      </c>
      <c r="U61" s="176">
        <v>5950000</v>
      </c>
      <c r="V61" s="139"/>
      <c r="W61" s="141"/>
      <c r="X61" s="139"/>
      <c r="Y61" s="141"/>
      <c r="Z61" s="139"/>
      <c r="AA61" s="142"/>
      <c r="AB61" s="199" t="s">
        <v>1018</v>
      </c>
    </row>
    <row r="62" spans="1:28" ht="60" customHeight="1" x14ac:dyDescent="0.25">
      <c r="A62" s="1226"/>
      <c r="B62" s="1218" t="s">
        <v>381</v>
      </c>
      <c r="C62" s="1219" t="s">
        <v>348</v>
      </c>
      <c r="D62" s="127">
        <v>51</v>
      </c>
      <c r="E62" s="183" t="s">
        <v>349</v>
      </c>
      <c r="F62" s="127" t="s">
        <v>350</v>
      </c>
      <c r="G62" s="127" t="s">
        <v>351</v>
      </c>
      <c r="H62" s="127" t="s">
        <v>352</v>
      </c>
      <c r="I62" s="128" t="s">
        <v>1022</v>
      </c>
      <c r="J62" s="1199" t="s">
        <v>233</v>
      </c>
      <c r="K62" s="1156" t="s">
        <v>234</v>
      </c>
      <c r="L62" s="1364">
        <v>197</v>
      </c>
      <c r="M62" s="1202" t="s">
        <v>217</v>
      </c>
      <c r="N62" s="1332">
        <v>1</v>
      </c>
      <c r="O62" s="1214">
        <v>0.2</v>
      </c>
      <c r="P62" s="1166">
        <f t="shared" si="2"/>
        <v>0.2</v>
      </c>
      <c r="Q62" s="1335">
        <v>69300000</v>
      </c>
      <c r="R62" s="1338">
        <v>59520000</v>
      </c>
      <c r="S62" s="1341">
        <f t="shared" si="3"/>
        <v>0.8588744588744589</v>
      </c>
      <c r="T62" s="1332">
        <v>1</v>
      </c>
      <c r="U62" s="1338">
        <v>59520000</v>
      </c>
      <c r="V62" s="139"/>
      <c r="W62" s="141"/>
      <c r="X62" s="139"/>
      <c r="Y62" s="141"/>
      <c r="Z62" s="139"/>
      <c r="AA62" s="142"/>
      <c r="AB62" s="1319" t="s">
        <v>1064</v>
      </c>
    </row>
    <row r="63" spans="1:28" ht="60" customHeight="1" x14ac:dyDescent="0.25">
      <c r="A63" s="1226"/>
      <c r="B63" s="1218"/>
      <c r="C63" s="1219"/>
      <c r="D63" s="127">
        <v>52</v>
      </c>
      <c r="E63" s="183" t="s">
        <v>354</v>
      </c>
      <c r="F63" s="127" t="s">
        <v>355</v>
      </c>
      <c r="G63" s="127" t="s">
        <v>356</v>
      </c>
      <c r="H63" s="127" t="s">
        <v>357</v>
      </c>
      <c r="I63" s="128" t="s">
        <v>353</v>
      </c>
      <c r="J63" s="1200"/>
      <c r="K63" s="1154"/>
      <c r="L63" s="1365"/>
      <c r="M63" s="1203"/>
      <c r="N63" s="1333"/>
      <c r="O63" s="1215"/>
      <c r="P63" s="1167"/>
      <c r="Q63" s="1336"/>
      <c r="R63" s="1339"/>
      <c r="S63" s="1342"/>
      <c r="T63" s="1333"/>
      <c r="U63" s="1339"/>
      <c r="V63" s="139"/>
      <c r="W63" s="141"/>
      <c r="X63" s="139"/>
      <c r="Y63" s="141"/>
      <c r="Z63" s="139"/>
      <c r="AA63" s="142"/>
      <c r="AB63" s="1320"/>
    </row>
    <row r="64" spans="1:28" ht="118.5" customHeight="1" x14ac:dyDescent="0.25">
      <c r="A64" s="1226"/>
      <c r="B64" s="1218"/>
      <c r="C64" s="1219"/>
      <c r="D64" s="127">
        <v>53</v>
      </c>
      <c r="E64" s="183" t="s">
        <v>358</v>
      </c>
      <c r="F64" s="127" t="s">
        <v>359</v>
      </c>
      <c r="G64" s="127" t="s">
        <v>360</v>
      </c>
      <c r="H64" s="127" t="s">
        <v>361</v>
      </c>
      <c r="I64" s="128" t="s">
        <v>362</v>
      </c>
      <c r="J64" s="1200"/>
      <c r="K64" s="1154"/>
      <c r="L64" s="1365"/>
      <c r="M64" s="1203"/>
      <c r="N64" s="1333"/>
      <c r="O64" s="1215"/>
      <c r="P64" s="1167"/>
      <c r="Q64" s="1336"/>
      <c r="R64" s="1339"/>
      <c r="S64" s="1342"/>
      <c r="T64" s="1333"/>
      <c r="U64" s="1339"/>
      <c r="V64" s="139"/>
      <c r="W64" s="141"/>
      <c r="X64" s="139"/>
      <c r="Y64" s="141"/>
      <c r="Z64" s="139"/>
      <c r="AA64" s="142"/>
      <c r="AB64" s="1319" t="s">
        <v>1029</v>
      </c>
    </row>
    <row r="65" spans="1:28" ht="60" customHeight="1" x14ac:dyDescent="0.25">
      <c r="A65" s="1226"/>
      <c r="B65" s="1218"/>
      <c r="C65" s="1219"/>
      <c r="D65" s="127">
        <v>54</v>
      </c>
      <c r="E65" s="129" t="s">
        <v>363</v>
      </c>
      <c r="F65" s="127" t="s">
        <v>364</v>
      </c>
      <c r="G65" s="127" t="s">
        <v>365</v>
      </c>
      <c r="H65" s="127" t="s">
        <v>366</v>
      </c>
      <c r="I65" s="84" t="s">
        <v>367</v>
      </c>
      <c r="J65" s="1200"/>
      <c r="K65" s="1154"/>
      <c r="L65" s="1365"/>
      <c r="M65" s="1203"/>
      <c r="N65" s="1333"/>
      <c r="O65" s="1215"/>
      <c r="P65" s="1167"/>
      <c r="Q65" s="1336"/>
      <c r="R65" s="1339"/>
      <c r="S65" s="1342"/>
      <c r="T65" s="1333"/>
      <c r="U65" s="1339"/>
      <c r="V65" s="139"/>
      <c r="W65" s="141"/>
      <c r="X65" s="139"/>
      <c r="Y65" s="141"/>
      <c r="Z65" s="139"/>
      <c r="AA65" s="142"/>
      <c r="AB65" s="1320"/>
    </row>
    <row r="66" spans="1:28" ht="60" customHeight="1" x14ac:dyDescent="0.25">
      <c r="A66" s="1226"/>
      <c r="B66" s="1218" t="s">
        <v>368</v>
      </c>
      <c r="C66" s="1218" t="s">
        <v>369</v>
      </c>
      <c r="D66" s="127">
        <v>55</v>
      </c>
      <c r="E66" s="127" t="s">
        <v>370</v>
      </c>
      <c r="F66" s="127" t="s">
        <v>371</v>
      </c>
      <c r="G66" s="127" t="s">
        <v>372</v>
      </c>
      <c r="H66" s="127" t="s">
        <v>373</v>
      </c>
      <c r="I66" s="128" t="s">
        <v>374</v>
      </c>
      <c r="J66" s="1200"/>
      <c r="K66" s="1154"/>
      <c r="L66" s="1365"/>
      <c r="M66" s="1203"/>
      <c r="N66" s="1333"/>
      <c r="O66" s="1215"/>
      <c r="P66" s="1167"/>
      <c r="Q66" s="1336"/>
      <c r="R66" s="1339"/>
      <c r="S66" s="1342"/>
      <c r="T66" s="1333"/>
      <c r="U66" s="1339"/>
      <c r="V66" s="139"/>
      <c r="W66" s="141"/>
      <c r="X66" s="139"/>
      <c r="Y66" s="141"/>
      <c r="Z66" s="139"/>
      <c r="AA66" s="142"/>
      <c r="AB66" s="128" t="s">
        <v>1065</v>
      </c>
    </row>
    <row r="67" spans="1:28" ht="129.75" customHeight="1" x14ac:dyDescent="0.25">
      <c r="A67" s="1226"/>
      <c r="B67" s="1218"/>
      <c r="C67" s="1218"/>
      <c r="D67" s="127">
        <v>56</v>
      </c>
      <c r="E67" s="127" t="s">
        <v>375</v>
      </c>
      <c r="F67" s="127" t="s">
        <v>376</v>
      </c>
      <c r="G67" s="127" t="s">
        <v>377</v>
      </c>
      <c r="H67" s="127" t="s">
        <v>378</v>
      </c>
      <c r="I67" s="128" t="s">
        <v>379</v>
      </c>
      <c r="J67" s="1201"/>
      <c r="K67" s="1155"/>
      <c r="L67" s="1366"/>
      <c r="M67" s="1204"/>
      <c r="N67" s="1334"/>
      <c r="O67" s="1216"/>
      <c r="P67" s="1168"/>
      <c r="Q67" s="1337"/>
      <c r="R67" s="1340"/>
      <c r="S67" s="1343"/>
      <c r="T67" s="1334"/>
      <c r="U67" s="1340"/>
      <c r="V67" s="139"/>
      <c r="W67" s="141"/>
      <c r="X67" s="139"/>
      <c r="Y67" s="141"/>
      <c r="Z67" s="139"/>
      <c r="AA67" s="142"/>
      <c r="AB67" s="144" t="s">
        <v>1066</v>
      </c>
    </row>
    <row r="68" spans="1:28" ht="169.5" customHeight="1" x14ac:dyDescent="0.25">
      <c r="A68" s="1231" t="s">
        <v>393</v>
      </c>
      <c r="B68" s="1218" t="s">
        <v>394</v>
      </c>
      <c r="C68" s="1218" t="s">
        <v>1086</v>
      </c>
      <c r="D68" s="127">
        <v>57</v>
      </c>
      <c r="E68" s="127" t="s">
        <v>396</v>
      </c>
      <c r="F68" s="127" t="s">
        <v>397</v>
      </c>
      <c r="G68" s="127" t="s">
        <v>398</v>
      </c>
      <c r="H68" s="127" t="s">
        <v>399</v>
      </c>
      <c r="I68" s="128" t="s">
        <v>400</v>
      </c>
      <c r="J68" s="126" t="s">
        <v>1000</v>
      </c>
      <c r="K68" s="127" t="s">
        <v>1001</v>
      </c>
      <c r="L68" s="200">
        <v>116</v>
      </c>
      <c r="M68" s="168" t="s">
        <v>999</v>
      </c>
      <c r="N68" s="158">
        <v>10</v>
      </c>
      <c r="O68" s="184">
        <v>0</v>
      </c>
      <c r="P68" s="140">
        <f t="shared" si="2"/>
        <v>0</v>
      </c>
      <c r="Q68" s="180">
        <v>25980000</v>
      </c>
      <c r="R68" s="180">
        <v>8660000</v>
      </c>
      <c r="S68" s="140">
        <f t="shared" si="3"/>
        <v>0.33333333333333331</v>
      </c>
      <c r="T68" s="158">
        <v>10</v>
      </c>
      <c r="U68" s="180">
        <v>8660000</v>
      </c>
      <c r="V68" s="139"/>
      <c r="W68" s="141"/>
      <c r="X68" s="139"/>
      <c r="Y68" s="141"/>
      <c r="Z68" s="139"/>
      <c r="AA68" s="142"/>
      <c r="AB68" s="188" t="s">
        <v>1087</v>
      </c>
    </row>
    <row r="69" spans="1:28" ht="92.25" customHeight="1" x14ac:dyDescent="0.25">
      <c r="A69" s="1231"/>
      <c r="B69" s="1218"/>
      <c r="C69" s="1218"/>
      <c r="D69" s="127">
        <v>58</v>
      </c>
      <c r="E69" s="127" t="s">
        <v>401</v>
      </c>
      <c r="F69" s="127" t="s">
        <v>402</v>
      </c>
      <c r="G69" s="127" t="s">
        <v>403</v>
      </c>
      <c r="H69" s="127" t="s">
        <v>404</v>
      </c>
      <c r="I69" s="128" t="s">
        <v>405</v>
      </c>
      <c r="J69" s="133" t="s">
        <v>406</v>
      </c>
      <c r="K69" s="129" t="s">
        <v>407</v>
      </c>
      <c r="L69" s="197">
        <v>207</v>
      </c>
      <c r="M69" s="63" t="s">
        <v>408</v>
      </c>
      <c r="N69" s="160">
        <v>1</v>
      </c>
      <c r="O69" s="161">
        <v>0.2</v>
      </c>
      <c r="P69" s="137">
        <f t="shared" si="2"/>
        <v>0.2</v>
      </c>
      <c r="Q69" s="96">
        <v>347228160</v>
      </c>
      <c r="R69" s="169">
        <v>81500000</v>
      </c>
      <c r="S69" s="137">
        <f t="shared" si="3"/>
        <v>0.23471598616886372</v>
      </c>
      <c r="T69" s="160">
        <v>1</v>
      </c>
      <c r="U69" s="169">
        <v>81500000</v>
      </c>
      <c r="V69" s="139"/>
      <c r="W69" s="141"/>
      <c r="X69" s="139"/>
      <c r="Y69" s="141"/>
      <c r="Z69" s="139"/>
      <c r="AA69" s="142"/>
      <c r="AB69" s="128" t="s">
        <v>1068</v>
      </c>
    </row>
    <row r="70" spans="1:28" ht="105" customHeight="1" x14ac:dyDescent="0.25">
      <c r="A70" s="1231"/>
      <c r="B70" s="1218"/>
      <c r="C70" s="1218"/>
      <c r="D70" s="127">
        <v>59</v>
      </c>
      <c r="E70" s="127" t="s">
        <v>409</v>
      </c>
      <c r="F70" s="127" t="s">
        <v>410</v>
      </c>
      <c r="G70" s="127" t="s">
        <v>411</v>
      </c>
      <c r="H70" s="127" t="s">
        <v>412</v>
      </c>
      <c r="I70" s="128" t="s">
        <v>413</v>
      </c>
      <c r="J70" s="126" t="s">
        <v>1002</v>
      </c>
      <c r="K70" s="127" t="s">
        <v>990</v>
      </c>
      <c r="L70" s="129">
        <v>22</v>
      </c>
      <c r="M70" s="130" t="s">
        <v>991</v>
      </c>
      <c r="N70" s="151">
        <v>2</v>
      </c>
      <c r="O70" s="159">
        <v>0.5</v>
      </c>
      <c r="P70" s="137">
        <f t="shared" si="2"/>
        <v>0.25</v>
      </c>
      <c r="Q70" s="175">
        <v>28000000</v>
      </c>
      <c r="R70" s="176">
        <v>23020000</v>
      </c>
      <c r="S70" s="137">
        <f t="shared" si="3"/>
        <v>0.82214285714285718</v>
      </c>
      <c r="T70" s="151">
        <v>2</v>
      </c>
      <c r="U70" s="176">
        <v>23020000</v>
      </c>
      <c r="V70" s="139"/>
      <c r="W70" s="141"/>
      <c r="X70" s="139"/>
      <c r="Y70" s="141"/>
      <c r="Z70" s="139"/>
      <c r="AA70" s="142"/>
      <c r="AB70" s="128" t="s">
        <v>1069</v>
      </c>
    </row>
    <row r="71" spans="1:28" ht="60" customHeight="1" x14ac:dyDescent="0.25">
      <c r="A71" s="1231"/>
      <c r="B71" s="1218"/>
      <c r="C71" s="1218"/>
      <c r="D71" s="127">
        <v>60</v>
      </c>
      <c r="E71" s="131" t="s">
        <v>414</v>
      </c>
      <c r="F71" s="131" t="s">
        <v>415</v>
      </c>
      <c r="G71" s="131" t="s">
        <v>416</v>
      </c>
      <c r="H71" s="131" t="s">
        <v>417</v>
      </c>
      <c r="I71" s="135" t="s">
        <v>413</v>
      </c>
      <c r="J71" s="126" t="s">
        <v>1000</v>
      </c>
      <c r="K71" s="127" t="s">
        <v>1001</v>
      </c>
      <c r="L71" s="129">
        <v>116</v>
      </c>
      <c r="M71" s="130" t="s">
        <v>1003</v>
      </c>
      <c r="N71" s="158">
        <v>10</v>
      </c>
      <c r="O71" s="184">
        <v>0</v>
      </c>
      <c r="P71" s="140">
        <f t="shared" si="2"/>
        <v>0</v>
      </c>
      <c r="Q71" s="180">
        <v>25980000</v>
      </c>
      <c r="R71" s="180">
        <v>8660000</v>
      </c>
      <c r="S71" s="140">
        <f t="shared" si="3"/>
        <v>0.33333333333333331</v>
      </c>
      <c r="T71" s="158">
        <v>10</v>
      </c>
      <c r="U71" s="180">
        <v>8660000</v>
      </c>
      <c r="V71" s="139"/>
      <c r="W71" s="141"/>
      <c r="X71" s="139"/>
      <c r="Y71" s="141"/>
      <c r="Z71" s="139"/>
      <c r="AA71" s="142"/>
      <c r="AB71" s="128" t="s">
        <v>1067</v>
      </c>
    </row>
    <row r="72" spans="1:28" ht="84.75" customHeight="1" x14ac:dyDescent="0.25">
      <c r="A72" s="1231"/>
      <c r="B72" s="1218"/>
      <c r="C72" s="1218" t="s">
        <v>418</v>
      </c>
      <c r="D72" s="127">
        <v>61</v>
      </c>
      <c r="E72" s="127" t="s">
        <v>419</v>
      </c>
      <c r="F72" s="127" t="s">
        <v>420</v>
      </c>
      <c r="G72" s="127" t="s">
        <v>421</v>
      </c>
      <c r="H72" s="127" t="s">
        <v>422</v>
      </c>
      <c r="I72" s="128" t="s">
        <v>423</v>
      </c>
      <c r="J72" s="126" t="s">
        <v>254</v>
      </c>
      <c r="K72" s="127" t="s">
        <v>255</v>
      </c>
      <c r="L72" s="129">
        <v>132</v>
      </c>
      <c r="M72" s="130" t="s">
        <v>996</v>
      </c>
      <c r="N72" s="138">
        <v>8</v>
      </c>
      <c r="O72" s="139">
        <v>8</v>
      </c>
      <c r="P72" s="137">
        <f t="shared" si="2"/>
        <v>1</v>
      </c>
      <c r="Q72" s="139">
        <v>37000000</v>
      </c>
      <c r="R72" s="182">
        <v>22240000</v>
      </c>
      <c r="S72" s="137">
        <f t="shared" si="3"/>
        <v>0.60108108108108105</v>
      </c>
      <c r="T72" s="138">
        <v>8</v>
      </c>
      <c r="U72" s="182">
        <v>22240000</v>
      </c>
      <c r="V72" s="139"/>
      <c r="W72" s="141"/>
      <c r="X72" s="139"/>
      <c r="Y72" s="141"/>
      <c r="Z72" s="139"/>
      <c r="AA72" s="142"/>
      <c r="AB72" s="128" t="s">
        <v>1070</v>
      </c>
    </row>
    <row r="73" spans="1:28" ht="60" customHeight="1" x14ac:dyDescent="0.25">
      <c r="A73" s="1231"/>
      <c r="B73" s="1218"/>
      <c r="C73" s="1218"/>
      <c r="D73" s="127">
        <v>62</v>
      </c>
      <c r="E73" s="127" t="s">
        <v>426</v>
      </c>
      <c r="F73" s="127" t="s">
        <v>427</v>
      </c>
      <c r="G73" s="127" t="s">
        <v>428</v>
      </c>
      <c r="H73" s="127" t="s">
        <v>429</v>
      </c>
      <c r="I73" s="128" t="s">
        <v>430</v>
      </c>
      <c r="J73" s="126" t="s">
        <v>233</v>
      </c>
      <c r="K73" s="127" t="s">
        <v>234</v>
      </c>
      <c r="L73" s="129">
        <v>197</v>
      </c>
      <c r="M73" s="130" t="s">
        <v>217</v>
      </c>
      <c r="N73" s="151">
        <v>1</v>
      </c>
      <c r="O73" s="179">
        <v>0.2</v>
      </c>
      <c r="P73" s="140">
        <f t="shared" si="2"/>
        <v>0.2</v>
      </c>
      <c r="Q73" s="139">
        <v>69300000</v>
      </c>
      <c r="R73" s="141">
        <v>59520000</v>
      </c>
      <c r="S73" s="140">
        <f t="shared" si="3"/>
        <v>0.8588744588744589</v>
      </c>
      <c r="T73" s="151">
        <v>1</v>
      </c>
      <c r="U73" s="141">
        <v>59520000</v>
      </c>
      <c r="V73" s="139"/>
      <c r="W73" s="141"/>
      <c r="X73" s="139"/>
      <c r="Y73" s="141"/>
      <c r="Z73" s="139"/>
      <c r="AA73" s="142"/>
      <c r="AB73" s="128" t="s">
        <v>1030</v>
      </c>
    </row>
    <row r="74" spans="1:28" ht="60" customHeight="1" x14ac:dyDescent="0.25">
      <c r="A74" s="1231"/>
      <c r="B74" s="1218"/>
      <c r="C74" s="1218"/>
      <c r="D74" s="127">
        <v>63</v>
      </c>
      <c r="E74" s="127" t="s">
        <v>431</v>
      </c>
      <c r="F74" s="127" t="s">
        <v>432</v>
      </c>
      <c r="G74" s="127" t="s">
        <v>433</v>
      </c>
      <c r="H74" s="127" t="s">
        <v>434</v>
      </c>
      <c r="I74" s="128" t="s">
        <v>435</v>
      </c>
      <c r="J74" s="126" t="s">
        <v>96</v>
      </c>
      <c r="K74" s="127" t="s">
        <v>96</v>
      </c>
      <c r="L74" s="127" t="s">
        <v>96</v>
      </c>
      <c r="M74" s="128" t="s">
        <v>96</v>
      </c>
      <c r="N74" s="138">
        <v>1</v>
      </c>
      <c r="O74" s="139">
        <v>0</v>
      </c>
      <c r="P74" s="137">
        <f t="shared" si="2"/>
        <v>0</v>
      </c>
      <c r="Q74" s="139">
        <v>1</v>
      </c>
      <c r="R74" s="141" t="e">
        <f>U74+W74+Y74+AA74</f>
        <v>#VALUE!</v>
      </c>
      <c r="S74" s="137" t="e">
        <f t="shared" si="3"/>
        <v>#VALUE!</v>
      </c>
      <c r="T74" s="138">
        <v>1</v>
      </c>
      <c r="U74" s="141" t="e">
        <f>X74+Z74+AB74+AD74</f>
        <v>#VALUE!</v>
      </c>
      <c r="V74" s="139"/>
      <c r="W74" s="141"/>
      <c r="X74" s="139"/>
      <c r="Y74" s="141"/>
      <c r="Z74" s="139"/>
      <c r="AA74" s="142"/>
      <c r="AB74" s="128" t="s">
        <v>1071</v>
      </c>
    </row>
    <row r="75" spans="1:28" ht="133.5" customHeight="1" x14ac:dyDescent="0.25">
      <c r="A75" s="1231"/>
      <c r="B75" s="1218"/>
      <c r="C75" s="1218"/>
      <c r="D75" s="127">
        <v>64</v>
      </c>
      <c r="E75" s="131" t="s">
        <v>436</v>
      </c>
      <c r="F75" s="131" t="s">
        <v>437</v>
      </c>
      <c r="G75" s="131" t="s">
        <v>438</v>
      </c>
      <c r="H75" s="131" t="s">
        <v>439</v>
      </c>
      <c r="I75" s="135" t="s">
        <v>440</v>
      </c>
      <c r="J75" s="133" t="s">
        <v>389</v>
      </c>
      <c r="K75" s="129" t="s">
        <v>390</v>
      </c>
      <c r="L75" s="127" t="s">
        <v>441</v>
      </c>
      <c r="M75" s="148" t="s">
        <v>442</v>
      </c>
      <c r="N75" s="138">
        <v>12</v>
      </c>
      <c r="O75" s="139">
        <v>3</v>
      </c>
      <c r="P75" s="137">
        <f t="shared" si="2"/>
        <v>0.25</v>
      </c>
      <c r="Q75" s="139">
        <v>23800000</v>
      </c>
      <c r="R75" s="141">
        <v>750000</v>
      </c>
      <c r="S75" s="137">
        <f t="shared" si="3"/>
        <v>3.1512605042016806E-2</v>
      </c>
      <c r="T75" s="138">
        <v>12</v>
      </c>
      <c r="U75" s="141">
        <v>750000</v>
      </c>
      <c r="V75" s="139"/>
      <c r="W75" s="141"/>
      <c r="X75" s="139"/>
      <c r="Y75" s="141"/>
      <c r="Z75" s="139"/>
      <c r="AA75" s="142"/>
      <c r="AB75" s="128" t="s">
        <v>1072</v>
      </c>
    </row>
    <row r="76" spans="1:28" ht="106.5" customHeight="1" x14ac:dyDescent="0.25">
      <c r="A76" s="1231"/>
      <c r="B76" s="1218"/>
      <c r="C76" s="1218"/>
      <c r="D76" s="127">
        <v>65</v>
      </c>
      <c r="E76" s="125" t="s">
        <v>443</v>
      </c>
      <c r="F76" s="127" t="s">
        <v>444</v>
      </c>
      <c r="G76" s="127" t="s">
        <v>445</v>
      </c>
      <c r="H76" s="127" t="s">
        <v>446</v>
      </c>
      <c r="I76" s="128" t="s">
        <v>447</v>
      </c>
      <c r="J76" s="134" t="s">
        <v>233</v>
      </c>
      <c r="K76" s="131" t="s">
        <v>234</v>
      </c>
      <c r="L76" s="129">
        <v>197</v>
      </c>
      <c r="M76" s="130" t="s">
        <v>217</v>
      </c>
      <c r="N76" s="151">
        <v>1</v>
      </c>
      <c r="O76" s="179">
        <v>0.2</v>
      </c>
      <c r="P76" s="140">
        <f t="shared" si="2"/>
        <v>0.2</v>
      </c>
      <c r="Q76" s="139">
        <v>69300000</v>
      </c>
      <c r="R76" s="141">
        <v>59520000</v>
      </c>
      <c r="S76" s="140">
        <f t="shared" si="3"/>
        <v>0.8588744588744589</v>
      </c>
      <c r="T76" s="151">
        <v>1</v>
      </c>
      <c r="U76" s="141">
        <v>59520000</v>
      </c>
      <c r="V76" s="139"/>
      <c r="W76" s="141"/>
      <c r="X76" s="139"/>
      <c r="Y76" s="141"/>
      <c r="Z76" s="139"/>
      <c r="AA76" s="142"/>
      <c r="AB76" s="128" t="s">
        <v>1023</v>
      </c>
    </row>
    <row r="77" spans="1:28" ht="116.25" customHeight="1" x14ac:dyDescent="0.25">
      <c r="A77" s="1231"/>
      <c r="B77" s="1218" t="s">
        <v>448</v>
      </c>
      <c r="C77" s="1218" t="s">
        <v>449</v>
      </c>
      <c r="D77" s="127">
        <v>66</v>
      </c>
      <c r="E77" s="127" t="s">
        <v>450</v>
      </c>
      <c r="F77" s="127" t="s">
        <v>451</v>
      </c>
      <c r="G77" s="127" t="s">
        <v>452</v>
      </c>
      <c r="H77" s="127" t="s">
        <v>453</v>
      </c>
      <c r="I77" s="128" t="s">
        <v>454</v>
      </c>
      <c r="J77" s="126" t="s">
        <v>254</v>
      </c>
      <c r="K77" s="127" t="s">
        <v>255</v>
      </c>
      <c r="L77" s="41">
        <v>132</v>
      </c>
      <c r="M77" s="130" t="s">
        <v>996</v>
      </c>
      <c r="N77" s="138">
        <v>8</v>
      </c>
      <c r="O77" s="139">
        <v>8</v>
      </c>
      <c r="P77" s="137">
        <f t="shared" si="2"/>
        <v>1</v>
      </c>
      <c r="Q77" s="139">
        <v>37000000</v>
      </c>
      <c r="R77" s="182">
        <v>22240000</v>
      </c>
      <c r="S77" s="137">
        <f t="shared" si="3"/>
        <v>0.60108108108108105</v>
      </c>
      <c r="T77" s="138">
        <v>8</v>
      </c>
      <c r="U77" s="182">
        <v>22240000</v>
      </c>
      <c r="V77" s="139"/>
      <c r="W77" s="141"/>
      <c r="X77" s="139"/>
      <c r="Y77" s="141"/>
      <c r="Z77" s="139"/>
      <c r="AA77" s="142"/>
      <c r="AB77" s="188" t="s">
        <v>1094</v>
      </c>
    </row>
    <row r="78" spans="1:28" ht="60" customHeight="1" x14ac:dyDescent="0.25">
      <c r="A78" s="1231"/>
      <c r="B78" s="1218"/>
      <c r="C78" s="1218"/>
      <c r="D78" s="127">
        <v>67</v>
      </c>
      <c r="E78" s="127" t="s">
        <v>456</v>
      </c>
      <c r="F78" s="127" t="s">
        <v>457</v>
      </c>
      <c r="G78" s="127" t="s">
        <v>458</v>
      </c>
      <c r="H78" s="127" t="s">
        <v>459</v>
      </c>
      <c r="I78" s="128" t="s">
        <v>460</v>
      </c>
      <c r="J78" s="1226" t="s">
        <v>233</v>
      </c>
      <c r="K78" s="1218" t="s">
        <v>234</v>
      </c>
      <c r="L78" s="1219">
        <v>197</v>
      </c>
      <c r="M78" s="130" t="s">
        <v>217</v>
      </c>
      <c r="N78" s="1332">
        <v>1</v>
      </c>
      <c r="O78" s="1214">
        <v>0.2</v>
      </c>
      <c r="P78" s="1166">
        <f t="shared" si="2"/>
        <v>0.2</v>
      </c>
      <c r="Q78" s="1335">
        <v>69300000</v>
      </c>
      <c r="R78" s="1338">
        <v>59520000</v>
      </c>
      <c r="S78" s="1341">
        <f t="shared" si="3"/>
        <v>0.8588744588744589</v>
      </c>
      <c r="T78" s="1332">
        <v>1</v>
      </c>
      <c r="U78" s="1338">
        <v>59520000</v>
      </c>
      <c r="V78" s="139"/>
      <c r="W78" s="141"/>
      <c r="X78" s="139"/>
      <c r="Y78" s="141"/>
      <c r="Z78" s="139"/>
      <c r="AA78" s="142"/>
      <c r="AB78" s="1319" t="s">
        <v>1073</v>
      </c>
    </row>
    <row r="79" spans="1:28" ht="78.75" customHeight="1" x14ac:dyDescent="0.25">
      <c r="A79" s="1231"/>
      <c r="B79" s="1218"/>
      <c r="C79" s="1218"/>
      <c r="D79" s="127">
        <v>68</v>
      </c>
      <c r="E79" s="127" t="s">
        <v>461</v>
      </c>
      <c r="F79" s="127" t="s">
        <v>462</v>
      </c>
      <c r="G79" s="127" t="s">
        <v>463</v>
      </c>
      <c r="H79" s="127" t="s">
        <v>464</v>
      </c>
      <c r="I79" s="128" t="s">
        <v>465</v>
      </c>
      <c r="J79" s="1226"/>
      <c r="K79" s="1218"/>
      <c r="L79" s="1219"/>
      <c r="M79" s="130" t="s">
        <v>217</v>
      </c>
      <c r="N79" s="1333"/>
      <c r="O79" s="1215"/>
      <c r="P79" s="1167"/>
      <c r="Q79" s="1336"/>
      <c r="R79" s="1339"/>
      <c r="S79" s="1342"/>
      <c r="T79" s="1333"/>
      <c r="U79" s="1339"/>
      <c r="V79" s="139"/>
      <c r="W79" s="141"/>
      <c r="X79" s="139"/>
      <c r="Y79" s="141"/>
      <c r="Z79" s="139"/>
      <c r="AA79" s="142"/>
      <c r="AB79" s="1321"/>
    </row>
    <row r="80" spans="1:28" ht="60" customHeight="1" x14ac:dyDescent="0.25">
      <c r="A80" s="1231"/>
      <c r="B80" s="1218"/>
      <c r="C80" s="1218" t="s">
        <v>466</v>
      </c>
      <c r="D80" s="127">
        <v>69</v>
      </c>
      <c r="E80" s="125" t="s">
        <v>467</v>
      </c>
      <c r="F80" s="127" t="s">
        <v>468</v>
      </c>
      <c r="G80" s="127" t="s">
        <v>469</v>
      </c>
      <c r="H80" s="127" t="s">
        <v>470</v>
      </c>
      <c r="I80" s="128" t="s">
        <v>471</v>
      </c>
      <c r="J80" s="1226"/>
      <c r="K80" s="1218"/>
      <c r="L80" s="1219"/>
      <c r="M80" s="130" t="s">
        <v>217</v>
      </c>
      <c r="N80" s="1333"/>
      <c r="O80" s="1215"/>
      <c r="P80" s="1167"/>
      <c r="Q80" s="1336"/>
      <c r="R80" s="1339"/>
      <c r="S80" s="1342"/>
      <c r="T80" s="1333"/>
      <c r="U80" s="1339"/>
      <c r="V80" s="139"/>
      <c r="W80" s="141"/>
      <c r="X80" s="139"/>
      <c r="Y80" s="141"/>
      <c r="Z80" s="139"/>
      <c r="AA80" s="142"/>
      <c r="AB80" s="1321"/>
    </row>
    <row r="81" spans="1:28" ht="60" customHeight="1" x14ac:dyDescent="0.25">
      <c r="A81" s="1231"/>
      <c r="B81" s="1218"/>
      <c r="C81" s="1218"/>
      <c r="D81" s="127">
        <v>70</v>
      </c>
      <c r="E81" s="127" t="s">
        <v>472</v>
      </c>
      <c r="F81" s="127" t="s">
        <v>473</v>
      </c>
      <c r="G81" s="127" t="s">
        <v>474</v>
      </c>
      <c r="H81" s="127" t="s">
        <v>475</v>
      </c>
      <c r="I81" s="128" t="s">
        <v>476</v>
      </c>
      <c r="J81" s="1226"/>
      <c r="K81" s="1218"/>
      <c r="L81" s="1219"/>
      <c r="M81" s="130" t="s">
        <v>217</v>
      </c>
      <c r="N81" s="1334"/>
      <c r="O81" s="1216"/>
      <c r="P81" s="1168"/>
      <c r="Q81" s="1337"/>
      <c r="R81" s="1340"/>
      <c r="S81" s="1343"/>
      <c r="T81" s="1334"/>
      <c r="U81" s="1340"/>
      <c r="V81" s="139"/>
      <c r="W81" s="141"/>
      <c r="X81" s="139"/>
      <c r="Y81" s="141"/>
      <c r="Z81" s="139"/>
      <c r="AA81" s="142"/>
      <c r="AB81" s="1320"/>
    </row>
    <row r="82" spans="1:28" ht="90" customHeight="1" x14ac:dyDescent="0.25">
      <c r="A82" s="1231"/>
      <c r="B82" s="1218"/>
      <c r="C82" s="1218"/>
      <c r="D82" s="127">
        <v>71</v>
      </c>
      <c r="E82" s="127" t="s">
        <v>477</v>
      </c>
      <c r="F82" s="127" t="s">
        <v>478</v>
      </c>
      <c r="G82" s="127" t="s">
        <v>479</v>
      </c>
      <c r="H82" s="127" t="s">
        <v>480</v>
      </c>
      <c r="I82" s="128" t="s">
        <v>481</v>
      </c>
      <c r="J82" s="126" t="s">
        <v>389</v>
      </c>
      <c r="K82" s="127" t="s">
        <v>603</v>
      </c>
      <c r="L82" s="131">
        <v>226</v>
      </c>
      <c r="M82" s="130" t="s">
        <v>1004</v>
      </c>
      <c r="N82" s="138">
        <v>12</v>
      </c>
      <c r="O82" s="139">
        <v>8</v>
      </c>
      <c r="P82" s="137">
        <f t="shared" si="2"/>
        <v>0.66666666666666663</v>
      </c>
      <c r="Q82" s="139">
        <v>210000000</v>
      </c>
      <c r="R82" s="170">
        <f>10000000+6800000+3580000+10900000+10900000+10150000+5000000+2700000+8145000</f>
        <v>68175000</v>
      </c>
      <c r="S82" s="137">
        <f t="shared" si="3"/>
        <v>0.32464285714285712</v>
      </c>
      <c r="T82" s="138">
        <v>12</v>
      </c>
      <c r="U82" s="170">
        <f>10000000+6800000+3580000+10900000+10900000+10150000+5000000+2700000+8145000</f>
        <v>68175000</v>
      </c>
      <c r="V82" s="139"/>
      <c r="W82" s="141"/>
      <c r="X82" s="139"/>
      <c r="Y82" s="141"/>
      <c r="Z82" s="139"/>
      <c r="AA82" s="142"/>
      <c r="AB82" s="128" t="s">
        <v>1015</v>
      </c>
    </row>
    <row r="83" spans="1:28" ht="60" customHeight="1" x14ac:dyDescent="0.25">
      <c r="A83" s="1231"/>
      <c r="B83" s="1218"/>
      <c r="C83" s="1218"/>
      <c r="D83" s="127">
        <v>72</v>
      </c>
      <c r="E83" s="125" t="s">
        <v>483</v>
      </c>
      <c r="F83" s="127" t="s">
        <v>484</v>
      </c>
      <c r="G83" s="127" t="s">
        <v>485</v>
      </c>
      <c r="H83" s="127" t="s">
        <v>486</v>
      </c>
      <c r="I83" s="128" t="s">
        <v>1019</v>
      </c>
      <c r="J83" s="126" t="s">
        <v>233</v>
      </c>
      <c r="K83" s="127" t="s">
        <v>234</v>
      </c>
      <c r="L83" s="129">
        <v>197</v>
      </c>
      <c r="M83" s="168" t="s">
        <v>217</v>
      </c>
      <c r="N83" s="151">
        <v>1</v>
      </c>
      <c r="O83" s="179">
        <v>0.2</v>
      </c>
      <c r="P83" s="140">
        <f t="shared" si="2"/>
        <v>0.2</v>
      </c>
      <c r="Q83" s="139">
        <v>69300000</v>
      </c>
      <c r="R83" s="141">
        <v>59520000</v>
      </c>
      <c r="S83" s="140">
        <f t="shared" si="3"/>
        <v>0.8588744588744589</v>
      </c>
      <c r="T83" s="151">
        <v>1</v>
      </c>
      <c r="U83" s="141">
        <v>59520000</v>
      </c>
      <c r="V83" s="139"/>
      <c r="W83" s="141"/>
      <c r="X83" s="139"/>
      <c r="Y83" s="141"/>
      <c r="Z83" s="139"/>
      <c r="AA83" s="142"/>
      <c r="AB83" s="128" t="s">
        <v>1031</v>
      </c>
    </row>
    <row r="84" spans="1:28" ht="60" customHeight="1" x14ac:dyDescent="0.25">
      <c r="A84" s="1231"/>
      <c r="B84" s="1218"/>
      <c r="C84" s="1218"/>
      <c r="D84" s="127">
        <v>73</v>
      </c>
      <c r="E84" s="127" t="s">
        <v>488</v>
      </c>
      <c r="F84" s="127" t="s">
        <v>489</v>
      </c>
      <c r="G84" s="127" t="s">
        <v>490</v>
      </c>
      <c r="H84" s="127" t="s">
        <v>491</v>
      </c>
      <c r="I84" s="128" t="s">
        <v>492</v>
      </c>
      <c r="J84" s="126" t="s">
        <v>236</v>
      </c>
      <c r="K84" s="127" t="s">
        <v>493</v>
      </c>
      <c r="L84" s="131">
        <v>84</v>
      </c>
      <c r="M84" s="149" t="s">
        <v>1005</v>
      </c>
      <c r="N84" s="157">
        <v>26</v>
      </c>
      <c r="O84" s="157">
        <v>28</v>
      </c>
      <c r="P84" s="140">
        <f t="shared" si="2"/>
        <v>1.0769230769230769</v>
      </c>
      <c r="Q84" s="139" t="s">
        <v>1079</v>
      </c>
      <c r="R84" s="141" t="s">
        <v>1079</v>
      </c>
      <c r="S84" s="140" t="e">
        <f t="shared" si="3"/>
        <v>#VALUE!</v>
      </c>
      <c r="T84" s="157">
        <v>26</v>
      </c>
      <c r="U84" s="141" t="s">
        <v>1079</v>
      </c>
      <c r="V84" s="139"/>
      <c r="W84" s="141"/>
      <c r="X84" s="139"/>
      <c r="Y84" s="141"/>
      <c r="Z84" s="139"/>
      <c r="AA84" s="142"/>
      <c r="AB84" s="188" t="s">
        <v>1095</v>
      </c>
    </row>
    <row r="85" spans="1:28" ht="60" customHeight="1" x14ac:dyDescent="0.25">
      <c r="A85" s="1231" t="s">
        <v>495</v>
      </c>
      <c r="B85" s="1219" t="s">
        <v>496</v>
      </c>
      <c r="C85" s="1218" t="s">
        <v>497</v>
      </c>
      <c r="D85" s="127">
        <v>74</v>
      </c>
      <c r="E85" s="127" t="s">
        <v>498</v>
      </c>
      <c r="F85" s="127" t="s">
        <v>499</v>
      </c>
      <c r="G85" s="127" t="s">
        <v>500</v>
      </c>
      <c r="H85" s="127" t="s">
        <v>501</v>
      </c>
      <c r="I85" s="128" t="s">
        <v>502</v>
      </c>
      <c r="J85" s="126" t="s">
        <v>382</v>
      </c>
      <c r="K85" s="127" t="s">
        <v>383</v>
      </c>
      <c r="L85" s="131">
        <v>250</v>
      </c>
      <c r="M85" s="149" t="s">
        <v>384</v>
      </c>
      <c r="N85" s="138">
        <v>3</v>
      </c>
      <c r="O85" s="139">
        <v>1</v>
      </c>
      <c r="P85" s="137">
        <f t="shared" si="2"/>
        <v>0.33333333333333331</v>
      </c>
      <c r="Q85" s="139">
        <v>358000000</v>
      </c>
      <c r="R85" s="141">
        <v>84490000</v>
      </c>
      <c r="S85" s="137">
        <f t="shared" si="3"/>
        <v>0.23600558659217877</v>
      </c>
      <c r="T85" s="138">
        <v>3</v>
      </c>
      <c r="U85" s="141">
        <v>84490000</v>
      </c>
      <c r="V85" s="139"/>
      <c r="W85" s="141"/>
      <c r="X85" s="139"/>
      <c r="Y85" s="141"/>
      <c r="Z85" s="139"/>
      <c r="AA85" s="142"/>
      <c r="AB85" s="128" t="s">
        <v>1074</v>
      </c>
    </row>
    <row r="86" spans="1:28" ht="60" customHeight="1" x14ac:dyDescent="0.25">
      <c r="A86" s="1231"/>
      <c r="B86" s="1219"/>
      <c r="C86" s="1218"/>
      <c r="D86" s="127">
        <v>75</v>
      </c>
      <c r="E86" s="127" t="s">
        <v>503</v>
      </c>
      <c r="F86" s="127" t="s">
        <v>504</v>
      </c>
      <c r="G86" s="127" t="s">
        <v>505</v>
      </c>
      <c r="H86" s="127" t="s">
        <v>506</v>
      </c>
      <c r="I86" s="128" t="s">
        <v>507</v>
      </c>
      <c r="J86" s="126" t="s">
        <v>406</v>
      </c>
      <c r="K86" s="127" t="s">
        <v>407</v>
      </c>
      <c r="L86" s="131">
        <v>231</v>
      </c>
      <c r="M86" s="149" t="s">
        <v>391</v>
      </c>
      <c r="N86" s="151">
        <v>1</v>
      </c>
      <c r="O86" s="179">
        <v>0.15</v>
      </c>
      <c r="P86" s="140">
        <f t="shared" si="2"/>
        <v>0.15</v>
      </c>
      <c r="Q86" s="139">
        <v>7250000</v>
      </c>
      <c r="R86" s="141">
        <v>1500000</v>
      </c>
      <c r="S86" s="140">
        <f t="shared" si="3"/>
        <v>0.20689655172413793</v>
      </c>
      <c r="T86" s="151">
        <v>1</v>
      </c>
      <c r="U86" s="141">
        <v>1500000</v>
      </c>
      <c r="V86" s="139"/>
      <c r="W86" s="141"/>
      <c r="X86" s="139"/>
      <c r="Y86" s="141"/>
      <c r="Z86" s="139"/>
      <c r="AA86" s="142"/>
      <c r="AB86" s="128" t="s">
        <v>1025</v>
      </c>
    </row>
    <row r="87" spans="1:28" ht="60" customHeight="1" x14ac:dyDescent="0.25">
      <c r="A87" s="1231"/>
      <c r="B87" s="1219"/>
      <c r="C87" s="1218"/>
      <c r="D87" s="127">
        <v>76</v>
      </c>
      <c r="E87" s="127" t="s">
        <v>508</v>
      </c>
      <c r="F87" s="127" t="s">
        <v>509</v>
      </c>
      <c r="G87" s="127" t="s">
        <v>510</v>
      </c>
      <c r="H87" s="127" t="s">
        <v>511</v>
      </c>
      <c r="I87" s="84" t="s">
        <v>512</v>
      </c>
      <c r="J87" s="126" t="s">
        <v>389</v>
      </c>
      <c r="K87" s="127" t="s">
        <v>390</v>
      </c>
      <c r="L87" s="131">
        <v>232</v>
      </c>
      <c r="M87" s="128" t="s">
        <v>1006</v>
      </c>
      <c r="N87" s="138">
        <v>12</v>
      </c>
      <c r="O87" s="139">
        <v>3</v>
      </c>
      <c r="P87" s="137">
        <f t="shared" si="2"/>
        <v>0.25</v>
      </c>
      <c r="Q87" s="139">
        <v>23800000</v>
      </c>
      <c r="R87" s="141">
        <v>750000</v>
      </c>
      <c r="S87" s="137">
        <f t="shared" si="3"/>
        <v>3.1512605042016806E-2</v>
      </c>
      <c r="T87" s="138">
        <v>12</v>
      </c>
      <c r="U87" s="141">
        <v>750000</v>
      </c>
      <c r="V87" s="139"/>
      <c r="W87" s="141"/>
      <c r="X87" s="139"/>
      <c r="Y87" s="141"/>
      <c r="Z87" s="139"/>
      <c r="AA87" s="142"/>
      <c r="AB87" s="188" t="s">
        <v>1096</v>
      </c>
    </row>
    <row r="88" spans="1:28" ht="60" customHeight="1" x14ac:dyDescent="0.25">
      <c r="A88" s="1231"/>
      <c r="B88" s="1219"/>
      <c r="C88" s="1218"/>
      <c r="D88" s="127">
        <v>77</v>
      </c>
      <c r="E88" s="127" t="s">
        <v>513</v>
      </c>
      <c r="F88" s="127" t="s">
        <v>514</v>
      </c>
      <c r="G88" s="127" t="s">
        <v>515</v>
      </c>
      <c r="H88" s="127" t="s">
        <v>516</v>
      </c>
      <c r="I88" s="128" t="s">
        <v>517</v>
      </c>
      <c r="J88" s="126" t="s">
        <v>215</v>
      </c>
      <c r="K88" s="127" t="s">
        <v>216</v>
      </c>
      <c r="L88" s="131">
        <v>197</v>
      </c>
      <c r="M88" s="128" t="s">
        <v>217</v>
      </c>
      <c r="N88" s="1332">
        <v>1</v>
      </c>
      <c r="O88" s="1214">
        <v>0.2</v>
      </c>
      <c r="P88" s="1166">
        <f t="shared" si="2"/>
        <v>0.2</v>
      </c>
      <c r="Q88" s="1335">
        <v>69300000</v>
      </c>
      <c r="R88" s="1338">
        <v>59520000</v>
      </c>
      <c r="S88" s="1341">
        <f t="shared" si="3"/>
        <v>0.8588744588744589</v>
      </c>
      <c r="T88" s="1332">
        <v>1</v>
      </c>
      <c r="U88" s="1338">
        <v>59520000</v>
      </c>
      <c r="V88" s="139"/>
      <c r="W88" s="141"/>
      <c r="X88" s="139"/>
      <c r="Y88" s="141"/>
      <c r="Z88" s="139"/>
      <c r="AA88" s="142"/>
      <c r="AB88" s="188" t="s">
        <v>1097</v>
      </c>
    </row>
    <row r="89" spans="1:28" ht="60" customHeight="1" x14ac:dyDescent="0.25">
      <c r="A89" s="1231"/>
      <c r="B89" s="1219"/>
      <c r="C89" s="1218"/>
      <c r="D89" s="127">
        <v>78</v>
      </c>
      <c r="E89" s="127" t="s">
        <v>518</v>
      </c>
      <c r="F89" s="127" t="s">
        <v>519</v>
      </c>
      <c r="G89" s="127" t="s">
        <v>520</v>
      </c>
      <c r="H89" s="127" t="s">
        <v>516</v>
      </c>
      <c r="I89" s="128" t="s">
        <v>521</v>
      </c>
      <c r="J89" s="126" t="s">
        <v>215</v>
      </c>
      <c r="K89" s="127" t="s">
        <v>216</v>
      </c>
      <c r="L89" s="131">
        <v>197</v>
      </c>
      <c r="M89" s="128" t="s">
        <v>217</v>
      </c>
      <c r="N89" s="1334"/>
      <c r="O89" s="1216"/>
      <c r="P89" s="1168"/>
      <c r="Q89" s="1337"/>
      <c r="R89" s="1340"/>
      <c r="S89" s="1343"/>
      <c r="T89" s="1334"/>
      <c r="U89" s="1340"/>
      <c r="V89" s="139"/>
      <c r="W89" s="141"/>
      <c r="X89" s="139"/>
      <c r="Y89" s="141"/>
      <c r="Z89" s="139"/>
      <c r="AA89" s="142"/>
      <c r="AB89" s="1319" t="s">
        <v>1075</v>
      </c>
    </row>
    <row r="90" spans="1:28" ht="60" customHeight="1" x14ac:dyDescent="0.25">
      <c r="A90" s="1231"/>
      <c r="B90" s="1219"/>
      <c r="C90" s="1218" t="s">
        <v>522</v>
      </c>
      <c r="D90" s="127">
        <v>79</v>
      </c>
      <c r="E90" s="127" t="s">
        <v>523</v>
      </c>
      <c r="F90" s="127" t="s">
        <v>524</v>
      </c>
      <c r="G90" s="127" t="s">
        <v>525</v>
      </c>
      <c r="H90" s="127" t="s">
        <v>59</v>
      </c>
      <c r="I90" s="128" t="s">
        <v>521</v>
      </c>
      <c r="J90" s="133" t="s">
        <v>233</v>
      </c>
      <c r="K90" s="129" t="s">
        <v>995</v>
      </c>
      <c r="L90" s="127">
        <v>196</v>
      </c>
      <c r="M90" s="130" t="s">
        <v>994</v>
      </c>
      <c r="N90" s="154">
        <v>1</v>
      </c>
      <c r="O90" s="155">
        <v>0.4</v>
      </c>
      <c r="P90" s="137">
        <f t="shared" si="2"/>
        <v>0.4</v>
      </c>
      <c r="Q90" s="139">
        <v>56400000</v>
      </c>
      <c r="R90" s="141">
        <v>56400000</v>
      </c>
      <c r="S90" s="137">
        <f t="shared" si="3"/>
        <v>1</v>
      </c>
      <c r="T90" s="154">
        <v>1</v>
      </c>
      <c r="U90" s="141">
        <v>56400000</v>
      </c>
      <c r="V90" s="139"/>
      <c r="W90" s="141"/>
      <c r="X90" s="139"/>
      <c r="Y90" s="141"/>
      <c r="Z90" s="139"/>
      <c r="AA90" s="142"/>
      <c r="AB90" s="1320"/>
    </row>
    <row r="91" spans="1:28" ht="60" customHeight="1" x14ac:dyDescent="0.25">
      <c r="A91" s="1231"/>
      <c r="B91" s="1219"/>
      <c r="C91" s="1218"/>
      <c r="D91" s="127">
        <v>80</v>
      </c>
      <c r="E91" s="127" t="s">
        <v>527</v>
      </c>
      <c r="F91" s="127" t="s">
        <v>528</v>
      </c>
      <c r="G91" s="127" t="s">
        <v>529</v>
      </c>
      <c r="H91" s="127" t="s">
        <v>530</v>
      </c>
      <c r="I91" s="84" t="s">
        <v>531</v>
      </c>
      <c r="J91" s="126" t="s">
        <v>532</v>
      </c>
      <c r="K91" s="127" t="s">
        <v>533</v>
      </c>
      <c r="L91" s="127" t="s">
        <v>534</v>
      </c>
      <c r="M91" s="128" t="s">
        <v>535</v>
      </c>
      <c r="N91" s="138">
        <v>1</v>
      </c>
      <c r="O91" s="139">
        <v>0.25</v>
      </c>
      <c r="P91" s="137">
        <f t="shared" si="2"/>
        <v>0.25</v>
      </c>
      <c r="Q91" s="139">
        <v>20950000</v>
      </c>
      <c r="R91" s="141">
        <v>5600000</v>
      </c>
      <c r="S91" s="137">
        <f t="shared" si="3"/>
        <v>0.26730310262529833</v>
      </c>
      <c r="T91" s="138">
        <v>1</v>
      </c>
      <c r="U91" s="141">
        <v>5600000</v>
      </c>
      <c r="V91" s="139"/>
      <c r="W91" s="141"/>
      <c r="X91" s="139"/>
      <c r="Y91" s="141"/>
      <c r="Z91" s="139"/>
      <c r="AA91" s="142"/>
      <c r="AB91" s="128" t="s">
        <v>1026</v>
      </c>
    </row>
    <row r="92" spans="1:28" ht="126.75" customHeight="1" x14ac:dyDescent="0.25">
      <c r="A92" s="1231"/>
      <c r="B92" s="1219"/>
      <c r="C92" s="1218"/>
      <c r="D92" s="127">
        <v>81</v>
      </c>
      <c r="E92" s="127" t="s">
        <v>536</v>
      </c>
      <c r="F92" s="127" t="s">
        <v>537</v>
      </c>
      <c r="G92" s="127" t="s">
        <v>538</v>
      </c>
      <c r="H92" s="127" t="s">
        <v>539</v>
      </c>
      <c r="I92" s="128" t="s">
        <v>540</v>
      </c>
      <c r="J92" s="126" t="s">
        <v>265</v>
      </c>
      <c r="K92" s="127" t="s">
        <v>266</v>
      </c>
      <c r="L92" s="131">
        <v>186</v>
      </c>
      <c r="M92" s="128" t="s">
        <v>526</v>
      </c>
      <c r="N92" s="154">
        <v>1</v>
      </c>
      <c r="O92" s="155">
        <v>0.1</v>
      </c>
      <c r="P92" s="137">
        <f t="shared" si="2"/>
        <v>0.1</v>
      </c>
      <c r="Q92" s="163">
        <v>40000000</v>
      </c>
      <c r="R92" s="163">
        <v>7500000</v>
      </c>
      <c r="S92" s="137">
        <f t="shared" si="3"/>
        <v>0.1875</v>
      </c>
      <c r="T92" s="154">
        <v>1</v>
      </c>
      <c r="U92" s="163">
        <v>7500000</v>
      </c>
      <c r="V92" s="139"/>
      <c r="W92" s="141"/>
      <c r="X92" s="139"/>
      <c r="Y92" s="141"/>
      <c r="Z92" s="139"/>
      <c r="AA92" s="142"/>
      <c r="AB92" s="128" t="s">
        <v>1076</v>
      </c>
    </row>
    <row r="93" spans="1:28" ht="60" customHeight="1" x14ac:dyDescent="0.25">
      <c r="A93" s="1231"/>
      <c r="B93" s="1219"/>
      <c r="C93" s="1218"/>
      <c r="D93" s="127">
        <v>82</v>
      </c>
      <c r="E93" s="127" t="s">
        <v>541</v>
      </c>
      <c r="F93" s="127" t="s">
        <v>542</v>
      </c>
      <c r="G93" s="127" t="s">
        <v>543</v>
      </c>
      <c r="H93" s="127" t="s">
        <v>59</v>
      </c>
      <c r="I93" s="1225" t="s">
        <v>544</v>
      </c>
      <c r="J93" s="1226" t="s">
        <v>215</v>
      </c>
      <c r="K93" s="1218" t="s">
        <v>216</v>
      </c>
      <c r="L93" s="1217">
        <v>197</v>
      </c>
      <c r="M93" s="1232" t="s">
        <v>217</v>
      </c>
      <c r="N93" s="1332">
        <v>1</v>
      </c>
      <c r="O93" s="1214">
        <v>0.2</v>
      </c>
      <c r="P93" s="1166">
        <f t="shared" si="2"/>
        <v>0.2</v>
      </c>
      <c r="Q93" s="1335">
        <v>69300000</v>
      </c>
      <c r="R93" s="1338">
        <v>59520000</v>
      </c>
      <c r="S93" s="1341">
        <f t="shared" si="3"/>
        <v>0.8588744588744589</v>
      </c>
      <c r="T93" s="1332">
        <v>1</v>
      </c>
      <c r="U93" s="1338">
        <v>59520000</v>
      </c>
      <c r="V93" s="139"/>
      <c r="W93" s="141"/>
      <c r="X93" s="139"/>
      <c r="Y93" s="141"/>
      <c r="Z93" s="139"/>
      <c r="AA93" s="142"/>
      <c r="AB93" s="1319" t="s">
        <v>1032</v>
      </c>
    </row>
    <row r="94" spans="1:28" ht="60" customHeight="1" x14ac:dyDescent="0.25">
      <c r="A94" s="1231"/>
      <c r="B94" s="1219"/>
      <c r="C94" s="1218"/>
      <c r="D94" s="127">
        <v>83</v>
      </c>
      <c r="E94" s="127" t="s">
        <v>545</v>
      </c>
      <c r="F94" s="127" t="s">
        <v>546</v>
      </c>
      <c r="G94" s="127" t="s">
        <v>547</v>
      </c>
      <c r="H94" s="127" t="s">
        <v>548</v>
      </c>
      <c r="I94" s="1225"/>
      <c r="J94" s="1226"/>
      <c r="K94" s="1218"/>
      <c r="L94" s="1217"/>
      <c r="M94" s="1232"/>
      <c r="N94" s="1334"/>
      <c r="O94" s="1216"/>
      <c r="P94" s="1168"/>
      <c r="Q94" s="1337"/>
      <c r="R94" s="1340"/>
      <c r="S94" s="1343"/>
      <c r="T94" s="1334"/>
      <c r="U94" s="1340"/>
      <c r="V94" s="139"/>
      <c r="W94" s="141"/>
      <c r="X94" s="139"/>
      <c r="Y94" s="141"/>
      <c r="Z94" s="139"/>
      <c r="AA94" s="142"/>
      <c r="AB94" s="1320"/>
    </row>
    <row r="95" spans="1:28" ht="60" customHeight="1" x14ac:dyDescent="0.25">
      <c r="A95" s="1231"/>
      <c r="B95" s="1219"/>
      <c r="C95" s="1218"/>
      <c r="D95" s="127">
        <v>84</v>
      </c>
      <c r="E95" s="127" t="s">
        <v>549</v>
      </c>
      <c r="F95" s="127" t="s">
        <v>550</v>
      </c>
      <c r="G95" s="127" t="s">
        <v>551</v>
      </c>
      <c r="H95" s="127" t="s">
        <v>59</v>
      </c>
      <c r="I95" s="149" t="s">
        <v>552</v>
      </c>
      <c r="J95" s="126" t="s">
        <v>233</v>
      </c>
      <c r="K95" s="127" t="s">
        <v>1008</v>
      </c>
      <c r="L95" s="131">
        <v>191</v>
      </c>
      <c r="M95" s="128" t="s">
        <v>1007</v>
      </c>
      <c r="N95" s="154">
        <v>1</v>
      </c>
      <c r="O95" s="155">
        <v>0.3</v>
      </c>
      <c r="P95" s="137">
        <f t="shared" si="2"/>
        <v>0.3</v>
      </c>
      <c r="Q95" s="163">
        <f xml:space="preserve"> 170000000 + 1015000000</f>
        <v>1185000000</v>
      </c>
      <c r="R95" s="171">
        <v>179880000</v>
      </c>
      <c r="S95" s="137">
        <f t="shared" si="3"/>
        <v>0.15179746835443039</v>
      </c>
      <c r="T95" s="154">
        <v>1</v>
      </c>
      <c r="U95" s="171">
        <v>179880000</v>
      </c>
      <c r="V95" s="139"/>
      <c r="W95" s="141"/>
      <c r="X95" s="139"/>
      <c r="Y95" s="141"/>
      <c r="Z95" s="139"/>
      <c r="AA95" s="142"/>
      <c r="AB95" s="128" t="s">
        <v>1016</v>
      </c>
    </row>
    <row r="96" spans="1:28" ht="60" customHeight="1" x14ac:dyDescent="0.25">
      <c r="A96" s="1231"/>
      <c r="B96" s="1219"/>
      <c r="C96" s="1218"/>
      <c r="D96" s="127">
        <v>85</v>
      </c>
      <c r="E96" s="127" t="s">
        <v>553</v>
      </c>
      <c r="F96" s="127" t="s">
        <v>554</v>
      </c>
      <c r="G96" s="127" t="s">
        <v>555</v>
      </c>
      <c r="H96" s="127" t="s">
        <v>556</v>
      </c>
      <c r="I96" s="149" t="s">
        <v>557</v>
      </c>
      <c r="J96" s="1226" t="s">
        <v>215</v>
      </c>
      <c r="K96" s="1218" t="s">
        <v>216</v>
      </c>
      <c r="L96" s="1217">
        <v>197</v>
      </c>
      <c r="M96" s="1232" t="s">
        <v>217</v>
      </c>
      <c r="N96" s="1332">
        <v>1</v>
      </c>
      <c r="O96" s="1214">
        <v>0.2</v>
      </c>
      <c r="P96" s="1166">
        <f t="shared" si="2"/>
        <v>0.2</v>
      </c>
      <c r="Q96" s="1335">
        <v>69300000</v>
      </c>
      <c r="R96" s="1338">
        <v>59520000</v>
      </c>
      <c r="S96" s="1341">
        <f t="shared" si="3"/>
        <v>0.8588744588744589</v>
      </c>
      <c r="T96" s="1332">
        <v>1</v>
      </c>
      <c r="U96" s="1338">
        <v>59520000</v>
      </c>
      <c r="V96" s="139"/>
      <c r="W96" s="141"/>
      <c r="X96" s="139"/>
      <c r="Y96" s="141"/>
      <c r="Z96" s="139"/>
      <c r="AA96" s="142"/>
      <c r="AB96" s="128" t="s">
        <v>1033</v>
      </c>
    </row>
    <row r="97" spans="1:28" ht="60" customHeight="1" x14ac:dyDescent="0.25">
      <c r="A97" s="1231"/>
      <c r="B97" s="1219" t="s">
        <v>558</v>
      </c>
      <c r="C97" s="1218" t="s">
        <v>559</v>
      </c>
      <c r="D97" s="127">
        <v>86</v>
      </c>
      <c r="E97" s="127" t="s">
        <v>560</v>
      </c>
      <c r="F97" s="127" t="s">
        <v>561</v>
      </c>
      <c r="G97" s="127" t="s">
        <v>562</v>
      </c>
      <c r="H97" s="127" t="s">
        <v>563</v>
      </c>
      <c r="I97" s="150" t="s">
        <v>564</v>
      </c>
      <c r="J97" s="1226"/>
      <c r="K97" s="1218"/>
      <c r="L97" s="1217"/>
      <c r="M97" s="1232"/>
      <c r="N97" s="1333"/>
      <c r="O97" s="1215"/>
      <c r="P97" s="1167"/>
      <c r="Q97" s="1336"/>
      <c r="R97" s="1339"/>
      <c r="S97" s="1342"/>
      <c r="T97" s="1333"/>
      <c r="U97" s="1339"/>
      <c r="V97" s="139"/>
      <c r="W97" s="141"/>
      <c r="X97" s="139"/>
      <c r="Y97" s="141"/>
      <c r="Z97" s="139"/>
      <c r="AA97" s="142"/>
      <c r="AB97" s="188" t="s">
        <v>1098</v>
      </c>
    </row>
    <row r="98" spans="1:28" ht="60" customHeight="1" x14ac:dyDescent="0.25">
      <c r="A98" s="1231"/>
      <c r="B98" s="1219"/>
      <c r="C98" s="1218"/>
      <c r="D98" s="127">
        <v>87</v>
      </c>
      <c r="E98" s="127" t="s">
        <v>565</v>
      </c>
      <c r="F98" s="127" t="s">
        <v>566</v>
      </c>
      <c r="G98" s="127" t="s">
        <v>567</v>
      </c>
      <c r="H98" s="127" t="s">
        <v>568</v>
      </c>
      <c r="I98" s="149" t="s">
        <v>569</v>
      </c>
      <c r="J98" s="1226"/>
      <c r="K98" s="1218"/>
      <c r="L98" s="1217"/>
      <c r="M98" s="1232"/>
      <c r="N98" s="1334"/>
      <c r="O98" s="1216"/>
      <c r="P98" s="1168"/>
      <c r="Q98" s="1337"/>
      <c r="R98" s="1340"/>
      <c r="S98" s="1343"/>
      <c r="T98" s="1334"/>
      <c r="U98" s="1340"/>
      <c r="V98" s="139"/>
      <c r="W98" s="141"/>
      <c r="X98" s="139"/>
      <c r="Y98" s="141"/>
      <c r="Z98" s="139"/>
      <c r="AA98" s="142"/>
      <c r="AB98" s="188" t="s">
        <v>1099</v>
      </c>
    </row>
    <row r="99" spans="1:28" ht="60" customHeight="1" x14ac:dyDescent="0.25">
      <c r="A99" s="1231"/>
      <c r="B99" s="1219"/>
      <c r="C99" s="1218"/>
      <c r="D99" s="127">
        <v>88</v>
      </c>
      <c r="E99" s="127" t="s">
        <v>570</v>
      </c>
      <c r="F99" s="127" t="s">
        <v>571</v>
      </c>
      <c r="G99" s="127" t="s">
        <v>572</v>
      </c>
      <c r="H99" s="127" t="s">
        <v>59</v>
      </c>
      <c r="I99" s="149" t="s">
        <v>573</v>
      </c>
      <c r="J99" s="1223" t="s">
        <v>574</v>
      </c>
      <c r="K99" s="1217"/>
      <c r="L99" s="1217"/>
      <c r="M99" s="1301"/>
      <c r="N99" s="138"/>
      <c r="O99" s="139">
        <f>T99+V99+X99+Z99</f>
        <v>0</v>
      </c>
      <c r="P99" s="140"/>
      <c r="Q99" s="139"/>
      <c r="R99" s="141" t="e">
        <f>U99+W99+Y99+AA99</f>
        <v>#VALUE!</v>
      </c>
      <c r="S99" s="140"/>
      <c r="T99" s="138"/>
      <c r="U99" s="141" t="e">
        <f>X99+Z99+AB99+AD99</f>
        <v>#VALUE!</v>
      </c>
      <c r="V99" s="139"/>
      <c r="W99" s="141"/>
      <c r="X99" s="139"/>
      <c r="Y99" s="141"/>
      <c r="Z99" s="139"/>
      <c r="AA99" s="142"/>
      <c r="AB99" s="128" t="s">
        <v>1034</v>
      </c>
    </row>
    <row r="100" spans="1:28" ht="60" customHeight="1" x14ac:dyDescent="0.25">
      <c r="A100" s="1231"/>
      <c r="B100" s="1219" t="s">
        <v>558</v>
      </c>
      <c r="C100" s="1218" t="s">
        <v>559</v>
      </c>
      <c r="D100" s="127">
        <v>89</v>
      </c>
      <c r="E100" s="127" t="s">
        <v>575</v>
      </c>
      <c r="F100" s="127" t="s">
        <v>576</v>
      </c>
      <c r="G100" s="127" t="s">
        <v>577</v>
      </c>
      <c r="H100" s="127" t="s">
        <v>59</v>
      </c>
      <c r="I100" s="128" t="s">
        <v>578</v>
      </c>
      <c r="J100" s="1226" t="s">
        <v>215</v>
      </c>
      <c r="K100" s="1218" t="s">
        <v>216</v>
      </c>
      <c r="L100" s="1217">
        <v>197</v>
      </c>
      <c r="M100" s="1232" t="s">
        <v>217</v>
      </c>
      <c r="N100" s="1332">
        <v>1</v>
      </c>
      <c r="O100" s="1214">
        <v>0.2</v>
      </c>
      <c r="P100" s="1166">
        <f>(O100/N100)*1</f>
        <v>0.2</v>
      </c>
      <c r="Q100" s="1335">
        <v>69300000</v>
      </c>
      <c r="R100" s="1338">
        <v>59520000</v>
      </c>
      <c r="S100" s="1341">
        <f>(R100/Q100)*1</f>
        <v>0.8588744588744589</v>
      </c>
      <c r="T100" s="1332">
        <v>1</v>
      </c>
      <c r="U100" s="1338">
        <v>59520000</v>
      </c>
      <c r="V100" s="139"/>
      <c r="W100" s="141"/>
      <c r="X100" s="139"/>
      <c r="Y100" s="141"/>
      <c r="Z100" s="139"/>
      <c r="AA100" s="142"/>
      <c r="AB100" s="1319" t="s">
        <v>1024</v>
      </c>
    </row>
    <row r="101" spans="1:28" ht="60" customHeight="1" x14ac:dyDescent="0.25">
      <c r="A101" s="1231"/>
      <c r="B101" s="1219"/>
      <c r="C101" s="1218"/>
      <c r="D101" s="127">
        <v>90</v>
      </c>
      <c r="E101" s="127" t="s">
        <v>579</v>
      </c>
      <c r="F101" s="127" t="s">
        <v>580</v>
      </c>
      <c r="G101" s="127" t="s">
        <v>581</v>
      </c>
      <c r="H101" s="127" t="s">
        <v>563</v>
      </c>
      <c r="I101" s="128" t="s">
        <v>582</v>
      </c>
      <c r="J101" s="1226"/>
      <c r="K101" s="1218"/>
      <c r="L101" s="1217"/>
      <c r="M101" s="1232"/>
      <c r="N101" s="1334"/>
      <c r="O101" s="1216"/>
      <c r="P101" s="1168"/>
      <c r="Q101" s="1337"/>
      <c r="R101" s="1340"/>
      <c r="S101" s="1343"/>
      <c r="T101" s="1334"/>
      <c r="U101" s="1340"/>
      <c r="V101" s="139"/>
      <c r="W101" s="141"/>
      <c r="X101" s="139"/>
      <c r="Y101" s="141"/>
      <c r="Z101" s="139"/>
      <c r="AA101" s="142"/>
      <c r="AB101" s="1321"/>
    </row>
    <row r="102" spans="1:28" ht="60" customHeight="1" x14ac:dyDescent="0.25">
      <c r="A102" s="1231"/>
      <c r="B102" s="1219"/>
      <c r="C102" s="1218"/>
      <c r="D102" s="127">
        <v>91</v>
      </c>
      <c r="E102" s="127" t="s">
        <v>583</v>
      </c>
      <c r="F102" s="127" t="s">
        <v>584</v>
      </c>
      <c r="G102" s="127" t="s">
        <v>585</v>
      </c>
      <c r="H102" s="127" t="s">
        <v>586</v>
      </c>
      <c r="I102" s="128" t="s">
        <v>587</v>
      </c>
      <c r="J102" s="126" t="s">
        <v>588</v>
      </c>
      <c r="K102" s="127" t="s">
        <v>589</v>
      </c>
      <c r="L102" s="127" t="s">
        <v>590</v>
      </c>
      <c r="M102" s="128" t="s">
        <v>591</v>
      </c>
      <c r="N102" s="151">
        <v>1</v>
      </c>
      <c r="O102" s="179">
        <v>0.2</v>
      </c>
      <c r="P102" s="140">
        <f>(O102/N102)*1</f>
        <v>0.2</v>
      </c>
      <c r="Q102" s="139">
        <v>69300000</v>
      </c>
      <c r="R102" s="141">
        <v>59520000</v>
      </c>
      <c r="S102" s="140">
        <f>(R102/Q102)*1</f>
        <v>0.8588744588744589</v>
      </c>
      <c r="T102" s="151">
        <v>1</v>
      </c>
      <c r="U102" s="141">
        <v>59520000</v>
      </c>
      <c r="V102" s="139"/>
      <c r="W102" s="141"/>
      <c r="X102" s="139"/>
      <c r="Y102" s="141"/>
      <c r="Z102" s="139"/>
      <c r="AA102" s="142"/>
      <c r="AB102" s="1320"/>
    </row>
    <row r="103" spans="1:28" ht="60" customHeight="1" x14ac:dyDescent="0.25">
      <c r="A103" s="1231"/>
      <c r="B103" s="1219"/>
      <c r="C103" s="1218"/>
      <c r="D103" s="127">
        <v>92</v>
      </c>
      <c r="E103" s="127" t="s">
        <v>592</v>
      </c>
      <c r="F103" s="127" t="s">
        <v>593</v>
      </c>
      <c r="G103" s="127" t="s">
        <v>594</v>
      </c>
      <c r="H103" s="127" t="s">
        <v>595</v>
      </c>
      <c r="I103" s="128" t="s">
        <v>596</v>
      </c>
      <c r="J103" s="126" t="s">
        <v>389</v>
      </c>
      <c r="K103" s="127" t="s">
        <v>390</v>
      </c>
      <c r="L103" s="131">
        <v>231</v>
      </c>
      <c r="M103" s="128" t="s">
        <v>1009</v>
      </c>
      <c r="N103" s="151">
        <v>1</v>
      </c>
      <c r="O103" s="179">
        <v>0.15</v>
      </c>
      <c r="P103" s="140">
        <f>(O103/N103)*1</f>
        <v>0.15</v>
      </c>
      <c r="Q103" s="139">
        <v>7250000</v>
      </c>
      <c r="R103" s="141">
        <v>1500000</v>
      </c>
      <c r="S103" s="140">
        <f>(R103/Q103)*1</f>
        <v>0.20689655172413793</v>
      </c>
      <c r="T103" s="151">
        <v>1</v>
      </c>
      <c r="U103" s="141">
        <v>1500000</v>
      </c>
      <c r="V103" s="139"/>
      <c r="W103" s="141"/>
      <c r="X103" s="139"/>
      <c r="Y103" s="141"/>
      <c r="Z103" s="139"/>
      <c r="AA103" s="142"/>
      <c r="AB103" s="128" t="s">
        <v>1025</v>
      </c>
    </row>
    <row r="104" spans="1:28" ht="60" customHeight="1" x14ac:dyDescent="0.25">
      <c r="A104" s="1231"/>
      <c r="B104" s="1219"/>
      <c r="C104" s="1218"/>
      <c r="D104" s="127">
        <v>93</v>
      </c>
      <c r="E104" s="127" t="s">
        <v>598</v>
      </c>
      <c r="F104" s="127" t="s">
        <v>599</v>
      </c>
      <c r="G104" s="127" t="s">
        <v>600</v>
      </c>
      <c r="H104" s="127" t="s">
        <v>601</v>
      </c>
      <c r="I104" s="128" t="s">
        <v>602</v>
      </c>
      <c r="J104" s="126" t="s">
        <v>389</v>
      </c>
      <c r="K104" s="127" t="s">
        <v>603</v>
      </c>
      <c r="L104" s="127">
        <v>226</v>
      </c>
      <c r="M104" s="128" t="s">
        <v>1010</v>
      </c>
      <c r="N104" s="138">
        <v>12</v>
      </c>
      <c r="O104" s="139">
        <v>8</v>
      </c>
      <c r="P104" s="137">
        <f>(O104/N104)*1</f>
        <v>0.66666666666666663</v>
      </c>
      <c r="Q104" s="139">
        <v>210000000</v>
      </c>
      <c r="R104" s="170">
        <f>10000000+6800000+3580000+10900000+10900000+10150000+5000000+2700000+8145000</f>
        <v>68175000</v>
      </c>
      <c r="S104" s="137">
        <f>(R104/Q104)*1</f>
        <v>0.32464285714285712</v>
      </c>
      <c r="T104" s="138">
        <v>12</v>
      </c>
      <c r="U104" s="170">
        <f>10000000+6800000+3580000+10900000+10900000+10150000+5000000+2700000+8145000</f>
        <v>68175000</v>
      </c>
      <c r="V104" s="139"/>
      <c r="W104" s="141"/>
      <c r="X104" s="139"/>
      <c r="Y104" s="141"/>
      <c r="Z104" s="139"/>
      <c r="AA104" s="142"/>
      <c r="AB104" s="128" t="s">
        <v>1017</v>
      </c>
    </row>
    <row r="105" spans="1:28" ht="258.75" customHeight="1" x14ac:dyDescent="0.25">
      <c r="A105" s="1231"/>
      <c r="B105" s="1219"/>
      <c r="C105" s="1218"/>
      <c r="D105" s="127">
        <v>94</v>
      </c>
      <c r="E105" s="127" t="s">
        <v>605</v>
      </c>
      <c r="F105" s="127" t="s">
        <v>606</v>
      </c>
      <c r="G105" s="127" t="s">
        <v>607</v>
      </c>
      <c r="H105" s="127" t="s">
        <v>608</v>
      </c>
      <c r="I105" s="128" t="s">
        <v>609</v>
      </c>
      <c r="J105" s="126" t="s">
        <v>254</v>
      </c>
      <c r="K105" s="131" t="s">
        <v>262</v>
      </c>
      <c r="L105" s="127">
        <v>137</v>
      </c>
      <c r="M105" s="128" t="s">
        <v>263</v>
      </c>
      <c r="N105" s="138">
        <v>12</v>
      </c>
      <c r="O105" s="139">
        <v>2</v>
      </c>
      <c r="P105" s="137">
        <f>(O105/N105)*1</f>
        <v>0.16666666666666666</v>
      </c>
      <c r="Q105" s="139">
        <v>53000000</v>
      </c>
      <c r="R105" s="182">
        <v>26400000</v>
      </c>
      <c r="S105" s="137">
        <f>(R105/Q105)*1</f>
        <v>0.49811320754716981</v>
      </c>
      <c r="T105" s="138">
        <v>12</v>
      </c>
      <c r="U105" s="182">
        <v>26400000</v>
      </c>
      <c r="V105" s="139"/>
      <c r="W105" s="141"/>
      <c r="X105" s="139"/>
      <c r="Y105" s="141"/>
      <c r="Z105" s="139"/>
      <c r="AA105" s="142"/>
      <c r="AB105" s="128" t="s">
        <v>1077</v>
      </c>
    </row>
    <row r="106" spans="1:28" ht="60" customHeight="1" x14ac:dyDescent="0.25">
      <c r="A106" s="1231"/>
      <c r="B106" s="1219"/>
      <c r="C106" s="1218"/>
      <c r="D106" s="127">
        <v>95</v>
      </c>
      <c r="E106" s="125" t="s">
        <v>610</v>
      </c>
      <c r="F106" s="127" t="s">
        <v>611</v>
      </c>
      <c r="G106" s="127" t="s">
        <v>612</v>
      </c>
      <c r="H106" s="127" t="s">
        <v>87</v>
      </c>
      <c r="I106" s="128" t="s">
        <v>613</v>
      </c>
      <c r="J106" s="1226" t="s">
        <v>215</v>
      </c>
      <c r="K106" s="1218" t="s">
        <v>216</v>
      </c>
      <c r="L106" s="1217">
        <v>197</v>
      </c>
      <c r="M106" s="1232" t="s">
        <v>217</v>
      </c>
      <c r="N106" s="1332">
        <v>1</v>
      </c>
      <c r="O106" s="1214">
        <v>0.2</v>
      </c>
      <c r="P106" s="1166">
        <f>(O106/N106)*1</f>
        <v>0.2</v>
      </c>
      <c r="Q106" s="1335">
        <v>69300000</v>
      </c>
      <c r="R106" s="1338">
        <v>59520000</v>
      </c>
      <c r="S106" s="1341">
        <f>(R106/Q106)*1</f>
        <v>0.8588744588744589</v>
      </c>
      <c r="T106" s="1332">
        <v>1</v>
      </c>
      <c r="U106" s="1338">
        <v>59520000</v>
      </c>
      <c r="V106" s="139"/>
      <c r="W106" s="141"/>
      <c r="X106" s="139"/>
      <c r="Y106" s="141"/>
      <c r="Z106" s="139"/>
      <c r="AA106" s="142"/>
      <c r="AB106" s="1319" t="s">
        <v>1078</v>
      </c>
    </row>
    <row r="107" spans="1:28" ht="60" customHeight="1" x14ac:dyDescent="0.25">
      <c r="A107" s="1231"/>
      <c r="B107" s="1219"/>
      <c r="C107" s="1218"/>
      <c r="D107" s="127">
        <v>96</v>
      </c>
      <c r="E107" s="125" t="s">
        <v>614</v>
      </c>
      <c r="F107" s="127" t="s">
        <v>615</v>
      </c>
      <c r="G107" s="127" t="s">
        <v>616</v>
      </c>
      <c r="H107" s="127" t="s">
        <v>59</v>
      </c>
      <c r="I107" s="128" t="s">
        <v>617</v>
      </c>
      <c r="J107" s="1226"/>
      <c r="K107" s="1218"/>
      <c r="L107" s="1217"/>
      <c r="M107" s="1232"/>
      <c r="N107" s="1334"/>
      <c r="O107" s="1216"/>
      <c r="P107" s="1168"/>
      <c r="Q107" s="1337"/>
      <c r="R107" s="1340"/>
      <c r="S107" s="1343"/>
      <c r="T107" s="1334"/>
      <c r="U107" s="1340"/>
      <c r="V107" s="139"/>
      <c r="W107" s="141"/>
      <c r="X107" s="139"/>
      <c r="Y107" s="141"/>
      <c r="Z107" s="139"/>
      <c r="AA107" s="142"/>
      <c r="AB107" s="1321"/>
    </row>
    <row r="108" spans="1:28" ht="86.25" customHeight="1" x14ac:dyDescent="0.25">
      <c r="A108" s="1231"/>
      <c r="B108" s="1219"/>
      <c r="C108" s="127" t="s">
        <v>618</v>
      </c>
      <c r="D108" s="127">
        <v>97</v>
      </c>
      <c r="E108" s="127" t="s">
        <v>619</v>
      </c>
      <c r="F108" s="127" t="s">
        <v>620</v>
      </c>
      <c r="G108" s="127" t="s">
        <v>621</v>
      </c>
      <c r="H108" s="127" t="s">
        <v>59</v>
      </c>
      <c r="I108" s="128" t="s">
        <v>622</v>
      </c>
      <c r="J108" s="126" t="s">
        <v>389</v>
      </c>
      <c r="K108" s="127" t="s">
        <v>603</v>
      </c>
      <c r="L108" s="131">
        <v>226</v>
      </c>
      <c r="M108" s="128" t="s">
        <v>1011</v>
      </c>
      <c r="N108" s="138">
        <v>12</v>
      </c>
      <c r="O108" s="139">
        <v>8</v>
      </c>
      <c r="P108" s="137">
        <f>(O108/N108)*1</f>
        <v>0.66666666666666663</v>
      </c>
      <c r="Q108" s="139">
        <v>210000000</v>
      </c>
      <c r="R108" s="170">
        <f>10000000+6800000+3580000+10900000+10900000+10150000+5000000+2700000+8145000</f>
        <v>68175000</v>
      </c>
      <c r="S108" s="137">
        <f>(R108/Q108)*1</f>
        <v>0.32464285714285712</v>
      </c>
      <c r="T108" s="138">
        <v>12</v>
      </c>
      <c r="U108" s="170">
        <f>10000000+6800000+3580000+10900000+10900000+10150000+5000000+2700000+8145000</f>
        <v>68175000</v>
      </c>
      <c r="V108" s="139"/>
      <c r="W108" s="141"/>
      <c r="X108" s="139"/>
      <c r="Y108" s="141"/>
      <c r="Z108" s="139"/>
      <c r="AA108" s="142"/>
      <c r="AB108" s="1320"/>
    </row>
    <row r="109" spans="1:28" ht="60" customHeight="1" x14ac:dyDescent="0.25">
      <c r="A109" s="1231" t="s">
        <v>624</v>
      </c>
      <c r="B109" s="1218" t="s">
        <v>625</v>
      </c>
      <c r="C109" s="1218" t="s">
        <v>626</v>
      </c>
      <c r="D109" s="127">
        <v>98</v>
      </c>
      <c r="E109" s="127" t="s">
        <v>627</v>
      </c>
      <c r="F109" s="127" t="s">
        <v>628</v>
      </c>
      <c r="G109" s="127" t="s">
        <v>629</v>
      </c>
      <c r="H109" s="127" t="s">
        <v>630</v>
      </c>
      <c r="I109" s="128" t="s">
        <v>631</v>
      </c>
      <c r="J109" s="1226" t="s">
        <v>233</v>
      </c>
      <c r="K109" s="1218" t="s">
        <v>234</v>
      </c>
      <c r="L109" s="1219">
        <v>197</v>
      </c>
      <c r="M109" s="1299" t="s">
        <v>217</v>
      </c>
      <c r="N109" s="1332">
        <v>1</v>
      </c>
      <c r="O109" s="1214">
        <v>0.2</v>
      </c>
      <c r="P109" s="1166">
        <f>(O109/N109)*1</f>
        <v>0.2</v>
      </c>
      <c r="Q109" s="1335">
        <v>69300000</v>
      </c>
      <c r="R109" s="1338">
        <v>59520000</v>
      </c>
      <c r="S109" s="1341">
        <f>(R109/Q109)*1</f>
        <v>0.8588744588744589</v>
      </c>
      <c r="T109" s="1332">
        <v>1</v>
      </c>
      <c r="U109" s="1338">
        <v>59520000</v>
      </c>
      <c r="V109" s="139"/>
      <c r="W109" s="141"/>
      <c r="X109" s="139"/>
      <c r="Y109" s="141"/>
      <c r="Z109" s="139" t="s">
        <v>1035</v>
      </c>
      <c r="AA109" s="142"/>
      <c r="AB109" s="1319" t="s">
        <v>1036</v>
      </c>
    </row>
    <row r="110" spans="1:28" ht="60" customHeight="1" x14ac:dyDescent="0.25">
      <c r="A110" s="1231"/>
      <c r="B110" s="1218"/>
      <c r="C110" s="1218"/>
      <c r="D110" s="127">
        <v>99</v>
      </c>
      <c r="E110" s="127" t="s">
        <v>632</v>
      </c>
      <c r="F110" s="127" t="s">
        <v>633</v>
      </c>
      <c r="G110" s="127" t="s">
        <v>634</v>
      </c>
      <c r="H110" s="127" t="s">
        <v>635</v>
      </c>
      <c r="I110" s="128" t="s">
        <v>631</v>
      </c>
      <c r="J110" s="1226"/>
      <c r="K110" s="1218"/>
      <c r="L110" s="1219"/>
      <c r="M110" s="1299"/>
      <c r="N110" s="1333"/>
      <c r="O110" s="1215"/>
      <c r="P110" s="1167"/>
      <c r="Q110" s="1336"/>
      <c r="R110" s="1339"/>
      <c r="S110" s="1342"/>
      <c r="T110" s="1333"/>
      <c r="U110" s="1339"/>
      <c r="V110" s="139"/>
      <c r="W110" s="141"/>
      <c r="X110" s="139"/>
      <c r="Y110" s="141"/>
      <c r="Z110" s="139"/>
      <c r="AA110" s="142"/>
      <c r="AB110" s="1321"/>
    </row>
    <row r="111" spans="1:28" ht="60" customHeight="1" x14ac:dyDescent="0.25">
      <c r="A111" s="1231"/>
      <c r="B111" s="1218"/>
      <c r="C111" s="1219" t="s">
        <v>636</v>
      </c>
      <c r="D111" s="129">
        <v>100</v>
      </c>
      <c r="E111" s="127" t="s">
        <v>637</v>
      </c>
      <c r="F111" s="127" t="s">
        <v>638</v>
      </c>
      <c r="G111" s="127" t="s">
        <v>639</v>
      </c>
      <c r="H111" s="127" t="s">
        <v>640</v>
      </c>
      <c r="I111" s="128" t="s">
        <v>641</v>
      </c>
      <c r="J111" s="1226"/>
      <c r="K111" s="1218"/>
      <c r="L111" s="1219"/>
      <c r="M111" s="1299"/>
      <c r="N111" s="1333"/>
      <c r="O111" s="1215"/>
      <c r="P111" s="1167"/>
      <c r="Q111" s="1336"/>
      <c r="R111" s="1339"/>
      <c r="S111" s="1342"/>
      <c r="T111" s="1333"/>
      <c r="U111" s="1339"/>
      <c r="V111" s="139"/>
      <c r="W111" s="141"/>
      <c r="X111" s="139"/>
      <c r="Y111" s="141"/>
      <c r="Z111" s="139"/>
      <c r="AA111" s="142"/>
      <c r="AB111" s="1321"/>
    </row>
    <row r="112" spans="1:28" ht="60" customHeight="1" x14ac:dyDescent="0.25">
      <c r="A112" s="1231"/>
      <c r="B112" s="1218"/>
      <c r="C112" s="1219"/>
      <c r="D112" s="127">
        <v>101</v>
      </c>
      <c r="E112" s="129" t="s">
        <v>642</v>
      </c>
      <c r="F112" s="127" t="s">
        <v>643</v>
      </c>
      <c r="G112" s="127" t="s">
        <v>644</v>
      </c>
      <c r="H112" s="127" t="s">
        <v>645</v>
      </c>
      <c r="I112" s="128" t="s">
        <v>641</v>
      </c>
      <c r="J112" s="1226"/>
      <c r="K112" s="1218"/>
      <c r="L112" s="1219"/>
      <c r="M112" s="1299"/>
      <c r="N112" s="1333"/>
      <c r="O112" s="1215"/>
      <c r="P112" s="1167"/>
      <c r="Q112" s="1336"/>
      <c r="R112" s="1339"/>
      <c r="S112" s="1342"/>
      <c r="T112" s="1333"/>
      <c r="U112" s="1339"/>
      <c r="V112" s="139"/>
      <c r="W112" s="141"/>
      <c r="X112" s="139"/>
      <c r="Y112" s="141"/>
      <c r="Z112" s="139"/>
      <c r="AA112" s="142"/>
      <c r="AB112" s="1321"/>
    </row>
    <row r="113" spans="1:28" ht="60" customHeight="1" x14ac:dyDescent="0.25">
      <c r="A113" s="1231"/>
      <c r="B113" s="1218"/>
      <c r="C113" s="1219"/>
      <c r="D113" s="127">
        <v>102</v>
      </c>
      <c r="E113" s="127" t="s">
        <v>646</v>
      </c>
      <c r="F113" s="127" t="s">
        <v>647</v>
      </c>
      <c r="G113" s="127" t="s">
        <v>648</v>
      </c>
      <c r="H113" s="127" t="s">
        <v>649</v>
      </c>
      <c r="I113" s="128" t="s">
        <v>650</v>
      </c>
      <c r="J113" s="1226"/>
      <c r="K113" s="1218"/>
      <c r="L113" s="1219"/>
      <c r="M113" s="1299"/>
      <c r="N113" s="1333"/>
      <c r="O113" s="1215"/>
      <c r="P113" s="1167"/>
      <c r="Q113" s="1336"/>
      <c r="R113" s="1339"/>
      <c r="S113" s="1342"/>
      <c r="T113" s="1333"/>
      <c r="U113" s="1339"/>
      <c r="V113" s="139"/>
      <c r="W113" s="141"/>
      <c r="X113" s="139"/>
      <c r="Y113" s="141"/>
      <c r="Z113" s="139"/>
      <c r="AA113" s="142"/>
      <c r="AB113" s="1321"/>
    </row>
    <row r="114" spans="1:28" ht="60" customHeight="1" x14ac:dyDescent="0.25">
      <c r="A114" s="1231"/>
      <c r="B114" s="1218"/>
      <c r="C114" s="1219"/>
      <c r="D114" s="127">
        <v>103</v>
      </c>
      <c r="E114" s="127" t="s">
        <v>651</v>
      </c>
      <c r="F114" s="127" t="s">
        <v>652</v>
      </c>
      <c r="G114" s="127" t="s">
        <v>653</v>
      </c>
      <c r="H114" s="127" t="s">
        <v>654</v>
      </c>
      <c r="I114" s="128" t="s">
        <v>655</v>
      </c>
      <c r="J114" s="1226"/>
      <c r="K114" s="1218"/>
      <c r="L114" s="1219"/>
      <c r="M114" s="1299"/>
      <c r="N114" s="1333"/>
      <c r="O114" s="1215"/>
      <c r="P114" s="1167"/>
      <c r="Q114" s="1336"/>
      <c r="R114" s="1339"/>
      <c r="S114" s="1342"/>
      <c r="T114" s="1333"/>
      <c r="U114" s="1339"/>
      <c r="V114" s="139"/>
      <c r="W114" s="141"/>
      <c r="X114" s="139"/>
      <c r="Y114" s="141"/>
      <c r="Z114" s="139"/>
      <c r="AA114" s="142"/>
      <c r="AB114" s="1320"/>
    </row>
    <row r="115" spans="1:28" ht="60" customHeight="1" x14ac:dyDescent="0.25">
      <c r="A115" s="1231"/>
      <c r="B115" s="1218"/>
      <c r="C115" s="1219"/>
      <c r="D115" s="129">
        <v>104</v>
      </c>
      <c r="E115" s="127" t="s">
        <v>656</v>
      </c>
      <c r="F115" s="127" t="s">
        <v>657</v>
      </c>
      <c r="G115" s="127" t="s">
        <v>658</v>
      </c>
      <c r="H115" s="127" t="s">
        <v>659</v>
      </c>
      <c r="I115" s="128" t="s">
        <v>660</v>
      </c>
      <c r="J115" s="1226"/>
      <c r="K115" s="1218"/>
      <c r="L115" s="1219"/>
      <c r="M115" s="1299"/>
      <c r="N115" s="1333"/>
      <c r="O115" s="1215"/>
      <c r="P115" s="1167"/>
      <c r="Q115" s="1336"/>
      <c r="R115" s="1339"/>
      <c r="S115" s="1342"/>
      <c r="T115" s="1333"/>
      <c r="U115" s="1339"/>
      <c r="V115" s="139"/>
      <c r="W115" s="141"/>
      <c r="X115" s="139"/>
      <c r="Y115" s="141"/>
      <c r="Z115" s="139"/>
      <c r="AA115" s="142"/>
      <c r="AB115" s="128" t="s">
        <v>1037</v>
      </c>
    </row>
    <row r="116" spans="1:28" ht="60" customHeight="1" x14ac:dyDescent="0.25">
      <c r="A116" s="1231"/>
      <c r="B116" s="1218"/>
      <c r="C116" s="1219"/>
      <c r="D116" s="127">
        <v>105</v>
      </c>
      <c r="E116" s="127" t="s">
        <v>661</v>
      </c>
      <c r="F116" s="127" t="s">
        <v>662</v>
      </c>
      <c r="G116" s="127" t="s">
        <v>663</v>
      </c>
      <c r="H116" s="127" t="s">
        <v>664</v>
      </c>
      <c r="I116" s="128" t="s">
        <v>665</v>
      </c>
      <c r="J116" s="1226"/>
      <c r="K116" s="1218"/>
      <c r="L116" s="1219"/>
      <c r="M116" s="1299"/>
      <c r="N116" s="1333"/>
      <c r="O116" s="1215"/>
      <c r="P116" s="1167"/>
      <c r="Q116" s="1336"/>
      <c r="R116" s="1339"/>
      <c r="S116" s="1342"/>
      <c r="T116" s="1333"/>
      <c r="U116" s="1339"/>
      <c r="V116" s="139"/>
      <c r="W116" s="141"/>
      <c r="X116" s="139"/>
      <c r="Y116" s="141"/>
      <c r="Z116" s="139"/>
      <c r="AA116" s="142"/>
      <c r="AB116" s="144" t="s">
        <v>1038</v>
      </c>
    </row>
    <row r="117" spans="1:28" ht="60" customHeight="1" x14ac:dyDescent="0.25">
      <c r="A117" s="1231"/>
      <c r="B117" s="1218"/>
      <c r="C117" s="1219"/>
      <c r="D117" s="127">
        <v>106</v>
      </c>
      <c r="E117" s="125" t="s">
        <v>666</v>
      </c>
      <c r="F117" s="127" t="s">
        <v>667</v>
      </c>
      <c r="G117" s="127" t="s">
        <v>668</v>
      </c>
      <c r="H117" s="127" t="s">
        <v>669</v>
      </c>
      <c r="I117" s="128" t="s">
        <v>1020</v>
      </c>
      <c r="J117" s="1226"/>
      <c r="K117" s="1218"/>
      <c r="L117" s="1219"/>
      <c r="M117" s="1299"/>
      <c r="N117" s="1333"/>
      <c r="O117" s="1215"/>
      <c r="P117" s="1167"/>
      <c r="Q117" s="1336"/>
      <c r="R117" s="1339"/>
      <c r="S117" s="1342"/>
      <c r="T117" s="1333"/>
      <c r="U117" s="1339"/>
      <c r="V117" s="139"/>
      <c r="W117" s="141"/>
      <c r="X117" s="139"/>
      <c r="Y117" s="141"/>
      <c r="Z117" s="139"/>
      <c r="AA117" s="142"/>
      <c r="AB117" s="144" t="s">
        <v>1039</v>
      </c>
    </row>
    <row r="118" spans="1:28" ht="60" customHeight="1" x14ac:dyDescent="0.25">
      <c r="A118" s="1231"/>
      <c r="B118" s="1218"/>
      <c r="C118" s="1219"/>
      <c r="D118" s="127">
        <v>107</v>
      </c>
      <c r="E118" s="127" t="s">
        <v>671</v>
      </c>
      <c r="F118" s="127" t="s">
        <v>672</v>
      </c>
      <c r="G118" s="127" t="s">
        <v>673</v>
      </c>
      <c r="H118" s="127" t="s">
        <v>59</v>
      </c>
      <c r="I118" s="128" t="s">
        <v>674</v>
      </c>
      <c r="J118" s="1226"/>
      <c r="K118" s="1218"/>
      <c r="L118" s="1219"/>
      <c r="M118" s="1299"/>
      <c r="N118" s="1333"/>
      <c r="O118" s="1215"/>
      <c r="P118" s="1167"/>
      <c r="Q118" s="1336"/>
      <c r="R118" s="1339"/>
      <c r="S118" s="1342"/>
      <c r="T118" s="1333"/>
      <c r="U118" s="1339"/>
      <c r="V118" s="139"/>
      <c r="W118" s="141"/>
      <c r="X118" s="139"/>
      <c r="Y118" s="141"/>
      <c r="Z118" s="139"/>
      <c r="AA118" s="142"/>
      <c r="AB118" s="144" t="s">
        <v>1040</v>
      </c>
    </row>
    <row r="119" spans="1:28" ht="60" customHeight="1" x14ac:dyDescent="0.25">
      <c r="A119" s="1231"/>
      <c r="B119" s="1219" t="s">
        <v>675</v>
      </c>
      <c r="C119" s="1218" t="s">
        <v>676</v>
      </c>
      <c r="D119" s="129">
        <v>108</v>
      </c>
      <c r="E119" s="125" t="s">
        <v>677</v>
      </c>
      <c r="F119" s="127" t="s">
        <v>678</v>
      </c>
      <c r="G119" s="127" t="s">
        <v>679</v>
      </c>
      <c r="H119" s="127" t="s">
        <v>680</v>
      </c>
      <c r="I119" s="128" t="s">
        <v>1021</v>
      </c>
      <c r="J119" s="1226"/>
      <c r="K119" s="1218"/>
      <c r="L119" s="1219"/>
      <c r="M119" s="1299"/>
      <c r="N119" s="1333"/>
      <c r="O119" s="1215"/>
      <c r="P119" s="1167"/>
      <c r="Q119" s="1336"/>
      <c r="R119" s="1339"/>
      <c r="S119" s="1342"/>
      <c r="T119" s="1333"/>
      <c r="U119" s="1339"/>
      <c r="V119" s="139"/>
      <c r="W119" s="141"/>
      <c r="X119" s="139"/>
      <c r="Y119" s="141"/>
      <c r="Z119" s="139"/>
      <c r="AA119" s="142"/>
      <c r="AB119" s="144" t="s">
        <v>1041</v>
      </c>
    </row>
    <row r="120" spans="1:28" ht="60" customHeight="1" thickBot="1" x14ac:dyDescent="0.3">
      <c r="A120" s="1345"/>
      <c r="B120" s="1220"/>
      <c r="C120" s="1235"/>
      <c r="D120" s="136">
        <v>109</v>
      </c>
      <c r="E120" s="185" t="s">
        <v>681</v>
      </c>
      <c r="F120" s="136" t="s">
        <v>682</v>
      </c>
      <c r="G120" s="136" t="s">
        <v>683</v>
      </c>
      <c r="H120" s="136" t="s">
        <v>684</v>
      </c>
      <c r="I120" s="186" t="s">
        <v>685</v>
      </c>
      <c r="J120" s="1236"/>
      <c r="K120" s="1235"/>
      <c r="L120" s="1220"/>
      <c r="M120" s="1300"/>
      <c r="N120" s="1371"/>
      <c r="O120" s="1372"/>
      <c r="P120" s="1312"/>
      <c r="Q120" s="1373"/>
      <c r="R120" s="1370"/>
      <c r="S120" s="1369"/>
      <c r="T120" s="1371"/>
      <c r="U120" s="1370"/>
      <c r="V120" s="93"/>
      <c r="W120" s="94"/>
      <c r="X120" s="93"/>
      <c r="Y120" s="94"/>
      <c r="Z120" s="93"/>
      <c r="AA120" s="95"/>
      <c r="AB120" s="144" t="s">
        <v>1042</v>
      </c>
    </row>
  </sheetData>
  <mergeCells count="272">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S36:S37"/>
    <mergeCell ref="S48:S49"/>
    <mergeCell ref="S50:S51"/>
    <mergeCell ref="Q53:Q55"/>
    <mergeCell ref="R53:R55"/>
    <mergeCell ref="S53:S55"/>
    <mergeCell ref="Q57:Q60"/>
    <mergeCell ref="Q100:Q101"/>
    <mergeCell ref="R100:R101"/>
    <mergeCell ref="R36:R37"/>
    <mergeCell ref="P36:P37"/>
    <mergeCell ref="P48:P49"/>
    <mergeCell ref="P50:P51"/>
    <mergeCell ref="P53:P55"/>
    <mergeCell ref="P57:P60"/>
    <mergeCell ref="P62:P67"/>
    <mergeCell ref="P78:P81"/>
    <mergeCell ref="P88:P89"/>
    <mergeCell ref="Q96:Q98"/>
    <mergeCell ref="Q36:Q37"/>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A109:A120"/>
    <mergeCell ref="B109:B118"/>
    <mergeCell ref="C109:C110"/>
    <mergeCell ref="B97:B99"/>
    <mergeCell ref="C97:C99"/>
    <mergeCell ref="B100:B108"/>
    <mergeCell ref="C100:C107"/>
    <mergeCell ref="A85:A108"/>
    <mergeCell ref="B85:B96"/>
    <mergeCell ref="C85:C89"/>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1:I1"/>
    <mergeCell ref="A2:A3"/>
    <mergeCell ref="B2:B3"/>
    <mergeCell ref="C2:C3"/>
    <mergeCell ref="D2:D3"/>
    <mergeCell ref="E2:E3"/>
    <mergeCell ref="F2:F3"/>
    <mergeCell ref="G2:G3"/>
    <mergeCell ref="H2:H3"/>
    <mergeCell ref="I2:I3"/>
    <mergeCell ref="N2:O2"/>
    <mergeCell ref="Q2:R2"/>
    <mergeCell ref="P2:P3"/>
    <mergeCell ref="S2:S3"/>
    <mergeCell ref="N18:N20"/>
    <mergeCell ref="O18:O20"/>
    <mergeCell ref="Q18:Q20"/>
    <mergeCell ref="R18:R20"/>
    <mergeCell ref="S18:S20"/>
    <mergeCell ref="P18:P20"/>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s>
  <conditionalFormatting sqref="L44">
    <cfRule type="duplicateValues" dxfId="1068" priority="514"/>
  </conditionalFormatting>
  <conditionalFormatting sqref="L39">
    <cfRule type="duplicateValues" dxfId="1067" priority="513"/>
  </conditionalFormatting>
  <conditionalFormatting sqref="L18">
    <cfRule type="duplicateValues" dxfId="1066" priority="512"/>
  </conditionalFormatting>
  <conditionalFormatting sqref="L42">
    <cfRule type="duplicateValues" dxfId="1065" priority="511"/>
  </conditionalFormatting>
  <conditionalFormatting sqref="L50">
    <cfRule type="duplicateValues" dxfId="1064" priority="510"/>
  </conditionalFormatting>
  <conditionalFormatting sqref="P42:P120 P36 P4 P7:P32">
    <cfRule type="cellIs" dxfId="1063" priority="503" operator="lessThan">
      <formula>0.4</formula>
    </cfRule>
    <cfRule type="cellIs" dxfId="1062" priority="504" operator="between">
      <formula>0.4</formula>
      <formula>0.5999</formula>
    </cfRule>
    <cfRule type="cellIs" dxfId="1061" priority="505" operator="between">
      <formula>0.6</formula>
      <formula>0.6999</formula>
    </cfRule>
    <cfRule type="cellIs" dxfId="1060" priority="506" operator="between">
      <formula>0.7</formula>
      <formula>0.7999</formula>
    </cfRule>
    <cfRule type="cellIs" dxfId="1059" priority="507" operator="greaterThan">
      <formula>0.7999</formula>
    </cfRule>
  </conditionalFormatting>
  <conditionalFormatting sqref="P4:P10 P99 P12:P18 P21:P29 P56 P34 P52 P43:P44 P46:P48 P36 P38:P41">
    <cfRule type="cellIs" dxfId="1058" priority="498" operator="lessThan">
      <formula>0.4</formula>
    </cfRule>
    <cfRule type="cellIs" dxfId="1057" priority="499" operator="between">
      <formula>0.4</formula>
      <formula>0.5999</formula>
    </cfRule>
    <cfRule type="cellIs" dxfId="1056" priority="500" operator="between">
      <formula>0.6</formula>
      <formula>0.6999</formula>
    </cfRule>
    <cfRule type="cellIs" dxfId="1055" priority="501" operator="between">
      <formula>0.7</formula>
      <formula>0.7999</formula>
    </cfRule>
    <cfRule type="cellIs" dxfId="1054" priority="502" operator="greaterThan">
      <formula>0.7999</formula>
    </cfRule>
  </conditionalFormatting>
  <conditionalFormatting sqref="P61 P72 P91:P92 P68:P69 P82 P87 P95 P74:P75">
    <cfRule type="cellIs" dxfId="1053" priority="493" operator="lessThan">
      <formula>0.4</formula>
    </cfRule>
    <cfRule type="cellIs" dxfId="1052" priority="494" operator="between">
      <formula>0.4</formula>
      <formula>0.5999</formula>
    </cfRule>
    <cfRule type="cellIs" dxfId="1051" priority="495" operator="between">
      <formula>0.6</formula>
      <formula>0.6999</formula>
    </cfRule>
    <cfRule type="cellIs" dxfId="1050" priority="496" operator="between">
      <formula>0.7</formula>
      <formula>0.7999</formula>
    </cfRule>
    <cfRule type="cellIs" dxfId="1049" priority="497" operator="greaterThan">
      <formula>0.7999</formula>
    </cfRule>
  </conditionalFormatting>
  <conditionalFormatting sqref="P11">
    <cfRule type="cellIs" dxfId="1048" priority="488" operator="lessThan">
      <formula>0.4</formula>
    </cfRule>
    <cfRule type="cellIs" dxfId="1047" priority="489" operator="between">
      <formula>0.4</formula>
      <formula>0.5999</formula>
    </cfRule>
    <cfRule type="cellIs" dxfId="1046" priority="490" operator="between">
      <formula>0.6</formula>
      <formula>0.6999</formula>
    </cfRule>
    <cfRule type="cellIs" dxfId="1045" priority="491" operator="between">
      <formula>0.7</formula>
      <formula>0.7999</formula>
    </cfRule>
    <cfRule type="cellIs" dxfId="1044" priority="492" operator="greaterThan">
      <formula>0.7999</formula>
    </cfRule>
  </conditionalFormatting>
  <conditionalFormatting sqref="P71">
    <cfRule type="cellIs" dxfId="1043" priority="483" operator="lessThan">
      <formula>0.4</formula>
    </cfRule>
    <cfRule type="cellIs" dxfId="1042" priority="484" operator="between">
      <formula>0.4</formula>
      <formula>0.5999</formula>
    </cfRule>
    <cfRule type="cellIs" dxfId="1041" priority="485" operator="between">
      <formula>0.6</formula>
      <formula>0.6999</formula>
    </cfRule>
    <cfRule type="cellIs" dxfId="1040" priority="486" operator="between">
      <formula>0.7</formula>
      <formula>0.7999</formula>
    </cfRule>
    <cfRule type="cellIs" dxfId="1039" priority="487" operator="greaterThan">
      <formula>0.7999</formula>
    </cfRule>
  </conditionalFormatting>
  <conditionalFormatting sqref="P90">
    <cfRule type="cellIs" dxfId="1038" priority="478" operator="lessThan">
      <formula>0.4</formula>
    </cfRule>
    <cfRule type="cellIs" dxfId="1037" priority="479" operator="between">
      <formula>0.4</formula>
      <formula>0.5999</formula>
    </cfRule>
    <cfRule type="cellIs" dxfId="1036" priority="480" operator="between">
      <formula>0.6</formula>
      <formula>0.6999</formula>
    </cfRule>
    <cfRule type="cellIs" dxfId="1035" priority="481" operator="between">
      <formula>0.7</formula>
      <formula>0.7999</formula>
    </cfRule>
    <cfRule type="cellIs" dxfId="1034" priority="482" operator="greaterThan">
      <formula>0.7999</formula>
    </cfRule>
  </conditionalFormatting>
  <conditionalFormatting sqref="P30:P32">
    <cfRule type="cellIs" dxfId="1033" priority="473" operator="lessThan">
      <formula>0.4</formula>
    </cfRule>
    <cfRule type="cellIs" dxfId="1032" priority="474" operator="between">
      <formula>0.4</formula>
      <formula>0.5999</formula>
    </cfRule>
    <cfRule type="cellIs" dxfId="1031" priority="475" operator="between">
      <formula>0.6</formula>
      <formula>0.6999</formula>
    </cfRule>
    <cfRule type="cellIs" dxfId="1030" priority="476" operator="between">
      <formula>0.7</formula>
      <formula>0.7999</formula>
    </cfRule>
    <cfRule type="cellIs" dxfId="1029" priority="477" operator="greaterThan">
      <formula>0.7999</formula>
    </cfRule>
  </conditionalFormatting>
  <conditionalFormatting sqref="P53">
    <cfRule type="cellIs" dxfId="1028" priority="468" operator="lessThan">
      <formula>0.4</formula>
    </cfRule>
    <cfRule type="cellIs" dxfId="1027" priority="469" operator="between">
      <formula>0.4</formula>
      <formula>0.5999</formula>
    </cfRule>
    <cfRule type="cellIs" dxfId="1026" priority="470" operator="between">
      <formula>0.6</formula>
      <formula>0.6999</formula>
    </cfRule>
    <cfRule type="cellIs" dxfId="1025" priority="471" operator="between">
      <formula>0.7</formula>
      <formula>0.7999</formula>
    </cfRule>
    <cfRule type="cellIs" dxfId="1024" priority="472" operator="greaterThan">
      <formula>0.7999</formula>
    </cfRule>
  </conditionalFormatting>
  <conditionalFormatting sqref="P57">
    <cfRule type="cellIs" dxfId="1023" priority="463" operator="lessThan">
      <formula>0.4</formula>
    </cfRule>
    <cfRule type="cellIs" dxfId="1022" priority="464" operator="between">
      <formula>0.4</formula>
      <formula>0.5999</formula>
    </cfRule>
    <cfRule type="cellIs" dxfId="1021" priority="465" operator="between">
      <formula>0.6</formula>
      <formula>0.6999</formula>
    </cfRule>
    <cfRule type="cellIs" dxfId="1020" priority="466" operator="between">
      <formula>0.7</formula>
      <formula>0.7999</formula>
    </cfRule>
    <cfRule type="cellIs" dxfId="1019" priority="467" operator="greaterThan">
      <formula>0.7999</formula>
    </cfRule>
  </conditionalFormatting>
  <conditionalFormatting sqref="P62">
    <cfRule type="cellIs" dxfId="1018" priority="458" operator="lessThan">
      <formula>0.4</formula>
    </cfRule>
    <cfRule type="cellIs" dxfId="1017" priority="459" operator="between">
      <formula>0.4</formula>
      <formula>0.5999</formula>
    </cfRule>
    <cfRule type="cellIs" dxfId="1016" priority="460" operator="between">
      <formula>0.6</formula>
      <formula>0.6999</formula>
    </cfRule>
    <cfRule type="cellIs" dxfId="1015" priority="461" operator="between">
      <formula>0.7</formula>
      <formula>0.7999</formula>
    </cfRule>
    <cfRule type="cellIs" dxfId="1014" priority="462" operator="greaterThan">
      <formula>0.7999</formula>
    </cfRule>
  </conditionalFormatting>
  <conditionalFormatting sqref="P109">
    <cfRule type="cellIs" dxfId="1013" priority="453" operator="lessThan">
      <formula>0.4</formula>
    </cfRule>
    <cfRule type="cellIs" dxfId="1012" priority="454" operator="between">
      <formula>0.4</formula>
      <formula>0.5999</formula>
    </cfRule>
    <cfRule type="cellIs" dxfId="1011" priority="455" operator="between">
      <formula>0.6</formula>
      <formula>0.6999</formula>
    </cfRule>
    <cfRule type="cellIs" dxfId="1010" priority="456" operator="between">
      <formula>0.7</formula>
      <formula>0.7999</formula>
    </cfRule>
    <cfRule type="cellIs" dxfId="1009" priority="457" operator="greaterThan">
      <formula>0.7999</formula>
    </cfRule>
  </conditionalFormatting>
  <conditionalFormatting sqref="P78">
    <cfRule type="cellIs" dxfId="1008" priority="448" operator="lessThan">
      <formula>0.4</formula>
    </cfRule>
    <cfRule type="cellIs" dxfId="1007" priority="449" operator="between">
      <formula>0.4</formula>
      <formula>0.5999</formula>
    </cfRule>
    <cfRule type="cellIs" dxfId="1006" priority="450" operator="between">
      <formula>0.6</formula>
      <formula>0.6999</formula>
    </cfRule>
    <cfRule type="cellIs" dxfId="1005" priority="451" operator="between">
      <formula>0.7</formula>
      <formula>0.7999</formula>
    </cfRule>
    <cfRule type="cellIs" dxfId="1004" priority="452" operator="greaterThan">
      <formula>0.7999</formula>
    </cfRule>
  </conditionalFormatting>
  <conditionalFormatting sqref="P83:P84 P86">
    <cfRule type="cellIs" dxfId="1003" priority="443" operator="lessThan">
      <formula>0.4</formula>
    </cfRule>
    <cfRule type="cellIs" dxfId="1002" priority="444" operator="between">
      <formula>0.4</formula>
      <formula>0.5999</formula>
    </cfRule>
    <cfRule type="cellIs" dxfId="1001" priority="445" operator="between">
      <formula>0.6</formula>
      <formula>0.6999</formula>
    </cfRule>
    <cfRule type="cellIs" dxfId="1000" priority="446" operator="between">
      <formula>0.7</formula>
      <formula>0.7999</formula>
    </cfRule>
    <cfRule type="cellIs" dxfId="999" priority="447" operator="greaterThan">
      <formula>0.7999</formula>
    </cfRule>
  </conditionalFormatting>
  <conditionalFormatting sqref="P88">
    <cfRule type="cellIs" dxfId="998" priority="438" operator="lessThan">
      <formula>0.4</formula>
    </cfRule>
    <cfRule type="cellIs" dxfId="997" priority="439" operator="between">
      <formula>0.4</formula>
      <formula>0.5999</formula>
    </cfRule>
    <cfRule type="cellIs" dxfId="996" priority="440" operator="between">
      <formula>0.6</formula>
      <formula>0.6999</formula>
    </cfRule>
    <cfRule type="cellIs" dxfId="995" priority="441" operator="between">
      <formula>0.7</formula>
      <formula>0.7999</formula>
    </cfRule>
    <cfRule type="cellIs" dxfId="994" priority="442" operator="greaterThan">
      <formula>0.7999</formula>
    </cfRule>
  </conditionalFormatting>
  <conditionalFormatting sqref="P106">
    <cfRule type="cellIs" dxfId="993" priority="433" operator="lessThan">
      <formula>0.4</formula>
    </cfRule>
    <cfRule type="cellIs" dxfId="992" priority="434" operator="between">
      <formula>0.4</formula>
      <formula>0.5999</formula>
    </cfRule>
    <cfRule type="cellIs" dxfId="991" priority="435" operator="between">
      <formula>0.6</formula>
      <formula>0.6999</formula>
    </cfRule>
    <cfRule type="cellIs" dxfId="990" priority="436" operator="between">
      <formula>0.7</formula>
      <formula>0.7999</formula>
    </cfRule>
    <cfRule type="cellIs" dxfId="989" priority="437" operator="greaterThan">
      <formula>0.7999</formula>
    </cfRule>
  </conditionalFormatting>
  <conditionalFormatting sqref="P102">
    <cfRule type="cellIs" dxfId="988" priority="428" operator="lessThan">
      <formula>0.4</formula>
    </cfRule>
    <cfRule type="cellIs" dxfId="987" priority="429" operator="between">
      <formula>0.4</formula>
      <formula>0.5999</formula>
    </cfRule>
    <cfRule type="cellIs" dxfId="986" priority="430" operator="between">
      <formula>0.6</formula>
      <formula>0.6999</formula>
    </cfRule>
    <cfRule type="cellIs" dxfId="985" priority="431" operator="between">
      <formula>0.7</formula>
      <formula>0.7999</formula>
    </cfRule>
    <cfRule type="cellIs" dxfId="984" priority="432" operator="greaterThan">
      <formula>0.7999</formula>
    </cfRule>
  </conditionalFormatting>
  <conditionalFormatting sqref="P100">
    <cfRule type="cellIs" dxfId="983" priority="423" operator="lessThan">
      <formula>0.4</formula>
    </cfRule>
    <cfRule type="cellIs" dxfId="982" priority="424" operator="between">
      <formula>0.4</formula>
      <formula>0.5999</formula>
    </cfRule>
    <cfRule type="cellIs" dxfId="981" priority="425" operator="between">
      <formula>0.6</formula>
      <formula>0.6999</formula>
    </cfRule>
    <cfRule type="cellIs" dxfId="980" priority="426" operator="between">
      <formula>0.7</formula>
      <formula>0.7999</formula>
    </cfRule>
    <cfRule type="cellIs" dxfId="979" priority="427" operator="greaterThan">
      <formula>0.7999</formula>
    </cfRule>
  </conditionalFormatting>
  <conditionalFormatting sqref="P96">
    <cfRule type="cellIs" dxfId="978" priority="418" operator="lessThan">
      <formula>0.4</formula>
    </cfRule>
    <cfRule type="cellIs" dxfId="977" priority="419" operator="between">
      <formula>0.4</formula>
      <formula>0.5999</formula>
    </cfRule>
    <cfRule type="cellIs" dxfId="976" priority="420" operator="between">
      <formula>0.6</formula>
      <formula>0.6999</formula>
    </cfRule>
    <cfRule type="cellIs" dxfId="975" priority="421" operator="between">
      <formula>0.7</formula>
      <formula>0.7999</formula>
    </cfRule>
    <cfRule type="cellIs" dxfId="974" priority="422" operator="greaterThan">
      <formula>0.7999</formula>
    </cfRule>
  </conditionalFormatting>
  <conditionalFormatting sqref="P93">
    <cfRule type="cellIs" dxfId="973" priority="413" operator="lessThan">
      <formula>0.4</formula>
    </cfRule>
    <cfRule type="cellIs" dxfId="972" priority="414" operator="between">
      <formula>0.4</formula>
      <formula>0.5999</formula>
    </cfRule>
    <cfRule type="cellIs" dxfId="971" priority="415" operator="between">
      <formula>0.6</formula>
      <formula>0.6999</formula>
    </cfRule>
    <cfRule type="cellIs" dxfId="970" priority="416" operator="between">
      <formula>0.7</formula>
      <formula>0.7999</formula>
    </cfRule>
    <cfRule type="cellIs" dxfId="969" priority="417" operator="greaterThan">
      <formula>0.7999</formula>
    </cfRule>
  </conditionalFormatting>
  <conditionalFormatting sqref="P76">
    <cfRule type="cellIs" dxfId="968" priority="408" operator="lessThan">
      <formula>0.4</formula>
    </cfRule>
    <cfRule type="cellIs" dxfId="967" priority="409" operator="between">
      <formula>0.4</formula>
      <formula>0.5999</formula>
    </cfRule>
    <cfRule type="cellIs" dxfId="966" priority="410" operator="between">
      <formula>0.6</formula>
      <formula>0.6999</formula>
    </cfRule>
    <cfRule type="cellIs" dxfId="965" priority="411" operator="between">
      <formula>0.7</formula>
      <formula>0.7999</formula>
    </cfRule>
    <cfRule type="cellIs" dxfId="964" priority="412" operator="greaterThan">
      <formula>0.7999</formula>
    </cfRule>
  </conditionalFormatting>
  <conditionalFormatting sqref="P73">
    <cfRule type="cellIs" dxfId="963" priority="403" operator="lessThan">
      <formula>0.4</formula>
    </cfRule>
    <cfRule type="cellIs" dxfId="962" priority="404" operator="between">
      <formula>0.4</formula>
      <formula>0.5999</formula>
    </cfRule>
    <cfRule type="cellIs" dxfId="961" priority="405" operator="between">
      <formula>0.6</formula>
      <formula>0.6999</formula>
    </cfRule>
    <cfRule type="cellIs" dxfId="960" priority="406" operator="between">
      <formula>0.7</formula>
      <formula>0.7999</formula>
    </cfRule>
    <cfRule type="cellIs" dxfId="959" priority="407" operator="greaterThan">
      <formula>0.7999</formula>
    </cfRule>
  </conditionalFormatting>
  <conditionalFormatting sqref="P104">
    <cfRule type="cellIs" dxfId="958" priority="398" operator="lessThan">
      <formula>0.4</formula>
    </cfRule>
    <cfRule type="cellIs" dxfId="957" priority="399" operator="between">
      <formula>0.4</formula>
      <formula>0.5999</formula>
    </cfRule>
    <cfRule type="cellIs" dxfId="956" priority="400" operator="between">
      <formula>0.6</formula>
      <formula>0.6999</formula>
    </cfRule>
    <cfRule type="cellIs" dxfId="955" priority="401" operator="between">
      <formula>0.7</formula>
      <formula>0.7999</formula>
    </cfRule>
    <cfRule type="cellIs" dxfId="954" priority="402" operator="greaterThan">
      <formula>0.7999</formula>
    </cfRule>
  </conditionalFormatting>
  <conditionalFormatting sqref="P108">
    <cfRule type="cellIs" dxfId="953" priority="393" operator="lessThan">
      <formula>0.4</formula>
    </cfRule>
    <cfRule type="cellIs" dxfId="952" priority="394" operator="between">
      <formula>0.4</formula>
      <formula>0.5999</formula>
    </cfRule>
    <cfRule type="cellIs" dxfId="951" priority="395" operator="between">
      <formula>0.6</formula>
      <formula>0.6999</formula>
    </cfRule>
    <cfRule type="cellIs" dxfId="950" priority="396" operator="between">
      <formula>0.7</formula>
      <formula>0.7999</formula>
    </cfRule>
    <cfRule type="cellIs" dxfId="949" priority="397" operator="greaterThan">
      <formula>0.7999</formula>
    </cfRule>
  </conditionalFormatting>
  <conditionalFormatting sqref="P103">
    <cfRule type="cellIs" dxfId="948" priority="388" operator="lessThan">
      <formula>0.4</formula>
    </cfRule>
    <cfRule type="cellIs" dxfId="947" priority="389" operator="between">
      <formula>0.4</formula>
      <formula>0.5999</formula>
    </cfRule>
    <cfRule type="cellIs" dxfId="946" priority="390" operator="between">
      <formula>0.6</formula>
      <formula>0.6999</formula>
    </cfRule>
    <cfRule type="cellIs" dxfId="945" priority="391" operator="between">
      <formula>0.7</formula>
      <formula>0.7999</formula>
    </cfRule>
    <cfRule type="cellIs" dxfId="944" priority="392" operator="greaterThan">
      <formula>0.7999</formula>
    </cfRule>
  </conditionalFormatting>
  <conditionalFormatting sqref="P85">
    <cfRule type="cellIs" dxfId="943" priority="383" operator="lessThan">
      <formula>0.4</formula>
    </cfRule>
    <cfRule type="cellIs" dxfId="942" priority="384" operator="between">
      <formula>0.4</formula>
      <formula>0.5999</formula>
    </cfRule>
    <cfRule type="cellIs" dxfId="941" priority="385" operator="between">
      <formula>0.6</formula>
      <formula>0.6999</formula>
    </cfRule>
    <cfRule type="cellIs" dxfId="940" priority="386" operator="between">
      <formula>0.7</formula>
      <formula>0.7999</formula>
    </cfRule>
    <cfRule type="cellIs" dxfId="939" priority="387" operator="greaterThan">
      <formula>0.7999</formula>
    </cfRule>
  </conditionalFormatting>
  <conditionalFormatting sqref="P77">
    <cfRule type="cellIs" dxfId="938" priority="378" operator="lessThan">
      <formula>0.4</formula>
    </cfRule>
    <cfRule type="cellIs" dxfId="937" priority="379" operator="between">
      <formula>0.4</formula>
      <formula>0.5999</formula>
    </cfRule>
    <cfRule type="cellIs" dxfId="936" priority="380" operator="between">
      <formula>0.6</formula>
      <formula>0.6999</formula>
    </cfRule>
    <cfRule type="cellIs" dxfId="935" priority="381" operator="between">
      <formula>0.7</formula>
      <formula>0.7999</formula>
    </cfRule>
    <cfRule type="cellIs" dxfId="934" priority="382" operator="greaterThan">
      <formula>0.7999</formula>
    </cfRule>
  </conditionalFormatting>
  <conditionalFormatting sqref="P42">
    <cfRule type="cellIs" dxfId="933" priority="373" operator="lessThan">
      <formula>0.4</formula>
    </cfRule>
    <cfRule type="cellIs" dxfId="932" priority="374" operator="between">
      <formula>0.4</formula>
      <formula>0.5999</formula>
    </cfRule>
    <cfRule type="cellIs" dxfId="931" priority="375" operator="between">
      <formula>0.6</formula>
      <formula>0.6999</formula>
    </cfRule>
    <cfRule type="cellIs" dxfId="930" priority="376" operator="between">
      <formula>0.7</formula>
      <formula>0.7999</formula>
    </cfRule>
    <cfRule type="cellIs" dxfId="929" priority="377" operator="greaterThan">
      <formula>0.7999</formula>
    </cfRule>
  </conditionalFormatting>
  <conditionalFormatting sqref="P33">
    <cfRule type="cellIs" dxfId="928" priority="368" operator="lessThan">
      <formula>0.4</formula>
    </cfRule>
    <cfRule type="cellIs" dxfId="927" priority="369" operator="between">
      <formula>0.4</formula>
      <formula>0.5999</formula>
    </cfRule>
    <cfRule type="cellIs" dxfId="926" priority="370" operator="between">
      <formula>0.6</formula>
      <formula>0.6999</formula>
    </cfRule>
    <cfRule type="cellIs" dxfId="925" priority="371" operator="between">
      <formula>0.7</formula>
      <formula>0.7999</formula>
    </cfRule>
    <cfRule type="cellIs" dxfId="924" priority="372" operator="greaterThan">
      <formula>0.7999</formula>
    </cfRule>
  </conditionalFormatting>
  <conditionalFormatting sqref="P45">
    <cfRule type="cellIs" dxfId="923" priority="363" operator="lessThan">
      <formula>0.4</formula>
    </cfRule>
    <cfRule type="cellIs" dxfId="922" priority="364" operator="between">
      <formula>0.4</formula>
      <formula>0.5999</formula>
    </cfRule>
    <cfRule type="cellIs" dxfId="921" priority="365" operator="between">
      <formula>0.6</formula>
      <formula>0.6999</formula>
    </cfRule>
    <cfRule type="cellIs" dxfId="920" priority="366" operator="between">
      <formula>0.7</formula>
      <formula>0.7999</formula>
    </cfRule>
    <cfRule type="cellIs" dxfId="919" priority="367" operator="greaterThan">
      <formula>0.7999</formula>
    </cfRule>
  </conditionalFormatting>
  <conditionalFormatting sqref="P105">
    <cfRule type="cellIs" dxfId="918" priority="358" operator="lessThan">
      <formula>0.4</formula>
    </cfRule>
    <cfRule type="cellIs" dxfId="917" priority="359" operator="between">
      <formula>0.4</formula>
      <formula>0.5999</formula>
    </cfRule>
    <cfRule type="cellIs" dxfId="916" priority="360" operator="between">
      <formula>0.6</formula>
      <formula>0.6999</formula>
    </cfRule>
    <cfRule type="cellIs" dxfId="915" priority="361" operator="between">
      <formula>0.7</formula>
      <formula>0.7999</formula>
    </cfRule>
    <cfRule type="cellIs" dxfId="914" priority="362" operator="greaterThan">
      <formula>0.7999</formula>
    </cfRule>
  </conditionalFormatting>
  <conditionalFormatting sqref="P35">
    <cfRule type="cellIs" dxfId="913" priority="353" operator="lessThan">
      <formula>0.4</formula>
    </cfRule>
    <cfRule type="cellIs" dxfId="912" priority="354" operator="between">
      <formula>0.4</formula>
      <formula>0.5999</formula>
    </cfRule>
    <cfRule type="cellIs" dxfId="911" priority="355" operator="between">
      <formula>0.6</formula>
      <formula>0.6999</formula>
    </cfRule>
    <cfRule type="cellIs" dxfId="910" priority="356" operator="between">
      <formula>0.7</formula>
      <formula>0.7999</formula>
    </cfRule>
    <cfRule type="cellIs" dxfId="909" priority="357" operator="greaterThan">
      <formula>0.7999</formula>
    </cfRule>
  </conditionalFormatting>
  <conditionalFormatting sqref="P50">
    <cfRule type="cellIs" dxfId="908" priority="348" operator="lessThan">
      <formula>0.4</formula>
    </cfRule>
    <cfRule type="cellIs" dxfId="907" priority="349" operator="between">
      <formula>0.4</formula>
      <formula>0.5999</formula>
    </cfRule>
    <cfRule type="cellIs" dxfId="906" priority="350" operator="between">
      <formula>0.6</formula>
      <formula>0.6999</formula>
    </cfRule>
    <cfRule type="cellIs" dxfId="905" priority="351" operator="between">
      <formula>0.7</formula>
      <formula>0.7999</formula>
    </cfRule>
    <cfRule type="cellIs" dxfId="904" priority="352" operator="greaterThan">
      <formula>0.7999</formula>
    </cfRule>
  </conditionalFormatting>
  <conditionalFormatting sqref="P70">
    <cfRule type="cellIs" dxfId="903" priority="343" operator="lessThan">
      <formula>0.4</formula>
    </cfRule>
    <cfRule type="cellIs" dxfId="902" priority="344" operator="between">
      <formula>0.4</formula>
      <formula>0.5999</formula>
    </cfRule>
    <cfRule type="cellIs" dxfId="901" priority="345" operator="between">
      <formula>0.6</formula>
      <formula>0.6999</formula>
    </cfRule>
    <cfRule type="cellIs" dxfId="900" priority="346" operator="between">
      <formula>0.7</formula>
      <formula>0.7999</formula>
    </cfRule>
    <cfRule type="cellIs" dxfId="899" priority="347" operator="greaterThan">
      <formula>0.7999</formula>
    </cfRule>
  </conditionalFormatting>
  <conditionalFormatting sqref="L44">
    <cfRule type="duplicateValues" dxfId="898" priority="342"/>
  </conditionalFormatting>
  <conditionalFormatting sqref="L39">
    <cfRule type="duplicateValues" dxfId="897" priority="341"/>
  </conditionalFormatting>
  <conditionalFormatting sqref="L18">
    <cfRule type="duplicateValues" dxfId="896" priority="340"/>
  </conditionalFormatting>
  <conditionalFormatting sqref="L42">
    <cfRule type="duplicateValues" dxfId="895" priority="339"/>
  </conditionalFormatting>
  <conditionalFormatting sqref="L50">
    <cfRule type="duplicateValues" dxfId="894" priority="338"/>
  </conditionalFormatting>
  <conditionalFormatting sqref="K75">
    <cfRule type="duplicateValues" dxfId="893" priority="337"/>
  </conditionalFormatting>
  <conditionalFormatting sqref="L109">
    <cfRule type="duplicateValues" dxfId="892" priority="336"/>
  </conditionalFormatting>
  <conditionalFormatting sqref="P4:P10 P99 P12:P18 P21:P29 P56 P34 P52 P43:P44 P46:P48 P36 P38:P41">
    <cfRule type="cellIs" dxfId="891" priority="331" operator="lessThan">
      <formula>0.4</formula>
    </cfRule>
    <cfRule type="cellIs" dxfId="890" priority="332" operator="between">
      <formula>0.4</formula>
      <formula>0.5999</formula>
    </cfRule>
    <cfRule type="cellIs" dxfId="889" priority="333" operator="between">
      <formula>0.6</formula>
      <formula>0.6999</formula>
    </cfRule>
    <cfRule type="cellIs" dxfId="888" priority="334" operator="between">
      <formula>0.7</formula>
      <formula>0.7999</formula>
    </cfRule>
    <cfRule type="cellIs" dxfId="887" priority="335" operator="greaterThan">
      <formula>0.7999</formula>
    </cfRule>
  </conditionalFormatting>
  <conditionalFormatting sqref="S4:S5 S99 S12:S18 S21:S29 S34 S52 S43:S44 S46:S48 S36 S38:S41 S7 S9:S10">
    <cfRule type="cellIs" dxfId="886" priority="326" operator="lessThan">
      <formula>0.4</formula>
    </cfRule>
    <cfRule type="cellIs" dxfId="885" priority="327" operator="between">
      <formula>0.4</formula>
      <formula>0.5999</formula>
    </cfRule>
    <cfRule type="cellIs" dxfId="884" priority="328" operator="between">
      <formula>0.6</formula>
      <formula>0.6999</formula>
    </cfRule>
    <cfRule type="cellIs" dxfId="883" priority="329" operator="between">
      <formula>0.7</formula>
      <formula>0.7999</formula>
    </cfRule>
    <cfRule type="cellIs" dxfId="882" priority="330" operator="greaterThan">
      <formula>0.7999</formula>
    </cfRule>
  </conditionalFormatting>
  <conditionalFormatting sqref="P61 P72 P91:P92 P68:P69 P82 P87 P95 P74:P75">
    <cfRule type="cellIs" dxfId="881" priority="321" operator="lessThan">
      <formula>0.4</formula>
    </cfRule>
    <cfRule type="cellIs" dxfId="880" priority="322" operator="between">
      <formula>0.4</formula>
      <formula>0.5999</formula>
    </cfRule>
    <cfRule type="cellIs" dxfId="879" priority="323" operator="between">
      <formula>0.6</formula>
      <formula>0.6999</formula>
    </cfRule>
    <cfRule type="cellIs" dxfId="878" priority="324" operator="between">
      <formula>0.7</formula>
      <formula>0.7999</formula>
    </cfRule>
    <cfRule type="cellIs" dxfId="877" priority="325" operator="greaterThan">
      <formula>0.7999</formula>
    </cfRule>
  </conditionalFormatting>
  <conditionalFormatting sqref="S61 S72 S91:S92 S68:S69 S82 S87 S95 S74:S75">
    <cfRule type="cellIs" dxfId="876" priority="316" operator="lessThan">
      <formula>0.4</formula>
    </cfRule>
    <cfRule type="cellIs" dxfId="875" priority="317" operator="between">
      <formula>0.4</formula>
      <formula>0.5999</formula>
    </cfRule>
    <cfRule type="cellIs" dxfId="874" priority="318" operator="between">
      <formula>0.6</formula>
      <formula>0.6999</formula>
    </cfRule>
    <cfRule type="cellIs" dxfId="873" priority="319" operator="between">
      <formula>0.7</formula>
      <formula>0.7999</formula>
    </cfRule>
    <cfRule type="cellIs" dxfId="872" priority="320" operator="greaterThan">
      <formula>0.7999</formula>
    </cfRule>
  </conditionalFormatting>
  <conditionalFormatting sqref="P11">
    <cfRule type="cellIs" dxfId="871" priority="311" operator="lessThan">
      <formula>0.4</formula>
    </cfRule>
    <cfRule type="cellIs" dxfId="870" priority="312" operator="between">
      <formula>0.4</formula>
      <formula>0.5999</formula>
    </cfRule>
    <cfRule type="cellIs" dxfId="869" priority="313" operator="between">
      <formula>0.6</formula>
      <formula>0.6999</formula>
    </cfRule>
    <cfRule type="cellIs" dxfId="868" priority="314" operator="between">
      <formula>0.7</formula>
      <formula>0.7999</formula>
    </cfRule>
    <cfRule type="cellIs" dxfId="867" priority="315" operator="greaterThan">
      <formula>0.7999</formula>
    </cfRule>
  </conditionalFormatting>
  <conditionalFormatting sqref="S11">
    <cfRule type="cellIs" dxfId="866" priority="306" operator="lessThan">
      <formula>0.4</formula>
    </cfRule>
    <cfRule type="cellIs" dxfId="865" priority="307" operator="between">
      <formula>0.4</formula>
      <formula>0.5999</formula>
    </cfRule>
    <cfRule type="cellIs" dxfId="864" priority="308" operator="between">
      <formula>0.6</formula>
      <formula>0.6999</formula>
    </cfRule>
    <cfRule type="cellIs" dxfId="863" priority="309" operator="between">
      <formula>0.7</formula>
      <formula>0.7999</formula>
    </cfRule>
    <cfRule type="cellIs" dxfId="862" priority="310" operator="greaterThan">
      <formula>0.7999</formula>
    </cfRule>
  </conditionalFormatting>
  <conditionalFormatting sqref="P71">
    <cfRule type="cellIs" dxfId="861" priority="301" operator="lessThan">
      <formula>0.4</formula>
    </cfRule>
    <cfRule type="cellIs" dxfId="860" priority="302" operator="between">
      <formula>0.4</formula>
      <formula>0.5999</formula>
    </cfRule>
    <cfRule type="cellIs" dxfId="859" priority="303" operator="between">
      <formula>0.6</formula>
      <formula>0.6999</formula>
    </cfRule>
    <cfRule type="cellIs" dxfId="858" priority="304" operator="between">
      <formula>0.7</formula>
      <formula>0.7999</formula>
    </cfRule>
    <cfRule type="cellIs" dxfId="857" priority="305" operator="greaterThan">
      <formula>0.7999</formula>
    </cfRule>
  </conditionalFormatting>
  <conditionalFormatting sqref="S71">
    <cfRule type="cellIs" dxfId="856" priority="296" operator="lessThan">
      <formula>0.4</formula>
    </cfRule>
    <cfRule type="cellIs" dxfId="855" priority="297" operator="between">
      <formula>0.4</formula>
      <formula>0.5999</formula>
    </cfRule>
    <cfRule type="cellIs" dxfId="854" priority="298" operator="between">
      <formula>0.6</formula>
      <formula>0.6999</formula>
    </cfRule>
    <cfRule type="cellIs" dxfId="853" priority="299" operator="between">
      <formula>0.7</formula>
      <formula>0.7999</formula>
    </cfRule>
    <cfRule type="cellIs" dxfId="852" priority="300" operator="greaterThan">
      <formula>0.7999</formula>
    </cfRule>
  </conditionalFormatting>
  <conditionalFormatting sqref="P90">
    <cfRule type="cellIs" dxfId="851" priority="291" operator="lessThan">
      <formula>0.4</formula>
    </cfRule>
    <cfRule type="cellIs" dxfId="850" priority="292" operator="between">
      <formula>0.4</formula>
      <formula>0.5999</formula>
    </cfRule>
    <cfRule type="cellIs" dxfId="849" priority="293" operator="between">
      <formula>0.6</formula>
      <formula>0.6999</formula>
    </cfRule>
    <cfRule type="cellIs" dxfId="848" priority="294" operator="between">
      <formula>0.7</formula>
      <formula>0.7999</formula>
    </cfRule>
    <cfRule type="cellIs" dxfId="847" priority="295" operator="greaterThan">
      <formula>0.7999</formula>
    </cfRule>
  </conditionalFormatting>
  <conditionalFormatting sqref="S90">
    <cfRule type="cellIs" dxfId="846" priority="286" operator="lessThan">
      <formula>0.4</formula>
    </cfRule>
    <cfRule type="cellIs" dxfId="845" priority="287" operator="between">
      <formula>0.4</formula>
      <formula>0.5999</formula>
    </cfRule>
    <cfRule type="cellIs" dxfId="844" priority="288" operator="between">
      <formula>0.6</formula>
      <formula>0.6999</formula>
    </cfRule>
    <cfRule type="cellIs" dxfId="843" priority="289" operator="between">
      <formula>0.7</formula>
      <formula>0.7999</formula>
    </cfRule>
    <cfRule type="cellIs" dxfId="842" priority="290" operator="greaterThan">
      <formula>0.7999</formula>
    </cfRule>
  </conditionalFormatting>
  <conditionalFormatting sqref="P30:P32">
    <cfRule type="cellIs" dxfId="841" priority="281" operator="lessThan">
      <formula>0.4</formula>
    </cfRule>
    <cfRule type="cellIs" dxfId="840" priority="282" operator="between">
      <formula>0.4</formula>
      <formula>0.5999</formula>
    </cfRule>
    <cfRule type="cellIs" dxfId="839" priority="283" operator="between">
      <formula>0.6</formula>
      <formula>0.6999</formula>
    </cfRule>
    <cfRule type="cellIs" dxfId="838" priority="284" operator="between">
      <formula>0.7</formula>
      <formula>0.7999</formula>
    </cfRule>
    <cfRule type="cellIs" dxfId="837" priority="285" operator="greaterThan">
      <formula>0.7999</formula>
    </cfRule>
  </conditionalFormatting>
  <conditionalFormatting sqref="S30:S32">
    <cfRule type="cellIs" dxfId="836" priority="276" operator="lessThan">
      <formula>0.4</formula>
    </cfRule>
    <cfRule type="cellIs" dxfId="835" priority="277" operator="between">
      <formula>0.4</formula>
      <formula>0.5999</formula>
    </cfRule>
    <cfRule type="cellIs" dxfId="834" priority="278" operator="between">
      <formula>0.6</formula>
      <formula>0.6999</formula>
    </cfRule>
    <cfRule type="cellIs" dxfId="833" priority="279" operator="between">
      <formula>0.7</formula>
      <formula>0.7999</formula>
    </cfRule>
    <cfRule type="cellIs" dxfId="832" priority="280" operator="greaterThan">
      <formula>0.7999</formula>
    </cfRule>
  </conditionalFormatting>
  <conditionalFormatting sqref="P53">
    <cfRule type="cellIs" dxfId="831" priority="271" operator="lessThan">
      <formula>0.4</formula>
    </cfRule>
    <cfRule type="cellIs" dxfId="830" priority="272" operator="between">
      <formula>0.4</formula>
      <formula>0.5999</formula>
    </cfRule>
    <cfRule type="cellIs" dxfId="829" priority="273" operator="between">
      <formula>0.6</formula>
      <formula>0.6999</formula>
    </cfRule>
    <cfRule type="cellIs" dxfId="828" priority="274" operator="between">
      <formula>0.7</formula>
      <formula>0.7999</formula>
    </cfRule>
    <cfRule type="cellIs" dxfId="827" priority="275" operator="greaterThan">
      <formula>0.7999</formula>
    </cfRule>
  </conditionalFormatting>
  <conditionalFormatting sqref="S53">
    <cfRule type="cellIs" dxfId="826" priority="266" operator="lessThan">
      <formula>0.4</formula>
    </cfRule>
    <cfRule type="cellIs" dxfId="825" priority="267" operator="between">
      <formula>0.4</formula>
      <formula>0.5999</formula>
    </cfRule>
    <cfRule type="cellIs" dxfId="824" priority="268" operator="between">
      <formula>0.6</formula>
      <formula>0.6999</formula>
    </cfRule>
    <cfRule type="cellIs" dxfId="823" priority="269" operator="between">
      <formula>0.7</formula>
      <formula>0.7999</formula>
    </cfRule>
    <cfRule type="cellIs" dxfId="822" priority="270" operator="greaterThan">
      <formula>0.7999</formula>
    </cfRule>
  </conditionalFormatting>
  <conditionalFormatting sqref="P57">
    <cfRule type="cellIs" dxfId="821" priority="261" operator="lessThan">
      <formula>0.4</formula>
    </cfRule>
    <cfRule type="cellIs" dxfId="820" priority="262" operator="between">
      <formula>0.4</formula>
      <formula>0.5999</formula>
    </cfRule>
    <cfRule type="cellIs" dxfId="819" priority="263" operator="between">
      <formula>0.6</formula>
      <formula>0.6999</formula>
    </cfRule>
    <cfRule type="cellIs" dxfId="818" priority="264" operator="between">
      <formula>0.7</formula>
      <formula>0.7999</formula>
    </cfRule>
    <cfRule type="cellIs" dxfId="817" priority="265" operator="greaterThan">
      <formula>0.7999</formula>
    </cfRule>
  </conditionalFormatting>
  <conditionalFormatting sqref="S57">
    <cfRule type="cellIs" dxfId="816" priority="256" operator="lessThan">
      <formula>0.4</formula>
    </cfRule>
    <cfRule type="cellIs" dxfId="815" priority="257" operator="between">
      <formula>0.4</formula>
      <formula>0.5999</formula>
    </cfRule>
    <cfRule type="cellIs" dxfId="814" priority="258" operator="between">
      <formula>0.6</formula>
      <formula>0.6999</formula>
    </cfRule>
    <cfRule type="cellIs" dxfId="813" priority="259" operator="between">
      <formula>0.7</formula>
      <formula>0.7999</formula>
    </cfRule>
    <cfRule type="cellIs" dxfId="812" priority="260" operator="greaterThan">
      <formula>0.7999</formula>
    </cfRule>
  </conditionalFormatting>
  <conditionalFormatting sqref="P62">
    <cfRule type="cellIs" dxfId="811" priority="251" operator="lessThan">
      <formula>0.4</formula>
    </cfRule>
    <cfRule type="cellIs" dxfId="810" priority="252" operator="between">
      <formula>0.4</formula>
      <formula>0.5999</formula>
    </cfRule>
    <cfRule type="cellIs" dxfId="809" priority="253" operator="between">
      <formula>0.6</formula>
      <formula>0.6999</formula>
    </cfRule>
    <cfRule type="cellIs" dxfId="808" priority="254" operator="between">
      <formula>0.7</formula>
      <formula>0.7999</formula>
    </cfRule>
    <cfRule type="cellIs" dxfId="807" priority="255" operator="greaterThan">
      <formula>0.7999</formula>
    </cfRule>
  </conditionalFormatting>
  <conditionalFormatting sqref="S62">
    <cfRule type="cellIs" dxfId="806" priority="246" operator="lessThan">
      <formula>0.4</formula>
    </cfRule>
    <cfRule type="cellIs" dxfId="805" priority="247" operator="between">
      <formula>0.4</formula>
      <formula>0.5999</formula>
    </cfRule>
    <cfRule type="cellIs" dxfId="804" priority="248" operator="between">
      <formula>0.6</formula>
      <formula>0.6999</formula>
    </cfRule>
    <cfRule type="cellIs" dxfId="803" priority="249" operator="between">
      <formula>0.7</formula>
      <formula>0.7999</formula>
    </cfRule>
    <cfRule type="cellIs" dxfId="802" priority="250" operator="greaterThan">
      <formula>0.7999</formula>
    </cfRule>
  </conditionalFormatting>
  <conditionalFormatting sqref="P109">
    <cfRule type="cellIs" dxfId="801" priority="241" operator="lessThan">
      <formula>0.4</formula>
    </cfRule>
    <cfRule type="cellIs" dxfId="800" priority="242" operator="between">
      <formula>0.4</formula>
      <formula>0.5999</formula>
    </cfRule>
    <cfRule type="cellIs" dxfId="799" priority="243" operator="between">
      <formula>0.6</formula>
      <formula>0.6999</formula>
    </cfRule>
    <cfRule type="cellIs" dxfId="798" priority="244" operator="between">
      <formula>0.7</formula>
      <formula>0.7999</formula>
    </cfRule>
    <cfRule type="cellIs" dxfId="797" priority="245" operator="greaterThan">
      <formula>0.7999</formula>
    </cfRule>
  </conditionalFormatting>
  <conditionalFormatting sqref="S109">
    <cfRule type="cellIs" dxfId="796" priority="236" operator="lessThan">
      <formula>0.4</formula>
    </cfRule>
    <cfRule type="cellIs" dxfId="795" priority="237" operator="between">
      <formula>0.4</formula>
      <formula>0.5999</formula>
    </cfRule>
    <cfRule type="cellIs" dxfId="794" priority="238" operator="between">
      <formula>0.6</formula>
      <formula>0.6999</formula>
    </cfRule>
    <cfRule type="cellIs" dxfId="793" priority="239" operator="between">
      <formula>0.7</formula>
      <formula>0.7999</formula>
    </cfRule>
    <cfRule type="cellIs" dxfId="792" priority="240" operator="greaterThan">
      <formula>0.7999</formula>
    </cfRule>
  </conditionalFormatting>
  <conditionalFormatting sqref="P78">
    <cfRule type="cellIs" dxfId="791" priority="231" operator="lessThan">
      <formula>0.4</formula>
    </cfRule>
    <cfRule type="cellIs" dxfId="790" priority="232" operator="between">
      <formula>0.4</formula>
      <formula>0.5999</formula>
    </cfRule>
    <cfRule type="cellIs" dxfId="789" priority="233" operator="between">
      <formula>0.6</formula>
      <formula>0.6999</formula>
    </cfRule>
    <cfRule type="cellIs" dxfId="788" priority="234" operator="between">
      <formula>0.7</formula>
      <formula>0.7999</formula>
    </cfRule>
    <cfRule type="cellIs" dxfId="787" priority="235" operator="greaterThan">
      <formula>0.7999</formula>
    </cfRule>
  </conditionalFormatting>
  <conditionalFormatting sqref="S78">
    <cfRule type="cellIs" dxfId="786" priority="226" operator="lessThan">
      <formula>0.4</formula>
    </cfRule>
    <cfRule type="cellIs" dxfId="785" priority="227" operator="between">
      <formula>0.4</formula>
      <formula>0.5999</formula>
    </cfRule>
    <cfRule type="cellIs" dxfId="784" priority="228" operator="between">
      <formula>0.6</formula>
      <formula>0.6999</formula>
    </cfRule>
    <cfRule type="cellIs" dxfId="783" priority="229" operator="between">
      <formula>0.7</formula>
      <formula>0.7999</formula>
    </cfRule>
    <cfRule type="cellIs" dxfId="782" priority="230" operator="greaterThan">
      <formula>0.7999</formula>
    </cfRule>
  </conditionalFormatting>
  <conditionalFormatting sqref="P83:P84 P86">
    <cfRule type="cellIs" dxfId="781" priority="221" operator="lessThan">
      <formula>0.4</formula>
    </cfRule>
    <cfRule type="cellIs" dxfId="780" priority="222" operator="between">
      <formula>0.4</formula>
      <formula>0.5999</formula>
    </cfRule>
    <cfRule type="cellIs" dxfId="779" priority="223" operator="between">
      <formula>0.6</formula>
      <formula>0.6999</formula>
    </cfRule>
    <cfRule type="cellIs" dxfId="778" priority="224" operator="between">
      <formula>0.7</formula>
      <formula>0.7999</formula>
    </cfRule>
    <cfRule type="cellIs" dxfId="777" priority="225" operator="greaterThan">
      <formula>0.7999</formula>
    </cfRule>
  </conditionalFormatting>
  <conditionalFormatting sqref="S83:S84 S86">
    <cfRule type="cellIs" dxfId="776" priority="216" operator="lessThan">
      <formula>0.4</formula>
    </cfRule>
    <cfRule type="cellIs" dxfId="775" priority="217" operator="between">
      <formula>0.4</formula>
      <formula>0.5999</formula>
    </cfRule>
    <cfRule type="cellIs" dxfId="774" priority="218" operator="between">
      <formula>0.6</formula>
      <formula>0.6999</formula>
    </cfRule>
    <cfRule type="cellIs" dxfId="773" priority="219" operator="between">
      <formula>0.7</formula>
      <formula>0.7999</formula>
    </cfRule>
    <cfRule type="cellIs" dxfId="772" priority="220" operator="greaterThan">
      <formula>0.7999</formula>
    </cfRule>
  </conditionalFormatting>
  <conditionalFormatting sqref="P88">
    <cfRule type="cellIs" dxfId="771" priority="211" operator="lessThan">
      <formula>0.4</formula>
    </cfRule>
    <cfRule type="cellIs" dxfId="770" priority="212" operator="between">
      <formula>0.4</formula>
      <formula>0.5999</formula>
    </cfRule>
    <cfRule type="cellIs" dxfId="769" priority="213" operator="between">
      <formula>0.6</formula>
      <formula>0.6999</formula>
    </cfRule>
    <cfRule type="cellIs" dxfId="768" priority="214" operator="between">
      <formula>0.7</formula>
      <formula>0.7999</formula>
    </cfRule>
    <cfRule type="cellIs" dxfId="767" priority="215" operator="greaterThan">
      <formula>0.7999</formula>
    </cfRule>
  </conditionalFormatting>
  <conditionalFormatting sqref="S88">
    <cfRule type="cellIs" dxfId="766" priority="206" operator="lessThan">
      <formula>0.4</formula>
    </cfRule>
    <cfRule type="cellIs" dxfId="765" priority="207" operator="between">
      <formula>0.4</formula>
      <formula>0.5999</formula>
    </cfRule>
    <cfRule type="cellIs" dxfId="764" priority="208" operator="between">
      <formula>0.6</formula>
      <formula>0.6999</formula>
    </cfRule>
    <cfRule type="cellIs" dxfId="763" priority="209" operator="between">
      <formula>0.7</formula>
      <formula>0.7999</formula>
    </cfRule>
    <cfRule type="cellIs" dxfId="762" priority="210" operator="greaterThan">
      <formula>0.7999</formula>
    </cfRule>
  </conditionalFormatting>
  <conditionalFormatting sqref="P106">
    <cfRule type="cellIs" dxfId="761" priority="201" operator="lessThan">
      <formula>0.4</formula>
    </cfRule>
    <cfRule type="cellIs" dxfId="760" priority="202" operator="between">
      <formula>0.4</formula>
      <formula>0.5999</formula>
    </cfRule>
    <cfRule type="cellIs" dxfId="759" priority="203" operator="between">
      <formula>0.6</formula>
      <formula>0.6999</formula>
    </cfRule>
    <cfRule type="cellIs" dxfId="758" priority="204" operator="between">
      <formula>0.7</formula>
      <formula>0.7999</formula>
    </cfRule>
    <cfRule type="cellIs" dxfId="757" priority="205" operator="greaterThan">
      <formula>0.7999</formula>
    </cfRule>
  </conditionalFormatting>
  <conditionalFormatting sqref="S106">
    <cfRule type="cellIs" dxfId="756" priority="196" operator="lessThan">
      <formula>0.4</formula>
    </cfRule>
    <cfRule type="cellIs" dxfId="755" priority="197" operator="between">
      <formula>0.4</formula>
      <formula>0.5999</formula>
    </cfRule>
    <cfRule type="cellIs" dxfId="754" priority="198" operator="between">
      <formula>0.6</formula>
      <formula>0.6999</formula>
    </cfRule>
    <cfRule type="cellIs" dxfId="753" priority="199" operator="between">
      <formula>0.7</formula>
      <formula>0.7999</formula>
    </cfRule>
    <cfRule type="cellIs" dxfId="752" priority="200" operator="greaterThan">
      <formula>0.7999</formula>
    </cfRule>
  </conditionalFormatting>
  <conditionalFormatting sqref="P102">
    <cfRule type="cellIs" dxfId="751" priority="191" operator="lessThan">
      <formula>0.4</formula>
    </cfRule>
    <cfRule type="cellIs" dxfId="750" priority="192" operator="between">
      <formula>0.4</formula>
      <formula>0.5999</formula>
    </cfRule>
    <cfRule type="cellIs" dxfId="749" priority="193" operator="between">
      <formula>0.6</formula>
      <formula>0.6999</formula>
    </cfRule>
    <cfRule type="cellIs" dxfId="748" priority="194" operator="between">
      <formula>0.7</formula>
      <formula>0.7999</formula>
    </cfRule>
    <cfRule type="cellIs" dxfId="747" priority="195" operator="greaterThan">
      <formula>0.7999</formula>
    </cfRule>
  </conditionalFormatting>
  <conditionalFormatting sqref="S102">
    <cfRule type="cellIs" dxfId="746" priority="186" operator="lessThan">
      <formula>0.4</formula>
    </cfRule>
    <cfRule type="cellIs" dxfId="745" priority="187" operator="between">
      <formula>0.4</formula>
      <formula>0.5999</formula>
    </cfRule>
    <cfRule type="cellIs" dxfId="744" priority="188" operator="between">
      <formula>0.6</formula>
      <formula>0.6999</formula>
    </cfRule>
    <cfRule type="cellIs" dxfId="743" priority="189" operator="between">
      <formula>0.7</formula>
      <formula>0.7999</formula>
    </cfRule>
    <cfRule type="cellIs" dxfId="742" priority="190" operator="greaterThan">
      <formula>0.7999</formula>
    </cfRule>
  </conditionalFormatting>
  <conditionalFormatting sqref="P100">
    <cfRule type="cellIs" dxfId="741" priority="181" operator="lessThan">
      <formula>0.4</formula>
    </cfRule>
    <cfRule type="cellIs" dxfId="740" priority="182" operator="between">
      <formula>0.4</formula>
      <formula>0.5999</formula>
    </cfRule>
    <cfRule type="cellIs" dxfId="739" priority="183" operator="between">
      <formula>0.6</formula>
      <formula>0.6999</formula>
    </cfRule>
    <cfRule type="cellIs" dxfId="738" priority="184" operator="between">
      <formula>0.7</formula>
      <formula>0.7999</formula>
    </cfRule>
    <cfRule type="cellIs" dxfId="737" priority="185" operator="greaterThan">
      <formula>0.7999</formula>
    </cfRule>
  </conditionalFormatting>
  <conditionalFormatting sqref="S100">
    <cfRule type="cellIs" dxfId="736" priority="176" operator="lessThan">
      <formula>0.4</formula>
    </cfRule>
    <cfRule type="cellIs" dxfId="735" priority="177" operator="between">
      <formula>0.4</formula>
      <formula>0.5999</formula>
    </cfRule>
    <cfRule type="cellIs" dxfId="734" priority="178" operator="between">
      <formula>0.6</formula>
      <formula>0.6999</formula>
    </cfRule>
    <cfRule type="cellIs" dxfId="733" priority="179" operator="between">
      <formula>0.7</formula>
      <formula>0.7999</formula>
    </cfRule>
    <cfRule type="cellIs" dxfId="732" priority="180" operator="greaterThan">
      <formula>0.7999</formula>
    </cfRule>
  </conditionalFormatting>
  <conditionalFormatting sqref="P96">
    <cfRule type="cellIs" dxfId="731" priority="171" operator="lessThan">
      <formula>0.4</formula>
    </cfRule>
    <cfRule type="cellIs" dxfId="730" priority="172" operator="between">
      <formula>0.4</formula>
      <formula>0.5999</formula>
    </cfRule>
    <cfRule type="cellIs" dxfId="729" priority="173" operator="between">
      <formula>0.6</formula>
      <formula>0.6999</formula>
    </cfRule>
    <cfRule type="cellIs" dxfId="728" priority="174" operator="between">
      <formula>0.7</formula>
      <formula>0.7999</formula>
    </cfRule>
    <cfRule type="cellIs" dxfId="727" priority="175" operator="greaterThan">
      <formula>0.7999</formula>
    </cfRule>
  </conditionalFormatting>
  <conditionalFormatting sqref="S96">
    <cfRule type="cellIs" dxfId="726" priority="166" operator="lessThan">
      <formula>0.4</formula>
    </cfRule>
    <cfRule type="cellIs" dxfId="725" priority="167" operator="between">
      <formula>0.4</formula>
      <formula>0.5999</formula>
    </cfRule>
    <cfRule type="cellIs" dxfId="724" priority="168" operator="between">
      <formula>0.6</formula>
      <formula>0.6999</formula>
    </cfRule>
    <cfRule type="cellIs" dxfId="723" priority="169" operator="between">
      <formula>0.7</formula>
      <formula>0.7999</formula>
    </cfRule>
    <cfRule type="cellIs" dxfId="722" priority="170" operator="greaterThan">
      <formula>0.7999</formula>
    </cfRule>
  </conditionalFormatting>
  <conditionalFormatting sqref="P93">
    <cfRule type="cellIs" dxfId="721" priority="161" operator="lessThan">
      <formula>0.4</formula>
    </cfRule>
    <cfRule type="cellIs" dxfId="720" priority="162" operator="between">
      <formula>0.4</formula>
      <formula>0.5999</formula>
    </cfRule>
    <cfRule type="cellIs" dxfId="719" priority="163" operator="between">
      <formula>0.6</formula>
      <formula>0.6999</formula>
    </cfRule>
    <cfRule type="cellIs" dxfId="718" priority="164" operator="between">
      <formula>0.7</formula>
      <formula>0.7999</formula>
    </cfRule>
    <cfRule type="cellIs" dxfId="717" priority="165" operator="greaterThan">
      <formula>0.7999</formula>
    </cfRule>
  </conditionalFormatting>
  <conditionalFormatting sqref="S93">
    <cfRule type="cellIs" dxfId="716" priority="156" operator="lessThan">
      <formula>0.4</formula>
    </cfRule>
    <cfRule type="cellIs" dxfId="715" priority="157" operator="between">
      <formula>0.4</formula>
      <formula>0.5999</formula>
    </cfRule>
    <cfRule type="cellIs" dxfId="714" priority="158" operator="between">
      <formula>0.6</formula>
      <formula>0.6999</formula>
    </cfRule>
    <cfRule type="cellIs" dxfId="713" priority="159" operator="between">
      <formula>0.7</formula>
      <formula>0.7999</formula>
    </cfRule>
    <cfRule type="cellIs" dxfId="712" priority="160" operator="greaterThan">
      <formula>0.7999</formula>
    </cfRule>
  </conditionalFormatting>
  <conditionalFormatting sqref="P76">
    <cfRule type="cellIs" dxfId="711" priority="151" operator="lessThan">
      <formula>0.4</formula>
    </cfRule>
    <cfRule type="cellIs" dxfId="710" priority="152" operator="between">
      <formula>0.4</formula>
      <formula>0.5999</formula>
    </cfRule>
    <cfRule type="cellIs" dxfId="709" priority="153" operator="between">
      <formula>0.6</formula>
      <formula>0.6999</formula>
    </cfRule>
    <cfRule type="cellIs" dxfId="708" priority="154" operator="between">
      <formula>0.7</formula>
      <formula>0.7999</formula>
    </cfRule>
    <cfRule type="cellIs" dxfId="707" priority="155" operator="greaterThan">
      <formula>0.7999</formula>
    </cfRule>
  </conditionalFormatting>
  <conditionalFormatting sqref="S76">
    <cfRule type="cellIs" dxfId="706" priority="146" operator="lessThan">
      <formula>0.4</formula>
    </cfRule>
    <cfRule type="cellIs" dxfId="705" priority="147" operator="between">
      <formula>0.4</formula>
      <formula>0.5999</formula>
    </cfRule>
    <cfRule type="cellIs" dxfId="704" priority="148" operator="between">
      <formula>0.6</formula>
      <formula>0.6999</formula>
    </cfRule>
    <cfRule type="cellIs" dxfId="703" priority="149" operator="between">
      <formula>0.7</formula>
      <formula>0.7999</formula>
    </cfRule>
    <cfRule type="cellIs" dxfId="702" priority="150" operator="greaterThan">
      <formula>0.7999</formula>
    </cfRule>
  </conditionalFormatting>
  <conditionalFormatting sqref="P73">
    <cfRule type="cellIs" dxfId="701" priority="141" operator="lessThan">
      <formula>0.4</formula>
    </cfRule>
    <cfRule type="cellIs" dxfId="700" priority="142" operator="between">
      <formula>0.4</formula>
      <formula>0.5999</formula>
    </cfRule>
    <cfRule type="cellIs" dxfId="699" priority="143" operator="between">
      <formula>0.6</formula>
      <formula>0.6999</formula>
    </cfRule>
    <cfRule type="cellIs" dxfId="698" priority="144" operator="between">
      <formula>0.7</formula>
      <formula>0.7999</formula>
    </cfRule>
    <cfRule type="cellIs" dxfId="697" priority="145" operator="greaterThan">
      <formula>0.7999</formula>
    </cfRule>
  </conditionalFormatting>
  <conditionalFormatting sqref="S73">
    <cfRule type="cellIs" dxfId="696" priority="136" operator="lessThan">
      <formula>0.4</formula>
    </cfRule>
    <cfRule type="cellIs" dxfId="695" priority="137" operator="between">
      <formula>0.4</formula>
      <formula>0.5999</formula>
    </cfRule>
    <cfRule type="cellIs" dxfId="694" priority="138" operator="between">
      <formula>0.6</formula>
      <formula>0.6999</formula>
    </cfRule>
    <cfRule type="cellIs" dxfId="693" priority="139" operator="between">
      <formula>0.7</formula>
      <formula>0.7999</formula>
    </cfRule>
    <cfRule type="cellIs" dxfId="692" priority="140" operator="greaterThan">
      <formula>0.7999</formula>
    </cfRule>
  </conditionalFormatting>
  <conditionalFormatting sqref="S56">
    <cfRule type="cellIs" dxfId="691" priority="131" operator="lessThan">
      <formula>0.4</formula>
    </cfRule>
    <cfRule type="cellIs" dxfId="690" priority="132" operator="between">
      <formula>0.4</formula>
      <formula>0.5999</formula>
    </cfRule>
    <cfRule type="cellIs" dxfId="689" priority="133" operator="between">
      <formula>0.6</formula>
      <formula>0.6999</formula>
    </cfRule>
    <cfRule type="cellIs" dxfId="688" priority="134" operator="between">
      <formula>0.7</formula>
      <formula>0.7999</formula>
    </cfRule>
    <cfRule type="cellIs" dxfId="687" priority="135" operator="greaterThan">
      <formula>0.7999</formula>
    </cfRule>
  </conditionalFormatting>
  <conditionalFormatting sqref="P104">
    <cfRule type="cellIs" dxfId="686" priority="126" operator="lessThan">
      <formula>0.4</formula>
    </cfRule>
    <cfRule type="cellIs" dxfId="685" priority="127" operator="between">
      <formula>0.4</formula>
      <formula>0.5999</formula>
    </cfRule>
    <cfRule type="cellIs" dxfId="684" priority="128" operator="between">
      <formula>0.6</formula>
      <formula>0.6999</formula>
    </cfRule>
    <cfRule type="cellIs" dxfId="683" priority="129" operator="between">
      <formula>0.7</formula>
      <formula>0.7999</formula>
    </cfRule>
    <cfRule type="cellIs" dxfId="682" priority="130" operator="greaterThan">
      <formula>0.7999</formula>
    </cfRule>
  </conditionalFormatting>
  <conditionalFormatting sqref="S104">
    <cfRule type="cellIs" dxfId="681" priority="121" operator="lessThan">
      <formula>0.4</formula>
    </cfRule>
    <cfRule type="cellIs" dxfId="680" priority="122" operator="between">
      <formula>0.4</formula>
      <formula>0.5999</formula>
    </cfRule>
    <cfRule type="cellIs" dxfId="679" priority="123" operator="between">
      <formula>0.6</formula>
      <formula>0.6999</formula>
    </cfRule>
    <cfRule type="cellIs" dxfId="678" priority="124" operator="between">
      <formula>0.7</formula>
      <formula>0.7999</formula>
    </cfRule>
    <cfRule type="cellIs" dxfId="677" priority="125" operator="greaterThan">
      <formula>0.7999</formula>
    </cfRule>
  </conditionalFormatting>
  <conditionalFormatting sqref="P108">
    <cfRule type="cellIs" dxfId="676" priority="116" operator="lessThan">
      <formula>0.4</formula>
    </cfRule>
    <cfRule type="cellIs" dxfId="675" priority="117" operator="between">
      <formula>0.4</formula>
      <formula>0.5999</formula>
    </cfRule>
    <cfRule type="cellIs" dxfId="674" priority="118" operator="between">
      <formula>0.6</formula>
      <formula>0.6999</formula>
    </cfRule>
    <cfRule type="cellIs" dxfId="673" priority="119" operator="between">
      <formula>0.7</formula>
      <formula>0.7999</formula>
    </cfRule>
    <cfRule type="cellIs" dxfId="672" priority="120" operator="greaterThan">
      <formula>0.7999</formula>
    </cfRule>
  </conditionalFormatting>
  <conditionalFormatting sqref="S108">
    <cfRule type="cellIs" dxfId="671" priority="111" operator="lessThan">
      <formula>0.4</formula>
    </cfRule>
    <cfRule type="cellIs" dxfId="670" priority="112" operator="between">
      <formula>0.4</formula>
      <formula>0.5999</formula>
    </cfRule>
    <cfRule type="cellIs" dxfId="669" priority="113" operator="between">
      <formula>0.6</formula>
      <formula>0.6999</formula>
    </cfRule>
    <cfRule type="cellIs" dxfId="668" priority="114" operator="between">
      <formula>0.7</formula>
      <formula>0.7999</formula>
    </cfRule>
    <cfRule type="cellIs" dxfId="667" priority="115" operator="greaterThan">
      <formula>0.7999</formula>
    </cfRule>
  </conditionalFormatting>
  <conditionalFormatting sqref="P103">
    <cfRule type="cellIs" dxfId="666" priority="106" operator="lessThan">
      <formula>0.4</formula>
    </cfRule>
    <cfRule type="cellIs" dxfId="665" priority="107" operator="between">
      <formula>0.4</formula>
      <formula>0.5999</formula>
    </cfRule>
    <cfRule type="cellIs" dxfId="664" priority="108" operator="between">
      <formula>0.6</formula>
      <formula>0.6999</formula>
    </cfRule>
    <cfRule type="cellIs" dxfId="663" priority="109" operator="between">
      <formula>0.7</formula>
      <formula>0.7999</formula>
    </cfRule>
    <cfRule type="cellIs" dxfId="662" priority="110" operator="greaterThan">
      <formula>0.7999</formula>
    </cfRule>
  </conditionalFormatting>
  <conditionalFormatting sqref="S103">
    <cfRule type="cellIs" dxfId="661" priority="101" operator="lessThan">
      <formula>0.4</formula>
    </cfRule>
    <cfRule type="cellIs" dxfId="660" priority="102" operator="between">
      <formula>0.4</formula>
      <formula>0.5999</formula>
    </cfRule>
    <cfRule type="cellIs" dxfId="659" priority="103" operator="between">
      <formula>0.6</formula>
      <formula>0.6999</formula>
    </cfRule>
    <cfRule type="cellIs" dxfId="658" priority="104" operator="between">
      <formula>0.7</formula>
      <formula>0.7999</formula>
    </cfRule>
    <cfRule type="cellIs" dxfId="657" priority="105" operator="greaterThan">
      <formula>0.7999</formula>
    </cfRule>
  </conditionalFormatting>
  <conditionalFormatting sqref="P85">
    <cfRule type="cellIs" dxfId="656" priority="96" operator="lessThan">
      <formula>0.4</formula>
    </cfRule>
    <cfRule type="cellIs" dxfId="655" priority="97" operator="between">
      <formula>0.4</formula>
      <formula>0.5999</formula>
    </cfRule>
    <cfRule type="cellIs" dxfId="654" priority="98" operator="between">
      <formula>0.6</formula>
      <formula>0.6999</formula>
    </cfRule>
    <cfRule type="cellIs" dxfId="653" priority="99" operator="between">
      <formula>0.7</formula>
      <formula>0.7999</formula>
    </cfRule>
    <cfRule type="cellIs" dxfId="652" priority="100" operator="greaterThan">
      <formula>0.7999</formula>
    </cfRule>
  </conditionalFormatting>
  <conditionalFormatting sqref="S85">
    <cfRule type="cellIs" dxfId="651" priority="91" operator="lessThan">
      <formula>0.4</formula>
    </cfRule>
    <cfRule type="cellIs" dxfId="650" priority="92" operator="between">
      <formula>0.4</formula>
      <formula>0.5999</formula>
    </cfRule>
    <cfRule type="cellIs" dxfId="649" priority="93" operator="between">
      <formula>0.6</formula>
      <formula>0.6999</formula>
    </cfRule>
    <cfRule type="cellIs" dxfId="648" priority="94" operator="between">
      <formula>0.7</formula>
      <formula>0.7999</formula>
    </cfRule>
    <cfRule type="cellIs" dxfId="647" priority="95" operator="greaterThan">
      <formula>0.7999</formula>
    </cfRule>
  </conditionalFormatting>
  <conditionalFormatting sqref="P77">
    <cfRule type="cellIs" dxfId="646" priority="86" operator="lessThan">
      <formula>0.4</formula>
    </cfRule>
    <cfRule type="cellIs" dxfId="645" priority="87" operator="between">
      <formula>0.4</formula>
      <formula>0.5999</formula>
    </cfRule>
    <cfRule type="cellIs" dxfId="644" priority="88" operator="between">
      <formula>0.6</formula>
      <formula>0.6999</formula>
    </cfRule>
    <cfRule type="cellIs" dxfId="643" priority="89" operator="between">
      <formula>0.7</formula>
      <formula>0.7999</formula>
    </cfRule>
    <cfRule type="cellIs" dxfId="642" priority="90" operator="greaterThan">
      <formula>0.7999</formula>
    </cfRule>
  </conditionalFormatting>
  <conditionalFormatting sqref="S77">
    <cfRule type="cellIs" dxfId="641" priority="81" operator="lessThan">
      <formula>0.4</formula>
    </cfRule>
    <cfRule type="cellIs" dxfId="640" priority="82" operator="between">
      <formula>0.4</formula>
      <formula>0.5999</formula>
    </cfRule>
    <cfRule type="cellIs" dxfId="639" priority="83" operator="between">
      <formula>0.6</formula>
      <formula>0.6999</formula>
    </cfRule>
    <cfRule type="cellIs" dxfId="638" priority="84" operator="between">
      <formula>0.7</formula>
      <formula>0.7999</formula>
    </cfRule>
    <cfRule type="cellIs" dxfId="637" priority="85" operator="greaterThan">
      <formula>0.7999</formula>
    </cfRule>
  </conditionalFormatting>
  <conditionalFormatting sqref="P42">
    <cfRule type="cellIs" dxfId="636" priority="76" operator="lessThan">
      <formula>0.4</formula>
    </cfRule>
    <cfRule type="cellIs" dxfId="635" priority="77" operator="between">
      <formula>0.4</formula>
      <formula>0.5999</formula>
    </cfRule>
    <cfRule type="cellIs" dxfId="634" priority="78" operator="between">
      <formula>0.6</formula>
      <formula>0.6999</formula>
    </cfRule>
    <cfRule type="cellIs" dxfId="633" priority="79" operator="between">
      <formula>0.7</formula>
      <formula>0.7999</formula>
    </cfRule>
    <cfRule type="cellIs" dxfId="632" priority="80" operator="greaterThan">
      <formula>0.7999</formula>
    </cfRule>
  </conditionalFormatting>
  <conditionalFormatting sqref="S42">
    <cfRule type="cellIs" dxfId="631" priority="71" operator="lessThan">
      <formula>0.4</formula>
    </cfRule>
    <cfRule type="cellIs" dxfId="630" priority="72" operator="between">
      <formula>0.4</formula>
      <formula>0.5999</formula>
    </cfRule>
    <cfRule type="cellIs" dxfId="629" priority="73" operator="between">
      <formula>0.6</formula>
      <formula>0.6999</formula>
    </cfRule>
    <cfRule type="cellIs" dxfId="628" priority="74" operator="between">
      <formula>0.7</formula>
      <formula>0.7999</formula>
    </cfRule>
    <cfRule type="cellIs" dxfId="627" priority="75" operator="greaterThan">
      <formula>0.7999</formula>
    </cfRule>
  </conditionalFormatting>
  <conditionalFormatting sqref="P33">
    <cfRule type="cellIs" dxfId="626" priority="66" operator="lessThan">
      <formula>0.4</formula>
    </cfRule>
    <cfRule type="cellIs" dxfId="625" priority="67" operator="between">
      <formula>0.4</formula>
      <formula>0.5999</formula>
    </cfRule>
    <cfRule type="cellIs" dxfId="624" priority="68" operator="between">
      <formula>0.6</formula>
      <formula>0.6999</formula>
    </cfRule>
    <cfRule type="cellIs" dxfId="623" priority="69" operator="between">
      <formula>0.7</formula>
      <formula>0.7999</formula>
    </cfRule>
    <cfRule type="cellIs" dxfId="622" priority="70" operator="greaterThan">
      <formula>0.7999</formula>
    </cfRule>
  </conditionalFormatting>
  <conditionalFormatting sqref="S33">
    <cfRule type="cellIs" dxfId="621" priority="61" operator="lessThan">
      <formula>0.4</formula>
    </cfRule>
    <cfRule type="cellIs" dxfId="620" priority="62" operator="between">
      <formula>0.4</formula>
      <formula>0.5999</formula>
    </cfRule>
    <cfRule type="cellIs" dxfId="619" priority="63" operator="between">
      <formula>0.6</formula>
      <formula>0.6999</formula>
    </cfRule>
    <cfRule type="cellIs" dxfId="618" priority="64" operator="between">
      <formula>0.7</formula>
      <formula>0.7999</formula>
    </cfRule>
    <cfRule type="cellIs" dxfId="617" priority="65" operator="greaterThan">
      <formula>0.7999</formula>
    </cfRule>
  </conditionalFormatting>
  <conditionalFormatting sqref="P45">
    <cfRule type="cellIs" dxfId="616" priority="56" operator="lessThan">
      <formula>0.4</formula>
    </cfRule>
    <cfRule type="cellIs" dxfId="615" priority="57" operator="between">
      <formula>0.4</formula>
      <formula>0.5999</formula>
    </cfRule>
    <cfRule type="cellIs" dxfId="614" priority="58" operator="between">
      <formula>0.6</formula>
      <formula>0.6999</formula>
    </cfRule>
    <cfRule type="cellIs" dxfId="613" priority="59" operator="between">
      <formula>0.7</formula>
      <formula>0.7999</formula>
    </cfRule>
    <cfRule type="cellIs" dxfId="612" priority="60" operator="greaterThan">
      <formula>0.7999</formula>
    </cfRule>
  </conditionalFormatting>
  <conditionalFormatting sqref="S45">
    <cfRule type="cellIs" dxfId="611" priority="51" operator="lessThan">
      <formula>0.4</formula>
    </cfRule>
    <cfRule type="cellIs" dxfId="610" priority="52" operator="between">
      <formula>0.4</formula>
      <formula>0.5999</formula>
    </cfRule>
    <cfRule type="cellIs" dxfId="609" priority="53" operator="between">
      <formula>0.6</formula>
      <formula>0.6999</formula>
    </cfRule>
    <cfRule type="cellIs" dxfId="608" priority="54" operator="between">
      <formula>0.7</formula>
      <formula>0.7999</formula>
    </cfRule>
    <cfRule type="cellIs" dxfId="607" priority="55" operator="greaterThan">
      <formula>0.7999</formula>
    </cfRule>
  </conditionalFormatting>
  <conditionalFormatting sqref="P105">
    <cfRule type="cellIs" dxfId="606" priority="46" operator="lessThan">
      <formula>0.4</formula>
    </cfRule>
    <cfRule type="cellIs" dxfId="605" priority="47" operator="between">
      <formula>0.4</formula>
      <formula>0.5999</formula>
    </cfRule>
    <cfRule type="cellIs" dxfId="604" priority="48" operator="between">
      <formula>0.6</formula>
      <formula>0.6999</formula>
    </cfRule>
    <cfRule type="cellIs" dxfId="603" priority="49" operator="between">
      <formula>0.7</formula>
      <formula>0.7999</formula>
    </cfRule>
    <cfRule type="cellIs" dxfId="602" priority="50" operator="greaterThan">
      <formula>0.7999</formula>
    </cfRule>
  </conditionalFormatting>
  <conditionalFormatting sqref="S105">
    <cfRule type="cellIs" dxfId="601" priority="41" operator="lessThan">
      <formula>0.4</formula>
    </cfRule>
    <cfRule type="cellIs" dxfId="600" priority="42" operator="between">
      <formula>0.4</formula>
      <formula>0.5999</formula>
    </cfRule>
    <cfRule type="cellIs" dxfId="599" priority="43" operator="between">
      <formula>0.6</formula>
      <formula>0.6999</formula>
    </cfRule>
    <cfRule type="cellIs" dxfId="598" priority="44" operator="between">
      <formula>0.7</formula>
      <formula>0.7999</formula>
    </cfRule>
    <cfRule type="cellIs" dxfId="597" priority="45" operator="greaterThan">
      <formula>0.7999</formula>
    </cfRule>
  </conditionalFormatting>
  <conditionalFormatting sqref="P35">
    <cfRule type="cellIs" dxfId="596" priority="36" operator="lessThan">
      <formula>0.4</formula>
    </cfRule>
    <cfRule type="cellIs" dxfId="595" priority="37" operator="between">
      <formula>0.4</formula>
      <formula>0.5999</formula>
    </cfRule>
    <cfRule type="cellIs" dxfId="594" priority="38" operator="between">
      <formula>0.6</formula>
      <formula>0.6999</formula>
    </cfRule>
    <cfRule type="cellIs" dxfId="593" priority="39" operator="between">
      <formula>0.7</formula>
      <formula>0.7999</formula>
    </cfRule>
    <cfRule type="cellIs" dxfId="592" priority="40" operator="greaterThan">
      <formula>0.7999</formula>
    </cfRule>
  </conditionalFormatting>
  <conditionalFormatting sqref="S35">
    <cfRule type="cellIs" dxfId="591" priority="31" operator="lessThan">
      <formula>0.4</formula>
    </cfRule>
    <cfRule type="cellIs" dxfId="590" priority="32" operator="between">
      <formula>0.4</formula>
      <formula>0.5999</formula>
    </cfRule>
    <cfRule type="cellIs" dxfId="589" priority="33" operator="between">
      <formula>0.6</formula>
      <formula>0.6999</formula>
    </cfRule>
    <cfRule type="cellIs" dxfId="588" priority="34" operator="between">
      <formula>0.7</formula>
      <formula>0.7999</formula>
    </cfRule>
    <cfRule type="cellIs" dxfId="587" priority="35" operator="greaterThan">
      <formula>0.7999</formula>
    </cfRule>
  </conditionalFormatting>
  <conditionalFormatting sqref="P50">
    <cfRule type="cellIs" dxfId="586" priority="26" operator="lessThan">
      <formula>0.4</formula>
    </cfRule>
    <cfRule type="cellIs" dxfId="585" priority="27" operator="between">
      <formula>0.4</formula>
      <formula>0.5999</formula>
    </cfRule>
    <cfRule type="cellIs" dxfId="584" priority="28" operator="between">
      <formula>0.6</formula>
      <formula>0.6999</formula>
    </cfRule>
    <cfRule type="cellIs" dxfId="583" priority="29" operator="between">
      <formula>0.7</formula>
      <formula>0.7999</formula>
    </cfRule>
    <cfRule type="cellIs" dxfId="582" priority="30" operator="greaterThan">
      <formula>0.7999</formula>
    </cfRule>
  </conditionalFormatting>
  <conditionalFormatting sqref="S50">
    <cfRule type="cellIs" dxfId="581" priority="21" operator="lessThan">
      <formula>0.4</formula>
    </cfRule>
    <cfRule type="cellIs" dxfId="580" priority="22" operator="between">
      <formula>0.4</formula>
      <formula>0.5999</formula>
    </cfRule>
    <cfRule type="cellIs" dxfId="579" priority="23" operator="between">
      <formula>0.6</formula>
      <formula>0.6999</formula>
    </cfRule>
    <cfRule type="cellIs" dxfId="578" priority="24" operator="between">
      <formula>0.7</formula>
      <formula>0.7999</formula>
    </cfRule>
    <cfRule type="cellIs" dxfId="577" priority="25" operator="greaterThan">
      <formula>0.7999</formula>
    </cfRule>
  </conditionalFormatting>
  <conditionalFormatting sqref="S6">
    <cfRule type="cellIs" dxfId="576" priority="16" operator="lessThan">
      <formula>0.4</formula>
    </cfRule>
    <cfRule type="cellIs" dxfId="575" priority="17" operator="between">
      <formula>0.4</formula>
      <formula>0.5999</formula>
    </cfRule>
    <cfRule type="cellIs" dxfId="574" priority="18" operator="between">
      <formula>0.6</formula>
      <formula>0.6999</formula>
    </cfRule>
    <cfRule type="cellIs" dxfId="573" priority="19" operator="between">
      <formula>0.7</formula>
      <formula>0.7999</formula>
    </cfRule>
    <cfRule type="cellIs" dxfId="572" priority="20" operator="greaterThan">
      <formula>0.7999</formula>
    </cfRule>
  </conditionalFormatting>
  <conditionalFormatting sqref="S8">
    <cfRule type="cellIs" dxfId="571" priority="11" operator="lessThan">
      <formula>0.4</formula>
    </cfRule>
    <cfRule type="cellIs" dxfId="570" priority="12" operator="between">
      <formula>0.4</formula>
      <formula>0.5999</formula>
    </cfRule>
    <cfRule type="cellIs" dxfId="569" priority="13" operator="between">
      <formula>0.6</formula>
      <formula>0.6999</formula>
    </cfRule>
    <cfRule type="cellIs" dxfId="568" priority="14" operator="between">
      <formula>0.7</formula>
      <formula>0.7999</formula>
    </cfRule>
    <cfRule type="cellIs" dxfId="567" priority="15" operator="greaterThan">
      <formula>0.7999</formula>
    </cfRule>
  </conditionalFormatting>
  <conditionalFormatting sqref="P70">
    <cfRule type="cellIs" dxfId="566" priority="6" operator="lessThan">
      <formula>0.4</formula>
    </cfRule>
    <cfRule type="cellIs" dxfId="565" priority="7" operator="between">
      <formula>0.4</formula>
      <formula>0.5999</formula>
    </cfRule>
    <cfRule type="cellIs" dxfId="564" priority="8" operator="between">
      <formula>0.6</formula>
      <formula>0.6999</formula>
    </cfRule>
    <cfRule type="cellIs" dxfId="563" priority="9" operator="between">
      <formula>0.7</formula>
      <formula>0.7999</formula>
    </cfRule>
    <cfRule type="cellIs" dxfId="562" priority="10" operator="greaterThan">
      <formula>0.7999</formula>
    </cfRule>
  </conditionalFormatting>
  <conditionalFormatting sqref="S70">
    <cfRule type="cellIs" dxfId="561" priority="1" operator="lessThan">
      <formula>0.4</formula>
    </cfRule>
    <cfRule type="cellIs" dxfId="560" priority="2" operator="between">
      <formula>0.4</formula>
      <formula>0.5999</formula>
    </cfRule>
    <cfRule type="cellIs" dxfId="559" priority="3" operator="between">
      <formula>0.6</formula>
      <formula>0.6999</formula>
    </cfRule>
    <cfRule type="cellIs" dxfId="558" priority="4" operator="between">
      <formula>0.7</formula>
      <formula>0.7999</formula>
    </cfRule>
    <cfRule type="cellIs" dxfId="557" priority="5" operator="greaterThan">
      <formula>0.7999</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21"/>
  <sheetViews>
    <sheetView view="pageBreakPreview" topLeftCell="L11" zoomScale="60" zoomScaleNormal="84" workbookViewId="0">
      <selection activeCell="S14" sqref="S14"/>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89" customWidth="1"/>
    <col min="15" max="15" width="16.7109375" style="89" customWidth="1"/>
    <col min="16" max="16" width="9.7109375" style="4" customWidth="1"/>
    <col min="17" max="17" width="21.140625" style="328" customWidth="1"/>
    <col min="18" max="18" width="15.85546875" style="89" customWidth="1"/>
    <col min="19" max="19" width="137.28515625" style="327" customWidth="1"/>
  </cols>
  <sheetData>
    <row r="1" spans="1:19" ht="55.5" customHeight="1" thickBot="1" x14ac:dyDescent="0.3">
      <c r="A1" s="1286" t="s">
        <v>698</v>
      </c>
      <c r="B1" s="1287"/>
      <c r="C1" s="1287"/>
      <c r="D1" s="1287"/>
      <c r="E1" s="1287"/>
      <c r="F1" s="1287"/>
      <c r="G1" s="1287"/>
      <c r="H1" s="1287"/>
      <c r="I1" s="1288"/>
      <c r="J1" s="19"/>
      <c r="K1" s="19"/>
      <c r="L1" s="19"/>
      <c r="M1" s="19"/>
      <c r="P1" s="91"/>
      <c r="S1" s="321"/>
    </row>
    <row r="2" spans="1:19" ht="31.5" customHeight="1" x14ac:dyDescent="0.25">
      <c r="A2" s="1493" t="s">
        <v>0</v>
      </c>
      <c r="B2" s="1493" t="s">
        <v>1</v>
      </c>
      <c r="C2" s="1493" t="s">
        <v>2</v>
      </c>
      <c r="D2" s="1493" t="s">
        <v>12</v>
      </c>
      <c r="E2" s="1493" t="s">
        <v>3</v>
      </c>
      <c r="F2" s="1493" t="s">
        <v>4</v>
      </c>
      <c r="G2" s="1493" t="s">
        <v>5</v>
      </c>
      <c r="H2" s="1493" t="s">
        <v>6</v>
      </c>
      <c r="I2" s="1495" t="s">
        <v>7</v>
      </c>
      <c r="J2" s="1472" t="s">
        <v>284</v>
      </c>
      <c r="K2" s="1473"/>
      <c r="L2" s="1473"/>
      <c r="M2" s="1474"/>
      <c r="N2" s="1475" t="s">
        <v>694</v>
      </c>
      <c r="O2" s="1476"/>
      <c r="P2" s="1477" t="s">
        <v>281</v>
      </c>
      <c r="Q2" s="1476" t="s">
        <v>695</v>
      </c>
      <c r="R2" s="1476"/>
      <c r="S2" s="1447" t="s">
        <v>696</v>
      </c>
    </row>
    <row r="3" spans="1:19" ht="15.75" thickBot="1" x14ac:dyDescent="0.3">
      <c r="A3" s="1494"/>
      <c r="B3" s="1494"/>
      <c r="C3" s="1494"/>
      <c r="D3" s="1494"/>
      <c r="E3" s="1494"/>
      <c r="F3" s="1494"/>
      <c r="G3" s="1494"/>
      <c r="H3" s="1494"/>
      <c r="I3" s="1496"/>
      <c r="J3" s="205" t="s">
        <v>8</v>
      </c>
      <c r="K3" s="206" t="s">
        <v>9</v>
      </c>
      <c r="L3" s="206" t="s">
        <v>10</v>
      </c>
      <c r="M3" s="207" t="s">
        <v>11</v>
      </c>
      <c r="N3" s="205" t="s">
        <v>707</v>
      </c>
      <c r="O3" s="208" t="s">
        <v>700</v>
      </c>
      <c r="P3" s="1478"/>
      <c r="Q3" s="329" t="s">
        <v>707</v>
      </c>
      <c r="R3" s="208" t="s">
        <v>700</v>
      </c>
      <c r="S3" s="1448"/>
    </row>
    <row r="4" spans="1:19" ht="165" customHeight="1" x14ac:dyDescent="0.25">
      <c r="A4" s="1467" t="s">
        <v>13</v>
      </c>
      <c r="B4" s="1468" t="s">
        <v>14</v>
      </c>
      <c r="C4" s="1469" t="s">
        <v>15</v>
      </c>
      <c r="D4" s="209">
        <v>1</v>
      </c>
      <c r="E4" s="210" t="s">
        <v>1102</v>
      </c>
      <c r="F4" s="210" t="s">
        <v>17</v>
      </c>
      <c r="G4" s="210" t="s">
        <v>1103</v>
      </c>
      <c r="H4" s="210" t="s">
        <v>19</v>
      </c>
      <c r="I4" s="211" t="s">
        <v>20</v>
      </c>
      <c r="J4" s="1479" t="s">
        <v>208</v>
      </c>
      <c r="K4" s="1481" t="s">
        <v>209</v>
      </c>
      <c r="L4" s="1481">
        <v>53</v>
      </c>
      <c r="M4" s="1483"/>
      <c r="N4" s="1485">
        <v>1</v>
      </c>
      <c r="O4" s="1487">
        <v>1</v>
      </c>
      <c r="P4" s="218">
        <v>0.7</v>
      </c>
      <c r="Q4" s="1491">
        <v>72966200</v>
      </c>
      <c r="R4" s="1492" t="e">
        <f>#REF!+#REF!+#REF!+#REF!</f>
        <v>#REF!</v>
      </c>
      <c r="S4" s="309" t="s">
        <v>1346</v>
      </c>
    </row>
    <row r="5" spans="1:19" ht="105" x14ac:dyDescent="0.25">
      <c r="A5" s="1454"/>
      <c r="B5" s="1455"/>
      <c r="C5" s="1470"/>
      <c r="D5" s="212">
        <v>2</v>
      </c>
      <c r="E5" s="213" t="s">
        <v>21</v>
      </c>
      <c r="F5" s="213" t="s">
        <v>22</v>
      </c>
      <c r="G5" s="213" t="s">
        <v>23</v>
      </c>
      <c r="H5" s="213" t="s">
        <v>24</v>
      </c>
      <c r="I5" s="214" t="s">
        <v>1104</v>
      </c>
      <c r="J5" s="1480"/>
      <c r="K5" s="1482"/>
      <c r="L5" s="1482"/>
      <c r="M5" s="1484"/>
      <c r="N5" s="1486"/>
      <c r="O5" s="1488"/>
      <c r="P5" s="218">
        <v>0.7</v>
      </c>
      <c r="Q5" s="1405"/>
      <c r="R5" s="1340"/>
      <c r="S5" s="309" t="s">
        <v>1347</v>
      </c>
    </row>
    <row r="6" spans="1:19" ht="93" customHeight="1" x14ac:dyDescent="0.25">
      <c r="A6" s="1454"/>
      <c r="B6" s="1455"/>
      <c r="C6" s="1470"/>
      <c r="D6" s="212">
        <v>3</v>
      </c>
      <c r="E6" s="213" t="s">
        <v>1105</v>
      </c>
      <c r="F6" s="213" t="s">
        <v>27</v>
      </c>
      <c r="G6" s="213" t="s">
        <v>28</v>
      </c>
      <c r="H6" s="213" t="s">
        <v>1106</v>
      </c>
      <c r="I6" s="214" t="s">
        <v>1107</v>
      </c>
      <c r="J6" s="215" t="s">
        <v>211</v>
      </c>
      <c r="K6" s="213" t="s">
        <v>212</v>
      </c>
      <c r="L6" s="212">
        <v>45</v>
      </c>
      <c r="M6" s="214" t="s">
        <v>1108</v>
      </c>
      <c r="N6" s="216">
        <v>1</v>
      </c>
      <c r="O6" s="217">
        <v>1</v>
      </c>
      <c r="P6" s="218">
        <v>0.7</v>
      </c>
      <c r="Q6" s="330">
        <v>46456000</v>
      </c>
      <c r="R6" s="202">
        <v>40284000</v>
      </c>
      <c r="S6" s="322" t="s">
        <v>1348</v>
      </c>
    </row>
    <row r="7" spans="1:19" ht="72" customHeight="1" x14ac:dyDescent="0.25">
      <c r="A7" s="1454"/>
      <c r="B7" s="1455"/>
      <c r="C7" s="1470"/>
      <c r="D7" s="212">
        <v>4</v>
      </c>
      <c r="E7" s="213" t="s">
        <v>1109</v>
      </c>
      <c r="F7" s="213" t="s">
        <v>32</v>
      </c>
      <c r="G7" s="213" t="s">
        <v>33</v>
      </c>
      <c r="H7" s="213" t="s">
        <v>34</v>
      </c>
      <c r="I7" s="214" t="s">
        <v>35</v>
      </c>
      <c r="J7" s="215" t="s">
        <v>96</v>
      </c>
      <c r="K7" s="212" t="s">
        <v>96</v>
      </c>
      <c r="L7" s="212" t="s">
        <v>96</v>
      </c>
      <c r="M7" s="219" t="s">
        <v>96</v>
      </c>
      <c r="N7" s="216">
        <v>1</v>
      </c>
      <c r="O7" s="217">
        <v>1</v>
      </c>
      <c r="P7" s="218">
        <v>0.7</v>
      </c>
      <c r="Q7" s="330"/>
      <c r="R7" s="202" t="e">
        <f>#REF!+#REF!+#REF!+#REF!</f>
        <v>#REF!</v>
      </c>
      <c r="S7" s="309" t="s">
        <v>1110</v>
      </c>
    </row>
    <row r="8" spans="1:19" ht="104.25" customHeight="1" x14ac:dyDescent="0.25">
      <c r="A8" s="1454"/>
      <c r="B8" s="1455"/>
      <c r="C8" s="1470"/>
      <c r="D8" s="212">
        <v>5</v>
      </c>
      <c r="E8" s="213" t="s">
        <v>36</v>
      </c>
      <c r="F8" s="213" t="s">
        <v>37</v>
      </c>
      <c r="G8" s="213" t="s">
        <v>38</v>
      </c>
      <c r="H8" s="213" t="s">
        <v>1111</v>
      </c>
      <c r="I8" s="214" t="s">
        <v>1112</v>
      </c>
      <c r="J8" s="215" t="s">
        <v>211</v>
      </c>
      <c r="K8" s="213" t="s">
        <v>214</v>
      </c>
      <c r="L8" s="212">
        <v>45</v>
      </c>
      <c r="M8" s="214" t="s">
        <v>1113</v>
      </c>
      <c r="N8" s="216">
        <v>1</v>
      </c>
      <c r="O8" s="217">
        <v>1</v>
      </c>
      <c r="P8" s="218">
        <v>0.7</v>
      </c>
      <c r="Q8" s="330">
        <v>98500000</v>
      </c>
      <c r="R8" s="202">
        <v>13768000</v>
      </c>
      <c r="S8" s="322" t="s">
        <v>1348</v>
      </c>
    </row>
    <row r="9" spans="1:19" ht="78" customHeight="1" x14ac:dyDescent="0.25">
      <c r="A9" s="1454"/>
      <c r="B9" s="1455"/>
      <c r="C9" s="1470"/>
      <c r="D9" s="212">
        <v>6</v>
      </c>
      <c r="E9" s="213" t="s">
        <v>41</v>
      </c>
      <c r="F9" s="213" t="s">
        <v>1114</v>
      </c>
      <c r="G9" s="213" t="s">
        <v>43</v>
      </c>
      <c r="H9" s="212" t="s">
        <v>44</v>
      </c>
      <c r="I9" s="219" t="s">
        <v>45</v>
      </c>
      <c r="J9" s="220" t="s">
        <v>1115</v>
      </c>
      <c r="K9" s="213" t="s">
        <v>216</v>
      </c>
      <c r="L9" s="221">
        <v>197</v>
      </c>
      <c r="M9" s="214" t="s">
        <v>217</v>
      </c>
      <c r="N9" s="216">
        <v>1</v>
      </c>
      <c r="O9" s="217">
        <v>1</v>
      </c>
      <c r="P9" s="218">
        <v>0.7</v>
      </c>
      <c r="Q9" s="330">
        <v>45299000</v>
      </c>
      <c r="R9" s="202">
        <v>37501000</v>
      </c>
      <c r="S9" s="309" t="s">
        <v>1349</v>
      </c>
    </row>
    <row r="10" spans="1:19" ht="60" customHeight="1" x14ac:dyDescent="0.25">
      <c r="A10" s="1454"/>
      <c r="B10" s="1455"/>
      <c r="C10" s="1470"/>
      <c r="D10" s="212">
        <v>7</v>
      </c>
      <c r="E10" s="213" t="s">
        <v>46</v>
      </c>
      <c r="F10" s="213" t="s">
        <v>47</v>
      </c>
      <c r="G10" s="213" t="s">
        <v>48</v>
      </c>
      <c r="H10" s="213" t="s">
        <v>19</v>
      </c>
      <c r="I10" s="214" t="s">
        <v>1116</v>
      </c>
      <c r="J10" s="215" t="s">
        <v>96</v>
      </c>
      <c r="K10" s="212" t="s">
        <v>96</v>
      </c>
      <c r="L10" s="212">
        <v>197</v>
      </c>
      <c r="M10" s="219" t="s">
        <v>96</v>
      </c>
      <c r="N10" s="216">
        <v>1</v>
      </c>
      <c r="O10" s="217">
        <v>1</v>
      </c>
      <c r="P10" s="218">
        <v>0.7</v>
      </c>
      <c r="Q10" s="330"/>
      <c r="R10" s="202" t="e">
        <f>#REF!+#REF!+#REF!+#REF!</f>
        <v>#REF!</v>
      </c>
      <c r="S10" s="309" t="s">
        <v>1350</v>
      </c>
    </row>
    <row r="11" spans="1:19" ht="60" customHeight="1" x14ac:dyDescent="0.25">
      <c r="A11" s="1454"/>
      <c r="B11" s="1455"/>
      <c r="C11" s="1471" t="s">
        <v>1117</v>
      </c>
      <c r="D11" s="222">
        <v>8</v>
      </c>
      <c r="E11" s="223" t="s">
        <v>51</v>
      </c>
      <c r="F11" s="223" t="s">
        <v>52</v>
      </c>
      <c r="G11" s="223" t="s">
        <v>53</v>
      </c>
      <c r="H11" s="223" t="s">
        <v>54</v>
      </c>
      <c r="I11" s="224" t="s">
        <v>1118</v>
      </c>
      <c r="J11" s="225" t="s">
        <v>211</v>
      </c>
      <c r="K11" s="223" t="s">
        <v>218</v>
      </c>
      <c r="L11" s="222">
        <v>33</v>
      </c>
      <c r="M11" s="224" t="s">
        <v>219</v>
      </c>
      <c r="N11" s="226">
        <v>1</v>
      </c>
      <c r="O11" s="227">
        <v>1</v>
      </c>
      <c r="P11" s="218">
        <v>0.7</v>
      </c>
      <c r="Q11" s="330">
        <v>30000000</v>
      </c>
      <c r="R11" s="202">
        <v>2000000</v>
      </c>
      <c r="S11" s="323" t="s">
        <v>1351</v>
      </c>
    </row>
    <row r="12" spans="1:19" ht="60" customHeight="1" x14ac:dyDescent="0.25">
      <c r="A12" s="1454"/>
      <c r="B12" s="1455"/>
      <c r="C12" s="1471"/>
      <c r="D12" s="222">
        <v>9</v>
      </c>
      <c r="E12" s="223" t="s">
        <v>1119</v>
      </c>
      <c r="F12" s="223" t="s">
        <v>1120</v>
      </c>
      <c r="G12" s="223" t="s">
        <v>1121</v>
      </c>
      <c r="H12" s="223" t="s">
        <v>59</v>
      </c>
      <c r="I12" s="224" t="s">
        <v>1118</v>
      </c>
      <c r="J12" s="228" t="s">
        <v>211</v>
      </c>
      <c r="K12" s="222" t="s">
        <v>214</v>
      </c>
      <c r="L12" s="222">
        <v>28</v>
      </c>
      <c r="M12" s="224" t="s">
        <v>220</v>
      </c>
      <c r="N12" s="226">
        <v>12</v>
      </c>
      <c r="O12" s="227">
        <v>12</v>
      </c>
      <c r="P12" s="218">
        <v>0.75</v>
      </c>
      <c r="Q12" s="330">
        <v>33258000</v>
      </c>
      <c r="R12" s="202" t="e">
        <f>#REF!+#REF!+#REF!+#REF!</f>
        <v>#REF!</v>
      </c>
      <c r="S12" s="309" t="s">
        <v>1352</v>
      </c>
    </row>
    <row r="13" spans="1:19" ht="60" customHeight="1" x14ac:dyDescent="0.25">
      <c r="A13" s="1454"/>
      <c r="B13" s="1455"/>
      <c r="C13" s="1471"/>
      <c r="D13" s="222">
        <v>10</v>
      </c>
      <c r="E13" s="223" t="s">
        <v>1122</v>
      </c>
      <c r="F13" s="223" t="s">
        <v>61</v>
      </c>
      <c r="G13" s="223" t="s">
        <v>62</v>
      </c>
      <c r="H13" s="223" t="s">
        <v>63</v>
      </c>
      <c r="I13" s="224" t="s">
        <v>1118</v>
      </c>
      <c r="J13" s="228" t="s">
        <v>1123</v>
      </c>
      <c r="K13" s="222" t="s">
        <v>222</v>
      </c>
      <c r="L13" s="222">
        <v>122</v>
      </c>
      <c r="M13" s="224" t="s">
        <v>223</v>
      </c>
      <c r="N13" s="226">
        <v>12</v>
      </c>
      <c r="O13" s="227">
        <v>12</v>
      </c>
      <c r="P13" s="218">
        <v>0.7</v>
      </c>
      <c r="Q13" s="330"/>
      <c r="R13" s="202" t="e">
        <f>#REF!+#REF!+#REF!+#REF!</f>
        <v>#REF!</v>
      </c>
      <c r="S13" s="309" t="s">
        <v>1124</v>
      </c>
    </row>
    <row r="14" spans="1:19" ht="114.75" customHeight="1" x14ac:dyDescent="0.25">
      <c r="A14" s="1454"/>
      <c r="B14" s="1455"/>
      <c r="C14" s="1471" t="s">
        <v>1117</v>
      </c>
      <c r="D14" s="222">
        <v>11</v>
      </c>
      <c r="E14" s="223" t="s">
        <v>64</v>
      </c>
      <c r="F14" s="223" t="s">
        <v>1125</v>
      </c>
      <c r="G14" s="223" t="s">
        <v>66</v>
      </c>
      <c r="H14" s="223" t="s">
        <v>67</v>
      </c>
      <c r="I14" s="224" t="s">
        <v>289</v>
      </c>
      <c r="J14" s="228" t="s">
        <v>224</v>
      </c>
      <c r="K14" s="222" t="s">
        <v>290</v>
      </c>
      <c r="L14" s="222" t="s">
        <v>1126</v>
      </c>
      <c r="M14" s="224" t="s">
        <v>226</v>
      </c>
      <c r="N14" s="226">
        <v>13</v>
      </c>
      <c r="O14" s="227">
        <v>13</v>
      </c>
      <c r="P14" s="218">
        <v>0.7</v>
      </c>
      <c r="Q14" s="330">
        <v>30000000</v>
      </c>
      <c r="R14" s="202" t="e">
        <f>#REF!+#REF!+#REF!+#REF!</f>
        <v>#REF!</v>
      </c>
      <c r="S14" s="309" t="s">
        <v>1127</v>
      </c>
    </row>
    <row r="15" spans="1:19" ht="93" customHeight="1" x14ac:dyDescent="0.25">
      <c r="A15" s="1454"/>
      <c r="B15" s="1455"/>
      <c r="C15" s="1471"/>
      <c r="D15" s="222">
        <v>12</v>
      </c>
      <c r="E15" s="223" t="s">
        <v>1128</v>
      </c>
      <c r="F15" s="223" t="s">
        <v>1129</v>
      </c>
      <c r="G15" s="223" t="s">
        <v>71</v>
      </c>
      <c r="H15" s="223" t="s">
        <v>72</v>
      </c>
      <c r="I15" s="224" t="s">
        <v>285</v>
      </c>
      <c r="J15" s="225" t="s">
        <v>211</v>
      </c>
      <c r="K15" s="229" t="s">
        <v>212</v>
      </c>
      <c r="L15" s="222">
        <v>46</v>
      </c>
      <c r="M15" s="224" t="s">
        <v>1130</v>
      </c>
      <c r="N15" s="226">
        <v>12</v>
      </c>
      <c r="O15" s="227">
        <v>12</v>
      </c>
      <c r="P15" s="203">
        <v>0.8</v>
      </c>
      <c r="Q15" s="330">
        <v>150000000</v>
      </c>
      <c r="R15" s="202">
        <v>150000000</v>
      </c>
      <c r="S15" s="309" t="s">
        <v>1353</v>
      </c>
    </row>
    <row r="16" spans="1:19" ht="86.25" customHeight="1" x14ac:dyDescent="0.25">
      <c r="A16" s="1454"/>
      <c r="B16" s="1455"/>
      <c r="C16" s="1471"/>
      <c r="D16" s="222">
        <v>13</v>
      </c>
      <c r="E16" s="223" t="s">
        <v>1131</v>
      </c>
      <c r="F16" s="223" t="s">
        <v>288</v>
      </c>
      <c r="G16" s="223" t="s">
        <v>1132</v>
      </c>
      <c r="H16" s="223" t="s">
        <v>74</v>
      </c>
      <c r="I16" s="224" t="s">
        <v>1133</v>
      </c>
      <c r="J16" s="228" t="s">
        <v>228</v>
      </c>
      <c r="K16" s="230" t="s">
        <v>229</v>
      </c>
      <c r="L16" s="222" t="s">
        <v>1134</v>
      </c>
      <c r="M16" s="231" t="s">
        <v>231</v>
      </c>
      <c r="N16" s="226">
        <v>12</v>
      </c>
      <c r="O16" s="227">
        <v>12</v>
      </c>
      <c r="P16" s="203">
        <v>0.7</v>
      </c>
      <c r="Q16" s="330">
        <v>11000000</v>
      </c>
      <c r="R16" s="202" t="e">
        <f>#REF!+#REF!+#REF!+#REF!</f>
        <v>#REF!</v>
      </c>
      <c r="S16" s="324" t="s">
        <v>1354</v>
      </c>
    </row>
    <row r="17" spans="1:19" ht="234.75" customHeight="1" x14ac:dyDescent="0.25">
      <c r="A17" s="1454"/>
      <c r="B17" s="1455"/>
      <c r="C17" s="1471"/>
      <c r="D17" s="222">
        <v>14</v>
      </c>
      <c r="E17" s="223" t="s">
        <v>1135</v>
      </c>
      <c r="F17" s="223" t="s">
        <v>76</v>
      </c>
      <c r="G17" s="223" t="s">
        <v>1136</v>
      </c>
      <c r="H17" s="223" t="s">
        <v>78</v>
      </c>
      <c r="I17" s="224" t="s">
        <v>68</v>
      </c>
      <c r="J17" s="228" t="s">
        <v>211</v>
      </c>
      <c r="K17" s="222" t="s">
        <v>218</v>
      </c>
      <c r="L17" s="222">
        <v>32</v>
      </c>
      <c r="M17" s="224" t="s">
        <v>232</v>
      </c>
      <c r="N17" s="226">
        <v>9</v>
      </c>
      <c r="O17" s="227">
        <v>9</v>
      </c>
      <c r="P17" s="203">
        <v>0.6</v>
      </c>
      <c r="Q17" s="330">
        <v>250412588</v>
      </c>
      <c r="R17" s="202">
        <v>25400000</v>
      </c>
      <c r="S17" s="324" t="s">
        <v>1355</v>
      </c>
    </row>
    <row r="18" spans="1:19" ht="73.5" customHeight="1" x14ac:dyDescent="0.25">
      <c r="A18" s="1454"/>
      <c r="B18" s="1455"/>
      <c r="C18" s="1380" t="s">
        <v>79</v>
      </c>
      <c r="D18" s="232">
        <v>15</v>
      </c>
      <c r="E18" s="233" t="s">
        <v>80</v>
      </c>
      <c r="F18" s="233" t="s">
        <v>81</v>
      </c>
      <c r="G18" s="233" t="s">
        <v>1137</v>
      </c>
      <c r="H18" s="233" t="s">
        <v>83</v>
      </c>
      <c r="I18" s="234" t="s">
        <v>84</v>
      </c>
      <c r="J18" s="1386" t="s">
        <v>233</v>
      </c>
      <c r="K18" s="1388" t="s">
        <v>234</v>
      </c>
      <c r="L18" s="1377">
        <v>197</v>
      </c>
      <c r="M18" s="1489" t="s">
        <v>217</v>
      </c>
      <c r="N18" s="235">
        <v>1</v>
      </c>
      <c r="O18" s="236">
        <v>1</v>
      </c>
      <c r="P18" s="203">
        <v>0.7</v>
      </c>
      <c r="Q18" s="1374">
        <v>45299000</v>
      </c>
      <c r="R18" s="1338">
        <v>37501000</v>
      </c>
      <c r="S18" s="237" t="s">
        <v>1138</v>
      </c>
    </row>
    <row r="19" spans="1:19" ht="108" customHeight="1" x14ac:dyDescent="0.25">
      <c r="A19" s="1454"/>
      <c r="B19" s="1455"/>
      <c r="C19" s="1380"/>
      <c r="D19" s="232">
        <v>16</v>
      </c>
      <c r="E19" s="233" t="s">
        <v>85</v>
      </c>
      <c r="F19" s="233" t="s">
        <v>86</v>
      </c>
      <c r="G19" s="233" t="s">
        <v>291</v>
      </c>
      <c r="H19" s="233" t="s">
        <v>87</v>
      </c>
      <c r="I19" s="238" t="s">
        <v>1139</v>
      </c>
      <c r="J19" s="1386"/>
      <c r="K19" s="1388"/>
      <c r="L19" s="1377"/>
      <c r="M19" s="1489"/>
      <c r="N19" s="239">
        <v>1</v>
      </c>
      <c r="O19" s="240">
        <v>1</v>
      </c>
      <c r="P19" s="203">
        <v>0.7</v>
      </c>
      <c r="Q19" s="1375"/>
      <c r="R19" s="1339"/>
      <c r="S19" s="237" t="s">
        <v>1140</v>
      </c>
    </row>
    <row r="20" spans="1:19" ht="60" customHeight="1" x14ac:dyDescent="0.25">
      <c r="A20" s="1454"/>
      <c r="B20" s="1455"/>
      <c r="C20" s="1380"/>
      <c r="D20" s="232">
        <v>17</v>
      </c>
      <c r="E20" s="233" t="s">
        <v>89</v>
      </c>
      <c r="F20" s="233" t="s">
        <v>90</v>
      </c>
      <c r="G20" s="233" t="s">
        <v>91</v>
      </c>
      <c r="H20" s="233" t="s">
        <v>87</v>
      </c>
      <c r="I20" s="238" t="s">
        <v>1141</v>
      </c>
      <c r="J20" s="1386"/>
      <c r="K20" s="1388"/>
      <c r="L20" s="1377"/>
      <c r="M20" s="1489"/>
      <c r="N20" s="241">
        <v>1</v>
      </c>
      <c r="O20" s="242">
        <v>1</v>
      </c>
      <c r="P20" s="203">
        <v>0.7</v>
      </c>
      <c r="Q20" s="1405"/>
      <c r="R20" s="1340"/>
      <c r="S20" s="237" t="s">
        <v>1142</v>
      </c>
    </row>
    <row r="21" spans="1:19" ht="60" customHeight="1" x14ac:dyDescent="0.25">
      <c r="A21" s="1454"/>
      <c r="B21" s="1455"/>
      <c r="C21" s="1380"/>
      <c r="D21" s="232">
        <v>18</v>
      </c>
      <c r="E21" s="233" t="s">
        <v>1143</v>
      </c>
      <c r="F21" s="233" t="s">
        <v>94</v>
      </c>
      <c r="G21" s="233" t="s">
        <v>1144</v>
      </c>
      <c r="H21" s="232" t="s">
        <v>96</v>
      </c>
      <c r="I21" s="238" t="s">
        <v>1145</v>
      </c>
      <c r="J21" s="243" t="s">
        <v>96</v>
      </c>
      <c r="K21" s="232" t="s">
        <v>96</v>
      </c>
      <c r="L21" s="232" t="s">
        <v>96</v>
      </c>
      <c r="M21" s="244" t="s">
        <v>96</v>
      </c>
      <c r="N21" s="245">
        <v>0</v>
      </c>
      <c r="O21" s="246">
        <v>0</v>
      </c>
      <c r="P21" s="203">
        <v>0</v>
      </c>
      <c r="Q21" s="330"/>
      <c r="R21" s="202" t="e">
        <f>#REF!+#REF!+#REF!+#REF!</f>
        <v>#REF!</v>
      </c>
      <c r="S21" s="324" t="s">
        <v>1356</v>
      </c>
    </row>
    <row r="22" spans="1:19" ht="60" customHeight="1" x14ac:dyDescent="0.25">
      <c r="A22" s="1454"/>
      <c r="B22" s="1455"/>
      <c r="C22" s="1380"/>
      <c r="D22" s="232">
        <v>19</v>
      </c>
      <c r="E22" s="233" t="s">
        <v>98</v>
      </c>
      <c r="F22" s="233" t="s">
        <v>99</v>
      </c>
      <c r="G22" s="233" t="s">
        <v>100</v>
      </c>
      <c r="H22" s="233" t="s">
        <v>101</v>
      </c>
      <c r="I22" s="238" t="s">
        <v>1146</v>
      </c>
      <c r="J22" s="243" t="s">
        <v>233</v>
      </c>
      <c r="K22" s="232" t="s">
        <v>234</v>
      </c>
      <c r="L22" s="247">
        <v>192</v>
      </c>
      <c r="M22" s="248" t="s">
        <v>235</v>
      </c>
      <c r="N22" s="245">
        <v>1</v>
      </c>
      <c r="O22" s="246">
        <v>1</v>
      </c>
      <c r="P22" s="203">
        <v>0.7</v>
      </c>
      <c r="Q22" s="330">
        <v>44500000</v>
      </c>
      <c r="R22" s="202">
        <v>5596000</v>
      </c>
      <c r="S22" s="237" t="s">
        <v>1147</v>
      </c>
    </row>
    <row r="23" spans="1:19" ht="82.5" customHeight="1" x14ac:dyDescent="0.25">
      <c r="A23" s="1454"/>
      <c r="B23" s="1455"/>
      <c r="C23" s="1380"/>
      <c r="D23" s="232">
        <v>20</v>
      </c>
      <c r="E23" s="233" t="s">
        <v>1148</v>
      </c>
      <c r="F23" s="233" t="s">
        <v>104</v>
      </c>
      <c r="G23" s="233" t="s">
        <v>105</v>
      </c>
      <c r="H23" s="233" t="s">
        <v>106</v>
      </c>
      <c r="I23" s="234" t="s">
        <v>1149</v>
      </c>
      <c r="J23" s="243" t="s">
        <v>96</v>
      </c>
      <c r="K23" s="232" t="s">
        <v>96</v>
      </c>
      <c r="L23" s="232" t="s">
        <v>96</v>
      </c>
      <c r="M23" s="244" t="s">
        <v>96</v>
      </c>
      <c r="N23" s="245">
        <v>0</v>
      </c>
      <c r="O23" s="246">
        <v>0</v>
      </c>
      <c r="P23" s="203">
        <v>0.7</v>
      </c>
      <c r="Q23" s="330"/>
      <c r="R23" s="202" t="e">
        <f>#REF!+#REF!+#REF!+#REF!</f>
        <v>#REF!</v>
      </c>
      <c r="S23" s="237" t="s">
        <v>1147</v>
      </c>
    </row>
    <row r="24" spans="1:19" ht="92.25" customHeight="1" x14ac:dyDescent="0.25">
      <c r="A24" s="1454"/>
      <c r="B24" s="1394" t="s">
        <v>108</v>
      </c>
      <c r="C24" s="1490" t="s">
        <v>109</v>
      </c>
      <c r="D24" s="249">
        <v>21</v>
      </c>
      <c r="E24" s="250" t="s">
        <v>1150</v>
      </c>
      <c r="F24" s="251" t="s">
        <v>1151</v>
      </c>
      <c r="G24" s="251" t="s">
        <v>1152</v>
      </c>
      <c r="H24" s="251" t="s">
        <v>113</v>
      </c>
      <c r="I24" s="252" t="s">
        <v>1153</v>
      </c>
      <c r="J24" s="253" t="s">
        <v>236</v>
      </c>
      <c r="K24" s="249" t="s">
        <v>237</v>
      </c>
      <c r="L24" s="249">
        <v>65</v>
      </c>
      <c r="M24" s="252" t="s">
        <v>238</v>
      </c>
      <c r="N24" s="254">
        <v>1</v>
      </c>
      <c r="O24" s="255">
        <v>1</v>
      </c>
      <c r="P24" s="203">
        <v>0.8</v>
      </c>
      <c r="Q24" s="331">
        <v>2210457012</v>
      </c>
      <c r="R24" s="202">
        <v>199742308</v>
      </c>
      <c r="S24" s="325" t="s">
        <v>1154</v>
      </c>
    </row>
    <row r="25" spans="1:19" ht="60" customHeight="1" x14ac:dyDescent="0.25">
      <c r="A25" s="1454"/>
      <c r="B25" s="1394"/>
      <c r="C25" s="1490"/>
      <c r="D25" s="249">
        <v>22</v>
      </c>
      <c r="E25" s="251" t="s">
        <v>1155</v>
      </c>
      <c r="F25" s="251" t="s">
        <v>1156</v>
      </c>
      <c r="G25" s="251" t="s">
        <v>1157</v>
      </c>
      <c r="H25" s="251" t="s">
        <v>118</v>
      </c>
      <c r="I25" s="252" t="s">
        <v>119</v>
      </c>
      <c r="J25" s="256" t="s">
        <v>236</v>
      </c>
      <c r="K25" s="257" t="s">
        <v>239</v>
      </c>
      <c r="L25" s="249">
        <v>85</v>
      </c>
      <c r="M25" s="252" t="s">
        <v>240</v>
      </c>
      <c r="N25" s="254">
        <v>1</v>
      </c>
      <c r="O25" s="255">
        <v>1</v>
      </c>
      <c r="P25" s="203">
        <v>0.8</v>
      </c>
      <c r="Q25" s="331"/>
      <c r="R25" s="202" t="e">
        <f>#REF!+#REF!+#REF!+#REF!</f>
        <v>#REF!</v>
      </c>
      <c r="S25" s="325" t="s">
        <v>1158</v>
      </c>
    </row>
    <row r="26" spans="1:19" ht="108.75" customHeight="1" x14ac:dyDescent="0.25">
      <c r="A26" s="1454"/>
      <c r="B26" s="1394"/>
      <c r="C26" s="1490"/>
      <c r="D26" s="249">
        <v>23</v>
      </c>
      <c r="E26" s="251" t="s">
        <v>1159</v>
      </c>
      <c r="F26" s="251" t="s">
        <v>1160</v>
      </c>
      <c r="G26" s="251" t="s">
        <v>122</v>
      </c>
      <c r="H26" s="251" t="s">
        <v>118</v>
      </c>
      <c r="I26" s="252" t="s">
        <v>1161</v>
      </c>
      <c r="J26" s="253" t="s">
        <v>96</v>
      </c>
      <c r="K26" s="249" t="s">
        <v>96</v>
      </c>
      <c r="L26" s="249" t="s">
        <v>96</v>
      </c>
      <c r="M26" s="258" t="s">
        <v>1162</v>
      </c>
      <c r="N26" s="254">
        <v>1</v>
      </c>
      <c r="O26" s="255">
        <v>1</v>
      </c>
      <c r="P26" s="203">
        <v>0.6</v>
      </c>
      <c r="Q26" s="330"/>
      <c r="R26" s="202" t="e">
        <f>#REF!+#REF!+#REF!+#REF!</f>
        <v>#REF!</v>
      </c>
      <c r="S26" s="325" t="s">
        <v>1163</v>
      </c>
    </row>
    <row r="27" spans="1:19" ht="88.5" customHeight="1" x14ac:dyDescent="0.25">
      <c r="A27" s="1454"/>
      <c r="B27" s="1394"/>
      <c r="C27" s="1490" t="s">
        <v>124</v>
      </c>
      <c r="D27" s="249">
        <v>24</v>
      </c>
      <c r="E27" s="251" t="s">
        <v>125</v>
      </c>
      <c r="F27" s="251" t="s">
        <v>126</v>
      </c>
      <c r="G27" s="251" t="s">
        <v>127</v>
      </c>
      <c r="H27" s="251" t="s">
        <v>128</v>
      </c>
      <c r="I27" s="252" t="s">
        <v>1164</v>
      </c>
      <c r="J27" s="253" t="s">
        <v>242</v>
      </c>
      <c r="K27" s="249" t="s">
        <v>243</v>
      </c>
      <c r="L27" s="249">
        <v>68</v>
      </c>
      <c r="M27" s="252" t="s">
        <v>244</v>
      </c>
      <c r="N27" s="254">
        <v>1</v>
      </c>
      <c r="O27" s="255">
        <v>1</v>
      </c>
      <c r="P27" s="203">
        <v>0.7</v>
      </c>
      <c r="Q27" s="330">
        <v>25000000</v>
      </c>
      <c r="R27" s="202">
        <v>2935000</v>
      </c>
      <c r="S27" s="320" t="s">
        <v>1382</v>
      </c>
    </row>
    <row r="28" spans="1:19" ht="76.5" x14ac:dyDescent="0.25">
      <c r="A28" s="1454"/>
      <c r="B28" s="1394"/>
      <c r="C28" s="1490"/>
      <c r="D28" s="249">
        <v>25</v>
      </c>
      <c r="E28" s="250" t="s">
        <v>1165</v>
      </c>
      <c r="F28" s="251" t="s">
        <v>1166</v>
      </c>
      <c r="G28" s="251" t="s">
        <v>132</v>
      </c>
      <c r="H28" s="251" t="s">
        <v>133</v>
      </c>
      <c r="I28" s="252" t="s">
        <v>1167</v>
      </c>
      <c r="J28" s="253" t="s">
        <v>245</v>
      </c>
      <c r="K28" s="249" t="s">
        <v>246</v>
      </c>
      <c r="L28" s="249">
        <v>107</v>
      </c>
      <c r="M28" s="252" t="s">
        <v>1168</v>
      </c>
      <c r="N28" s="254">
        <v>1</v>
      </c>
      <c r="O28" s="255">
        <v>1</v>
      </c>
      <c r="P28" s="203">
        <v>0.8</v>
      </c>
      <c r="Q28" s="330">
        <v>144717884</v>
      </c>
      <c r="R28" s="202">
        <v>100000000</v>
      </c>
      <c r="S28" s="320" t="s">
        <v>1363</v>
      </c>
    </row>
    <row r="29" spans="1:19" ht="79.5" customHeight="1" x14ac:dyDescent="0.25">
      <c r="A29" s="1454"/>
      <c r="B29" s="1394"/>
      <c r="C29" s="1490" t="s">
        <v>135</v>
      </c>
      <c r="D29" s="249">
        <v>26</v>
      </c>
      <c r="E29" s="251" t="s">
        <v>1169</v>
      </c>
      <c r="F29" s="251" t="s">
        <v>137</v>
      </c>
      <c r="G29" s="251" t="s">
        <v>138</v>
      </c>
      <c r="H29" s="251" t="s">
        <v>139</v>
      </c>
      <c r="I29" s="252" t="s">
        <v>1170</v>
      </c>
      <c r="J29" s="253" t="s">
        <v>96</v>
      </c>
      <c r="K29" s="249" t="s">
        <v>96</v>
      </c>
      <c r="L29" s="249" t="s">
        <v>96</v>
      </c>
      <c r="M29" s="258"/>
      <c r="N29" s="254">
        <v>1</v>
      </c>
      <c r="O29" s="255">
        <v>1</v>
      </c>
      <c r="P29" s="203">
        <v>0.8</v>
      </c>
      <c r="Q29" s="330"/>
      <c r="R29" s="202" t="e">
        <f>#REF!+#REF!+#REF!+#REF!</f>
        <v>#REF!</v>
      </c>
      <c r="S29" s="325" t="s">
        <v>1171</v>
      </c>
    </row>
    <row r="30" spans="1:19" ht="121.5" customHeight="1" x14ac:dyDescent="0.25">
      <c r="A30" s="1454"/>
      <c r="B30" s="1394"/>
      <c r="C30" s="1490"/>
      <c r="D30" s="249">
        <v>27</v>
      </c>
      <c r="E30" s="259" t="s">
        <v>1172</v>
      </c>
      <c r="F30" s="259" t="s">
        <v>142</v>
      </c>
      <c r="G30" s="259" t="s">
        <v>143</v>
      </c>
      <c r="H30" s="259" t="s">
        <v>144</v>
      </c>
      <c r="I30" s="260" t="s">
        <v>145</v>
      </c>
      <c r="J30" s="261" t="s">
        <v>1115</v>
      </c>
      <c r="K30" s="259" t="s">
        <v>216</v>
      </c>
      <c r="L30" s="249">
        <v>197</v>
      </c>
      <c r="M30" s="260" t="s">
        <v>217</v>
      </c>
      <c r="N30" s="254">
        <v>1</v>
      </c>
      <c r="O30" s="255">
        <v>1</v>
      </c>
      <c r="P30" s="203">
        <v>0.65</v>
      </c>
      <c r="Q30" s="330">
        <v>45299000</v>
      </c>
      <c r="R30" s="202">
        <v>37501000</v>
      </c>
      <c r="S30" s="325" t="s">
        <v>1173</v>
      </c>
    </row>
    <row r="31" spans="1:19" ht="120.75" customHeight="1" x14ac:dyDescent="0.25">
      <c r="A31" s="1454"/>
      <c r="B31" s="1398" t="s">
        <v>146</v>
      </c>
      <c r="C31" s="1427" t="s">
        <v>147</v>
      </c>
      <c r="D31" s="262">
        <v>28</v>
      </c>
      <c r="E31" s="263" t="s">
        <v>1174</v>
      </c>
      <c r="F31" s="263" t="s">
        <v>149</v>
      </c>
      <c r="G31" s="263" t="s">
        <v>150</v>
      </c>
      <c r="H31" s="263" t="s">
        <v>151</v>
      </c>
      <c r="I31" s="264" t="s">
        <v>152</v>
      </c>
      <c r="J31" s="265"/>
      <c r="K31" s="266"/>
      <c r="L31" s="262"/>
      <c r="M31" s="267"/>
      <c r="N31" s="268">
        <v>1</v>
      </c>
      <c r="O31" s="269">
        <v>1</v>
      </c>
      <c r="P31" s="203">
        <v>0.8</v>
      </c>
      <c r="Q31" s="330"/>
      <c r="R31" s="202"/>
      <c r="S31" s="309" t="s">
        <v>1175</v>
      </c>
    </row>
    <row r="32" spans="1:19" ht="51" customHeight="1" x14ac:dyDescent="0.25">
      <c r="A32" s="1454"/>
      <c r="B32" s="1398"/>
      <c r="C32" s="1427"/>
      <c r="D32" s="1427">
        <v>29</v>
      </c>
      <c r="E32" s="1427" t="s">
        <v>1176</v>
      </c>
      <c r="F32" s="1427" t="s">
        <v>154</v>
      </c>
      <c r="G32" s="1427" t="s">
        <v>155</v>
      </c>
      <c r="H32" s="1427" t="s">
        <v>151</v>
      </c>
      <c r="I32" s="1442" t="s">
        <v>152</v>
      </c>
      <c r="J32" s="1421" t="s">
        <v>254</v>
      </c>
      <c r="K32" s="1424" t="s">
        <v>249</v>
      </c>
      <c r="L32" s="1424">
        <v>154</v>
      </c>
      <c r="M32" s="1427" t="s">
        <v>258</v>
      </c>
      <c r="N32" s="1427">
        <v>0</v>
      </c>
      <c r="O32" s="1427">
        <v>0</v>
      </c>
      <c r="P32" s="1437">
        <v>0.8</v>
      </c>
      <c r="Q32" s="1419">
        <v>55960000</v>
      </c>
      <c r="R32" s="1325">
        <v>55960000</v>
      </c>
      <c r="S32" s="1449" t="s">
        <v>1357</v>
      </c>
    </row>
    <row r="33" spans="1:19" ht="15" customHeight="1" x14ac:dyDescent="0.25">
      <c r="A33" s="1454"/>
      <c r="B33" s="1398"/>
      <c r="C33" s="1427"/>
      <c r="D33" s="1427"/>
      <c r="E33" s="1427"/>
      <c r="F33" s="1427"/>
      <c r="G33" s="1427"/>
      <c r="H33" s="1427"/>
      <c r="I33" s="1442"/>
      <c r="J33" s="1422"/>
      <c r="K33" s="1425"/>
      <c r="L33" s="1425"/>
      <c r="M33" s="1427"/>
      <c r="N33" s="1427"/>
      <c r="O33" s="1427"/>
      <c r="P33" s="1438"/>
      <c r="Q33" s="1419"/>
      <c r="R33" s="1325"/>
      <c r="S33" s="1449"/>
    </row>
    <row r="34" spans="1:19" ht="15" customHeight="1" x14ac:dyDescent="0.25">
      <c r="A34" s="1454"/>
      <c r="B34" s="1398"/>
      <c r="C34" s="1427"/>
      <c r="D34" s="1427"/>
      <c r="E34" s="1427"/>
      <c r="F34" s="1427"/>
      <c r="G34" s="1427"/>
      <c r="H34" s="1427"/>
      <c r="I34" s="1442"/>
      <c r="J34" s="1422"/>
      <c r="K34" s="1425"/>
      <c r="L34" s="1425"/>
      <c r="M34" s="1427"/>
      <c r="N34" s="1427"/>
      <c r="O34" s="1427"/>
      <c r="P34" s="1438"/>
      <c r="Q34" s="1419"/>
      <c r="R34" s="1325"/>
      <c r="S34" s="1449"/>
    </row>
    <row r="35" spans="1:19" x14ac:dyDescent="0.25">
      <c r="A35" s="1454"/>
      <c r="B35" s="1398"/>
      <c r="C35" s="1427"/>
      <c r="D35" s="1427"/>
      <c r="E35" s="1427"/>
      <c r="F35" s="1427"/>
      <c r="G35" s="1427"/>
      <c r="H35" s="1427"/>
      <c r="I35" s="1442"/>
      <c r="J35" s="1423"/>
      <c r="K35" s="1426"/>
      <c r="L35" s="1426"/>
      <c r="M35" s="1427"/>
      <c r="N35" s="1427"/>
      <c r="O35" s="1427"/>
      <c r="P35" s="1439"/>
      <c r="Q35" s="1419"/>
      <c r="R35" s="1325"/>
      <c r="S35" s="1449"/>
    </row>
    <row r="36" spans="1:19" ht="31.5" customHeight="1" x14ac:dyDescent="0.25">
      <c r="A36" s="1454"/>
      <c r="B36" s="1398"/>
      <c r="C36" s="1441" t="s">
        <v>156</v>
      </c>
      <c r="D36" s="1427">
        <v>30</v>
      </c>
      <c r="E36" s="1427" t="s">
        <v>157</v>
      </c>
      <c r="F36" s="1427" t="s">
        <v>158</v>
      </c>
      <c r="G36" s="1427" t="s">
        <v>159</v>
      </c>
      <c r="H36" s="1427" t="s">
        <v>151</v>
      </c>
      <c r="I36" s="1428" t="s">
        <v>179</v>
      </c>
      <c r="J36" s="1421" t="s">
        <v>254</v>
      </c>
      <c r="K36" s="1424" t="s">
        <v>255</v>
      </c>
      <c r="L36" s="1424">
        <v>133</v>
      </c>
      <c r="M36" s="1427" t="s">
        <v>257</v>
      </c>
      <c r="N36" s="1427"/>
      <c r="O36" s="1431"/>
      <c r="P36" s="1420">
        <v>0.8</v>
      </c>
      <c r="Q36" s="1434"/>
      <c r="R36" s="1335"/>
      <c r="S36" s="1449" t="s">
        <v>1177</v>
      </c>
    </row>
    <row r="37" spans="1:19" ht="28.5" customHeight="1" x14ac:dyDescent="0.25">
      <c r="A37" s="1454"/>
      <c r="B37" s="1398"/>
      <c r="C37" s="1441"/>
      <c r="D37" s="1427"/>
      <c r="E37" s="1427"/>
      <c r="F37" s="1427"/>
      <c r="G37" s="1427"/>
      <c r="H37" s="1427"/>
      <c r="I37" s="1429"/>
      <c r="J37" s="1422"/>
      <c r="K37" s="1425"/>
      <c r="L37" s="1425"/>
      <c r="M37" s="1427"/>
      <c r="N37" s="1427"/>
      <c r="O37" s="1432"/>
      <c r="P37" s="1420"/>
      <c r="Q37" s="1435"/>
      <c r="R37" s="1336"/>
      <c r="S37" s="1449"/>
    </row>
    <row r="38" spans="1:19" x14ac:dyDescent="0.25">
      <c r="A38" s="1454"/>
      <c r="B38" s="1398"/>
      <c r="C38" s="1441"/>
      <c r="D38" s="1427"/>
      <c r="E38" s="1427"/>
      <c r="F38" s="1427"/>
      <c r="G38" s="1427"/>
      <c r="H38" s="1427"/>
      <c r="I38" s="1429"/>
      <c r="J38" s="1422"/>
      <c r="K38" s="1425"/>
      <c r="L38" s="1425"/>
      <c r="M38" s="1427"/>
      <c r="N38" s="1427"/>
      <c r="O38" s="1432"/>
      <c r="P38" s="1420"/>
      <c r="Q38" s="1435"/>
      <c r="R38" s="1336"/>
      <c r="S38" s="1449"/>
    </row>
    <row r="39" spans="1:19" x14ac:dyDescent="0.25">
      <c r="A39" s="1454"/>
      <c r="B39" s="1398"/>
      <c r="C39" s="1441"/>
      <c r="D39" s="1427"/>
      <c r="E39" s="1427"/>
      <c r="F39" s="1427"/>
      <c r="G39" s="1427"/>
      <c r="H39" s="1427"/>
      <c r="I39" s="1429"/>
      <c r="J39" s="1422"/>
      <c r="K39" s="1425"/>
      <c r="L39" s="1425"/>
      <c r="M39" s="1427"/>
      <c r="N39" s="1427"/>
      <c r="O39" s="1432"/>
      <c r="P39" s="1420"/>
      <c r="Q39" s="1435"/>
      <c r="R39" s="1336"/>
      <c r="S39" s="1449"/>
    </row>
    <row r="40" spans="1:19" ht="50.25" customHeight="1" x14ac:dyDescent="0.25">
      <c r="A40" s="1454"/>
      <c r="B40" s="1398"/>
      <c r="C40" s="1441"/>
      <c r="D40" s="1427"/>
      <c r="E40" s="1427"/>
      <c r="F40" s="1427"/>
      <c r="G40" s="1427"/>
      <c r="H40" s="1427"/>
      <c r="I40" s="1429"/>
      <c r="J40" s="1422"/>
      <c r="K40" s="1425"/>
      <c r="L40" s="1425"/>
      <c r="M40" s="1427"/>
      <c r="N40" s="1427"/>
      <c r="O40" s="1432"/>
      <c r="P40" s="1420"/>
      <c r="Q40" s="1435"/>
      <c r="R40" s="1336"/>
      <c r="S40" s="1449"/>
    </row>
    <row r="41" spans="1:19" ht="63.75" customHeight="1" x14ac:dyDescent="0.25">
      <c r="A41" s="1454"/>
      <c r="B41" s="1398"/>
      <c r="C41" s="1441"/>
      <c r="D41" s="1427"/>
      <c r="E41" s="1427"/>
      <c r="F41" s="1427"/>
      <c r="G41" s="1427"/>
      <c r="H41" s="1427"/>
      <c r="I41" s="1430"/>
      <c r="J41" s="1422"/>
      <c r="K41" s="1425"/>
      <c r="L41" s="1425"/>
      <c r="M41" s="1427"/>
      <c r="N41" s="1427"/>
      <c r="O41" s="1432"/>
      <c r="P41" s="1420"/>
      <c r="Q41" s="1435"/>
      <c r="R41" s="1336"/>
      <c r="S41" s="1449"/>
    </row>
    <row r="42" spans="1:19" ht="110.25" customHeight="1" x14ac:dyDescent="0.25">
      <c r="A42" s="1454"/>
      <c r="B42" s="1398"/>
      <c r="C42" s="1441"/>
      <c r="D42" s="262">
        <v>31</v>
      </c>
      <c r="E42" s="270" t="s">
        <v>160</v>
      </c>
      <c r="F42" s="270" t="s">
        <v>1178</v>
      </c>
      <c r="G42" s="270" t="s">
        <v>162</v>
      </c>
      <c r="H42" s="270" t="s">
        <v>118</v>
      </c>
      <c r="I42" s="271" t="s">
        <v>152</v>
      </c>
      <c r="J42" s="1423"/>
      <c r="K42" s="1426"/>
      <c r="L42" s="1426"/>
      <c r="M42" s="1427"/>
      <c r="N42" s="1427"/>
      <c r="O42" s="1433"/>
      <c r="P42" s="332">
        <v>0.7</v>
      </c>
      <c r="Q42" s="1436"/>
      <c r="R42" s="1337"/>
      <c r="S42" s="309" t="s">
        <v>1179</v>
      </c>
    </row>
    <row r="43" spans="1:19" ht="63.75" x14ac:dyDescent="0.25">
      <c r="A43" s="1454"/>
      <c r="B43" s="1398"/>
      <c r="C43" s="1441" t="s">
        <v>164</v>
      </c>
      <c r="D43" s="262">
        <v>32</v>
      </c>
      <c r="E43" s="262" t="s">
        <v>165</v>
      </c>
      <c r="F43" s="262" t="s">
        <v>166</v>
      </c>
      <c r="G43" s="262" t="s">
        <v>167</v>
      </c>
      <c r="H43" s="262" t="s">
        <v>168</v>
      </c>
      <c r="I43" s="272" t="s">
        <v>1180</v>
      </c>
      <c r="J43" s="273" t="s">
        <v>254</v>
      </c>
      <c r="K43" s="262" t="s">
        <v>255</v>
      </c>
      <c r="L43" s="318">
        <v>134</v>
      </c>
      <c r="M43" s="272" t="s">
        <v>256</v>
      </c>
      <c r="N43" s="274">
        <v>12</v>
      </c>
      <c r="O43" s="269">
        <v>12</v>
      </c>
      <c r="P43" s="203">
        <v>0.7</v>
      </c>
      <c r="Q43" s="330">
        <v>60000000</v>
      </c>
      <c r="R43" s="202">
        <v>9412000</v>
      </c>
      <c r="S43" s="326" t="s">
        <v>1370</v>
      </c>
    </row>
    <row r="44" spans="1:19" ht="135" x14ac:dyDescent="0.25">
      <c r="A44" s="1454"/>
      <c r="B44" s="1398"/>
      <c r="C44" s="1441"/>
      <c r="D44" s="262">
        <v>33</v>
      </c>
      <c r="E44" s="270" t="s">
        <v>170</v>
      </c>
      <c r="F44" s="270" t="s">
        <v>171</v>
      </c>
      <c r="G44" s="270" t="s">
        <v>172</v>
      </c>
      <c r="H44" s="270" t="s">
        <v>173</v>
      </c>
      <c r="I44" s="271" t="s">
        <v>174</v>
      </c>
      <c r="J44" s="275" t="s">
        <v>265</v>
      </c>
      <c r="K44" s="276" t="s">
        <v>266</v>
      </c>
      <c r="L44" s="319">
        <v>185</v>
      </c>
      <c r="M44" s="277" t="s">
        <v>267</v>
      </c>
      <c r="N44" s="274">
        <v>1</v>
      </c>
      <c r="O44" s="269">
        <v>1</v>
      </c>
      <c r="P44" s="203">
        <v>0.7</v>
      </c>
      <c r="Q44" s="330">
        <v>40000000</v>
      </c>
      <c r="R44" s="202">
        <v>2180000</v>
      </c>
      <c r="S44" s="326" t="s">
        <v>1364</v>
      </c>
    </row>
    <row r="45" spans="1:19" ht="113.25" customHeight="1" x14ac:dyDescent="0.25">
      <c r="A45" s="1454"/>
      <c r="B45" s="1398"/>
      <c r="C45" s="1441"/>
      <c r="D45" s="262">
        <v>34</v>
      </c>
      <c r="E45" s="270" t="s">
        <v>175</v>
      </c>
      <c r="F45" s="270" t="s">
        <v>176</v>
      </c>
      <c r="G45" s="270" t="s">
        <v>177</v>
      </c>
      <c r="H45" s="270" t="s">
        <v>178</v>
      </c>
      <c r="I45" s="271" t="s">
        <v>179</v>
      </c>
      <c r="J45" s="273" t="s">
        <v>254</v>
      </c>
      <c r="K45" s="278" t="s">
        <v>262</v>
      </c>
      <c r="L45" s="262">
        <v>137</v>
      </c>
      <c r="M45" s="272" t="s">
        <v>263</v>
      </c>
      <c r="N45" s="274">
        <v>1</v>
      </c>
      <c r="O45" s="269">
        <v>1</v>
      </c>
      <c r="P45" s="203">
        <v>0.7</v>
      </c>
      <c r="Q45" s="330">
        <v>56000000</v>
      </c>
      <c r="R45" s="202">
        <v>2798000</v>
      </c>
      <c r="S45" s="304" t="s">
        <v>1358</v>
      </c>
    </row>
    <row r="46" spans="1:19" ht="90" x14ac:dyDescent="0.25">
      <c r="A46" s="1454"/>
      <c r="B46" s="1398"/>
      <c r="C46" s="1441"/>
      <c r="D46" s="262">
        <v>35</v>
      </c>
      <c r="E46" s="270" t="s">
        <v>1181</v>
      </c>
      <c r="F46" s="270" t="s">
        <v>1182</v>
      </c>
      <c r="G46" s="270" t="s">
        <v>1183</v>
      </c>
      <c r="H46" s="270" t="s">
        <v>183</v>
      </c>
      <c r="I46" s="271" t="s">
        <v>184</v>
      </c>
      <c r="J46" s="1421" t="s">
        <v>254</v>
      </c>
      <c r="K46" s="1424" t="s">
        <v>268</v>
      </c>
      <c r="L46" s="1424">
        <v>142</v>
      </c>
      <c r="M46" s="1428" t="s">
        <v>1184</v>
      </c>
      <c r="N46" s="1415">
        <v>1</v>
      </c>
      <c r="O46" s="1417">
        <v>1</v>
      </c>
      <c r="P46" s="203">
        <v>0.7</v>
      </c>
      <c r="Q46" s="330">
        <v>112000000</v>
      </c>
      <c r="R46" s="202">
        <v>14584000</v>
      </c>
      <c r="S46" s="309" t="s">
        <v>1185</v>
      </c>
    </row>
    <row r="47" spans="1:19" ht="60" customHeight="1" x14ac:dyDescent="0.25">
      <c r="A47" s="1454"/>
      <c r="B47" s="1398"/>
      <c r="C47" s="1441"/>
      <c r="D47" s="262">
        <v>36</v>
      </c>
      <c r="E47" s="270" t="s">
        <v>185</v>
      </c>
      <c r="F47" s="270" t="s">
        <v>186</v>
      </c>
      <c r="G47" s="270" t="s">
        <v>1186</v>
      </c>
      <c r="H47" s="270" t="s">
        <v>1187</v>
      </c>
      <c r="I47" s="271" t="s">
        <v>189</v>
      </c>
      <c r="J47" s="1423"/>
      <c r="K47" s="1426"/>
      <c r="L47" s="1426"/>
      <c r="M47" s="1430"/>
      <c r="N47" s="1416"/>
      <c r="O47" s="1418"/>
      <c r="P47" s="203">
        <v>0.7</v>
      </c>
      <c r="Q47" s="330">
        <v>243800000</v>
      </c>
      <c r="R47" s="202">
        <v>30910000</v>
      </c>
      <c r="S47" s="309" t="s">
        <v>1188</v>
      </c>
    </row>
    <row r="48" spans="1:19" ht="114" customHeight="1" x14ac:dyDescent="0.25">
      <c r="A48" s="1454"/>
      <c r="B48" s="1398"/>
      <c r="C48" s="1441" t="s">
        <v>190</v>
      </c>
      <c r="D48" s="262">
        <v>37</v>
      </c>
      <c r="E48" s="270" t="s">
        <v>1189</v>
      </c>
      <c r="F48" s="1424" t="s">
        <v>192</v>
      </c>
      <c r="G48" s="270" t="s">
        <v>193</v>
      </c>
      <c r="H48" s="270" t="s">
        <v>194</v>
      </c>
      <c r="I48" s="271" t="s">
        <v>179</v>
      </c>
      <c r="J48" s="1443" t="s">
        <v>254</v>
      </c>
      <c r="K48" s="1427" t="s">
        <v>262</v>
      </c>
      <c r="L48" s="1427">
        <v>137</v>
      </c>
      <c r="M48" s="1442" t="s">
        <v>263</v>
      </c>
      <c r="N48" s="1415">
        <v>1</v>
      </c>
      <c r="O48" s="1417">
        <v>1</v>
      </c>
      <c r="P48" s="203">
        <v>0.7</v>
      </c>
      <c r="Q48" s="1374">
        <v>56000000</v>
      </c>
      <c r="R48" s="1338">
        <v>2798000</v>
      </c>
      <c r="S48" s="309" t="s">
        <v>1359</v>
      </c>
    </row>
    <row r="49" spans="1:19" ht="82.5" customHeight="1" x14ac:dyDescent="0.25">
      <c r="A49" s="1454"/>
      <c r="B49" s="1398"/>
      <c r="C49" s="1441"/>
      <c r="D49" s="262">
        <v>38</v>
      </c>
      <c r="E49" s="270" t="s">
        <v>195</v>
      </c>
      <c r="F49" s="1426"/>
      <c r="G49" s="270" t="s">
        <v>193</v>
      </c>
      <c r="H49" s="270" t="s">
        <v>194</v>
      </c>
      <c r="I49" s="271" t="s">
        <v>179</v>
      </c>
      <c r="J49" s="1443"/>
      <c r="K49" s="1427"/>
      <c r="L49" s="1427"/>
      <c r="M49" s="1442"/>
      <c r="N49" s="1416"/>
      <c r="O49" s="1418"/>
      <c r="P49" s="203">
        <v>0.7</v>
      </c>
      <c r="Q49" s="1405"/>
      <c r="R49" s="1340"/>
      <c r="S49" s="309" t="s">
        <v>1190</v>
      </c>
    </row>
    <row r="50" spans="1:19" ht="63.75" x14ac:dyDescent="0.25">
      <c r="A50" s="1454"/>
      <c r="B50" s="1398"/>
      <c r="C50" s="1441"/>
      <c r="D50" s="262">
        <v>39</v>
      </c>
      <c r="E50" s="270" t="s">
        <v>1191</v>
      </c>
      <c r="F50" s="270" t="s">
        <v>197</v>
      </c>
      <c r="G50" s="270" t="s">
        <v>198</v>
      </c>
      <c r="H50" s="270" t="s">
        <v>199</v>
      </c>
      <c r="I50" s="271" t="s">
        <v>179</v>
      </c>
      <c r="J50" s="1443" t="s">
        <v>254</v>
      </c>
      <c r="K50" s="1427" t="s">
        <v>255</v>
      </c>
      <c r="L50" s="1450">
        <v>133</v>
      </c>
      <c r="M50" s="1451" t="s">
        <v>257</v>
      </c>
      <c r="N50" s="1415">
        <v>12</v>
      </c>
      <c r="O50" s="1417">
        <v>12</v>
      </c>
      <c r="P50" s="203">
        <v>0.7</v>
      </c>
      <c r="Q50" s="1374">
        <v>28000000</v>
      </c>
      <c r="R50" s="1338">
        <v>3180000</v>
      </c>
      <c r="S50" s="309" t="s">
        <v>1192</v>
      </c>
    </row>
    <row r="51" spans="1:19" ht="45" x14ac:dyDescent="0.25">
      <c r="A51" s="1454"/>
      <c r="B51" s="1398"/>
      <c r="C51" s="1441"/>
      <c r="D51" s="262">
        <v>40</v>
      </c>
      <c r="E51" s="270" t="s">
        <v>200</v>
      </c>
      <c r="F51" s="270" t="s">
        <v>201</v>
      </c>
      <c r="G51" s="270" t="s">
        <v>202</v>
      </c>
      <c r="H51" s="270" t="s">
        <v>203</v>
      </c>
      <c r="I51" s="271" t="s">
        <v>204</v>
      </c>
      <c r="J51" s="1443"/>
      <c r="K51" s="1427"/>
      <c r="L51" s="1450"/>
      <c r="M51" s="1451"/>
      <c r="N51" s="1416"/>
      <c r="O51" s="1418"/>
      <c r="P51" s="203">
        <v>0.7</v>
      </c>
      <c r="Q51" s="1405"/>
      <c r="R51" s="1340"/>
      <c r="S51" s="309" t="s">
        <v>1193</v>
      </c>
    </row>
    <row r="52" spans="1:19" ht="60" customHeight="1" x14ac:dyDescent="0.25">
      <c r="A52" s="1454" t="s">
        <v>292</v>
      </c>
      <c r="B52" s="1384" t="s">
        <v>293</v>
      </c>
      <c r="C52" s="1380" t="s">
        <v>1194</v>
      </c>
      <c r="D52" s="232">
        <v>41</v>
      </c>
      <c r="E52" s="279" t="s">
        <v>295</v>
      </c>
      <c r="F52" s="1444" t="s">
        <v>1195</v>
      </c>
      <c r="G52" s="279" t="s">
        <v>297</v>
      </c>
      <c r="H52" s="279" t="s">
        <v>298</v>
      </c>
      <c r="I52" s="280" t="s">
        <v>1196</v>
      </c>
      <c r="J52" s="281" t="s">
        <v>382</v>
      </c>
      <c r="K52" s="282" t="s">
        <v>1197</v>
      </c>
      <c r="L52" s="283">
        <v>250</v>
      </c>
      <c r="M52" s="284" t="s">
        <v>384</v>
      </c>
      <c r="N52" s="1399">
        <v>1</v>
      </c>
      <c r="O52" s="1402">
        <v>1</v>
      </c>
      <c r="P52" s="203">
        <v>0.7</v>
      </c>
      <c r="Q52" s="330">
        <v>8550000</v>
      </c>
      <c r="R52" s="202">
        <v>8550000</v>
      </c>
      <c r="S52" s="304" t="s">
        <v>1372</v>
      </c>
    </row>
    <row r="53" spans="1:19" ht="109.5" customHeight="1" x14ac:dyDescent="0.25">
      <c r="A53" s="1454"/>
      <c r="B53" s="1384"/>
      <c r="C53" s="1380"/>
      <c r="D53" s="232">
        <v>42</v>
      </c>
      <c r="E53" s="279" t="s">
        <v>1198</v>
      </c>
      <c r="F53" s="1445"/>
      <c r="G53" s="279" t="s">
        <v>1199</v>
      </c>
      <c r="H53" s="279" t="s">
        <v>303</v>
      </c>
      <c r="I53" s="280" t="s">
        <v>1200</v>
      </c>
      <c r="J53" s="1386" t="s">
        <v>1115</v>
      </c>
      <c r="K53" s="1388" t="s">
        <v>216</v>
      </c>
      <c r="L53" s="1388">
        <v>197</v>
      </c>
      <c r="M53" s="1406" t="s">
        <v>217</v>
      </c>
      <c r="N53" s="1400"/>
      <c r="O53" s="1403"/>
      <c r="P53" s="203">
        <v>0.7</v>
      </c>
      <c r="Q53" s="1374">
        <v>45299000</v>
      </c>
      <c r="R53" s="1338">
        <v>37501000</v>
      </c>
      <c r="S53" s="304" t="s">
        <v>1201</v>
      </c>
    </row>
    <row r="54" spans="1:19" ht="60" customHeight="1" x14ac:dyDescent="0.25">
      <c r="A54" s="1454"/>
      <c r="B54" s="1384"/>
      <c r="C54" s="1380"/>
      <c r="D54" s="232">
        <v>43</v>
      </c>
      <c r="E54" s="279" t="s">
        <v>1202</v>
      </c>
      <c r="F54" s="1445"/>
      <c r="G54" s="279" t="s">
        <v>307</v>
      </c>
      <c r="H54" s="279" t="s">
        <v>308</v>
      </c>
      <c r="I54" s="280" t="s">
        <v>309</v>
      </c>
      <c r="J54" s="1386"/>
      <c r="K54" s="1388"/>
      <c r="L54" s="1388"/>
      <c r="M54" s="1406"/>
      <c r="N54" s="1400"/>
      <c r="O54" s="1403"/>
      <c r="P54" s="203">
        <v>0.7</v>
      </c>
      <c r="Q54" s="1375"/>
      <c r="R54" s="1339"/>
      <c r="S54" s="309" t="s">
        <v>1203</v>
      </c>
    </row>
    <row r="55" spans="1:19" ht="60" customHeight="1" x14ac:dyDescent="0.25">
      <c r="A55" s="1454"/>
      <c r="B55" s="1384"/>
      <c r="C55" s="1380"/>
      <c r="D55" s="232">
        <v>44</v>
      </c>
      <c r="E55" s="279" t="s">
        <v>1204</v>
      </c>
      <c r="F55" s="1446"/>
      <c r="G55" s="279" t="s">
        <v>312</v>
      </c>
      <c r="H55" s="279" t="s">
        <v>313</v>
      </c>
      <c r="I55" s="280" t="s">
        <v>309</v>
      </c>
      <c r="J55" s="1386"/>
      <c r="K55" s="1388"/>
      <c r="L55" s="1388"/>
      <c r="M55" s="1406"/>
      <c r="N55" s="1401"/>
      <c r="O55" s="1404"/>
      <c r="P55" s="203">
        <v>0.7</v>
      </c>
      <c r="Q55" s="1405"/>
      <c r="R55" s="1340"/>
      <c r="S55" s="309" t="s">
        <v>1205</v>
      </c>
    </row>
    <row r="56" spans="1:19" ht="75.75" customHeight="1" x14ac:dyDescent="0.25">
      <c r="A56" s="1454"/>
      <c r="B56" s="1384" t="s">
        <v>380</v>
      </c>
      <c r="C56" s="279" t="s">
        <v>315</v>
      </c>
      <c r="D56" s="232">
        <v>45</v>
      </c>
      <c r="E56" s="279" t="s">
        <v>316</v>
      </c>
      <c r="F56" s="279" t="s">
        <v>317</v>
      </c>
      <c r="G56" s="279" t="s">
        <v>318</v>
      </c>
      <c r="H56" s="279" t="s">
        <v>319</v>
      </c>
      <c r="I56" s="280" t="s">
        <v>1206</v>
      </c>
      <c r="J56" s="285" t="s">
        <v>385</v>
      </c>
      <c r="K56" s="286" t="s">
        <v>386</v>
      </c>
      <c r="L56" s="287">
        <v>250</v>
      </c>
      <c r="M56" s="284" t="s">
        <v>1207</v>
      </c>
      <c r="N56" s="245">
        <v>1</v>
      </c>
      <c r="O56" s="246">
        <v>1</v>
      </c>
      <c r="P56" s="203">
        <v>0.8</v>
      </c>
      <c r="Q56" s="330">
        <v>8550000</v>
      </c>
      <c r="R56" s="202">
        <v>8550000</v>
      </c>
      <c r="S56" s="304" t="s">
        <v>1373</v>
      </c>
    </row>
    <row r="57" spans="1:19" ht="54" customHeight="1" x14ac:dyDescent="0.25">
      <c r="A57" s="1454"/>
      <c r="B57" s="1384"/>
      <c r="C57" s="1380" t="s">
        <v>321</v>
      </c>
      <c r="D57" s="232">
        <v>46</v>
      </c>
      <c r="E57" s="279" t="s">
        <v>322</v>
      </c>
      <c r="F57" s="279" t="s">
        <v>323</v>
      </c>
      <c r="G57" s="279" t="s">
        <v>324</v>
      </c>
      <c r="H57" s="279" t="s">
        <v>325</v>
      </c>
      <c r="I57" s="288" t="s">
        <v>1208</v>
      </c>
      <c r="J57" s="1386" t="s">
        <v>1115</v>
      </c>
      <c r="K57" s="1388" t="s">
        <v>216</v>
      </c>
      <c r="L57" s="1396">
        <v>197</v>
      </c>
      <c r="M57" s="1452" t="s">
        <v>217</v>
      </c>
      <c r="N57" s="1393">
        <v>1</v>
      </c>
      <c r="O57" s="1393">
        <v>1</v>
      </c>
      <c r="P57" s="203">
        <v>0.7</v>
      </c>
      <c r="Q57" s="1374">
        <v>45299000</v>
      </c>
      <c r="R57" s="1338">
        <v>37501000</v>
      </c>
      <c r="S57" s="309" t="s">
        <v>1209</v>
      </c>
    </row>
    <row r="58" spans="1:19" ht="48" customHeight="1" x14ac:dyDescent="0.25">
      <c r="A58" s="1454"/>
      <c r="B58" s="1384"/>
      <c r="C58" s="1380"/>
      <c r="D58" s="232">
        <v>47</v>
      </c>
      <c r="E58" s="279" t="s">
        <v>1210</v>
      </c>
      <c r="F58" s="279" t="s">
        <v>1211</v>
      </c>
      <c r="G58" s="279" t="s">
        <v>1212</v>
      </c>
      <c r="H58" s="279" t="s">
        <v>330</v>
      </c>
      <c r="I58" s="280" t="s">
        <v>1213</v>
      </c>
      <c r="J58" s="1386"/>
      <c r="K58" s="1388"/>
      <c r="L58" s="1396"/>
      <c r="M58" s="1452"/>
      <c r="N58" s="1393"/>
      <c r="O58" s="1393"/>
      <c r="P58" s="203">
        <v>0.7</v>
      </c>
      <c r="Q58" s="1375"/>
      <c r="R58" s="1339"/>
      <c r="S58" s="309" t="s">
        <v>1214</v>
      </c>
    </row>
    <row r="59" spans="1:19" ht="72.75" customHeight="1" x14ac:dyDescent="0.25">
      <c r="A59" s="1454"/>
      <c r="B59" s="1384"/>
      <c r="C59" s="1380"/>
      <c r="D59" s="232">
        <v>48</v>
      </c>
      <c r="E59" s="279" t="s">
        <v>332</v>
      </c>
      <c r="F59" s="279" t="s">
        <v>333</v>
      </c>
      <c r="G59" s="279" t="s">
        <v>334</v>
      </c>
      <c r="H59" s="279" t="s">
        <v>335</v>
      </c>
      <c r="I59" s="288" t="s">
        <v>1215</v>
      </c>
      <c r="J59" s="1386"/>
      <c r="K59" s="1388"/>
      <c r="L59" s="1396"/>
      <c r="M59" s="1452"/>
      <c r="N59" s="1402"/>
      <c r="O59" s="1402"/>
      <c r="P59" s="203">
        <v>0.7</v>
      </c>
      <c r="Q59" s="1375"/>
      <c r="R59" s="1339"/>
      <c r="S59" s="309" t="s">
        <v>1216</v>
      </c>
    </row>
    <row r="60" spans="1:19" ht="84.75" customHeight="1" x14ac:dyDescent="0.25">
      <c r="A60" s="1454"/>
      <c r="B60" s="1384"/>
      <c r="C60" s="1380" t="s">
        <v>337</v>
      </c>
      <c r="D60" s="232">
        <v>49</v>
      </c>
      <c r="E60" s="233" t="s">
        <v>1217</v>
      </c>
      <c r="F60" s="233" t="s">
        <v>339</v>
      </c>
      <c r="G60" s="233" t="s">
        <v>1218</v>
      </c>
      <c r="H60" s="233" t="s">
        <v>341</v>
      </c>
      <c r="I60" s="238" t="s">
        <v>1219</v>
      </c>
      <c r="J60" s="1386"/>
      <c r="K60" s="1388"/>
      <c r="L60" s="1396"/>
      <c r="M60" s="1452"/>
      <c r="N60" s="289">
        <v>1</v>
      </c>
      <c r="O60" s="289">
        <v>1</v>
      </c>
      <c r="P60" s="203">
        <v>0.7</v>
      </c>
      <c r="Q60" s="1405"/>
      <c r="R60" s="1340"/>
      <c r="S60" s="309" t="s">
        <v>1220</v>
      </c>
    </row>
    <row r="61" spans="1:19" ht="60" customHeight="1" x14ac:dyDescent="0.25">
      <c r="A61" s="1454"/>
      <c r="B61" s="1384"/>
      <c r="C61" s="1380"/>
      <c r="D61" s="232">
        <v>50</v>
      </c>
      <c r="E61" s="279" t="s">
        <v>1221</v>
      </c>
      <c r="F61" s="279" t="s">
        <v>344</v>
      </c>
      <c r="G61" s="279" t="s">
        <v>345</v>
      </c>
      <c r="H61" s="279" t="s">
        <v>346</v>
      </c>
      <c r="I61" s="280" t="s">
        <v>1222</v>
      </c>
      <c r="J61" s="281" t="s">
        <v>389</v>
      </c>
      <c r="K61" s="282" t="s">
        <v>390</v>
      </c>
      <c r="L61" s="283">
        <v>231</v>
      </c>
      <c r="M61" s="284" t="s">
        <v>391</v>
      </c>
      <c r="N61" s="245">
        <v>1</v>
      </c>
      <c r="O61" s="246">
        <v>1</v>
      </c>
      <c r="P61" s="203">
        <v>0.8</v>
      </c>
      <c r="Q61" s="330">
        <v>0</v>
      </c>
      <c r="R61" s="202">
        <v>0</v>
      </c>
      <c r="S61" s="304" t="s">
        <v>1374</v>
      </c>
    </row>
    <row r="62" spans="1:19" ht="191.25" x14ac:dyDescent="0.25">
      <c r="A62" s="1454"/>
      <c r="B62" s="1384" t="s">
        <v>381</v>
      </c>
      <c r="C62" s="1440" t="s">
        <v>348</v>
      </c>
      <c r="D62" s="232">
        <v>51</v>
      </c>
      <c r="E62" s="290" t="s">
        <v>349</v>
      </c>
      <c r="F62" s="279" t="s">
        <v>1223</v>
      </c>
      <c r="G62" s="279" t="s">
        <v>351</v>
      </c>
      <c r="H62" s="279" t="s">
        <v>1224</v>
      </c>
      <c r="I62" s="280" t="s">
        <v>353</v>
      </c>
      <c r="J62" s="281" t="s">
        <v>1384</v>
      </c>
      <c r="K62" s="282" t="s">
        <v>1385</v>
      </c>
      <c r="L62" s="283">
        <v>183</v>
      </c>
      <c r="M62" s="284" t="s">
        <v>1383</v>
      </c>
      <c r="N62" s="245">
        <v>1</v>
      </c>
      <c r="O62" s="246">
        <v>0.8</v>
      </c>
      <c r="P62" s="203">
        <v>0.5</v>
      </c>
      <c r="Q62" s="330">
        <v>145344700</v>
      </c>
      <c r="R62" s="202">
        <v>100443500</v>
      </c>
      <c r="S62" s="31" t="s">
        <v>1375</v>
      </c>
    </row>
    <row r="63" spans="1:19" ht="88.5" customHeight="1" x14ac:dyDescent="0.25">
      <c r="A63" s="1454"/>
      <c r="B63" s="1384"/>
      <c r="C63" s="1440"/>
      <c r="D63" s="232">
        <v>52</v>
      </c>
      <c r="E63" s="290" t="s">
        <v>1225</v>
      </c>
      <c r="F63" s="279" t="s">
        <v>1226</v>
      </c>
      <c r="G63" s="279" t="s">
        <v>356</v>
      </c>
      <c r="H63" s="279" t="s">
        <v>357</v>
      </c>
      <c r="I63" s="280" t="s">
        <v>353</v>
      </c>
      <c r="J63" s="1459" t="s">
        <v>1115</v>
      </c>
      <c r="K63" s="1444" t="s">
        <v>216</v>
      </c>
      <c r="L63" s="1462">
        <v>197</v>
      </c>
      <c r="M63" s="1412" t="s">
        <v>217</v>
      </c>
      <c r="N63" s="1399">
        <v>1</v>
      </c>
      <c r="O63" s="1402">
        <v>1</v>
      </c>
      <c r="P63" s="203">
        <v>1</v>
      </c>
      <c r="Q63" s="1374">
        <v>45299000</v>
      </c>
      <c r="R63" s="1338">
        <v>37501000</v>
      </c>
      <c r="S63" s="31" t="s">
        <v>1379</v>
      </c>
    </row>
    <row r="64" spans="1:19" ht="97.5" customHeight="1" x14ac:dyDescent="0.25">
      <c r="A64" s="1454"/>
      <c r="B64" s="1384"/>
      <c r="C64" s="1440"/>
      <c r="D64" s="232">
        <v>53</v>
      </c>
      <c r="E64" s="290" t="s">
        <v>1227</v>
      </c>
      <c r="F64" s="279" t="s">
        <v>1228</v>
      </c>
      <c r="G64" s="279" t="s">
        <v>1229</v>
      </c>
      <c r="H64" s="279" t="s">
        <v>361</v>
      </c>
      <c r="I64" s="280" t="s">
        <v>1230</v>
      </c>
      <c r="J64" s="1460"/>
      <c r="K64" s="1445"/>
      <c r="L64" s="1463"/>
      <c r="M64" s="1413"/>
      <c r="N64" s="1400"/>
      <c r="O64" s="1403"/>
      <c r="P64" s="203">
        <v>1</v>
      </c>
      <c r="Q64" s="1375"/>
      <c r="R64" s="1339"/>
      <c r="S64" s="31" t="s">
        <v>1365</v>
      </c>
    </row>
    <row r="65" spans="1:19" ht="60" customHeight="1" x14ac:dyDescent="0.25">
      <c r="A65" s="1454"/>
      <c r="B65" s="1384"/>
      <c r="C65" s="1440"/>
      <c r="D65" s="232">
        <v>54</v>
      </c>
      <c r="E65" s="290" t="s">
        <v>363</v>
      </c>
      <c r="F65" s="279" t="s">
        <v>1231</v>
      </c>
      <c r="G65" s="279" t="s">
        <v>365</v>
      </c>
      <c r="H65" s="279" t="s">
        <v>366</v>
      </c>
      <c r="I65" s="288" t="s">
        <v>367</v>
      </c>
      <c r="J65" s="1460"/>
      <c r="K65" s="1445"/>
      <c r="L65" s="1463"/>
      <c r="M65" s="1413"/>
      <c r="N65" s="1400"/>
      <c r="O65" s="1403"/>
      <c r="P65" s="203">
        <v>1</v>
      </c>
      <c r="Q65" s="1375"/>
      <c r="R65" s="1339"/>
      <c r="S65" s="309" t="s">
        <v>1232</v>
      </c>
    </row>
    <row r="66" spans="1:19" ht="74.25" customHeight="1" x14ac:dyDescent="0.25">
      <c r="A66" s="1454"/>
      <c r="B66" s="1384" t="s">
        <v>368</v>
      </c>
      <c r="C66" s="1380" t="s">
        <v>369</v>
      </c>
      <c r="D66" s="232">
        <v>55</v>
      </c>
      <c r="E66" s="279" t="s">
        <v>1233</v>
      </c>
      <c r="F66" s="279" t="s">
        <v>371</v>
      </c>
      <c r="G66" s="279" t="s">
        <v>372</v>
      </c>
      <c r="H66" s="279" t="s">
        <v>373</v>
      </c>
      <c r="I66" s="280" t="s">
        <v>374</v>
      </c>
      <c r="J66" s="1460"/>
      <c r="K66" s="1445"/>
      <c r="L66" s="1463"/>
      <c r="M66" s="1413"/>
      <c r="N66" s="1400"/>
      <c r="O66" s="1403"/>
      <c r="P66" s="203">
        <v>1</v>
      </c>
      <c r="Q66" s="1375"/>
      <c r="R66" s="1339"/>
      <c r="S66" s="309" t="s">
        <v>1234</v>
      </c>
    </row>
    <row r="67" spans="1:19" ht="78" customHeight="1" x14ac:dyDescent="0.25">
      <c r="A67" s="1454"/>
      <c r="B67" s="1384"/>
      <c r="C67" s="1380"/>
      <c r="D67" s="232">
        <v>56</v>
      </c>
      <c r="E67" s="279" t="s">
        <v>1235</v>
      </c>
      <c r="F67" s="279" t="s">
        <v>1236</v>
      </c>
      <c r="G67" s="279" t="s">
        <v>1237</v>
      </c>
      <c r="H67" s="279" t="s">
        <v>378</v>
      </c>
      <c r="I67" s="280" t="s">
        <v>379</v>
      </c>
      <c r="J67" s="1460"/>
      <c r="K67" s="1445"/>
      <c r="L67" s="1463"/>
      <c r="M67" s="1413"/>
      <c r="N67" s="1400"/>
      <c r="O67" s="1403"/>
      <c r="P67" s="203">
        <v>1</v>
      </c>
      <c r="Q67" s="1375"/>
      <c r="R67" s="1339"/>
      <c r="S67" s="309" t="s">
        <v>1238</v>
      </c>
    </row>
    <row r="68" spans="1:19" ht="60" customHeight="1" x14ac:dyDescent="0.25">
      <c r="A68" s="1453" t="s">
        <v>393</v>
      </c>
      <c r="B68" s="1455" t="s">
        <v>394</v>
      </c>
      <c r="C68" s="1388" t="s">
        <v>395</v>
      </c>
      <c r="D68" s="232">
        <v>57</v>
      </c>
      <c r="E68" s="279" t="s">
        <v>1239</v>
      </c>
      <c r="F68" s="279" t="s">
        <v>1240</v>
      </c>
      <c r="G68" s="279" t="s">
        <v>1241</v>
      </c>
      <c r="H68" s="279" t="s">
        <v>399</v>
      </c>
      <c r="I68" s="280" t="s">
        <v>400</v>
      </c>
      <c r="J68" s="1461"/>
      <c r="K68" s="1446"/>
      <c r="L68" s="1464"/>
      <c r="M68" s="1414"/>
      <c r="N68" s="1401"/>
      <c r="O68" s="1404"/>
      <c r="P68" s="203">
        <v>1</v>
      </c>
      <c r="Q68" s="1405"/>
      <c r="R68" s="1340"/>
      <c r="S68" s="309" t="s">
        <v>1242</v>
      </c>
    </row>
    <row r="69" spans="1:19" ht="90" x14ac:dyDescent="0.25">
      <c r="A69" s="1453"/>
      <c r="B69" s="1455"/>
      <c r="C69" s="1388"/>
      <c r="D69" s="232">
        <v>58</v>
      </c>
      <c r="E69" s="279" t="s">
        <v>1243</v>
      </c>
      <c r="F69" s="279" t="s">
        <v>402</v>
      </c>
      <c r="G69" s="279" t="s">
        <v>403</v>
      </c>
      <c r="H69" s="279" t="s">
        <v>404</v>
      </c>
      <c r="I69" s="280" t="s">
        <v>405</v>
      </c>
      <c r="J69" s="291" t="s">
        <v>406</v>
      </c>
      <c r="K69" s="247" t="s">
        <v>407</v>
      </c>
      <c r="L69" s="292">
        <v>207</v>
      </c>
      <c r="M69" s="293" t="s">
        <v>408</v>
      </c>
      <c r="N69" s="245">
        <v>12</v>
      </c>
      <c r="O69" s="246">
        <v>12</v>
      </c>
      <c r="P69" s="203">
        <v>0.8</v>
      </c>
      <c r="Q69" s="330">
        <v>80000000</v>
      </c>
      <c r="R69" s="202">
        <v>2700000</v>
      </c>
      <c r="S69" s="309" t="s">
        <v>1381</v>
      </c>
    </row>
    <row r="70" spans="1:19" ht="71.25" customHeight="1" x14ac:dyDescent="0.25">
      <c r="A70" s="1453"/>
      <c r="B70" s="1455"/>
      <c r="C70" s="1388"/>
      <c r="D70" s="232">
        <v>59</v>
      </c>
      <c r="E70" s="232" t="s">
        <v>1244</v>
      </c>
      <c r="F70" s="232" t="s">
        <v>1245</v>
      </c>
      <c r="G70" s="232" t="s">
        <v>411</v>
      </c>
      <c r="H70" s="232" t="s">
        <v>412</v>
      </c>
      <c r="I70" s="244" t="s">
        <v>413</v>
      </c>
      <c r="J70" s="1386" t="s">
        <v>233</v>
      </c>
      <c r="K70" s="1388" t="s">
        <v>234</v>
      </c>
      <c r="L70" s="1377">
        <v>197</v>
      </c>
      <c r="M70" s="1407" t="s">
        <v>217</v>
      </c>
      <c r="N70" s="1399">
        <v>1</v>
      </c>
      <c r="O70" s="1402">
        <v>1</v>
      </c>
      <c r="P70" s="203">
        <v>0.7</v>
      </c>
      <c r="Q70" s="1374">
        <v>45299000</v>
      </c>
      <c r="R70" s="1338">
        <v>37501000</v>
      </c>
      <c r="S70" s="309" t="s">
        <v>1246</v>
      </c>
    </row>
    <row r="71" spans="1:19" ht="83.25" customHeight="1" x14ac:dyDescent="0.25">
      <c r="A71" s="1453"/>
      <c r="B71" s="1455"/>
      <c r="C71" s="1388"/>
      <c r="D71" s="232">
        <v>60</v>
      </c>
      <c r="E71" s="294" t="s">
        <v>1247</v>
      </c>
      <c r="F71" s="294" t="s">
        <v>415</v>
      </c>
      <c r="G71" s="294" t="s">
        <v>416</v>
      </c>
      <c r="H71" s="294" t="s">
        <v>417</v>
      </c>
      <c r="I71" s="295" t="s">
        <v>413</v>
      </c>
      <c r="J71" s="1386"/>
      <c r="K71" s="1388"/>
      <c r="L71" s="1377"/>
      <c r="M71" s="1409"/>
      <c r="N71" s="1401"/>
      <c r="O71" s="1404"/>
      <c r="P71" s="203">
        <v>0.7</v>
      </c>
      <c r="Q71" s="1405"/>
      <c r="R71" s="1340"/>
      <c r="S71" s="309" t="s">
        <v>1248</v>
      </c>
    </row>
    <row r="72" spans="1:19" ht="90" customHeight="1" x14ac:dyDescent="0.25">
      <c r="A72" s="1453"/>
      <c r="B72" s="1455"/>
      <c r="C72" s="1388" t="s">
        <v>418</v>
      </c>
      <c r="D72" s="232">
        <v>61</v>
      </c>
      <c r="E72" s="279" t="s">
        <v>419</v>
      </c>
      <c r="F72" s="279" t="s">
        <v>420</v>
      </c>
      <c r="G72" s="279" t="s">
        <v>421</v>
      </c>
      <c r="H72" s="279" t="s">
        <v>422</v>
      </c>
      <c r="I72" s="280" t="s">
        <v>1249</v>
      </c>
      <c r="J72" s="243" t="s">
        <v>389</v>
      </c>
      <c r="K72" s="232" t="s">
        <v>424</v>
      </c>
      <c r="L72" s="247">
        <v>232</v>
      </c>
      <c r="M72" s="296" t="s">
        <v>425</v>
      </c>
      <c r="N72" s="245">
        <v>1</v>
      </c>
      <c r="O72" s="246">
        <v>1</v>
      </c>
      <c r="P72" s="203">
        <v>0.8</v>
      </c>
      <c r="Q72" s="330">
        <v>10000000</v>
      </c>
      <c r="R72" s="202">
        <v>9977333</v>
      </c>
      <c r="S72" s="304" t="s">
        <v>1376</v>
      </c>
    </row>
    <row r="73" spans="1:19" ht="93" customHeight="1" x14ac:dyDescent="0.25">
      <c r="A73" s="1453"/>
      <c r="B73" s="1455"/>
      <c r="C73" s="1388"/>
      <c r="D73" s="232">
        <v>62</v>
      </c>
      <c r="E73" s="279" t="s">
        <v>426</v>
      </c>
      <c r="F73" s="279" t="s">
        <v>427</v>
      </c>
      <c r="G73" s="279" t="s">
        <v>428</v>
      </c>
      <c r="H73" s="279" t="s">
        <v>429</v>
      </c>
      <c r="I73" s="280" t="s">
        <v>430</v>
      </c>
      <c r="J73" s="243" t="s">
        <v>233</v>
      </c>
      <c r="K73" s="232" t="s">
        <v>234</v>
      </c>
      <c r="L73" s="247">
        <v>197</v>
      </c>
      <c r="M73" s="248" t="s">
        <v>217</v>
      </c>
      <c r="N73" s="245">
        <v>1</v>
      </c>
      <c r="O73" s="246">
        <v>1</v>
      </c>
      <c r="P73" s="203">
        <v>0.8</v>
      </c>
      <c r="Q73" s="330">
        <v>45299000</v>
      </c>
      <c r="R73" s="202">
        <v>37501000</v>
      </c>
      <c r="S73" s="304" t="s">
        <v>1377</v>
      </c>
    </row>
    <row r="74" spans="1:19" ht="86.25" customHeight="1" x14ac:dyDescent="0.25">
      <c r="A74" s="1453"/>
      <c r="B74" s="1455"/>
      <c r="C74" s="1388"/>
      <c r="D74" s="232">
        <v>63</v>
      </c>
      <c r="E74" s="279" t="s">
        <v>1250</v>
      </c>
      <c r="F74" s="279" t="s">
        <v>432</v>
      </c>
      <c r="G74" s="279" t="s">
        <v>433</v>
      </c>
      <c r="H74" s="279" t="s">
        <v>434</v>
      </c>
      <c r="I74" s="280" t="s">
        <v>435</v>
      </c>
      <c r="J74" s="297" t="s">
        <v>96</v>
      </c>
      <c r="K74" s="298" t="s">
        <v>96</v>
      </c>
      <c r="L74" s="298" t="s">
        <v>96</v>
      </c>
      <c r="M74" s="299" t="s">
        <v>96</v>
      </c>
      <c r="N74" s="245">
        <v>1</v>
      </c>
      <c r="O74" s="246">
        <v>1</v>
      </c>
      <c r="P74" s="203">
        <v>0.7</v>
      </c>
      <c r="Q74" s="330"/>
      <c r="R74" s="202" t="e">
        <f>#REF!+#REF!+#REF!+#REF!</f>
        <v>#REF!</v>
      </c>
      <c r="S74" s="304" t="s">
        <v>1251</v>
      </c>
    </row>
    <row r="75" spans="1:19" ht="86.25" customHeight="1" x14ac:dyDescent="0.25">
      <c r="A75" s="1453"/>
      <c r="B75" s="1455"/>
      <c r="C75" s="1388"/>
      <c r="D75" s="232">
        <v>64</v>
      </c>
      <c r="E75" s="294" t="s">
        <v>436</v>
      </c>
      <c r="F75" s="294" t="s">
        <v>437</v>
      </c>
      <c r="G75" s="294" t="s">
        <v>438</v>
      </c>
      <c r="H75" s="294" t="s">
        <v>439</v>
      </c>
      <c r="I75" s="295" t="s">
        <v>440</v>
      </c>
      <c r="J75" s="300" t="s">
        <v>389</v>
      </c>
      <c r="K75" s="301" t="s">
        <v>390</v>
      </c>
      <c r="L75" s="1465" t="s">
        <v>441</v>
      </c>
      <c r="M75" s="1410" t="s">
        <v>442</v>
      </c>
      <c r="N75" s="1399">
        <v>1</v>
      </c>
      <c r="O75" s="1402">
        <v>0</v>
      </c>
      <c r="P75" s="203">
        <v>0.7</v>
      </c>
      <c r="Q75" s="1374">
        <v>11000000</v>
      </c>
      <c r="R75" s="1338">
        <v>7750000</v>
      </c>
      <c r="S75" s="309" t="s">
        <v>1378</v>
      </c>
    </row>
    <row r="76" spans="1:19" ht="91.5" customHeight="1" x14ac:dyDescent="0.25">
      <c r="A76" s="1453"/>
      <c r="B76" s="1455"/>
      <c r="C76" s="1388"/>
      <c r="D76" s="232">
        <v>65</v>
      </c>
      <c r="E76" s="279" t="s">
        <v>1252</v>
      </c>
      <c r="F76" s="279" t="s">
        <v>444</v>
      </c>
      <c r="G76" s="279" t="s">
        <v>445</v>
      </c>
      <c r="H76" s="279" t="s">
        <v>446</v>
      </c>
      <c r="I76" s="280" t="s">
        <v>1253</v>
      </c>
      <c r="J76" s="302" t="s">
        <v>233</v>
      </c>
      <c r="K76" s="292" t="s">
        <v>234</v>
      </c>
      <c r="L76" s="1466"/>
      <c r="M76" s="1411"/>
      <c r="N76" s="1401"/>
      <c r="O76" s="1404"/>
      <c r="P76" s="203">
        <v>0.4</v>
      </c>
      <c r="Q76" s="1405"/>
      <c r="R76" s="1340"/>
      <c r="S76" s="309" t="s">
        <v>1254</v>
      </c>
    </row>
    <row r="77" spans="1:19" ht="102" customHeight="1" x14ac:dyDescent="0.25">
      <c r="A77" s="1453"/>
      <c r="B77" s="1455" t="s">
        <v>448</v>
      </c>
      <c r="C77" s="1388" t="s">
        <v>449</v>
      </c>
      <c r="D77" s="232">
        <v>66</v>
      </c>
      <c r="E77" s="232" t="s">
        <v>450</v>
      </c>
      <c r="F77" s="232" t="s">
        <v>451</v>
      </c>
      <c r="G77" s="232" t="s">
        <v>452</v>
      </c>
      <c r="H77" s="232" t="s">
        <v>453</v>
      </c>
      <c r="I77" s="244" t="s">
        <v>1255</v>
      </c>
      <c r="J77" s="243" t="s">
        <v>254</v>
      </c>
      <c r="K77" s="232" t="s">
        <v>262</v>
      </c>
      <c r="L77" s="1456">
        <v>197</v>
      </c>
      <c r="M77" s="1407" t="s">
        <v>217</v>
      </c>
      <c r="N77" s="1399">
        <v>1</v>
      </c>
      <c r="O77" s="1402">
        <v>1</v>
      </c>
      <c r="P77" s="203">
        <v>0.7</v>
      </c>
      <c r="Q77" s="1374">
        <v>45299000</v>
      </c>
      <c r="R77" s="1338">
        <v>37501000</v>
      </c>
      <c r="S77" s="304" t="s">
        <v>1256</v>
      </c>
    </row>
    <row r="78" spans="1:19" ht="60" customHeight="1" x14ac:dyDescent="0.25">
      <c r="A78" s="1453"/>
      <c r="B78" s="1455"/>
      <c r="C78" s="1388"/>
      <c r="D78" s="232">
        <v>67</v>
      </c>
      <c r="E78" s="279" t="s">
        <v>456</v>
      </c>
      <c r="F78" s="279" t="s">
        <v>457</v>
      </c>
      <c r="G78" s="279" t="s">
        <v>458</v>
      </c>
      <c r="H78" s="279" t="s">
        <v>459</v>
      </c>
      <c r="I78" s="280" t="s">
        <v>460</v>
      </c>
      <c r="J78" s="1386" t="s">
        <v>233</v>
      </c>
      <c r="K78" s="1388" t="s">
        <v>234</v>
      </c>
      <c r="L78" s="1457"/>
      <c r="M78" s="1408"/>
      <c r="N78" s="1400"/>
      <c r="O78" s="1403"/>
      <c r="P78" s="203">
        <v>0.7</v>
      </c>
      <c r="Q78" s="1375"/>
      <c r="R78" s="1339"/>
      <c r="S78" s="309" t="s">
        <v>1257</v>
      </c>
    </row>
    <row r="79" spans="1:19" ht="60" customHeight="1" x14ac:dyDescent="0.25">
      <c r="A79" s="1453"/>
      <c r="B79" s="1455"/>
      <c r="C79" s="1388"/>
      <c r="D79" s="232">
        <v>68</v>
      </c>
      <c r="E79" s="279" t="s">
        <v>461</v>
      </c>
      <c r="F79" s="279" t="s">
        <v>462</v>
      </c>
      <c r="G79" s="279" t="s">
        <v>463</v>
      </c>
      <c r="H79" s="279" t="s">
        <v>464</v>
      </c>
      <c r="I79" s="280" t="s">
        <v>1258</v>
      </c>
      <c r="J79" s="1386"/>
      <c r="K79" s="1388"/>
      <c r="L79" s="1457"/>
      <c r="M79" s="1408"/>
      <c r="N79" s="1400"/>
      <c r="O79" s="1403"/>
      <c r="P79" s="203">
        <v>0.7</v>
      </c>
      <c r="Q79" s="1375"/>
      <c r="R79" s="1339"/>
      <c r="S79" s="309" t="s">
        <v>1257</v>
      </c>
    </row>
    <row r="80" spans="1:19" ht="60" customHeight="1" x14ac:dyDescent="0.25">
      <c r="A80" s="1453"/>
      <c r="B80" s="1455"/>
      <c r="C80" s="1388" t="s">
        <v>466</v>
      </c>
      <c r="D80" s="232">
        <v>69</v>
      </c>
      <c r="E80" s="279" t="s">
        <v>467</v>
      </c>
      <c r="F80" s="279" t="s">
        <v>468</v>
      </c>
      <c r="G80" s="279" t="s">
        <v>469</v>
      </c>
      <c r="H80" s="279" t="s">
        <v>470</v>
      </c>
      <c r="I80" s="280" t="s">
        <v>471</v>
      </c>
      <c r="J80" s="1386"/>
      <c r="K80" s="1388"/>
      <c r="L80" s="1457"/>
      <c r="M80" s="1408"/>
      <c r="N80" s="1400"/>
      <c r="O80" s="1403"/>
      <c r="P80" s="203">
        <v>0.7</v>
      </c>
      <c r="Q80" s="1375"/>
      <c r="R80" s="1339"/>
      <c r="S80" s="309" t="s">
        <v>1257</v>
      </c>
    </row>
    <row r="81" spans="1:19" ht="60" customHeight="1" x14ac:dyDescent="0.25">
      <c r="A81" s="1453"/>
      <c r="B81" s="1455"/>
      <c r="C81" s="1388"/>
      <c r="D81" s="232">
        <v>70</v>
      </c>
      <c r="E81" s="232" t="s">
        <v>472</v>
      </c>
      <c r="F81" s="232" t="s">
        <v>473</v>
      </c>
      <c r="G81" s="232" t="s">
        <v>474</v>
      </c>
      <c r="H81" s="232" t="s">
        <v>475</v>
      </c>
      <c r="I81" s="244" t="s">
        <v>476</v>
      </c>
      <c r="J81" s="1386"/>
      <c r="K81" s="1388"/>
      <c r="L81" s="1458"/>
      <c r="M81" s="1409"/>
      <c r="N81" s="1401"/>
      <c r="O81" s="1404"/>
      <c r="P81" s="203">
        <v>0.7</v>
      </c>
      <c r="Q81" s="1405"/>
      <c r="R81" s="1340"/>
      <c r="S81" s="309" t="s">
        <v>1257</v>
      </c>
    </row>
    <row r="82" spans="1:19" ht="150" x14ac:dyDescent="0.25">
      <c r="A82" s="1453"/>
      <c r="B82" s="1455"/>
      <c r="C82" s="1388"/>
      <c r="D82" s="232">
        <v>71</v>
      </c>
      <c r="E82" s="232" t="s">
        <v>477</v>
      </c>
      <c r="F82" s="232" t="s">
        <v>478</v>
      </c>
      <c r="G82" s="232" t="s">
        <v>479</v>
      </c>
      <c r="H82" s="232" t="s">
        <v>480</v>
      </c>
      <c r="I82" s="244" t="s">
        <v>481</v>
      </c>
      <c r="J82" s="243" t="s">
        <v>385</v>
      </c>
      <c r="K82" s="232" t="s">
        <v>386</v>
      </c>
      <c r="L82" s="292">
        <v>219</v>
      </c>
      <c r="M82" s="248" t="s">
        <v>482</v>
      </c>
      <c r="N82" s="245">
        <v>0</v>
      </c>
      <c r="O82" s="246">
        <v>0</v>
      </c>
      <c r="P82" s="203">
        <v>0</v>
      </c>
      <c r="Q82" s="330">
        <v>50000000</v>
      </c>
      <c r="R82" s="202">
        <v>16166000</v>
      </c>
      <c r="S82" s="309" t="s">
        <v>1360</v>
      </c>
    </row>
    <row r="83" spans="1:19" ht="60" customHeight="1" x14ac:dyDescent="0.25">
      <c r="A83" s="1453"/>
      <c r="B83" s="1455"/>
      <c r="C83" s="1388"/>
      <c r="D83" s="232">
        <v>72</v>
      </c>
      <c r="E83" s="232" t="s">
        <v>483</v>
      </c>
      <c r="F83" s="232" t="s">
        <v>484</v>
      </c>
      <c r="G83" s="232" t="s">
        <v>485</v>
      </c>
      <c r="H83" s="232" t="s">
        <v>486</v>
      </c>
      <c r="I83" s="244" t="s">
        <v>1259</v>
      </c>
      <c r="J83" s="243" t="s">
        <v>233</v>
      </c>
      <c r="K83" s="232" t="s">
        <v>234</v>
      </c>
      <c r="L83" s="314">
        <v>197</v>
      </c>
      <c r="M83" s="248" t="s">
        <v>217</v>
      </c>
      <c r="N83" s="245"/>
      <c r="O83" s="246"/>
      <c r="P83" s="203">
        <v>0</v>
      </c>
      <c r="Q83" s="330" t="s">
        <v>1371</v>
      </c>
      <c r="R83" s="202" t="s">
        <v>1371</v>
      </c>
      <c r="S83" s="310" t="s">
        <v>1031</v>
      </c>
    </row>
    <row r="84" spans="1:19" ht="60" customHeight="1" x14ac:dyDescent="0.25">
      <c r="A84" s="1453"/>
      <c r="B84" s="1455"/>
      <c r="C84" s="1388"/>
      <c r="D84" s="232">
        <v>73</v>
      </c>
      <c r="E84" s="279" t="s">
        <v>1260</v>
      </c>
      <c r="F84" s="279" t="s">
        <v>489</v>
      </c>
      <c r="G84" s="279" t="s">
        <v>490</v>
      </c>
      <c r="H84" s="279" t="s">
        <v>491</v>
      </c>
      <c r="I84" s="280" t="s">
        <v>492</v>
      </c>
      <c r="J84" s="297" t="s">
        <v>236</v>
      </c>
      <c r="K84" s="298" t="s">
        <v>493</v>
      </c>
      <c r="L84" s="316">
        <v>86</v>
      </c>
      <c r="M84" s="234" t="s">
        <v>494</v>
      </c>
      <c r="N84" s="245">
        <v>12</v>
      </c>
      <c r="O84" s="246">
        <v>12</v>
      </c>
      <c r="P84" s="203">
        <v>0.7</v>
      </c>
      <c r="Q84" s="330">
        <v>0</v>
      </c>
      <c r="R84" s="202" t="e">
        <f>#REF!+#REF!+#REF!+#REF!</f>
        <v>#REF!</v>
      </c>
      <c r="S84" s="304" t="s">
        <v>1261</v>
      </c>
    </row>
    <row r="85" spans="1:19" ht="60" customHeight="1" x14ac:dyDescent="0.25">
      <c r="A85" s="1453" t="s">
        <v>495</v>
      </c>
      <c r="B85" s="1398" t="s">
        <v>496</v>
      </c>
      <c r="C85" s="1388" t="s">
        <v>497</v>
      </c>
      <c r="D85" s="232">
        <v>74</v>
      </c>
      <c r="E85" s="232" t="s">
        <v>1262</v>
      </c>
      <c r="F85" s="232" t="s">
        <v>1263</v>
      </c>
      <c r="G85" s="232" t="s">
        <v>500</v>
      </c>
      <c r="H85" s="232" t="s">
        <v>501</v>
      </c>
      <c r="I85" s="244" t="s">
        <v>1264</v>
      </c>
      <c r="J85" s="243" t="s">
        <v>382</v>
      </c>
      <c r="K85" s="314" t="s">
        <v>1197</v>
      </c>
      <c r="L85" s="316">
        <v>250</v>
      </c>
      <c r="M85" s="244" t="s">
        <v>384</v>
      </c>
      <c r="N85" s="245">
        <v>12</v>
      </c>
      <c r="O85" s="246">
        <v>12</v>
      </c>
      <c r="P85" s="203">
        <v>0.7</v>
      </c>
      <c r="Q85" s="330">
        <v>8550000</v>
      </c>
      <c r="R85" s="202">
        <v>8550000</v>
      </c>
      <c r="S85" s="309" t="s">
        <v>1265</v>
      </c>
    </row>
    <row r="86" spans="1:19" ht="60" customHeight="1" x14ac:dyDescent="0.25">
      <c r="A86" s="1453"/>
      <c r="B86" s="1398"/>
      <c r="C86" s="1388"/>
      <c r="D86" s="232">
        <v>75</v>
      </c>
      <c r="E86" s="232" t="s">
        <v>503</v>
      </c>
      <c r="F86" s="232" t="s">
        <v>504</v>
      </c>
      <c r="G86" s="232" t="s">
        <v>505</v>
      </c>
      <c r="H86" s="232" t="s">
        <v>506</v>
      </c>
      <c r="I86" s="244" t="s">
        <v>1266</v>
      </c>
      <c r="J86" s="243" t="s">
        <v>406</v>
      </c>
      <c r="K86" s="232" t="s">
        <v>407</v>
      </c>
      <c r="L86" s="316">
        <v>231</v>
      </c>
      <c r="M86" s="244" t="s">
        <v>391</v>
      </c>
      <c r="N86" s="245">
        <v>1</v>
      </c>
      <c r="O86" s="246">
        <v>1</v>
      </c>
      <c r="P86" s="203">
        <v>0.8</v>
      </c>
      <c r="Q86" s="330">
        <v>6000000</v>
      </c>
      <c r="R86" s="202">
        <v>2750000</v>
      </c>
      <c r="S86" s="309" t="s">
        <v>1380</v>
      </c>
    </row>
    <row r="87" spans="1:19" ht="75" x14ac:dyDescent="0.25">
      <c r="A87" s="1453"/>
      <c r="B87" s="1398"/>
      <c r="C87" s="1388"/>
      <c r="D87" s="232">
        <v>76</v>
      </c>
      <c r="E87" s="232" t="s">
        <v>508</v>
      </c>
      <c r="F87" s="232" t="s">
        <v>509</v>
      </c>
      <c r="G87" s="232" t="s">
        <v>510</v>
      </c>
      <c r="H87" s="232" t="s">
        <v>511</v>
      </c>
      <c r="I87" s="303" t="s">
        <v>1267</v>
      </c>
      <c r="J87" s="243" t="s">
        <v>389</v>
      </c>
      <c r="K87" s="232" t="s">
        <v>390</v>
      </c>
      <c r="L87" s="292">
        <v>232</v>
      </c>
      <c r="M87" s="244" t="s">
        <v>391</v>
      </c>
      <c r="N87" s="245">
        <v>1</v>
      </c>
      <c r="O87" s="246">
        <v>1</v>
      </c>
      <c r="P87" s="203">
        <v>0.7</v>
      </c>
      <c r="Q87" s="330">
        <v>40000000</v>
      </c>
      <c r="R87" s="202">
        <v>3848000</v>
      </c>
      <c r="S87" s="304" t="s">
        <v>1268</v>
      </c>
    </row>
    <row r="88" spans="1:19" ht="60" customHeight="1" x14ac:dyDescent="0.25">
      <c r="A88" s="1453"/>
      <c r="B88" s="1398"/>
      <c r="C88" s="1388"/>
      <c r="D88" s="232">
        <v>77</v>
      </c>
      <c r="E88" s="232" t="s">
        <v>513</v>
      </c>
      <c r="F88" s="232" t="s">
        <v>514</v>
      </c>
      <c r="G88" s="232" t="s">
        <v>515</v>
      </c>
      <c r="H88" s="232" t="s">
        <v>516</v>
      </c>
      <c r="I88" s="244" t="s">
        <v>517</v>
      </c>
      <c r="J88" s="305" t="s">
        <v>1115</v>
      </c>
      <c r="K88" s="306" t="s">
        <v>216</v>
      </c>
      <c r="L88" s="307">
        <v>197</v>
      </c>
      <c r="M88" s="308" t="s">
        <v>217</v>
      </c>
      <c r="N88" s="245">
        <v>1</v>
      </c>
      <c r="O88" s="246">
        <v>1</v>
      </c>
      <c r="P88" s="203">
        <v>0.7</v>
      </c>
      <c r="Q88" s="1374">
        <v>45299000</v>
      </c>
      <c r="R88" s="1338">
        <v>37501000</v>
      </c>
      <c r="S88" s="309" t="s">
        <v>1269</v>
      </c>
    </row>
    <row r="89" spans="1:19" ht="60" customHeight="1" x14ac:dyDescent="0.25">
      <c r="A89" s="1453"/>
      <c r="B89" s="1398"/>
      <c r="C89" s="1388"/>
      <c r="D89" s="232">
        <v>78</v>
      </c>
      <c r="E89" s="232" t="s">
        <v>518</v>
      </c>
      <c r="F89" s="232" t="s">
        <v>519</v>
      </c>
      <c r="G89" s="232" t="s">
        <v>520</v>
      </c>
      <c r="H89" s="232" t="s">
        <v>516</v>
      </c>
      <c r="I89" s="244" t="s">
        <v>1270</v>
      </c>
      <c r="J89" s="305" t="s">
        <v>1115</v>
      </c>
      <c r="K89" s="306" t="s">
        <v>216</v>
      </c>
      <c r="L89" s="307">
        <v>197</v>
      </c>
      <c r="M89" s="308" t="s">
        <v>217</v>
      </c>
      <c r="N89" s="245">
        <v>1</v>
      </c>
      <c r="O89" s="246">
        <v>1</v>
      </c>
      <c r="P89" s="203">
        <v>0.7</v>
      </c>
      <c r="Q89" s="1405"/>
      <c r="R89" s="1340"/>
      <c r="S89" s="309" t="s">
        <v>1271</v>
      </c>
    </row>
    <row r="90" spans="1:19" ht="60" customHeight="1" x14ac:dyDescent="0.25">
      <c r="A90" s="1453"/>
      <c r="B90" s="1398"/>
      <c r="C90" s="1380" t="s">
        <v>1272</v>
      </c>
      <c r="D90" s="232">
        <v>79</v>
      </c>
      <c r="E90" s="232" t="s">
        <v>523</v>
      </c>
      <c r="F90" s="232" t="s">
        <v>1273</v>
      </c>
      <c r="G90" s="232" t="s">
        <v>1274</v>
      </c>
      <c r="H90" s="232" t="s">
        <v>59</v>
      </c>
      <c r="I90" s="244" t="s">
        <v>1270</v>
      </c>
      <c r="J90" s="300" t="s">
        <v>265</v>
      </c>
      <c r="K90" s="301" t="s">
        <v>266</v>
      </c>
      <c r="L90" s="306">
        <v>186</v>
      </c>
      <c r="M90" s="296" t="s">
        <v>526</v>
      </c>
      <c r="N90" s="245">
        <v>1</v>
      </c>
      <c r="O90" s="246">
        <v>1</v>
      </c>
      <c r="P90" s="203">
        <v>0.7</v>
      </c>
      <c r="Q90" s="330">
        <v>40000000</v>
      </c>
      <c r="R90" s="202">
        <v>864000</v>
      </c>
      <c r="S90" s="309" t="s">
        <v>1275</v>
      </c>
    </row>
    <row r="91" spans="1:19" ht="86.25" customHeight="1" x14ac:dyDescent="0.25">
      <c r="A91" s="1453"/>
      <c r="B91" s="1398"/>
      <c r="C91" s="1380"/>
      <c r="D91" s="232">
        <v>80</v>
      </c>
      <c r="E91" s="232" t="s">
        <v>527</v>
      </c>
      <c r="F91" s="232" t="s">
        <v>1276</v>
      </c>
      <c r="G91" s="232" t="s">
        <v>529</v>
      </c>
      <c r="H91" s="232" t="s">
        <v>530</v>
      </c>
      <c r="I91" s="303" t="s">
        <v>531</v>
      </c>
      <c r="J91" s="243" t="s">
        <v>588</v>
      </c>
      <c r="K91" s="232" t="s">
        <v>533</v>
      </c>
      <c r="L91" s="232" t="s">
        <v>534</v>
      </c>
      <c r="M91" s="244" t="s">
        <v>535</v>
      </c>
      <c r="N91" s="245">
        <v>1</v>
      </c>
      <c r="O91" s="246">
        <v>1</v>
      </c>
      <c r="P91" s="203">
        <v>0.8</v>
      </c>
      <c r="Q91" s="330">
        <v>45299000</v>
      </c>
      <c r="R91" s="202">
        <v>37501000</v>
      </c>
      <c r="S91" s="304" t="s">
        <v>1277</v>
      </c>
    </row>
    <row r="92" spans="1:19" ht="104.25" customHeight="1" x14ac:dyDescent="0.25">
      <c r="A92" s="1453"/>
      <c r="B92" s="1398"/>
      <c r="C92" s="1380"/>
      <c r="D92" s="232">
        <v>81</v>
      </c>
      <c r="E92" s="232" t="s">
        <v>1278</v>
      </c>
      <c r="F92" s="232" t="s">
        <v>537</v>
      </c>
      <c r="G92" s="232" t="s">
        <v>538</v>
      </c>
      <c r="H92" s="232" t="s">
        <v>539</v>
      </c>
      <c r="I92" s="244" t="s">
        <v>1279</v>
      </c>
      <c r="J92" s="243" t="s">
        <v>385</v>
      </c>
      <c r="K92" s="232" t="s">
        <v>386</v>
      </c>
      <c r="L92" s="292">
        <v>219</v>
      </c>
      <c r="M92" s="234" t="s">
        <v>482</v>
      </c>
      <c r="N92" s="245">
        <v>1</v>
      </c>
      <c r="O92" s="246">
        <v>1</v>
      </c>
      <c r="P92" s="203">
        <v>0.7</v>
      </c>
      <c r="Q92" s="330">
        <v>50000000</v>
      </c>
      <c r="R92" s="202">
        <v>16166000</v>
      </c>
      <c r="S92" s="309" t="s">
        <v>1361</v>
      </c>
    </row>
    <row r="93" spans="1:19" ht="62.25" customHeight="1" x14ac:dyDescent="0.25">
      <c r="A93" s="1453"/>
      <c r="B93" s="1398"/>
      <c r="C93" s="1380"/>
      <c r="D93" s="232">
        <v>82</v>
      </c>
      <c r="E93" s="232" t="s">
        <v>541</v>
      </c>
      <c r="F93" s="232" t="s">
        <v>1280</v>
      </c>
      <c r="G93" s="232" t="s">
        <v>1281</v>
      </c>
      <c r="H93" s="232" t="s">
        <v>59</v>
      </c>
      <c r="I93" s="1406" t="s">
        <v>544</v>
      </c>
      <c r="J93" s="1386" t="s">
        <v>1115</v>
      </c>
      <c r="K93" s="1388" t="s">
        <v>216</v>
      </c>
      <c r="L93" s="1396">
        <v>197</v>
      </c>
      <c r="M93" s="1406" t="s">
        <v>217</v>
      </c>
      <c r="N93" s="245">
        <v>1</v>
      </c>
      <c r="O93" s="246">
        <v>1</v>
      </c>
      <c r="P93" s="203">
        <v>0.8</v>
      </c>
      <c r="Q93" s="1374">
        <v>45299000</v>
      </c>
      <c r="R93" s="1338">
        <v>37501000</v>
      </c>
      <c r="S93" s="309" t="s">
        <v>1282</v>
      </c>
    </row>
    <row r="94" spans="1:19" ht="60" hidden="1" customHeight="1" x14ac:dyDescent="0.25">
      <c r="A94" s="1453"/>
      <c r="B94" s="1398"/>
      <c r="C94" s="1380"/>
      <c r="D94" s="232">
        <v>83</v>
      </c>
      <c r="E94" s="232" t="s">
        <v>1283</v>
      </c>
      <c r="F94" s="232" t="s">
        <v>546</v>
      </c>
      <c r="G94" s="232" t="s">
        <v>547</v>
      </c>
      <c r="H94" s="232" t="s">
        <v>548</v>
      </c>
      <c r="I94" s="1406"/>
      <c r="J94" s="1386"/>
      <c r="K94" s="1388"/>
      <c r="L94" s="1396"/>
      <c r="M94" s="1406"/>
      <c r="N94" s="245"/>
      <c r="O94" s="246" t="e">
        <f>#REF!+#REF!+#REF!+#REF!</f>
        <v>#REF!</v>
      </c>
      <c r="P94" s="203"/>
      <c r="Q94" s="1375"/>
      <c r="R94" s="1339"/>
      <c r="S94" s="309"/>
    </row>
    <row r="95" spans="1:19" ht="60" customHeight="1" x14ac:dyDescent="0.25">
      <c r="A95" s="1453"/>
      <c r="B95" s="1398"/>
      <c r="C95" s="1380"/>
      <c r="D95" s="232">
        <v>83</v>
      </c>
      <c r="E95" s="232" t="s">
        <v>545</v>
      </c>
      <c r="F95" s="315" t="s">
        <v>546</v>
      </c>
      <c r="G95" s="315" t="s">
        <v>547</v>
      </c>
      <c r="H95" s="315" t="s">
        <v>548</v>
      </c>
      <c r="I95" s="317" t="s">
        <v>1284</v>
      </c>
      <c r="J95" s="243" t="s">
        <v>1285</v>
      </c>
      <c r="K95" s="232" t="s">
        <v>216</v>
      </c>
      <c r="L95" s="292">
        <v>197</v>
      </c>
      <c r="M95" s="244" t="s">
        <v>217</v>
      </c>
      <c r="N95" s="245">
        <v>1</v>
      </c>
      <c r="O95" s="246">
        <v>1</v>
      </c>
      <c r="P95" s="203">
        <v>0.8</v>
      </c>
      <c r="Q95" s="1405"/>
      <c r="R95" s="1340"/>
      <c r="S95" s="309" t="s">
        <v>1286</v>
      </c>
    </row>
    <row r="96" spans="1:19" ht="83.25" customHeight="1" x14ac:dyDescent="0.25">
      <c r="A96" s="1453"/>
      <c r="B96" s="1398"/>
      <c r="C96" s="1380"/>
      <c r="D96" s="232">
        <v>84</v>
      </c>
      <c r="E96" s="232" t="s">
        <v>549</v>
      </c>
      <c r="F96" s="232" t="s">
        <v>1287</v>
      </c>
      <c r="G96" s="232" t="s">
        <v>1288</v>
      </c>
      <c r="H96" s="232" t="s">
        <v>59</v>
      </c>
      <c r="I96" s="244" t="s">
        <v>552</v>
      </c>
      <c r="J96" s="243" t="s">
        <v>389</v>
      </c>
      <c r="K96" s="232" t="s">
        <v>424</v>
      </c>
      <c r="L96" s="292">
        <v>234</v>
      </c>
      <c r="M96" s="234" t="s">
        <v>425</v>
      </c>
      <c r="N96" s="245">
        <v>1</v>
      </c>
      <c r="O96" s="246">
        <v>1</v>
      </c>
      <c r="P96" s="203">
        <v>0.7</v>
      </c>
      <c r="Q96" s="330">
        <v>10000000</v>
      </c>
      <c r="R96" s="202" t="e">
        <f>#REF!+#REF!+#REF!+#REF!</f>
        <v>#REF!</v>
      </c>
      <c r="S96" s="309" t="s">
        <v>1289</v>
      </c>
    </row>
    <row r="97" spans="1:19" ht="60" customHeight="1" x14ac:dyDescent="0.25">
      <c r="A97" s="1453"/>
      <c r="B97" s="1398"/>
      <c r="C97" s="1380"/>
      <c r="D97" s="232">
        <v>85</v>
      </c>
      <c r="E97" s="232" t="s">
        <v>553</v>
      </c>
      <c r="F97" s="232" t="s">
        <v>554</v>
      </c>
      <c r="G97" s="232" t="s">
        <v>555</v>
      </c>
      <c r="H97" s="232" t="s">
        <v>556</v>
      </c>
      <c r="I97" s="244" t="s">
        <v>1290</v>
      </c>
      <c r="J97" s="1386" t="s">
        <v>1115</v>
      </c>
      <c r="K97" s="1388" t="s">
        <v>216</v>
      </c>
      <c r="L97" s="1396">
        <v>197</v>
      </c>
      <c r="M97" s="1406" t="s">
        <v>217</v>
      </c>
      <c r="N97" s="1399">
        <v>1</v>
      </c>
      <c r="O97" s="1402">
        <v>1</v>
      </c>
      <c r="P97" s="203">
        <v>0.8</v>
      </c>
      <c r="Q97" s="1374">
        <v>45299000</v>
      </c>
      <c r="R97" s="1338">
        <v>37501000</v>
      </c>
      <c r="S97" s="309" t="s">
        <v>1291</v>
      </c>
    </row>
    <row r="98" spans="1:19" ht="60" customHeight="1" x14ac:dyDescent="0.25">
      <c r="A98" s="1453"/>
      <c r="B98" s="1394" t="s">
        <v>558</v>
      </c>
      <c r="C98" s="1380" t="s">
        <v>559</v>
      </c>
      <c r="D98" s="232">
        <v>86</v>
      </c>
      <c r="E98" s="232" t="s">
        <v>560</v>
      </c>
      <c r="F98" s="232" t="s">
        <v>561</v>
      </c>
      <c r="G98" s="232" t="s">
        <v>562</v>
      </c>
      <c r="H98" s="232" t="s">
        <v>563</v>
      </c>
      <c r="I98" s="303" t="s">
        <v>1292</v>
      </c>
      <c r="J98" s="1386"/>
      <c r="K98" s="1388"/>
      <c r="L98" s="1396"/>
      <c r="M98" s="1406"/>
      <c r="N98" s="1400"/>
      <c r="O98" s="1403"/>
      <c r="P98" s="203">
        <v>0.8</v>
      </c>
      <c r="Q98" s="1375"/>
      <c r="R98" s="1339"/>
      <c r="S98" s="309" t="s">
        <v>1293</v>
      </c>
    </row>
    <row r="99" spans="1:19" ht="60" customHeight="1" x14ac:dyDescent="0.25">
      <c r="A99" s="1453"/>
      <c r="B99" s="1394"/>
      <c r="C99" s="1380"/>
      <c r="D99" s="232">
        <v>87</v>
      </c>
      <c r="E99" s="232" t="s">
        <v>565</v>
      </c>
      <c r="F99" s="232" t="s">
        <v>566</v>
      </c>
      <c r="G99" s="232" t="s">
        <v>567</v>
      </c>
      <c r="H99" s="232" t="s">
        <v>568</v>
      </c>
      <c r="I99" s="244" t="s">
        <v>1294</v>
      </c>
      <c r="J99" s="1386"/>
      <c r="K99" s="1388"/>
      <c r="L99" s="1396"/>
      <c r="M99" s="1406"/>
      <c r="N99" s="1401"/>
      <c r="O99" s="1404"/>
      <c r="P99" s="203">
        <v>0.8</v>
      </c>
      <c r="Q99" s="1405"/>
      <c r="R99" s="1340"/>
      <c r="S99" s="31" t="s">
        <v>1366</v>
      </c>
    </row>
    <row r="100" spans="1:19" ht="60" customHeight="1" x14ac:dyDescent="0.25">
      <c r="A100" s="1453"/>
      <c r="B100" s="1394"/>
      <c r="C100" s="1380"/>
      <c r="D100" s="232">
        <v>88</v>
      </c>
      <c r="E100" s="232" t="s">
        <v>570</v>
      </c>
      <c r="F100" s="232" t="s">
        <v>1295</v>
      </c>
      <c r="G100" s="232" t="s">
        <v>1296</v>
      </c>
      <c r="H100" s="232" t="s">
        <v>59</v>
      </c>
      <c r="I100" s="244" t="s">
        <v>1297</v>
      </c>
      <c r="J100" s="1395"/>
      <c r="K100" s="1396"/>
      <c r="L100" s="1396"/>
      <c r="M100" s="1397"/>
      <c r="N100" s="245">
        <v>0</v>
      </c>
      <c r="O100" s="246" t="e">
        <f>#REF!+#REF!+#REF!+#REF!</f>
        <v>#REF!</v>
      </c>
      <c r="P100" s="203">
        <v>0</v>
      </c>
      <c r="Q100" s="330"/>
      <c r="R100" s="202" t="e">
        <f>#REF!+#REF!+#REF!+#REF!</f>
        <v>#REF!</v>
      </c>
      <c r="S100" s="309" t="s">
        <v>1293</v>
      </c>
    </row>
    <row r="101" spans="1:19" ht="60" customHeight="1" x14ac:dyDescent="0.25">
      <c r="A101" s="1453"/>
      <c r="B101" s="1398" t="s">
        <v>558</v>
      </c>
      <c r="C101" s="1380" t="s">
        <v>559</v>
      </c>
      <c r="D101" s="232">
        <v>89</v>
      </c>
      <c r="E101" s="232" t="s">
        <v>575</v>
      </c>
      <c r="F101" s="232" t="s">
        <v>1298</v>
      </c>
      <c r="G101" s="232" t="s">
        <v>1299</v>
      </c>
      <c r="H101" s="232" t="s">
        <v>59</v>
      </c>
      <c r="I101" s="244" t="s">
        <v>578</v>
      </c>
      <c r="J101" s="1386" t="s">
        <v>1115</v>
      </c>
      <c r="K101" s="1388" t="s">
        <v>216</v>
      </c>
      <c r="L101" s="1396">
        <v>197</v>
      </c>
      <c r="M101" s="1406" t="s">
        <v>217</v>
      </c>
      <c r="N101" s="1399">
        <v>1</v>
      </c>
      <c r="O101" s="1402">
        <v>1</v>
      </c>
      <c r="P101" s="203">
        <v>0.8</v>
      </c>
      <c r="Q101" s="1374">
        <v>50000000</v>
      </c>
      <c r="R101" s="1338">
        <v>12768000</v>
      </c>
      <c r="S101" s="309" t="s">
        <v>1300</v>
      </c>
    </row>
    <row r="102" spans="1:19" ht="60" customHeight="1" x14ac:dyDescent="0.25">
      <c r="A102" s="1453"/>
      <c r="B102" s="1398"/>
      <c r="C102" s="1380"/>
      <c r="D102" s="232">
        <v>90</v>
      </c>
      <c r="E102" s="232" t="s">
        <v>579</v>
      </c>
      <c r="F102" s="232" t="s">
        <v>580</v>
      </c>
      <c r="G102" s="232" t="s">
        <v>581</v>
      </c>
      <c r="H102" s="232" t="s">
        <v>563</v>
      </c>
      <c r="I102" s="244" t="s">
        <v>1301</v>
      </c>
      <c r="J102" s="1386"/>
      <c r="K102" s="1388"/>
      <c r="L102" s="1396"/>
      <c r="M102" s="1406"/>
      <c r="N102" s="1400"/>
      <c r="O102" s="1403"/>
      <c r="P102" s="203">
        <v>0.8</v>
      </c>
      <c r="Q102" s="1375"/>
      <c r="R102" s="1339"/>
      <c r="S102" s="309" t="s">
        <v>1293</v>
      </c>
    </row>
    <row r="103" spans="1:19" ht="60" customHeight="1" x14ac:dyDescent="0.25">
      <c r="A103" s="1453"/>
      <c r="B103" s="1398"/>
      <c r="C103" s="1380"/>
      <c r="D103" s="232">
        <v>91</v>
      </c>
      <c r="E103" s="232" t="s">
        <v>583</v>
      </c>
      <c r="F103" s="232" t="s">
        <v>584</v>
      </c>
      <c r="G103" s="232" t="s">
        <v>585</v>
      </c>
      <c r="H103" s="232" t="s">
        <v>586</v>
      </c>
      <c r="I103" s="244" t="s">
        <v>1302</v>
      </c>
      <c r="J103" s="243" t="s">
        <v>588</v>
      </c>
      <c r="K103" s="232" t="s">
        <v>589</v>
      </c>
      <c r="L103" s="232" t="s">
        <v>590</v>
      </c>
      <c r="M103" s="244" t="s">
        <v>591</v>
      </c>
      <c r="N103" s="1401"/>
      <c r="O103" s="1404"/>
      <c r="P103" s="203">
        <v>0.8</v>
      </c>
      <c r="Q103" s="1405"/>
      <c r="R103" s="1340"/>
      <c r="S103" s="309" t="s">
        <v>1293</v>
      </c>
    </row>
    <row r="104" spans="1:19" ht="60" customHeight="1" x14ac:dyDescent="0.25">
      <c r="A104" s="1453"/>
      <c r="B104" s="1398"/>
      <c r="C104" s="1380"/>
      <c r="D104" s="232">
        <v>92</v>
      </c>
      <c r="E104" s="232" t="s">
        <v>1303</v>
      </c>
      <c r="F104" s="232" t="s">
        <v>593</v>
      </c>
      <c r="G104" s="232" t="s">
        <v>594</v>
      </c>
      <c r="H104" s="232" t="s">
        <v>595</v>
      </c>
      <c r="I104" s="244" t="s">
        <v>596</v>
      </c>
      <c r="J104" s="243" t="s">
        <v>597</v>
      </c>
      <c r="K104" s="232" t="s">
        <v>386</v>
      </c>
      <c r="L104" s="292">
        <v>219</v>
      </c>
      <c r="M104" s="234" t="s">
        <v>482</v>
      </c>
      <c r="N104" s="245">
        <v>1</v>
      </c>
      <c r="O104" s="246">
        <v>1</v>
      </c>
      <c r="P104" s="203">
        <v>0.7</v>
      </c>
      <c r="Q104" s="330">
        <v>50000000</v>
      </c>
      <c r="R104" s="202">
        <v>16166000</v>
      </c>
      <c r="S104" s="309" t="s">
        <v>1360</v>
      </c>
    </row>
    <row r="105" spans="1:19" ht="60" customHeight="1" x14ac:dyDescent="0.25">
      <c r="A105" s="1453"/>
      <c r="B105" s="1398"/>
      <c r="C105" s="1380"/>
      <c r="D105" s="232">
        <v>93</v>
      </c>
      <c r="E105" s="232" t="s">
        <v>598</v>
      </c>
      <c r="F105" s="232" t="s">
        <v>599</v>
      </c>
      <c r="G105" s="232" t="s">
        <v>600</v>
      </c>
      <c r="H105" s="232" t="s">
        <v>601</v>
      </c>
      <c r="I105" s="244" t="s">
        <v>1304</v>
      </c>
      <c r="J105" s="305" t="s">
        <v>389</v>
      </c>
      <c r="K105" s="306" t="s">
        <v>603</v>
      </c>
      <c r="L105" s="306">
        <v>228</v>
      </c>
      <c r="M105" s="308" t="s">
        <v>604</v>
      </c>
      <c r="N105" s="245">
        <v>1</v>
      </c>
      <c r="O105" s="246">
        <v>1</v>
      </c>
      <c r="P105" s="203">
        <v>0.7</v>
      </c>
      <c r="Q105" s="330">
        <v>26100000</v>
      </c>
      <c r="R105" s="202">
        <v>7955922</v>
      </c>
      <c r="S105" s="309" t="s">
        <v>1305</v>
      </c>
    </row>
    <row r="106" spans="1:19" ht="127.5" x14ac:dyDescent="0.25">
      <c r="A106" s="1453"/>
      <c r="B106" s="1398"/>
      <c r="C106" s="1380"/>
      <c r="D106" s="232">
        <v>94</v>
      </c>
      <c r="E106" s="232" t="s">
        <v>1306</v>
      </c>
      <c r="F106" s="232" t="s">
        <v>1307</v>
      </c>
      <c r="G106" s="232" t="s">
        <v>607</v>
      </c>
      <c r="H106" s="232" t="s">
        <v>608</v>
      </c>
      <c r="I106" s="244" t="s">
        <v>1308</v>
      </c>
      <c r="J106" s="243" t="s">
        <v>254</v>
      </c>
      <c r="K106" s="292" t="s">
        <v>262</v>
      </c>
      <c r="L106" s="232">
        <v>137</v>
      </c>
      <c r="M106" s="244" t="s">
        <v>263</v>
      </c>
      <c r="N106" s="245">
        <v>1</v>
      </c>
      <c r="O106" s="246">
        <v>1</v>
      </c>
      <c r="P106" s="203">
        <v>0.7</v>
      </c>
      <c r="Q106" s="330">
        <v>56000000</v>
      </c>
      <c r="R106" s="202">
        <v>2798000</v>
      </c>
      <c r="S106" s="309" t="s">
        <v>1358</v>
      </c>
    </row>
    <row r="107" spans="1:19" ht="63.75" x14ac:dyDescent="0.25">
      <c r="A107" s="1453"/>
      <c r="B107" s="1398"/>
      <c r="C107" s="1380"/>
      <c r="D107" s="232">
        <v>95</v>
      </c>
      <c r="E107" s="232" t="s">
        <v>610</v>
      </c>
      <c r="F107" s="232" t="s">
        <v>611</v>
      </c>
      <c r="G107" s="232" t="s">
        <v>1309</v>
      </c>
      <c r="H107" s="232" t="s">
        <v>87</v>
      </c>
      <c r="I107" s="244" t="s">
        <v>613</v>
      </c>
      <c r="J107" s="1386" t="s">
        <v>1115</v>
      </c>
      <c r="K107" s="1388" t="s">
        <v>216</v>
      </c>
      <c r="L107" s="1396">
        <v>197</v>
      </c>
      <c r="M107" s="1406" t="s">
        <v>217</v>
      </c>
      <c r="N107" s="245">
        <v>1</v>
      </c>
      <c r="O107" s="246">
        <v>1</v>
      </c>
      <c r="P107" s="203">
        <v>0.8</v>
      </c>
      <c r="Q107" s="1374">
        <v>50000000</v>
      </c>
      <c r="R107" s="1338">
        <v>12768000</v>
      </c>
      <c r="S107" s="31" t="s">
        <v>1367</v>
      </c>
    </row>
    <row r="108" spans="1:19" ht="60" customHeight="1" x14ac:dyDescent="0.25">
      <c r="A108" s="1453"/>
      <c r="B108" s="1398"/>
      <c r="C108" s="1380"/>
      <c r="D108" s="232">
        <v>96</v>
      </c>
      <c r="E108" s="232" t="s">
        <v>614</v>
      </c>
      <c r="F108" s="232" t="s">
        <v>1310</v>
      </c>
      <c r="G108" s="232" t="s">
        <v>1311</v>
      </c>
      <c r="H108" s="232" t="s">
        <v>59</v>
      </c>
      <c r="I108" s="244" t="s">
        <v>1312</v>
      </c>
      <c r="J108" s="1386"/>
      <c r="K108" s="1388"/>
      <c r="L108" s="1396"/>
      <c r="M108" s="1406"/>
      <c r="N108" s="245">
        <v>1</v>
      </c>
      <c r="O108" s="246">
        <v>1</v>
      </c>
      <c r="P108" s="203">
        <v>0.8</v>
      </c>
      <c r="Q108" s="1405"/>
      <c r="R108" s="1340"/>
      <c r="S108" s="31" t="s">
        <v>1368</v>
      </c>
    </row>
    <row r="109" spans="1:19" ht="114.75" x14ac:dyDescent="0.25">
      <c r="A109" s="1453"/>
      <c r="B109" s="1398"/>
      <c r="C109" s="306" t="s">
        <v>618</v>
      </c>
      <c r="D109" s="232">
        <v>97</v>
      </c>
      <c r="E109" s="232" t="s">
        <v>619</v>
      </c>
      <c r="F109" s="232" t="s">
        <v>1313</v>
      </c>
      <c r="G109" s="232" t="s">
        <v>1314</v>
      </c>
      <c r="H109" s="232" t="s">
        <v>59</v>
      </c>
      <c r="I109" s="244" t="s">
        <v>622</v>
      </c>
      <c r="J109" s="243" t="s">
        <v>406</v>
      </c>
      <c r="K109" s="232" t="s">
        <v>407</v>
      </c>
      <c r="L109" s="316">
        <v>136</v>
      </c>
      <c r="M109" s="244" t="s">
        <v>455</v>
      </c>
      <c r="N109" s="245">
        <v>1</v>
      </c>
      <c r="O109" s="246">
        <v>1</v>
      </c>
      <c r="P109" s="203">
        <v>0.8</v>
      </c>
      <c r="Q109" s="330">
        <v>28000000</v>
      </c>
      <c r="R109" s="202" t="e">
        <f>#REF!+#REF!+#REF!+#REF!</f>
        <v>#REF!</v>
      </c>
      <c r="S109" s="304" t="s">
        <v>1362</v>
      </c>
    </row>
    <row r="110" spans="1:19" ht="84" customHeight="1" x14ac:dyDescent="0.25">
      <c r="A110" s="1382" t="s">
        <v>624</v>
      </c>
      <c r="B110" s="1384" t="s">
        <v>625</v>
      </c>
      <c r="C110" s="1385" t="s">
        <v>1315</v>
      </c>
      <c r="D110" s="232">
        <v>98</v>
      </c>
      <c r="E110" s="279" t="s">
        <v>1316</v>
      </c>
      <c r="F110" s="233" t="s">
        <v>1317</v>
      </c>
      <c r="G110" s="233" t="s">
        <v>629</v>
      </c>
      <c r="H110" s="233" t="s">
        <v>630</v>
      </c>
      <c r="I110" s="234" t="s">
        <v>631</v>
      </c>
      <c r="J110" s="1386" t="s">
        <v>233</v>
      </c>
      <c r="K110" s="1388" t="s">
        <v>234</v>
      </c>
      <c r="L110" s="1377">
        <v>197</v>
      </c>
      <c r="M110" s="1391" t="s">
        <v>217</v>
      </c>
      <c r="N110" s="1393">
        <v>1</v>
      </c>
      <c r="O110" s="1393">
        <v>1</v>
      </c>
      <c r="P110" s="203">
        <v>0.8</v>
      </c>
      <c r="Q110" s="1374">
        <v>45299000</v>
      </c>
      <c r="R110" s="1338">
        <v>37501000</v>
      </c>
      <c r="S110" s="309" t="s">
        <v>1318</v>
      </c>
    </row>
    <row r="111" spans="1:19" ht="60" customHeight="1" x14ac:dyDescent="0.25">
      <c r="A111" s="1382"/>
      <c r="B111" s="1384"/>
      <c r="C111" s="1385"/>
      <c r="D111" s="232">
        <v>99</v>
      </c>
      <c r="E111" s="279" t="s">
        <v>1319</v>
      </c>
      <c r="F111" s="279" t="s">
        <v>633</v>
      </c>
      <c r="G111" s="279" t="s">
        <v>634</v>
      </c>
      <c r="H111" s="279" t="s">
        <v>635</v>
      </c>
      <c r="I111" s="280" t="s">
        <v>631</v>
      </c>
      <c r="J111" s="1386"/>
      <c r="K111" s="1388"/>
      <c r="L111" s="1377"/>
      <c r="M111" s="1391"/>
      <c r="N111" s="1393"/>
      <c r="O111" s="1393"/>
      <c r="P111" s="203">
        <v>0.8</v>
      </c>
      <c r="Q111" s="1375"/>
      <c r="R111" s="1339"/>
      <c r="S111" s="309" t="s">
        <v>1320</v>
      </c>
    </row>
    <row r="112" spans="1:19" ht="60" customHeight="1" x14ac:dyDescent="0.25">
      <c r="A112" s="1382"/>
      <c r="B112" s="1384"/>
      <c r="C112" s="1377" t="s">
        <v>636</v>
      </c>
      <c r="D112" s="247">
        <v>100</v>
      </c>
      <c r="E112" s="279" t="s">
        <v>1321</v>
      </c>
      <c r="F112" s="233" t="s">
        <v>638</v>
      </c>
      <c r="G112" s="233" t="s">
        <v>639</v>
      </c>
      <c r="H112" s="233" t="s">
        <v>1322</v>
      </c>
      <c r="I112" s="234" t="s">
        <v>641</v>
      </c>
      <c r="J112" s="1386"/>
      <c r="K112" s="1388"/>
      <c r="L112" s="1377"/>
      <c r="M112" s="1391"/>
      <c r="N112" s="1393"/>
      <c r="O112" s="1393"/>
      <c r="P112" s="203">
        <v>0.8</v>
      </c>
      <c r="Q112" s="1375"/>
      <c r="R112" s="1339"/>
      <c r="S112" s="309" t="s">
        <v>1323</v>
      </c>
    </row>
    <row r="113" spans="1:19" ht="60" customHeight="1" x14ac:dyDescent="0.25">
      <c r="A113" s="1382"/>
      <c r="B113" s="1384"/>
      <c r="C113" s="1377"/>
      <c r="D113" s="232">
        <v>101</v>
      </c>
      <c r="E113" s="286" t="s">
        <v>642</v>
      </c>
      <c r="F113" s="233" t="s">
        <v>1324</v>
      </c>
      <c r="G113" s="233" t="s">
        <v>1325</v>
      </c>
      <c r="H113" s="233" t="s">
        <v>645</v>
      </c>
      <c r="I113" s="234" t="s">
        <v>641</v>
      </c>
      <c r="J113" s="1386"/>
      <c r="K113" s="1388"/>
      <c r="L113" s="1377"/>
      <c r="M113" s="1391"/>
      <c r="N113" s="1393"/>
      <c r="O113" s="1393"/>
      <c r="P113" s="203">
        <v>0.8</v>
      </c>
      <c r="Q113" s="1375"/>
      <c r="R113" s="1339"/>
      <c r="S113" s="309" t="s">
        <v>1326</v>
      </c>
    </row>
    <row r="114" spans="1:19" ht="60" customHeight="1" x14ac:dyDescent="0.25">
      <c r="A114" s="1382"/>
      <c r="B114" s="1384"/>
      <c r="C114" s="1377"/>
      <c r="D114" s="232">
        <v>102</v>
      </c>
      <c r="E114" s="279" t="s">
        <v>646</v>
      </c>
      <c r="F114" s="233" t="s">
        <v>647</v>
      </c>
      <c r="G114" s="233" t="s">
        <v>648</v>
      </c>
      <c r="H114" s="233" t="s">
        <v>649</v>
      </c>
      <c r="I114" s="234" t="s">
        <v>1327</v>
      </c>
      <c r="J114" s="1386"/>
      <c r="K114" s="1388"/>
      <c r="L114" s="1377"/>
      <c r="M114" s="1391"/>
      <c r="N114" s="1393"/>
      <c r="O114" s="1393"/>
      <c r="P114" s="203">
        <v>0.8</v>
      </c>
      <c r="Q114" s="1375"/>
      <c r="R114" s="1339"/>
      <c r="S114" s="309" t="s">
        <v>1328</v>
      </c>
    </row>
    <row r="115" spans="1:19" ht="60" customHeight="1" x14ac:dyDescent="0.25">
      <c r="A115" s="1382"/>
      <c r="B115" s="1384"/>
      <c r="C115" s="1377"/>
      <c r="D115" s="232">
        <v>103</v>
      </c>
      <c r="E115" s="233" t="s">
        <v>1329</v>
      </c>
      <c r="F115" s="233" t="s">
        <v>652</v>
      </c>
      <c r="G115" s="233" t="s">
        <v>1330</v>
      </c>
      <c r="H115" s="233" t="s">
        <v>654</v>
      </c>
      <c r="I115" s="234" t="s">
        <v>1331</v>
      </c>
      <c r="J115" s="1386"/>
      <c r="K115" s="1388"/>
      <c r="L115" s="1377"/>
      <c r="M115" s="1391"/>
      <c r="N115" s="1393"/>
      <c r="O115" s="1393"/>
      <c r="P115" s="203">
        <v>0.8</v>
      </c>
      <c r="Q115" s="1375"/>
      <c r="R115" s="1339"/>
      <c r="S115" s="309" t="s">
        <v>1332</v>
      </c>
    </row>
    <row r="116" spans="1:19" ht="60" customHeight="1" x14ac:dyDescent="0.25">
      <c r="A116" s="1382"/>
      <c r="B116" s="1384"/>
      <c r="C116" s="1377"/>
      <c r="D116" s="247">
        <v>104</v>
      </c>
      <c r="E116" s="233" t="s">
        <v>656</v>
      </c>
      <c r="F116" s="233" t="s">
        <v>657</v>
      </c>
      <c r="G116" s="233" t="s">
        <v>658</v>
      </c>
      <c r="H116" s="233" t="s">
        <v>659</v>
      </c>
      <c r="I116" s="234" t="s">
        <v>660</v>
      </c>
      <c r="J116" s="1386"/>
      <c r="K116" s="1388"/>
      <c r="L116" s="1377"/>
      <c r="M116" s="1391"/>
      <c r="N116" s="1393"/>
      <c r="O116" s="1393"/>
      <c r="P116" s="203">
        <v>0.8</v>
      </c>
      <c r="Q116" s="1375"/>
      <c r="R116" s="1339"/>
      <c r="S116" s="304" t="s">
        <v>1333</v>
      </c>
    </row>
    <row r="117" spans="1:19" ht="60" customHeight="1" x14ac:dyDescent="0.25">
      <c r="A117" s="1382"/>
      <c r="B117" s="1384"/>
      <c r="C117" s="1377"/>
      <c r="D117" s="232">
        <v>105</v>
      </c>
      <c r="E117" s="233" t="s">
        <v>1334</v>
      </c>
      <c r="F117" s="233" t="s">
        <v>662</v>
      </c>
      <c r="G117" s="233" t="s">
        <v>663</v>
      </c>
      <c r="H117" s="233" t="s">
        <v>664</v>
      </c>
      <c r="I117" s="234" t="s">
        <v>665</v>
      </c>
      <c r="J117" s="1386"/>
      <c r="K117" s="1388"/>
      <c r="L117" s="1377"/>
      <c r="M117" s="1391"/>
      <c r="N117" s="1393"/>
      <c r="O117" s="1393"/>
      <c r="P117" s="203">
        <v>0.8</v>
      </c>
      <c r="Q117" s="1375"/>
      <c r="R117" s="1339"/>
      <c r="S117" s="310" t="s">
        <v>1335</v>
      </c>
    </row>
    <row r="118" spans="1:19" ht="60" customHeight="1" x14ac:dyDescent="0.25">
      <c r="A118" s="1382"/>
      <c r="B118" s="1384"/>
      <c r="C118" s="1377"/>
      <c r="D118" s="232">
        <v>106</v>
      </c>
      <c r="E118" s="233" t="s">
        <v>666</v>
      </c>
      <c r="F118" s="233" t="s">
        <v>1336</v>
      </c>
      <c r="G118" s="233" t="s">
        <v>668</v>
      </c>
      <c r="H118" s="233" t="s">
        <v>669</v>
      </c>
      <c r="I118" s="234" t="s">
        <v>1337</v>
      </c>
      <c r="J118" s="1386"/>
      <c r="K118" s="1388"/>
      <c r="L118" s="1377"/>
      <c r="M118" s="1391"/>
      <c r="N118" s="1393"/>
      <c r="O118" s="1393"/>
      <c r="P118" s="203">
        <v>0.8</v>
      </c>
      <c r="Q118" s="1375"/>
      <c r="R118" s="1339"/>
      <c r="S118" s="31" t="s">
        <v>1369</v>
      </c>
    </row>
    <row r="119" spans="1:19" ht="60" customHeight="1" x14ac:dyDescent="0.25">
      <c r="A119" s="1382"/>
      <c r="B119" s="1384"/>
      <c r="C119" s="1377"/>
      <c r="D119" s="232">
        <v>107</v>
      </c>
      <c r="E119" s="233" t="s">
        <v>1338</v>
      </c>
      <c r="F119" s="233" t="s">
        <v>1339</v>
      </c>
      <c r="G119" s="233" t="s">
        <v>1340</v>
      </c>
      <c r="H119" s="233" t="s">
        <v>59</v>
      </c>
      <c r="I119" s="234" t="s">
        <v>674</v>
      </c>
      <c r="J119" s="1386"/>
      <c r="K119" s="1388"/>
      <c r="L119" s="1377"/>
      <c r="M119" s="1391"/>
      <c r="N119" s="1393"/>
      <c r="O119" s="1393"/>
      <c r="P119" s="203">
        <v>0.8</v>
      </c>
      <c r="Q119" s="1375"/>
      <c r="R119" s="1339"/>
      <c r="S119" s="310" t="s">
        <v>1341</v>
      </c>
    </row>
    <row r="120" spans="1:19" ht="60" customHeight="1" x14ac:dyDescent="0.25">
      <c r="A120" s="1382"/>
      <c r="B120" s="1378" t="s">
        <v>675</v>
      </c>
      <c r="C120" s="1380" t="s">
        <v>676</v>
      </c>
      <c r="D120" s="247">
        <v>108</v>
      </c>
      <c r="E120" s="233" t="s">
        <v>677</v>
      </c>
      <c r="F120" s="233" t="s">
        <v>678</v>
      </c>
      <c r="G120" s="233" t="s">
        <v>679</v>
      </c>
      <c r="H120" s="233" t="s">
        <v>680</v>
      </c>
      <c r="I120" s="234" t="s">
        <v>1337</v>
      </c>
      <c r="J120" s="1386"/>
      <c r="K120" s="1388"/>
      <c r="L120" s="1377"/>
      <c r="M120" s="1391"/>
      <c r="N120" s="1393"/>
      <c r="O120" s="1393"/>
      <c r="P120" s="203">
        <v>0.8</v>
      </c>
      <c r="Q120" s="1375"/>
      <c r="R120" s="1339"/>
      <c r="S120" s="237" t="s">
        <v>1342</v>
      </c>
    </row>
    <row r="121" spans="1:19" ht="60" customHeight="1" thickBot="1" x14ac:dyDescent="0.3">
      <c r="A121" s="1383"/>
      <c r="B121" s="1379"/>
      <c r="C121" s="1381"/>
      <c r="D121" s="311">
        <v>109</v>
      </c>
      <c r="E121" s="312" t="s">
        <v>681</v>
      </c>
      <c r="F121" s="312" t="s">
        <v>682</v>
      </c>
      <c r="G121" s="312" t="s">
        <v>683</v>
      </c>
      <c r="H121" s="312" t="s">
        <v>1343</v>
      </c>
      <c r="I121" s="313" t="s">
        <v>1344</v>
      </c>
      <c r="J121" s="1387"/>
      <c r="K121" s="1389"/>
      <c r="L121" s="1390"/>
      <c r="M121" s="1392"/>
      <c r="N121" s="1393"/>
      <c r="O121" s="1393"/>
      <c r="P121" s="333">
        <v>0.8</v>
      </c>
      <c r="Q121" s="1376"/>
      <c r="R121" s="1370"/>
      <c r="S121" s="237" t="s">
        <v>1345</v>
      </c>
    </row>
  </sheetData>
  <mergeCells count="217">
    <mergeCell ref="A1:I1"/>
    <mergeCell ref="A2:A3"/>
    <mergeCell ref="B2:B3"/>
    <mergeCell ref="C2:C3"/>
    <mergeCell ref="D2:D3"/>
    <mergeCell ref="E2:E3"/>
    <mergeCell ref="F2:F3"/>
    <mergeCell ref="G2:G3"/>
    <mergeCell ref="H2:H3"/>
    <mergeCell ref="I2:I3"/>
    <mergeCell ref="Q2:R2"/>
    <mergeCell ref="J18:J20"/>
    <mergeCell ref="K18:K20"/>
    <mergeCell ref="L18:L20"/>
    <mergeCell ref="M18:M20"/>
    <mergeCell ref="B24:B30"/>
    <mergeCell ref="C24:C26"/>
    <mergeCell ref="C27:C28"/>
    <mergeCell ref="C29:C30"/>
    <mergeCell ref="Q4:Q5"/>
    <mergeCell ref="R4:R5"/>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C85:C89"/>
    <mergeCell ref="C80:C84"/>
    <mergeCell ref="N32:N35"/>
    <mergeCell ref="O32:O35"/>
    <mergeCell ref="P32:P35"/>
    <mergeCell ref="D32:D35"/>
    <mergeCell ref="E32:E35"/>
    <mergeCell ref="F32:F35"/>
    <mergeCell ref="G32:G35"/>
    <mergeCell ref="N57:N59"/>
    <mergeCell ref="O57:O59"/>
    <mergeCell ref="N75:N76"/>
    <mergeCell ref="O75:O76"/>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Q48:Q49"/>
    <mergeCell ref="R48:R49"/>
    <mergeCell ref="N50:N51"/>
    <mergeCell ref="O50:O51"/>
    <mergeCell ref="Q50:Q51"/>
    <mergeCell ref="R50:R51"/>
    <mergeCell ref="N52:N55"/>
    <mergeCell ref="O52:O55"/>
    <mergeCell ref="Q53:Q55"/>
    <mergeCell ref="R53:R55"/>
    <mergeCell ref="Q57:Q60"/>
    <mergeCell ref="R57:R60"/>
    <mergeCell ref="N63:N68"/>
    <mergeCell ref="O63:O68"/>
    <mergeCell ref="Q63:Q68"/>
    <mergeCell ref="R63:R68"/>
    <mergeCell ref="M70:M71"/>
    <mergeCell ref="N70:N71"/>
    <mergeCell ref="O70:O71"/>
    <mergeCell ref="Q70:Q71"/>
    <mergeCell ref="R70:R71"/>
    <mergeCell ref="M63:M68"/>
    <mergeCell ref="Q75:Q76"/>
    <mergeCell ref="R75:R76"/>
    <mergeCell ref="M77:M81"/>
    <mergeCell ref="N77:N81"/>
    <mergeCell ref="O77:O81"/>
    <mergeCell ref="M75:M76"/>
    <mergeCell ref="Q77:Q81"/>
    <mergeCell ref="R77:R81"/>
    <mergeCell ref="Q88:Q89"/>
    <mergeCell ref="R88:R89"/>
    <mergeCell ref="C90:C97"/>
    <mergeCell ref="J97:J99"/>
    <mergeCell ref="K97:K99"/>
    <mergeCell ref="L97:L99"/>
    <mergeCell ref="M97:M99"/>
    <mergeCell ref="N97:N99"/>
    <mergeCell ref="O97:O99"/>
    <mergeCell ref="Q97:Q99"/>
    <mergeCell ref="R97:R99"/>
    <mergeCell ref="Q93:Q95"/>
    <mergeCell ref="R93:R95"/>
    <mergeCell ref="I93:I94"/>
    <mergeCell ref="J93:J94"/>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s>
  <conditionalFormatting sqref="L44">
    <cfRule type="duplicateValues" dxfId="556" priority="22"/>
  </conditionalFormatting>
  <conditionalFormatting sqref="L39">
    <cfRule type="duplicateValues" dxfId="555" priority="21"/>
  </conditionalFormatting>
  <conditionalFormatting sqref="L18">
    <cfRule type="duplicateValues" dxfId="554" priority="20"/>
  </conditionalFormatting>
  <conditionalFormatting sqref="L42">
    <cfRule type="duplicateValues" dxfId="553" priority="19"/>
  </conditionalFormatting>
  <conditionalFormatting sqref="L50">
    <cfRule type="duplicateValues" dxfId="552" priority="18"/>
  </conditionalFormatting>
  <conditionalFormatting sqref="K75">
    <cfRule type="duplicateValues" dxfId="551" priority="17"/>
  </conditionalFormatting>
  <conditionalFormatting sqref="L109">
    <cfRule type="duplicateValues" dxfId="550" priority="16"/>
  </conditionalFormatting>
  <conditionalFormatting sqref="P4:P32 P36 P42:P120">
    <cfRule type="cellIs" dxfId="549" priority="11" operator="lessThan">
      <formula>0.4</formula>
    </cfRule>
    <cfRule type="cellIs" dxfId="548" priority="12" operator="between">
      <formula>0.4</formula>
      <formula>0.5999</formula>
    </cfRule>
    <cfRule type="cellIs" dxfId="547" priority="13" operator="between">
      <formula>0.6</formula>
      <formula>0.6999</formula>
    </cfRule>
    <cfRule type="cellIs" dxfId="546" priority="14" operator="between">
      <formula>0.7</formula>
      <formula>0.7999</formula>
    </cfRule>
    <cfRule type="cellIs" dxfId="545" priority="15" operator="greaterThan">
      <formula>0.7999</formula>
    </cfRule>
  </conditionalFormatting>
  <conditionalFormatting sqref="L44">
    <cfRule type="duplicateValues" dxfId="544" priority="10"/>
  </conditionalFormatting>
  <conditionalFormatting sqref="L18">
    <cfRule type="duplicateValues" dxfId="543" priority="9"/>
  </conditionalFormatting>
  <conditionalFormatting sqref="L50">
    <cfRule type="duplicateValues" dxfId="542" priority="8"/>
  </conditionalFormatting>
  <conditionalFormatting sqref="K75">
    <cfRule type="duplicateValues" dxfId="541" priority="7"/>
  </conditionalFormatting>
  <conditionalFormatting sqref="L110">
    <cfRule type="duplicateValues" dxfId="540" priority="6"/>
  </conditionalFormatting>
  <conditionalFormatting sqref="P72:P75 P21:P31 P48 P56:P57 P61:P63 P4 P82:P97 P100:P101 P104:P110 P6:P18 P52 P43:P46 P50 P69:P70 P77">
    <cfRule type="cellIs" dxfId="539" priority="1" operator="lessThan">
      <formula>0.4</formula>
    </cfRule>
    <cfRule type="cellIs" dxfId="538" priority="2" operator="between">
      <formula>0.4</formula>
      <formula>0.5999</formula>
    </cfRule>
    <cfRule type="cellIs" dxfId="537" priority="3" operator="between">
      <formula>0.6</formula>
      <formula>0.6999</formula>
    </cfRule>
    <cfRule type="cellIs" dxfId="536" priority="4" operator="between">
      <formula>0.7</formula>
      <formula>0.7999</formula>
    </cfRule>
    <cfRule type="cellIs" dxfId="535" priority="5" operator="greaterThan">
      <formula>0.7999</formula>
    </cfRule>
  </conditionalFormatting>
  <pageMargins left="0.7" right="0.7" top="0.75" bottom="0.75" header="0.3" footer="0.3"/>
  <pageSetup paperSize="9"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89" hidden="1" customWidth="1"/>
    <col min="15" max="15" width="21.140625" style="89" hidden="1" customWidth="1"/>
    <col min="16" max="16" width="15.140625" style="4" hidden="1" customWidth="1"/>
    <col min="17" max="17" width="21.85546875" style="89" hidden="1" customWidth="1"/>
    <col min="18" max="18" width="22.85546875" style="89" hidden="1" customWidth="1"/>
    <col min="19" max="19" width="20.42578125" style="89" customWidth="1"/>
    <col min="20" max="20" width="16.7109375" style="89" hidden="1" customWidth="1"/>
    <col min="21" max="21" width="29" style="90" hidden="1" customWidth="1"/>
    <col min="22" max="22" width="16.7109375" style="89" hidden="1" customWidth="1"/>
    <col min="23" max="23" width="16.7109375" style="90" hidden="1" customWidth="1"/>
    <col min="24" max="24" width="16.7109375" style="89" hidden="1" customWidth="1"/>
    <col min="25" max="25" width="16.7109375" style="90" hidden="1" customWidth="1"/>
    <col min="26" max="26" width="16.7109375" style="89" hidden="1" customWidth="1"/>
    <col min="27" max="27" width="16.7109375" style="90" hidden="1" customWidth="1"/>
    <col min="28" max="28" width="78.28515625" style="357" customWidth="1"/>
    <col min="29" max="29" width="23.28515625" style="173" customWidth="1"/>
    <col min="30" max="16384" width="11.42578125" style="173"/>
  </cols>
  <sheetData>
    <row r="1" spans="1:32" ht="61.5" customHeight="1" x14ac:dyDescent="0.25">
      <c r="A1" s="1497" t="s">
        <v>1457</v>
      </c>
      <c r="B1" s="1497"/>
      <c r="C1" s="1497"/>
      <c r="D1" s="1497"/>
      <c r="E1" s="1497"/>
      <c r="F1" s="1497"/>
      <c r="G1" s="1497"/>
      <c r="H1" s="1497"/>
      <c r="I1" s="1497"/>
      <c r="J1" s="381"/>
      <c r="K1" s="381"/>
      <c r="L1" s="381"/>
      <c r="M1" s="381"/>
      <c r="N1" s="375"/>
      <c r="O1" s="375"/>
      <c r="P1" s="382"/>
      <c r="Q1" s="375"/>
      <c r="R1" s="375"/>
      <c r="S1" s="375"/>
      <c r="T1" s="375"/>
      <c r="U1" s="376"/>
      <c r="V1" s="375"/>
      <c r="W1" s="376"/>
      <c r="X1" s="375"/>
      <c r="Y1" s="376"/>
      <c r="Z1" s="375"/>
      <c r="AA1" s="376"/>
      <c r="AB1" s="373"/>
    </row>
    <row r="2" spans="1:32" ht="51.75" customHeight="1" x14ac:dyDescent="0.25">
      <c r="A2" s="1498" t="s">
        <v>0</v>
      </c>
      <c r="B2" s="1498" t="s">
        <v>1</v>
      </c>
      <c r="C2" s="1498" t="s">
        <v>2</v>
      </c>
      <c r="D2" s="1498" t="s">
        <v>12</v>
      </c>
      <c r="E2" s="1498" t="s">
        <v>3</v>
      </c>
      <c r="F2" s="1498" t="s">
        <v>4</v>
      </c>
      <c r="G2" s="1498" t="s">
        <v>5</v>
      </c>
      <c r="H2" s="1498" t="s">
        <v>6</v>
      </c>
      <c r="I2" s="1498" t="s">
        <v>7</v>
      </c>
      <c r="J2" s="1498" t="s">
        <v>284</v>
      </c>
      <c r="K2" s="1498"/>
      <c r="L2" s="1498"/>
      <c r="M2" s="1498"/>
      <c r="N2" s="1501" t="s">
        <v>1393</v>
      </c>
      <c r="O2" s="1501"/>
      <c r="P2" s="1502" t="s">
        <v>281</v>
      </c>
      <c r="Q2" s="1501" t="s">
        <v>1394</v>
      </c>
      <c r="R2" s="1501"/>
      <c r="S2" s="1502" t="s">
        <v>281</v>
      </c>
      <c r="T2" s="1499" t="s">
        <v>703</v>
      </c>
      <c r="U2" s="1499"/>
      <c r="V2" s="1499" t="s">
        <v>704</v>
      </c>
      <c r="W2" s="1499"/>
      <c r="X2" s="1499" t="s">
        <v>705</v>
      </c>
      <c r="Y2" s="1499"/>
      <c r="Z2" s="1499" t="s">
        <v>706</v>
      </c>
      <c r="AA2" s="1499"/>
      <c r="AB2" s="1500" t="s">
        <v>1395</v>
      </c>
    </row>
    <row r="3" spans="1:32" ht="59.25" customHeight="1" x14ac:dyDescent="0.25">
      <c r="A3" s="1498"/>
      <c r="B3" s="1498"/>
      <c r="C3" s="1498"/>
      <c r="D3" s="1498"/>
      <c r="E3" s="1498"/>
      <c r="F3" s="1498"/>
      <c r="G3" s="1498"/>
      <c r="H3" s="1498"/>
      <c r="I3" s="1498"/>
      <c r="J3" s="383" t="s">
        <v>8</v>
      </c>
      <c r="K3" s="383" t="s">
        <v>9</v>
      </c>
      <c r="L3" s="383" t="s">
        <v>10</v>
      </c>
      <c r="M3" s="383" t="s">
        <v>11</v>
      </c>
      <c r="N3" s="383" t="s">
        <v>707</v>
      </c>
      <c r="O3" s="384" t="s">
        <v>700</v>
      </c>
      <c r="P3" s="1502"/>
      <c r="Q3" s="383" t="s">
        <v>707</v>
      </c>
      <c r="R3" s="384" t="s">
        <v>700</v>
      </c>
      <c r="S3" s="1502"/>
      <c r="T3" s="383" t="s">
        <v>701</v>
      </c>
      <c r="U3" s="384" t="s">
        <v>702</v>
      </c>
      <c r="V3" s="383" t="s">
        <v>701</v>
      </c>
      <c r="W3" s="384" t="s">
        <v>702</v>
      </c>
      <c r="X3" s="383" t="s">
        <v>701</v>
      </c>
      <c r="Y3" s="384" t="s">
        <v>702</v>
      </c>
      <c r="Z3" s="383" t="s">
        <v>701</v>
      </c>
      <c r="AA3" s="384" t="s">
        <v>702</v>
      </c>
      <c r="AB3" s="1500"/>
      <c r="AE3" s="173" t="s">
        <v>1459</v>
      </c>
      <c r="AF3" s="173" t="s">
        <v>1460</v>
      </c>
    </row>
    <row r="4" spans="1:32" ht="160.5" customHeight="1" x14ac:dyDescent="0.25">
      <c r="A4" s="1218" t="s">
        <v>13</v>
      </c>
      <c r="B4" s="1218" t="s">
        <v>14</v>
      </c>
      <c r="C4" s="1218" t="s">
        <v>15</v>
      </c>
      <c r="D4" s="372">
        <v>1</v>
      </c>
      <c r="E4" s="401" t="s">
        <v>16</v>
      </c>
      <c r="F4" s="372" t="s">
        <v>17</v>
      </c>
      <c r="G4" s="372" t="s">
        <v>18</v>
      </c>
      <c r="H4" s="372" t="s">
        <v>19</v>
      </c>
      <c r="I4" s="372" t="s">
        <v>20</v>
      </c>
      <c r="J4" s="372" t="s">
        <v>211</v>
      </c>
      <c r="K4" s="372" t="s">
        <v>214</v>
      </c>
      <c r="L4" s="191">
        <v>45</v>
      </c>
      <c r="M4" s="372" t="s">
        <v>213</v>
      </c>
      <c r="N4" s="158">
        <v>1</v>
      </c>
      <c r="O4" s="158">
        <v>1</v>
      </c>
      <c r="P4" s="203">
        <f>(O4/N4)*1</f>
        <v>1</v>
      </c>
      <c r="Q4" s="375">
        <v>0</v>
      </c>
      <c r="R4" s="376">
        <v>0</v>
      </c>
      <c r="S4" s="203">
        <v>0</v>
      </c>
      <c r="T4" s="158">
        <v>0</v>
      </c>
      <c r="U4" s="376">
        <v>0</v>
      </c>
      <c r="V4" s="375"/>
      <c r="W4" s="376"/>
      <c r="X4" s="375"/>
      <c r="Y4" s="376"/>
      <c r="Z4" s="375"/>
      <c r="AA4" s="376"/>
      <c r="AB4" s="389" t="s">
        <v>1438</v>
      </c>
      <c r="AD4" s="173" t="s">
        <v>1458</v>
      </c>
      <c r="AE4" s="173">
        <v>37</v>
      </c>
      <c r="AF4" s="173">
        <v>3</v>
      </c>
    </row>
    <row r="5" spans="1:32" ht="132" customHeight="1" x14ac:dyDescent="0.25">
      <c r="A5" s="1218"/>
      <c r="B5" s="1218"/>
      <c r="C5" s="1218"/>
      <c r="D5" s="372">
        <v>2</v>
      </c>
      <c r="E5" s="401" t="s">
        <v>21</v>
      </c>
      <c r="F5" s="372" t="s">
        <v>22</v>
      </c>
      <c r="G5" s="372" t="s">
        <v>23</v>
      </c>
      <c r="H5" s="372" t="s">
        <v>24</v>
      </c>
      <c r="I5" s="372" t="s">
        <v>25</v>
      </c>
      <c r="J5" s="372" t="s">
        <v>211</v>
      </c>
      <c r="K5" s="372" t="s">
        <v>990</v>
      </c>
      <c r="L5" s="191">
        <v>22</v>
      </c>
      <c r="M5" s="372" t="s">
        <v>991</v>
      </c>
      <c r="N5" s="151">
        <v>2</v>
      </c>
      <c r="O5" s="159">
        <v>1</v>
      </c>
      <c r="P5" s="203">
        <f t="shared" ref="P5:P53" si="0">(O5/N5)*1</f>
        <v>0.5</v>
      </c>
      <c r="Q5" s="175">
        <v>0</v>
      </c>
      <c r="R5" s="163">
        <v>0</v>
      </c>
      <c r="S5" s="395">
        <v>4.0000000000000002E-4</v>
      </c>
      <c r="T5" s="151">
        <v>0</v>
      </c>
      <c r="U5" s="163">
        <v>0</v>
      </c>
      <c r="V5" s="375"/>
      <c r="W5" s="376"/>
      <c r="X5" s="375"/>
      <c r="Y5" s="376"/>
      <c r="Z5" s="375"/>
      <c r="AA5" s="376"/>
      <c r="AB5" s="389" t="s">
        <v>1449</v>
      </c>
      <c r="AE5" s="173">
        <v>3</v>
      </c>
    </row>
    <row r="6" spans="1:32" ht="63.75" x14ac:dyDescent="0.25">
      <c r="A6" s="1218"/>
      <c r="B6" s="1218"/>
      <c r="C6" s="1218"/>
      <c r="D6" s="372">
        <v>3</v>
      </c>
      <c r="E6" s="401" t="s">
        <v>26</v>
      </c>
      <c r="F6" s="372" t="s">
        <v>27</v>
      </c>
      <c r="G6" s="372" t="s">
        <v>28</v>
      </c>
      <c r="H6" s="372" t="s">
        <v>29</v>
      </c>
      <c r="I6" s="372" t="s">
        <v>30</v>
      </c>
      <c r="J6" s="372" t="s">
        <v>211</v>
      </c>
      <c r="K6" s="372" t="s">
        <v>212</v>
      </c>
      <c r="L6" s="191">
        <v>45</v>
      </c>
      <c r="M6" s="372" t="s">
        <v>213</v>
      </c>
      <c r="N6" s="158">
        <v>3</v>
      </c>
      <c r="O6" s="158">
        <v>1</v>
      </c>
      <c r="P6" s="203">
        <f t="shared" si="0"/>
        <v>0.33333333333333331</v>
      </c>
      <c r="Q6" s="375">
        <v>0</v>
      </c>
      <c r="R6" s="376">
        <v>0</v>
      </c>
      <c r="S6" s="203">
        <v>0</v>
      </c>
      <c r="T6" s="158">
        <v>0</v>
      </c>
      <c r="U6" s="376">
        <v>0</v>
      </c>
      <c r="V6" s="375"/>
      <c r="W6" s="376"/>
      <c r="X6" s="375"/>
      <c r="Y6" s="376"/>
      <c r="Z6" s="375"/>
      <c r="AA6" s="376"/>
      <c r="AB6" s="389" t="s">
        <v>1419</v>
      </c>
    </row>
    <row r="7" spans="1:32" ht="63.75" x14ac:dyDescent="0.25">
      <c r="A7" s="1218"/>
      <c r="B7" s="1218"/>
      <c r="C7" s="1218"/>
      <c r="D7" s="372">
        <v>4</v>
      </c>
      <c r="E7" s="401" t="s">
        <v>31</v>
      </c>
      <c r="F7" s="372" t="s">
        <v>32</v>
      </c>
      <c r="G7" s="372" t="s">
        <v>33</v>
      </c>
      <c r="H7" s="372" t="s">
        <v>34</v>
      </c>
      <c r="I7" s="372" t="s">
        <v>35</v>
      </c>
      <c r="J7" s="372" t="s">
        <v>96</v>
      </c>
      <c r="K7" s="372" t="s">
        <v>96</v>
      </c>
      <c r="L7" s="372" t="s">
        <v>96</v>
      </c>
      <c r="M7" s="372" t="s">
        <v>96</v>
      </c>
      <c r="N7" s="375">
        <v>1</v>
      </c>
      <c r="O7" s="375">
        <f>T7+V7+X7+Z7</f>
        <v>0</v>
      </c>
      <c r="P7" s="203">
        <f t="shared" si="0"/>
        <v>0</v>
      </c>
      <c r="Q7" s="375" t="s">
        <v>1079</v>
      </c>
      <c r="R7" s="376" t="s">
        <v>1079</v>
      </c>
      <c r="S7" s="203">
        <v>0</v>
      </c>
      <c r="T7" s="375">
        <v>0</v>
      </c>
      <c r="U7" s="376" t="s">
        <v>1079</v>
      </c>
      <c r="V7" s="375"/>
      <c r="W7" s="376"/>
      <c r="X7" s="375"/>
      <c r="Y7" s="376"/>
      <c r="Z7" s="375"/>
      <c r="AA7" s="376"/>
      <c r="AB7" s="389" t="s">
        <v>1402</v>
      </c>
      <c r="AC7" s="173" t="s">
        <v>1035</v>
      </c>
    </row>
    <row r="8" spans="1:32" ht="102" x14ac:dyDescent="0.25">
      <c r="A8" s="1218"/>
      <c r="B8" s="1218"/>
      <c r="C8" s="1218"/>
      <c r="D8" s="372">
        <v>5</v>
      </c>
      <c r="E8" s="401" t="s">
        <v>36</v>
      </c>
      <c r="F8" s="372" t="s">
        <v>37</v>
      </c>
      <c r="G8" s="372" t="s">
        <v>38</v>
      </c>
      <c r="H8" s="372" t="s">
        <v>39</v>
      </c>
      <c r="I8" s="372" t="s">
        <v>40</v>
      </c>
      <c r="J8" s="372" t="s">
        <v>211</v>
      </c>
      <c r="K8" s="372" t="s">
        <v>214</v>
      </c>
      <c r="L8" s="191">
        <v>45</v>
      </c>
      <c r="M8" s="372" t="s">
        <v>213</v>
      </c>
      <c r="N8" s="158">
        <v>3</v>
      </c>
      <c r="O8" s="158">
        <v>1</v>
      </c>
      <c r="P8" s="203">
        <f t="shared" si="0"/>
        <v>0.33333333333333331</v>
      </c>
      <c r="Q8" s="375">
        <v>0</v>
      </c>
      <c r="R8" s="376">
        <v>0</v>
      </c>
      <c r="S8" s="203">
        <v>0</v>
      </c>
      <c r="T8" s="158">
        <v>0</v>
      </c>
      <c r="U8" s="376">
        <v>0</v>
      </c>
      <c r="V8" s="375"/>
      <c r="W8" s="376"/>
      <c r="X8" s="375"/>
      <c r="Y8" s="376"/>
      <c r="Z8" s="375"/>
      <c r="AA8" s="376"/>
      <c r="AB8" s="390" t="s">
        <v>1403</v>
      </c>
    </row>
    <row r="9" spans="1:32" ht="63.75" x14ac:dyDescent="0.25">
      <c r="A9" s="1218"/>
      <c r="B9" s="1218"/>
      <c r="C9" s="1218"/>
      <c r="D9" s="372">
        <v>6</v>
      </c>
      <c r="E9" s="401" t="s">
        <v>41</v>
      </c>
      <c r="F9" s="372" t="s">
        <v>42</v>
      </c>
      <c r="G9" s="372" t="s">
        <v>43</v>
      </c>
      <c r="H9" s="372" t="s">
        <v>44</v>
      </c>
      <c r="I9" s="372" t="s">
        <v>45</v>
      </c>
      <c r="J9" s="374" t="s">
        <v>215</v>
      </c>
      <c r="K9" s="372" t="s">
        <v>216</v>
      </c>
      <c r="L9" s="191">
        <v>33</v>
      </c>
      <c r="M9" s="372" t="s">
        <v>219</v>
      </c>
      <c r="N9" s="151">
        <v>400</v>
      </c>
      <c r="O9" s="153">
        <v>119</v>
      </c>
      <c r="P9" s="203">
        <f t="shared" si="0"/>
        <v>0.29749999999999999</v>
      </c>
      <c r="Q9" s="175">
        <v>0</v>
      </c>
      <c r="R9" s="171">
        <v>0</v>
      </c>
      <c r="S9" s="203">
        <v>0</v>
      </c>
      <c r="T9" s="151">
        <v>0</v>
      </c>
      <c r="U9" s="171">
        <v>0</v>
      </c>
      <c r="V9" s="375"/>
      <c r="W9" s="376"/>
      <c r="X9" s="375"/>
      <c r="Y9" s="376"/>
      <c r="Z9" s="375"/>
      <c r="AA9" s="376"/>
      <c r="AB9" s="391"/>
      <c r="AC9" s="89"/>
    </row>
    <row r="10" spans="1:32" ht="76.5" x14ac:dyDescent="0.25">
      <c r="A10" s="1218"/>
      <c r="B10" s="1218"/>
      <c r="C10" s="1218"/>
      <c r="D10" s="372">
        <v>7</v>
      </c>
      <c r="E10" s="372" t="s">
        <v>46</v>
      </c>
      <c r="F10" s="372" t="s">
        <v>47</v>
      </c>
      <c r="G10" s="372" t="s">
        <v>48</v>
      </c>
      <c r="H10" s="372" t="s">
        <v>19</v>
      </c>
      <c r="I10" s="372" t="s">
        <v>49</v>
      </c>
      <c r="J10" s="372" t="s">
        <v>96</v>
      </c>
      <c r="K10" s="372" t="s">
        <v>96</v>
      </c>
      <c r="L10" s="372" t="s">
        <v>96</v>
      </c>
      <c r="M10" s="372" t="s">
        <v>96</v>
      </c>
      <c r="N10" s="375">
        <v>1</v>
      </c>
      <c r="O10" s="375">
        <v>1</v>
      </c>
      <c r="P10" s="203">
        <f t="shared" si="0"/>
        <v>1</v>
      </c>
      <c r="Q10" s="375" t="s">
        <v>1079</v>
      </c>
      <c r="R10" s="376" t="s">
        <v>1079</v>
      </c>
      <c r="S10" s="203">
        <v>0.5</v>
      </c>
      <c r="T10" s="375">
        <v>0</v>
      </c>
      <c r="U10" s="376" t="s">
        <v>1079</v>
      </c>
      <c r="V10" s="375"/>
      <c r="W10" s="376"/>
      <c r="X10" s="375"/>
      <c r="Y10" s="376"/>
      <c r="Z10" s="375"/>
      <c r="AA10" s="376"/>
      <c r="AB10" s="379" t="s">
        <v>1447</v>
      </c>
    </row>
    <row r="11" spans="1:32" ht="76.5" x14ac:dyDescent="0.25">
      <c r="A11" s="1218"/>
      <c r="B11" s="1218"/>
      <c r="C11" s="1218" t="s">
        <v>50</v>
      </c>
      <c r="D11" s="372">
        <v>8</v>
      </c>
      <c r="E11" s="372" t="s">
        <v>51</v>
      </c>
      <c r="F11" s="372" t="s">
        <v>52</v>
      </c>
      <c r="G11" s="372" t="s">
        <v>53</v>
      </c>
      <c r="H11" s="372" t="s">
        <v>54</v>
      </c>
      <c r="I11" s="372" t="s">
        <v>55</v>
      </c>
      <c r="J11" s="372" t="s">
        <v>211</v>
      </c>
      <c r="K11" s="372" t="s">
        <v>218</v>
      </c>
      <c r="L11" s="191">
        <v>33</v>
      </c>
      <c r="M11" s="372" t="s">
        <v>219</v>
      </c>
      <c r="N11" s="151">
        <v>400</v>
      </c>
      <c r="O11" s="153">
        <v>119</v>
      </c>
      <c r="P11" s="203">
        <f t="shared" si="0"/>
        <v>0.29749999999999999</v>
      </c>
      <c r="Q11" s="175">
        <v>0</v>
      </c>
      <c r="R11" s="171">
        <v>0</v>
      </c>
      <c r="S11" s="203">
        <v>0</v>
      </c>
      <c r="T11" s="151">
        <v>0</v>
      </c>
      <c r="U11" s="171">
        <v>0</v>
      </c>
      <c r="V11" s="375"/>
      <c r="W11" s="376"/>
      <c r="X11" s="375"/>
      <c r="Y11" s="376"/>
      <c r="Z11" s="375"/>
      <c r="AA11" s="376"/>
      <c r="AB11" s="391"/>
    </row>
    <row r="12" spans="1:32" ht="76.5" x14ac:dyDescent="0.25">
      <c r="A12" s="1218"/>
      <c r="B12" s="1218"/>
      <c r="C12" s="1218"/>
      <c r="D12" s="372">
        <v>9</v>
      </c>
      <c r="E12" s="372" t="s">
        <v>56</v>
      </c>
      <c r="F12" s="372" t="s">
        <v>57</v>
      </c>
      <c r="G12" s="372" t="s">
        <v>58</v>
      </c>
      <c r="H12" s="372" t="s">
        <v>59</v>
      </c>
      <c r="I12" s="372" t="s">
        <v>55</v>
      </c>
      <c r="J12" s="372" t="s">
        <v>211</v>
      </c>
      <c r="K12" s="372" t="s">
        <v>214</v>
      </c>
      <c r="L12" s="372">
        <v>28</v>
      </c>
      <c r="M12" s="372" t="s">
        <v>220</v>
      </c>
      <c r="N12" s="151">
        <v>2</v>
      </c>
      <c r="O12" s="153">
        <v>0</v>
      </c>
      <c r="P12" s="203">
        <f t="shared" si="0"/>
        <v>0</v>
      </c>
      <c r="Q12" s="175">
        <v>0</v>
      </c>
      <c r="R12" s="163"/>
      <c r="S12" s="203">
        <v>0</v>
      </c>
      <c r="T12" s="151">
        <v>0</v>
      </c>
      <c r="U12" s="163"/>
      <c r="V12" s="375"/>
      <c r="W12" s="376"/>
      <c r="X12" s="375"/>
      <c r="Y12" s="376"/>
      <c r="Z12" s="375"/>
      <c r="AA12" s="376"/>
      <c r="AB12" s="390"/>
    </row>
    <row r="13" spans="1:32" ht="102" x14ac:dyDescent="0.25">
      <c r="A13" s="1218"/>
      <c r="B13" s="1218"/>
      <c r="C13" s="1218"/>
      <c r="D13" s="372">
        <v>10</v>
      </c>
      <c r="E13" s="125" t="s">
        <v>60</v>
      </c>
      <c r="F13" s="372" t="s">
        <v>61</v>
      </c>
      <c r="G13" s="372" t="s">
        <v>62</v>
      </c>
      <c r="H13" s="372" t="s">
        <v>63</v>
      </c>
      <c r="I13" s="372" t="s">
        <v>55</v>
      </c>
      <c r="J13" s="372" t="s">
        <v>221</v>
      </c>
      <c r="K13" s="372" t="s">
        <v>222</v>
      </c>
      <c r="L13" s="191">
        <v>122</v>
      </c>
      <c r="M13" s="372" t="s">
        <v>223</v>
      </c>
      <c r="N13" s="375">
        <v>1</v>
      </c>
      <c r="O13" s="375">
        <v>0.5</v>
      </c>
      <c r="P13" s="203">
        <f t="shared" si="0"/>
        <v>0.5</v>
      </c>
      <c r="Q13" s="375">
        <v>0</v>
      </c>
      <c r="R13" s="376">
        <v>0</v>
      </c>
      <c r="S13" s="203">
        <f>0.01*100%</f>
        <v>0.01</v>
      </c>
      <c r="T13" s="375">
        <v>0</v>
      </c>
      <c r="U13" s="376">
        <v>0</v>
      </c>
      <c r="V13" s="375"/>
      <c r="W13" s="376"/>
      <c r="X13" s="375"/>
      <c r="Y13" s="376"/>
      <c r="Z13" s="375"/>
      <c r="AA13" s="376"/>
      <c r="AB13" s="390" t="s">
        <v>1450</v>
      </c>
    </row>
    <row r="14" spans="1:32" ht="102" x14ac:dyDescent="0.25">
      <c r="A14" s="1218"/>
      <c r="B14" s="1218"/>
      <c r="C14" s="1218" t="s">
        <v>50</v>
      </c>
      <c r="D14" s="372">
        <v>11</v>
      </c>
      <c r="E14" s="372" t="s">
        <v>64</v>
      </c>
      <c r="F14" s="372" t="s">
        <v>65</v>
      </c>
      <c r="G14" s="372" t="s">
        <v>66</v>
      </c>
      <c r="H14" s="372" t="s">
        <v>67</v>
      </c>
      <c r="I14" s="372" t="s">
        <v>289</v>
      </c>
      <c r="J14" s="372" t="s">
        <v>224</v>
      </c>
      <c r="K14" s="372" t="s">
        <v>290</v>
      </c>
      <c r="L14" s="191" t="s">
        <v>225</v>
      </c>
      <c r="M14" s="372" t="s">
        <v>226</v>
      </c>
      <c r="N14" s="151">
        <v>600</v>
      </c>
      <c r="O14" s="153">
        <v>139</v>
      </c>
      <c r="P14" s="203">
        <f t="shared" si="0"/>
        <v>0.23166666666666666</v>
      </c>
      <c r="Q14" s="175">
        <v>0</v>
      </c>
      <c r="R14" s="171">
        <v>0</v>
      </c>
      <c r="S14" s="203">
        <v>0</v>
      </c>
      <c r="T14" s="151">
        <v>0</v>
      </c>
      <c r="U14" s="171">
        <v>0</v>
      </c>
      <c r="V14" s="375"/>
      <c r="W14" s="376"/>
      <c r="X14" s="375"/>
      <c r="Y14" s="376"/>
      <c r="Z14" s="375"/>
      <c r="AA14" s="376"/>
      <c r="AB14" s="389" t="s">
        <v>1420</v>
      </c>
    </row>
    <row r="15" spans="1:32" ht="63.75" x14ac:dyDescent="0.25">
      <c r="A15" s="1218"/>
      <c r="B15" s="1218"/>
      <c r="C15" s="1218"/>
      <c r="D15" s="372">
        <v>12</v>
      </c>
      <c r="E15" s="372" t="s">
        <v>69</v>
      </c>
      <c r="F15" s="372" t="s">
        <v>70</v>
      </c>
      <c r="G15" s="372" t="s">
        <v>71</v>
      </c>
      <c r="H15" s="372" t="s">
        <v>72</v>
      </c>
      <c r="I15" s="372" t="s">
        <v>285</v>
      </c>
      <c r="J15" s="372" t="s">
        <v>211</v>
      </c>
      <c r="K15" s="372" t="s">
        <v>212</v>
      </c>
      <c r="L15" s="191">
        <v>46</v>
      </c>
      <c r="M15" s="372" t="s">
        <v>227</v>
      </c>
      <c r="N15" s="375">
        <v>1</v>
      </c>
      <c r="O15" s="375">
        <v>0.25</v>
      </c>
      <c r="P15" s="203">
        <f t="shared" si="0"/>
        <v>0.25</v>
      </c>
      <c r="Q15" s="162">
        <v>0</v>
      </c>
      <c r="R15" s="162">
        <v>0</v>
      </c>
      <c r="S15" s="395">
        <v>2.3999999999999998E-3</v>
      </c>
      <c r="T15" s="375">
        <v>1</v>
      </c>
      <c r="U15" s="162">
        <v>0</v>
      </c>
      <c r="V15" s="375"/>
      <c r="W15" s="376"/>
      <c r="X15" s="375"/>
      <c r="Y15" s="376"/>
      <c r="Z15" s="375"/>
      <c r="AA15" s="376"/>
      <c r="AB15" s="392" t="s">
        <v>1451</v>
      </c>
    </row>
    <row r="16" spans="1:32" ht="89.25" x14ac:dyDescent="0.25">
      <c r="A16" s="1218"/>
      <c r="B16" s="1218"/>
      <c r="C16" s="1218"/>
      <c r="D16" s="372">
        <v>13</v>
      </c>
      <c r="E16" s="372" t="s">
        <v>287</v>
      </c>
      <c r="F16" s="372" t="s">
        <v>288</v>
      </c>
      <c r="G16" s="372" t="s">
        <v>73</v>
      </c>
      <c r="H16" s="372" t="s">
        <v>74</v>
      </c>
      <c r="I16" s="372" t="s">
        <v>286</v>
      </c>
      <c r="J16" s="372" t="s">
        <v>228</v>
      </c>
      <c r="K16" s="372" t="s">
        <v>229</v>
      </c>
      <c r="L16" s="191" t="s">
        <v>230</v>
      </c>
      <c r="M16" s="372" t="s">
        <v>231</v>
      </c>
      <c r="N16" s="151">
        <v>70</v>
      </c>
      <c r="O16" s="153">
        <v>70</v>
      </c>
      <c r="P16" s="203">
        <f t="shared" si="0"/>
        <v>1</v>
      </c>
      <c r="Q16" s="175">
        <v>0</v>
      </c>
      <c r="R16" s="163">
        <v>0</v>
      </c>
      <c r="S16" s="395">
        <v>4.6500000000000007E-2</v>
      </c>
      <c r="T16" s="151">
        <v>0</v>
      </c>
      <c r="U16" s="163">
        <v>0</v>
      </c>
      <c r="V16" s="375"/>
      <c r="W16" s="376"/>
      <c r="X16" s="375"/>
      <c r="Y16" s="376"/>
      <c r="Z16" s="375"/>
      <c r="AA16" s="376"/>
      <c r="AB16" s="392" t="s">
        <v>1452</v>
      </c>
    </row>
    <row r="17" spans="1:29" ht="76.5" x14ac:dyDescent="0.25">
      <c r="A17" s="1218"/>
      <c r="B17" s="1218"/>
      <c r="C17" s="1218"/>
      <c r="D17" s="372">
        <v>14</v>
      </c>
      <c r="E17" s="372" t="s">
        <v>75</v>
      </c>
      <c r="F17" s="372" t="s">
        <v>76</v>
      </c>
      <c r="G17" s="372" t="s">
        <v>77</v>
      </c>
      <c r="H17" s="372" t="s">
        <v>78</v>
      </c>
      <c r="I17" s="372" t="s">
        <v>68</v>
      </c>
      <c r="J17" s="372" t="s">
        <v>211</v>
      </c>
      <c r="K17" s="372" t="s">
        <v>218</v>
      </c>
      <c r="L17" s="191">
        <v>32</v>
      </c>
      <c r="M17" s="372" t="s">
        <v>232</v>
      </c>
      <c r="N17" s="151">
        <v>30</v>
      </c>
      <c r="O17" s="153">
        <v>15</v>
      </c>
      <c r="P17" s="203">
        <f t="shared" si="0"/>
        <v>0.5</v>
      </c>
      <c r="Q17" s="175">
        <v>0</v>
      </c>
      <c r="R17" s="171">
        <v>0</v>
      </c>
      <c r="S17" s="203">
        <v>0</v>
      </c>
      <c r="T17" s="151">
        <v>0</v>
      </c>
      <c r="U17" s="171">
        <v>0</v>
      </c>
      <c r="V17" s="375"/>
      <c r="W17" s="376"/>
      <c r="X17" s="375"/>
      <c r="Y17" s="376"/>
      <c r="Z17" s="375"/>
      <c r="AA17" s="376"/>
      <c r="AB17" s="389" t="s">
        <v>1421</v>
      </c>
    </row>
    <row r="18" spans="1:29" ht="63.75" x14ac:dyDescent="0.25">
      <c r="A18" s="1218"/>
      <c r="B18" s="1218"/>
      <c r="C18" s="1218" t="s">
        <v>79</v>
      </c>
      <c r="D18" s="372">
        <v>15</v>
      </c>
      <c r="E18" s="401" t="s">
        <v>80</v>
      </c>
      <c r="F18" s="372" t="s">
        <v>81</v>
      </c>
      <c r="G18" s="372" t="s">
        <v>82</v>
      </c>
      <c r="H18" s="372" t="s">
        <v>83</v>
      </c>
      <c r="I18" s="372" t="s">
        <v>84</v>
      </c>
      <c r="J18" s="1218" t="s">
        <v>233</v>
      </c>
      <c r="K18" s="1218" t="s">
        <v>234</v>
      </c>
      <c r="L18" s="1344">
        <v>197</v>
      </c>
      <c r="M18" s="1219" t="s">
        <v>217</v>
      </c>
      <c r="N18" s="1505">
        <v>1</v>
      </c>
      <c r="O18" s="1506">
        <v>0.2</v>
      </c>
      <c r="P18" s="1504">
        <f t="shared" si="0"/>
        <v>0.2</v>
      </c>
      <c r="Q18" s="1324">
        <v>0</v>
      </c>
      <c r="R18" s="1325">
        <v>0</v>
      </c>
      <c r="S18" s="1504">
        <v>0</v>
      </c>
      <c r="T18" s="1505">
        <v>0</v>
      </c>
      <c r="U18" s="1325">
        <v>0</v>
      </c>
      <c r="V18" s="375"/>
      <c r="W18" s="376"/>
      <c r="X18" s="375"/>
      <c r="Y18" s="376"/>
      <c r="Z18" s="375"/>
      <c r="AA18" s="376"/>
      <c r="AB18" s="390" t="s">
        <v>1422</v>
      </c>
    </row>
    <row r="19" spans="1:29" ht="102" x14ac:dyDescent="0.25">
      <c r="A19" s="1218"/>
      <c r="B19" s="1218"/>
      <c r="C19" s="1218"/>
      <c r="D19" s="372">
        <v>16</v>
      </c>
      <c r="E19" s="401" t="s">
        <v>85</v>
      </c>
      <c r="F19" s="372" t="s">
        <v>86</v>
      </c>
      <c r="G19" s="372" t="s">
        <v>291</v>
      </c>
      <c r="H19" s="372" t="s">
        <v>87</v>
      </c>
      <c r="I19" s="385" t="s">
        <v>88</v>
      </c>
      <c r="J19" s="1218"/>
      <c r="K19" s="1218"/>
      <c r="L19" s="1344"/>
      <c r="M19" s="1219"/>
      <c r="N19" s="1505"/>
      <c r="O19" s="1506"/>
      <c r="P19" s="1504"/>
      <c r="Q19" s="1324"/>
      <c r="R19" s="1325"/>
      <c r="S19" s="1504"/>
      <c r="T19" s="1505"/>
      <c r="U19" s="1325"/>
      <c r="V19" s="375"/>
      <c r="W19" s="376"/>
      <c r="X19" s="375"/>
      <c r="Y19" s="376"/>
      <c r="Z19" s="375"/>
      <c r="AA19" s="376"/>
      <c r="AB19" s="390" t="s">
        <v>1444</v>
      </c>
    </row>
    <row r="20" spans="1:29" ht="63.75" customHeight="1" x14ac:dyDescent="0.25">
      <c r="A20" s="1218"/>
      <c r="B20" s="1218"/>
      <c r="C20" s="1218"/>
      <c r="D20" s="372">
        <v>17</v>
      </c>
      <c r="E20" s="401" t="s">
        <v>89</v>
      </c>
      <c r="F20" s="372" t="s">
        <v>90</v>
      </c>
      <c r="G20" s="372" t="s">
        <v>91</v>
      </c>
      <c r="H20" s="372" t="s">
        <v>87</v>
      </c>
      <c r="I20" s="385" t="s">
        <v>92</v>
      </c>
      <c r="J20" s="1218"/>
      <c r="K20" s="1218"/>
      <c r="L20" s="1344"/>
      <c r="M20" s="1219"/>
      <c r="N20" s="1505"/>
      <c r="O20" s="1506"/>
      <c r="P20" s="1504"/>
      <c r="Q20" s="1324"/>
      <c r="R20" s="1325"/>
      <c r="S20" s="1504"/>
      <c r="T20" s="1505"/>
      <c r="U20" s="1325"/>
      <c r="V20" s="375"/>
      <c r="W20" s="376"/>
      <c r="X20" s="375"/>
      <c r="Y20" s="376"/>
      <c r="Z20" s="375"/>
      <c r="AA20" s="376"/>
      <c r="AB20" s="390" t="s">
        <v>1439</v>
      </c>
    </row>
    <row r="21" spans="1:29" ht="63.75" x14ac:dyDescent="0.25">
      <c r="A21" s="1218"/>
      <c r="B21" s="1218"/>
      <c r="C21" s="1218"/>
      <c r="D21" s="372">
        <v>18</v>
      </c>
      <c r="E21" s="401" t="s">
        <v>93</v>
      </c>
      <c r="F21" s="372" t="s">
        <v>94</v>
      </c>
      <c r="G21" s="372" t="s">
        <v>95</v>
      </c>
      <c r="H21" s="372" t="s">
        <v>96</v>
      </c>
      <c r="I21" s="385" t="s">
        <v>97</v>
      </c>
      <c r="J21" s="372" t="s">
        <v>993</v>
      </c>
      <c r="K21" s="372" t="s">
        <v>218</v>
      </c>
      <c r="L21" s="190">
        <v>34</v>
      </c>
      <c r="M21" s="372" t="s">
        <v>992</v>
      </c>
      <c r="N21" s="151">
        <v>600</v>
      </c>
      <c r="O21" s="153">
        <v>139</v>
      </c>
      <c r="P21" s="203">
        <f t="shared" si="0"/>
        <v>0.23166666666666666</v>
      </c>
      <c r="Q21" s="175">
        <v>0</v>
      </c>
      <c r="R21" s="171">
        <v>0</v>
      </c>
      <c r="S21" s="203">
        <v>0</v>
      </c>
      <c r="T21" s="151">
        <v>0</v>
      </c>
      <c r="U21" s="171">
        <v>0</v>
      </c>
      <c r="V21" s="375"/>
      <c r="W21" s="376"/>
      <c r="X21" s="375"/>
      <c r="Y21" s="376"/>
      <c r="Z21" s="375"/>
      <c r="AA21" s="376"/>
      <c r="AB21" s="389" t="s">
        <v>1422</v>
      </c>
    </row>
    <row r="22" spans="1:29" ht="89.25" x14ac:dyDescent="0.25">
      <c r="A22" s="1218"/>
      <c r="B22" s="1218"/>
      <c r="C22" s="1218"/>
      <c r="D22" s="372">
        <v>19</v>
      </c>
      <c r="E22" s="401" t="s">
        <v>98</v>
      </c>
      <c r="F22" s="372" t="s">
        <v>99</v>
      </c>
      <c r="G22" s="372" t="s">
        <v>100</v>
      </c>
      <c r="H22" s="372" t="s">
        <v>101</v>
      </c>
      <c r="I22" s="385" t="s">
        <v>102</v>
      </c>
      <c r="J22" s="372" t="s">
        <v>233</v>
      </c>
      <c r="K22" s="372" t="s">
        <v>234</v>
      </c>
      <c r="L22" s="192">
        <v>192</v>
      </c>
      <c r="M22" s="374" t="s">
        <v>235</v>
      </c>
      <c r="N22" s="151">
        <v>1</v>
      </c>
      <c r="O22" s="179">
        <v>0.25</v>
      </c>
      <c r="P22" s="203">
        <f t="shared" si="0"/>
        <v>0.25</v>
      </c>
      <c r="Q22" s="163">
        <v>0</v>
      </c>
      <c r="R22" s="163">
        <v>0</v>
      </c>
      <c r="S22" s="203">
        <v>0</v>
      </c>
      <c r="T22" s="151">
        <v>0</v>
      </c>
      <c r="U22" s="163">
        <v>0</v>
      </c>
      <c r="V22" s="375"/>
      <c r="W22" s="376"/>
      <c r="X22" s="375"/>
      <c r="Y22" s="376"/>
      <c r="Z22" s="375"/>
      <c r="AA22" s="376"/>
      <c r="AB22" s="389" t="s">
        <v>1423</v>
      </c>
      <c r="AC22" s="371"/>
    </row>
    <row r="23" spans="1:29" ht="147.75" customHeight="1" x14ac:dyDescent="0.25">
      <c r="A23" s="1218"/>
      <c r="B23" s="1218"/>
      <c r="C23" s="1218"/>
      <c r="D23" s="372">
        <v>20</v>
      </c>
      <c r="E23" s="401" t="s">
        <v>103</v>
      </c>
      <c r="F23" s="372" t="s">
        <v>104</v>
      </c>
      <c r="G23" s="372" t="s">
        <v>105</v>
      </c>
      <c r="H23" s="372" t="s">
        <v>106</v>
      </c>
      <c r="I23" s="372" t="s">
        <v>107</v>
      </c>
      <c r="J23" s="372" t="s">
        <v>96</v>
      </c>
      <c r="K23" s="372" t="s">
        <v>96</v>
      </c>
      <c r="L23" s="194" t="s">
        <v>96</v>
      </c>
      <c r="M23" s="372" t="s">
        <v>96</v>
      </c>
      <c r="N23" s="375">
        <v>1</v>
      </c>
      <c r="O23" s="375">
        <v>0</v>
      </c>
      <c r="P23" s="203">
        <f t="shared" si="0"/>
        <v>0</v>
      </c>
      <c r="Q23" s="375" t="s">
        <v>1079</v>
      </c>
      <c r="R23" s="376" t="s">
        <v>1079</v>
      </c>
      <c r="S23" s="203">
        <v>0</v>
      </c>
      <c r="T23" s="375">
        <v>0</v>
      </c>
      <c r="U23" s="376" t="s">
        <v>1079</v>
      </c>
      <c r="V23" s="375"/>
      <c r="W23" s="376"/>
      <c r="X23" s="375"/>
      <c r="Y23" s="376"/>
      <c r="Z23" s="375"/>
      <c r="AA23" s="376"/>
      <c r="AB23" s="389" t="s">
        <v>1413</v>
      </c>
    </row>
    <row r="24" spans="1:29" ht="140.25" x14ac:dyDescent="0.25">
      <c r="A24" s="1218"/>
      <c r="B24" s="1219" t="s">
        <v>108</v>
      </c>
      <c r="C24" s="1218" t="s">
        <v>109</v>
      </c>
      <c r="D24" s="372">
        <v>21</v>
      </c>
      <c r="E24" s="372" t="s">
        <v>110</v>
      </c>
      <c r="F24" s="372" t="s">
        <v>111</v>
      </c>
      <c r="G24" s="372" t="s">
        <v>112</v>
      </c>
      <c r="H24" s="372" t="s">
        <v>113</v>
      </c>
      <c r="I24" s="372" t="s">
        <v>114</v>
      </c>
      <c r="J24" s="372" t="s">
        <v>236</v>
      </c>
      <c r="K24" s="372" t="s">
        <v>237</v>
      </c>
      <c r="L24" s="193">
        <v>68</v>
      </c>
      <c r="M24" s="151" t="s">
        <v>244</v>
      </c>
      <c r="N24" s="151">
        <v>4500</v>
      </c>
      <c r="O24" s="151">
        <v>3707</v>
      </c>
      <c r="P24" s="203">
        <f t="shared" si="0"/>
        <v>0.82377777777777783</v>
      </c>
      <c r="Q24" s="386"/>
      <c r="R24" s="386"/>
      <c r="S24" s="203">
        <v>0.3</v>
      </c>
      <c r="T24" s="151"/>
      <c r="U24" s="386"/>
      <c r="V24" s="375"/>
      <c r="W24" s="376"/>
      <c r="X24" s="375"/>
      <c r="Y24" s="376"/>
      <c r="Z24" s="375"/>
      <c r="AA24" s="376"/>
      <c r="AB24" s="389" t="s">
        <v>1440</v>
      </c>
    </row>
    <row r="25" spans="1:29" ht="127.5" x14ac:dyDescent="0.25">
      <c r="A25" s="1218"/>
      <c r="B25" s="1219"/>
      <c r="C25" s="1218"/>
      <c r="D25" s="372">
        <v>22</v>
      </c>
      <c r="E25" s="372" t="s">
        <v>115</v>
      </c>
      <c r="F25" s="372" t="s">
        <v>116</v>
      </c>
      <c r="G25" s="372" t="s">
        <v>117</v>
      </c>
      <c r="H25" s="372" t="s">
        <v>118</v>
      </c>
      <c r="I25" s="372" t="s">
        <v>119</v>
      </c>
      <c r="J25" s="374" t="s">
        <v>236</v>
      </c>
      <c r="K25" s="374" t="s">
        <v>239</v>
      </c>
      <c r="L25" s="377">
        <v>85</v>
      </c>
      <c r="M25" s="372" t="s">
        <v>240</v>
      </c>
      <c r="N25" s="151">
        <v>26</v>
      </c>
      <c r="O25" s="151">
        <v>54</v>
      </c>
      <c r="P25" s="203">
        <f t="shared" si="0"/>
        <v>2.0769230769230771</v>
      </c>
      <c r="Q25" s="177">
        <v>0</v>
      </c>
      <c r="R25" s="386"/>
      <c r="S25" s="203">
        <v>0.2</v>
      </c>
      <c r="T25" s="151">
        <v>0</v>
      </c>
      <c r="U25" s="386"/>
      <c r="V25" s="375"/>
      <c r="W25" s="376"/>
      <c r="X25" s="375"/>
      <c r="Y25" s="376"/>
      <c r="Z25" s="375"/>
      <c r="AA25" s="376"/>
      <c r="AB25" s="389" t="s">
        <v>1397</v>
      </c>
    </row>
    <row r="26" spans="1:29" ht="114.75" x14ac:dyDescent="0.25">
      <c r="A26" s="1218"/>
      <c r="B26" s="1219"/>
      <c r="C26" s="1218"/>
      <c r="D26" s="372">
        <v>23</v>
      </c>
      <c r="E26" s="372" t="s">
        <v>120</v>
      </c>
      <c r="F26" s="372" t="s">
        <v>121</v>
      </c>
      <c r="G26" s="372" t="s">
        <v>122</v>
      </c>
      <c r="H26" s="372" t="s">
        <v>118</v>
      </c>
      <c r="I26" s="372" t="s">
        <v>123</v>
      </c>
      <c r="J26" s="372" t="s">
        <v>96</v>
      </c>
      <c r="K26" s="372" t="s">
        <v>96</v>
      </c>
      <c r="L26" s="193" t="s">
        <v>96</v>
      </c>
      <c r="M26" s="372" t="s">
        <v>241</v>
      </c>
      <c r="N26" s="151">
        <v>1</v>
      </c>
      <c r="O26" s="151">
        <v>0</v>
      </c>
      <c r="P26" s="203">
        <f t="shared" si="0"/>
        <v>0</v>
      </c>
      <c r="Q26" s="375">
        <v>0</v>
      </c>
      <c r="R26" s="376">
        <v>0</v>
      </c>
      <c r="S26" s="203">
        <v>0</v>
      </c>
      <c r="T26" s="151">
        <v>0</v>
      </c>
      <c r="U26" s="376" t="s">
        <v>1079</v>
      </c>
      <c r="V26" s="375"/>
      <c r="W26" s="376"/>
      <c r="X26" s="375"/>
      <c r="Y26" s="376"/>
      <c r="Z26" s="375"/>
      <c r="AA26" s="376"/>
      <c r="AB26" s="389" t="s">
        <v>1413</v>
      </c>
    </row>
    <row r="27" spans="1:29" ht="76.5" x14ac:dyDescent="0.25">
      <c r="A27" s="1218"/>
      <c r="B27" s="1219"/>
      <c r="C27" s="1218" t="s">
        <v>124</v>
      </c>
      <c r="D27" s="372">
        <v>24</v>
      </c>
      <c r="E27" s="372" t="s">
        <v>125</v>
      </c>
      <c r="F27" s="372" t="s">
        <v>126</v>
      </c>
      <c r="G27" s="372" t="s">
        <v>127</v>
      </c>
      <c r="H27" s="372" t="s">
        <v>128</v>
      </c>
      <c r="I27" s="372" t="s">
        <v>129</v>
      </c>
      <c r="J27" s="372" t="s">
        <v>242</v>
      </c>
      <c r="K27" s="372" t="s">
        <v>243</v>
      </c>
      <c r="L27" s="377">
        <v>68</v>
      </c>
      <c r="M27" s="372" t="s">
        <v>244</v>
      </c>
      <c r="N27" s="151">
        <v>4500</v>
      </c>
      <c r="O27" s="151">
        <v>3707</v>
      </c>
      <c r="P27" s="203">
        <f t="shared" si="0"/>
        <v>0.82377777777777783</v>
      </c>
      <c r="Q27" s="386">
        <v>0</v>
      </c>
      <c r="R27" s="386">
        <v>0</v>
      </c>
      <c r="S27" s="203">
        <v>0</v>
      </c>
      <c r="T27" s="151">
        <v>0</v>
      </c>
      <c r="U27" s="386">
        <v>0</v>
      </c>
      <c r="V27" s="375"/>
      <c r="W27" s="376"/>
      <c r="X27" s="375"/>
      <c r="Y27" s="376"/>
      <c r="Z27" s="375"/>
      <c r="AA27" s="376"/>
      <c r="AB27" s="390" t="s">
        <v>1413</v>
      </c>
    </row>
    <row r="28" spans="1:29" ht="153" x14ac:dyDescent="0.25">
      <c r="A28" s="1218"/>
      <c r="B28" s="1219"/>
      <c r="C28" s="1218"/>
      <c r="D28" s="372">
        <v>25</v>
      </c>
      <c r="E28" s="372" t="s">
        <v>130</v>
      </c>
      <c r="F28" s="372" t="s">
        <v>131</v>
      </c>
      <c r="G28" s="372" t="s">
        <v>132</v>
      </c>
      <c r="H28" s="372" t="s">
        <v>133</v>
      </c>
      <c r="I28" s="372" t="s">
        <v>134</v>
      </c>
      <c r="J28" s="372" t="s">
        <v>245</v>
      </c>
      <c r="K28" s="372" t="s">
        <v>246</v>
      </c>
      <c r="L28" s="377">
        <v>107</v>
      </c>
      <c r="M28" s="372" t="s">
        <v>247</v>
      </c>
      <c r="N28" s="151">
        <v>1</v>
      </c>
      <c r="O28" s="151">
        <v>0.13</v>
      </c>
      <c r="P28" s="203">
        <f t="shared" si="0"/>
        <v>0.13</v>
      </c>
      <c r="Q28" s="387">
        <v>0</v>
      </c>
      <c r="R28" s="386">
        <v>0</v>
      </c>
      <c r="S28" s="203">
        <v>0</v>
      </c>
      <c r="T28" s="151">
        <v>0</v>
      </c>
      <c r="U28" s="386">
        <v>0</v>
      </c>
      <c r="V28" s="375"/>
      <c r="W28" s="376"/>
      <c r="X28" s="375"/>
      <c r="Y28" s="376"/>
      <c r="Z28" s="375"/>
      <c r="AA28" s="376"/>
      <c r="AB28" s="390" t="s">
        <v>1413</v>
      </c>
    </row>
    <row r="29" spans="1:29" ht="89.25" x14ac:dyDescent="0.25">
      <c r="A29" s="1218"/>
      <c r="B29" s="1219"/>
      <c r="C29" s="1218" t="s">
        <v>135</v>
      </c>
      <c r="D29" s="372">
        <v>26</v>
      </c>
      <c r="E29" s="372" t="s">
        <v>136</v>
      </c>
      <c r="F29" s="372" t="s">
        <v>137</v>
      </c>
      <c r="G29" s="372" t="s">
        <v>138</v>
      </c>
      <c r="H29" s="372" t="s">
        <v>139</v>
      </c>
      <c r="I29" s="372" t="s">
        <v>140</v>
      </c>
      <c r="J29" s="372" t="s">
        <v>96</v>
      </c>
      <c r="K29" s="372" t="s">
        <v>96</v>
      </c>
      <c r="L29" s="377" t="s">
        <v>96</v>
      </c>
      <c r="M29" s="372" t="s">
        <v>241</v>
      </c>
      <c r="N29" s="375">
        <v>1</v>
      </c>
      <c r="O29" s="375">
        <v>0</v>
      </c>
      <c r="P29" s="203">
        <f t="shared" si="0"/>
        <v>0</v>
      </c>
      <c r="Q29" s="375">
        <v>0</v>
      </c>
      <c r="R29" s="376">
        <v>0</v>
      </c>
      <c r="S29" s="203">
        <f>0.4*100%</f>
        <v>0.4</v>
      </c>
      <c r="T29" s="375">
        <v>0</v>
      </c>
      <c r="U29" s="376">
        <v>0</v>
      </c>
      <c r="V29" s="375"/>
      <c r="W29" s="376"/>
      <c r="X29" s="375"/>
      <c r="Y29" s="376"/>
      <c r="Z29" s="375"/>
      <c r="AA29" s="376"/>
      <c r="AB29" s="379" t="s">
        <v>1448</v>
      </c>
    </row>
    <row r="30" spans="1:29" ht="63.75" x14ac:dyDescent="0.25">
      <c r="A30" s="1218"/>
      <c r="B30" s="1219"/>
      <c r="C30" s="1218"/>
      <c r="D30" s="372">
        <v>27</v>
      </c>
      <c r="E30" s="372" t="s">
        <v>141</v>
      </c>
      <c r="F30" s="372" t="s">
        <v>142</v>
      </c>
      <c r="G30" s="372" t="s">
        <v>143</v>
      </c>
      <c r="H30" s="372" t="s">
        <v>144</v>
      </c>
      <c r="I30" s="372" t="s">
        <v>145</v>
      </c>
      <c r="J30" s="372" t="s">
        <v>215</v>
      </c>
      <c r="K30" s="372" t="s">
        <v>216</v>
      </c>
      <c r="L30" s="377">
        <v>197</v>
      </c>
      <c r="M30" s="372" t="s">
        <v>217</v>
      </c>
      <c r="N30" s="151">
        <v>1</v>
      </c>
      <c r="O30" s="179">
        <v>0.2</v>
      </c>
      <c r="P30" s="203">
        <f t="shared" si="0"/>
        <v>0.2</v>
      </c>
      <c r="Q30" s="167">
        <v>0</v>
      </c>
      <c r="R30" s="376">
        <v>0</v>
      </c>
      <c r="S30" s="394">
        <v>0.54</v>
      </c>
      <c r="T30" s="151">
        <v>0</v>
      </c>
      <c r="U30" s="376">
        <v>0</v>
      </c>
      <c r="V30" s="375"/>
      <c r="W30" s="376"/>
      <c r="X30" s="375"/>
      <c r="Y30" s="376"/>
      <c r="Z30" s="375"/>
      <c r="AA30" s="376"/>
      <c r="AB30" s="392" t="s">
        <v>1414</v>
      </c>
    </row>
    <row r="31" spans="1:29" ht="114.75" x14ac:dyDescent="0.25">
      <c r="A31" s="1218"/>
      <c r="B31" s="1219" t="s">
        <v>146</v>
      </c>
      <c r="C31" s="1218" t="s">
        <v>147</v>
      </c>
      <c r="D31" s="372">
        <v>28</v>
      </c>
      <c r="E31" s="401" t="s">
        <v>148</v>
      </c>
      <c r="F31" s="372" t="s">
        <v>149</v>
      </c>
      <c r="G31" s="372" t="s">
        <v>150</v>
      </c>
      <c r="H31" s="372" t="s">
        <v>151</v>
      </c>
      <c r="I31" s="372" t="s">
        <v>152</v>
      </c>
      <c r="J31" s="372" t="s">
        <v>254</v>
      </c>
      <c r="K31" s="372" t="s">
        <v>249</v>
      </c>
      <c r="L31" s="377">
        <v>154</v>
      </c>
      <c r="M31" s="372" t="s">
        <v>258</v>
      </c>
      <c r="N31" s="151">
        <v>5</v>
      </c>
      <c r="O31" s="179">
        <v>1</v>
      </c>
      <c r="P31" s="203">
        <f t="shared" si="0"/>
        <v>0.2</v>
      </c>
      <c r="Q31" s="167">
        <v>0</v>
      </c>
      <c r="R31" s="376">
        <v>0</v>
      </c>
      <c r="S31" s="203">
        <v>0</v>
      </c>
      <c r="T31" s="151">
        <v>0</v>
      </c>
      <c r="U31" s="376">
        <v>0</v>
      </c>
      <c r="V31" s="375"/>
      <c r="W31" s="376"/>
      <c r="X31" s="375"/>
      <c r="Y31" s="376"/>
      <c r="Z31" s="375"/>
      <c r="AA31" s="376"/>
      <c r="AB31" s="389" t="s">
        <v>1413</v>
      </c>
    </row>
    <row r="32" spans="1:29" ht="51" x14ac:dyDescent="0.25">
      <c r="A32" s="1218"/>
      <c r="B32" s="1219"/>
      <c r="C32" s="1218"/>
      <c r="D32" s="1218">
        <v>29</v>
      </c>
      <c r="E32" s="1507" t="s">
        <v>153</v>
      </c>
      <c r="F32" s="1218" t="s">
        <v>154</v>
      </c>
      <c r="G32" s="1218" t="s">
        <v>155</v>
      </c>
      <c r="H32" s="1218" t="s">
        <v>151</v>
      </c>
      <c r="I32" s="1218" t="s">
        <v>152</v>
      </c>
      <c r="J32" s="372" t="s">
        <v>251</v>
      </c>
      <c r="K32" s="372" t="s">
        <v>252</v>
      </c>
      <c r="L32" s="377">
        <v>129</v>
      </c>
      <c r="M32" s="372" t="s">
        <v>253</v>
      </c>
      <c r="N32" s="151">
        <v>6</v>
      </c>
      <c r="O32" s="179">
        <v>5</v>
      </c>
      <c r="P32" s="203">
        <f t="shared" si="0"/>
        <v>0.83333333333333337</v>
      </c>
      <c r="Q32" s="167">
        <v>0</v>
      </c>
      <c r="R32" s="162">
        <v>0</v>
      </c>
      <c r="S32" s="203">
        <v>0</v>
      </c>
      <c r="T32" s="151">
        <v>0</v>
      </c>
      <c r="U32" s="162">
        <v>0</v>
      </c>
      <c r="V32" s="1324"/>
      <c r="W32" s="1325"/>
      <c r="X32" s="1324"/>
      <c r="Y32" s="1325"/>
      <c r="Z32" s="1324"/>
      <c r="AA32" s="1325"/>
      <c r="AB32" s="1503" t="s">
        <v>1441</v>
      </c>
    </row>
    <row r="33" spans="1:32" ht="51" x14ac:dyDescent="0.25">
      <c r="A33" s="1218"/>
      <c r="B33" s="1219"/>
      <c r="C33" s="1218"/>
      <c r="D33" s="1218"/>
      <c r="E33" s="1507"/>
      <c r="F33" s="1218"/>
      <c r="G33" s="1218"/>
      <c r="H33" s="1218"/>
      <c r="I33" s="1218"/>
      <c r="J33" s="372" t="s">
        <v>254</v>
      </c>
      <c r="K33" s="372" t="s">
        <v>255</v>
      </c>
      <c r="L33" s="377">
        <v>134</v>
      </c>
      <c r="M33" s="372" t="s">
        <v>256</v>
      </c>
      <c r="N33" s="375">
        <v>4800</v>
      </c>
      <c r="O33" s="375">
        <v>1043</v>
      </c>
      <c r="P33" s="203">
        <f t="shared" si="0"/>
        <v>0.21729166666666666</v>
      </c>
      <c r="Q33" s="167">
        <v>0</v>
      </c>
      <c r="R33" s="376">
        <v>0</v>
      </c>
      <c r="S33" s="203">
        <v>0</v>
      </c>
      <c r="T33" s="375">
        <v>0</v>
      </c>
      <c r="U33" s="376">
        <v>0</v>
      </c>
      <c r="V33" s="1324"/>
      <c r="W33" s="1325"/>
      <c r="X33" s="1324"/>
      <c r="Y33" s="1325"/>
      <c r="Z33" s="1324"/>
      <c r="AA33" s="1325"/>
      <c r="AB33" s="1503"/>
    </row>
    <row r="34" spans="1:32" ht="63.75" x14ac:dyDescent="0.25">
      <c r="A34" s="1218"/>
      <c r="B34" s="1219"/>
      <c r="C34" s="1218"/>
      <c r="D34" s="1218"/>
      <c r="E34" s="1507"/>
      <c r="F34" s="1218"/>
      <c r="G34" s="1218"/>
      <c r="H34" s="1218"/>
      <c r="I34" s="1218"/>
      <c r="J34" s="372" t="s">
        <v>254</v>
      </c>
      <c r="K34" s="372" t="s">
        <v>255</v>
      </c>
      <c r="L34" s="377">
        <v>133</v>
      </c>
      <c r="M34" s="372" t="s">
        <v>257</v>
      </c>
      <c r="N34" s="375">
        <v>12</v>
      </c>
      <c r="O34" s="375">
        <v>12</v>
      </c>
      <c r="P34" s="203">
        <f t="shared" si="0"/>
        <v>1</v>
      </c>
      <c r="Q34" s="167">
        <v>0</v>
      </c>
      <c r="R34" s="180">
        <v>0</v>
      </c>
      <c r="S34" s="203">
        <v>0</v>
      </c>
      <c r="T34" s="375">
        <v>0</v>
      </c>
      <c r="U34" s="180">
        <v>0</v>
      </c>
      <c r="V34" s="1324"/>
      <c r="W34" s="1325"/>
      <c r="X34" s="1324"/>
      <c r="Y34" s="1325"/>
      <c r="Z34" s="1324"/>
      <c r="AA34" s="1325"/>
      <c r="AB34" s="1503"/>
    </row>
    <row r="35" spans="1:32" ht="63.75" x14ac:dyDescent="0.25">
      <c r="A35" s="1218"/>
      <c r="B35" s="1219"/>
      <c r="C35" s="1218"/>
      <c r="D35" s="1218"/>
      <c r="E35" s="1507"/>
      <c r="F35" s="1218"/>
      <c r="G35" s="1218"/>
      <c r="H35" s="1218"/>
      <c r="I35" s="1218"/>
      <c r="J35" s="372" t="s">
        <v>254</v>
      </c>
      <c r="K35" s="372" t="s">
        <v>249</v>
      </c>
      <c r="L35" s="377">
        <v>154</v>
      </c>
      <c r="M35" s="372" t="s">
        <v>258</v>
      </c>
      <c r="N35" s="151">
        <v>5</v>
      </c>
      <c r="O35" s="179">
        <v>1</v>
      </c>
      <c r="P35" s="203">
        <f t="shared" si="0"/>
        <v>0.2</v>
      </c>
      <c r="Q35" s="167">
        <v>0</v>
      </c>
      <c r="R35" s="376">
        <v>0</v>
      </c>
      <c r="S35" s="203">
        <v>0</v>
      </c>
      <c r="T35" s="151">
        <v>0</v>
      </c>
      <c r="U35" s="376">
        <v>0</v>
      </c>
      <c r="V35" s="1324"/>
      <c r="W35" s="1325"/>
      <c r="X35" s="1324"/>
      <c r="Y35" s="1325"/>
      <c r="Z35" s="1324"/>
      <c r="AA35" s="1325"/>
      <c r="AB35" s="1503"/>
    </row>
    <row r="36" spans="1:32" x14ac:dyDescent="0.25">
      <c r="A36" s="1218"/>
      <c r="B36" s="1219"/>
      <c r="C36" s="1218" t="s">
        <v>156</v>
      </c>
      <c r="D36" s="1218">
        <v>30</v>
      </c>
      <c r="E36" s="1507" t="s">
        <v>157</v>
      </c>
      <c r="F36" s="1218" t="s">
        <v>158</v>
      </c>
      <c r="G36" s="1218" t="s">
        <v>159</v>
      </c>
      <c r="H36" s="1218" t="s">
        <v>151</v>
      </c>
      <c r="I36" s="1218" t="s">
        <v>272</v>
      </c>
      <c r="J36" s="1218" t="s">
        <v>254</v>
      </c>
      <c r="K36" s="1218" t="s">
        <v>259</v>
      </c>
      <c r="L36" s="1346">
        <v>143</v>
      </c>
      <c r="M36" s="1218" t="s">
        <v>260</v>
      </c>
      <c r="N36" s="1510">
        <v>1</v>
      </c>
      <c r="O36" s="1513">
        <v>1</v>
      </c>
      <c r="P36" s="1504">
        <f t="shared" si="0"/>
        <v>1</v>
      </c>
      <c r="Q36" s="1508">
        <v>0</v>
      </c>
      <c r="R36" s="1509">
        <v>0</v>
      </c>
      <c r="S36" s="1504">
        <v>0</v>
      </c>
      <c r="T36" s="1510">
        <v>0</v>
      </c>
      <c r="U36" s="1509">
        <v>0</v>
      </c>
      <c r="V36" s="1324"/>
      <c r="W36" s="1325"/>
      <c r="X36" s="1324"/>
      <c r="Y36" s="1325"/>
      <c r="Z36" s="1324"/>
      <c r="AA36" s="1325"/>
      <c r="AB36" s="1503" t="s">
        <v>1428</v>
      </c>
    </row>
    <row r="37" spans="1:32" ht="45" customHeight="1" x14ac:dyDescent="0.25">
      <c r="A37" s="1218"/>
      <c r="B37" s="1219"/>
      <c r="C37" s="1218"/>
      <c r="D37" s="1218"/>
      <c r="E37" s="1507"/>
      <c r="F37" s="1218"/>
      <c r="G37" s="1218"/>
      <c r="H37" s="1218"/>
      <c r="I37" s="1218"/>
      <c r="J37" s="1218"/>
      <c r="K37" s="1218"/>
      <c r="L37" s="1346"/>
      <c r="M37" s="1218"/>
      <c r="N37" s="1510"/>
      <c r="O37" s="1513"/>
      <c r="P37" s="1504"/>
      <c r="Q37" s="1508"/>
      <c r="R37" s="1509"/>
      <c r="S37" s="1504"/>
      <c r="T37" s="1510"/>
      <c r="U37" s="1509"/>
      <c r="V37" s="1324"/>
      <c r="W37" s="1325"/>
      <c r="X37" s="1324"/>
      <c r="Y37" s="1325"/>
      <c r="Z37" s="1324"/>
      <c r="AA37" s="1325"/>
      <c r="AB37" s="1503"/>
    </row>
    <row r="38" spans="1:32" ht="76.5" x14ac:dyDescent="0.25">
      <c r="A38" s="1218"/>
      <c r="B38" s="1219"/>
      <c r="C38" s="1218"/>
      <c r="D38" s="1218"/>
      <c r="E38" s="1507"/>
      <c r="F38" s="1218"/>
      <c r="G38" s="1218"/>
      <c r="H38" s="1218"/>
      <c r="I38" s="372" t="s">
        <v>273</v>
      </c>
      <c r="J38" s="372" t="s">
        <v>251</v>
      </c>
      <c r="K38" s="372" t="s">
        <v>252</v>
      </c>
      <c r="L38" s="377">
        <v>128</v>
      </c>
      <c r="M38" s="372" t="s">
        <v>261</v>
      </c>
      <c r="N38" s="375">
        <v>1</v>
      </c>
      <c r="O38" s="375">
        <v>0.25</v>
      </c>
      <c r="P38" s="203">
        <f t="shared" si="0"/>
        <v>0.25</v>
      </c>
      <c r="Q38" s="375">
        <v>0</v>
      </c>
      <c r="R38" s="162">
        <v>0</v>
      </c>
      <c r="S38" s="203">
        <v>0</v>
      </c>
      <c r="T38" s="375">
        <v>0</v>
      </c>
      <c r="U38" s="162">
        <v>0</v>
      </c>
      <c r="V38" s="1324"/>
      <c r="W38" s="1325"/>
      <c r="X38" s="1324"/>
      <c r="Y38" s="1325"/>
      <c r="Z38" s="1324"/>
      <c r="AA38" s="1325"/>
      <c r="AB38" s="1503"/>
    </row>
    <row r="39" spans="1:32" ht="51" x14ac:dyDescent="0.25">
      <c r="A39" s="1218"/>
      <c r="B39" s="1219"/>
      <c r="C39" s="1218"/>
      <c r="D39" s="1218"/>
      <c r="E39" s="1507"/>
      <c r="F39" s="1218"/>
      <c r="G39" s="1218"/>
      <c r="H39" s="1218"/>
      <c r="I39" s="372" t="s">
        <v>274</v>
      </c>
      <c r="J39" s="372" t="s">
        <v>254</v>
      </c>
      <c r="K39" s="372" t="s">
        <v>262</v>
      </c>
      <c r="L39" s="196">
        <v>134</v>
      </c>
      <c r="M39" s="374" t="s">
        <v>256</v>
      </c>
      <c r="N39" s="375">
        <v>4800</v>
      </c>
      <c r="O39" s="375">
        <v>1043</v>
      </c>
      <c r="P39" s="203">
        <f t="shared" si="0"/>
        <v>0.21729166666666666</v>
      </c>
      <c r="Q39" s="375">
        <v>0</v>
      </c>
      <c r="R39" s="376">
        <v>0</v>
      </c>
      <c r="S39" s="203">
        <v>0</v>
      </c>
      <c r="T39" s="375">
        <v>0</v>
      </c>
      <c r="U39" s="376">
        <v>0</v>
      </c>
      <c r="V39" s="1324"/>
      <c r="W39" s="1325"/>
      <c r="X39" s="1324"/>
      <c r="Y39" s="1325"/>
      <c r="Z39" s="1324"/>
      <c r="AA39" s="1325"/>
      <c r="AB39" s="1503"/>
    </row>
    <row r="40" spans="1:32" ht="63.75" x14ac:dyDescent="0.25">
      <c r="A40" s="1218"/>
      <c r="B40" s="1219"/>
      <c r="C40" s="1218"/>
      <c r="D40" s="1218"/>
      <c r="E40" s="1507"/>
      <c r="F40" s="1218"/>
      <c r="G40" s="1218"/>
      <c r="H40" s="1218"/>
      <c r="I40" s="372" t="s">
        <v>275</v>
      </c>
      <c r="J40" s="372" t="s">
        <v>254</v>
      </c>
      <c r="K40" s="372" t="s">
        <v>262</v>
      </c>
      <c r="L40" s="377">
        <v>137</v>
      </c>
      <c r="M40" s="372" t="s">
        <v>263</v>
      </c>
      <c r="N40" s="375">
        <v>12</v>
      </c>
      <c r="O40" s="375">
        <v>2</v>
      </c>
      <c r="P40" s="203">
        <f t="shared" si="0"/>
        <v>0.16666666666666666</v>
      </c>
      <c r="Q40" s="375">
        <v>0</v>
      </c>
      <c r="R40" s="180">
        <v>0</v>
      </c>
      <c r="S40" s="203">
        <v>0</v>
      </c>
      <c r="T40" s="375">
        <v>0</v>
      </c>
      <c r="U40" s="180">
        <v>0</v>
      </c>
      <c r="V40" s="1324"/>
      <c r="W40" s="1325"/>
      <c r="X40" s="1324"/>
      <c r="Y40" s="1325"/>
      <c r="Z40" s="1324"/>
      <c r="AA40" s="1325"/>
      <c r="AB40" s="1503"/>
    </row>
    <row r="41" spans="1:32" ht="76.5" x14ac:dyDescent="0.25">
      <c r="A41" s="1218"/>
      <c r="B41" s="1219"/>
      <c r="C41" s="1218"/>
      <c r="D41" s="1218"/>
      <c r="E41" s="1507"/>
      <c r="F41" s="1218"/>
      <c r="G41" s="1218"/>
      <c r="H41" s="1218"/>
      <c r="I41" s="372" t="s">
        <v>276</v>
      </c>
      <c r="J41" s="372" t="s">
        <v>254</v>
      </c>
      <c r="K41" s="372" t="s">
        <v>259</v>
      </c>
      <c r="L41" s="377">
        <v>142</v>
      </c>
      <c r="M41" s="372" t="s">
        <v>264</v>
      </c>
      <c r="N41" s="375">
        <v>12</v>
      </c>
      <c r="O41" s="375">
        <v>4</v>
      </c>
      <c r="P41" s="203">
        <f t="shared" si="0"/>
        <v>0.33333333333333331</v>
      </c>
      <c r="Q41" s="375">
        <v>0</v>
      </c>
      <c r="R41" s="180">
        <v>0</v>
      </c>
      <c r="S41" s="203">
        <v>0</v>
      </c>
      <c r="T41" s="375">
        <v>0</v>
      </c>
      <c r="U41" s="180">
        <v>0</v>
      </c>
      <c r="V41" s="1324"/>
      <c r="W41" s="1325"/>
      <c r="X41" s="1324"/>
      <c r="Y41" s="1325"/>
      <c r="Z41" s="1324"/>
      <c r="AA41" s="1325"/>
      <c r="AB41" s="1503"/>
    </row>
    <row r="42" spans="1:32" ht="147" customHeight="1" x14ac:dyDescent="0.25">
      <c r="A42" s="1218"/>
      <c r="B42" s="1219"/>
      <c r="C42" s="1218"/>
      <c r="D42" s="372">
        <v>31</v>
      </c>
      <c r="E42" s="401" t="s">
        <v>160</v>
      </c>
      <c r="F42" s="372" t="s">
        <v>161</v>
      </c>
      <c r="G42" s="372" t="s">
        <v>162</v>
      </c>
      <c r="H42" s="372" t="s">
        <v>118</v>
      </c>
      <c r="I42" s="372" t="s">
        <v>163</v>
      </c>
      <c r="J42" s="372" t="s">
        <v>254</v>
      </c>
      <c r="K42" s="372" t="s">
        <v>255</v>
      </c>
      <c r="L42" s="196">
        <v>133</v>
      </c>
      <c r="M42" s="374" t="s">
        <v>257</v>
      </c>
      <c r="N42" s="375">
        <v>12</v>
      </c>
      <c r="O42" s="375">
        <v>12</v>
      </c>
      <c r="P42" s="203">
        <f t="shared" si="0"/>
        <v>1</v>
      </c>
      <c r="Q42" s="375">
        <v>0</v>
      </c>
      <c r="R42" s="180">
        <v>0</v>
      </c>
      <c r="S42" s="203">
        <v>0</v>
      </c>
      <c r="T42" s="375">
        <v>0</v>
      </c>
      <c r="U42" s="180">
        <v>0</v>
      </c>
      <c r="V42" s="375"/>
      <c r="W42" s="376"/>
      <c r="X42" s="375"/>
      <c r="Y42" s="376"/>
      <c r="Z42" s="375"/>
      <c r="AA42" s="376"/>
      <c r="AB42" s="390" t="s">
        <v>1429</v>
      </c>
    </row>
    <row r="43" spans="1:32" ht="63.75" x14ac:dyDescent="0.25">
      <c r="A43" s="1218"/>
      <c r="B43" s="1219"/>
      <c r="C43" s="1218" t="s">
        <v>164</v>
      </c>
      <c r="D43" s="372">
        <v>32</v>
      </c>
      <c r="E43" s="401" t="s">
        <v>165</v>
      </c>
      <c r="F43" s="372" t="s">
        <v>166</v>
      </c>
      <c r="G43" s="372" t="s">
        <v>167</v>
      </c>
      <c r="H43" s="372" t="s">
        <v>168</v>
      </c>
      <c r="I43" s="372" t="s">
        <v>169</v>
      </c>
      <c r="J43" s="372" t="s">
        <v>233</v>
      </c>
      <c r="K43" s="372" t="s">
        <v>995</v>
      </c>
      <c r="L43" s="377">
        <v>196</v>
      </c>
      <c r="M43" s="372" t="s">
        <v>994</v>
      </c>
      <c r="N43" s="151">
        <v>1</v>
      </c>
      <c r="O43" s="179">
        <v>0.4</v>
      </c>
      <c r="P43" s="203">
        <f t="shared" si="0"/>
        <v>0.4</v>
      </c>
      <c r="Q43" s="375">
        <v>0</v>
      </c>
      <c r="R43" s="376">
        <v>0</v>
      </c>
      <c r="S43" s="203">
        <v>0</v>
      </c>
      <c r="T43" s="151">
        <v>0</v>
      </c>
      <c r="U43" s="376">
        <v>0</v>
      </c>
      <c r="V43" s="375"/>
      <c r="W43" s="376"/>
      <c r="X43" s="375"/>
      <c r="Y43" s="376"/>
      <c r="Z43" s="375"/>
      <c r="AA43" s="376"/>
      <c r="AB43" s="390" t="s">
        <v>1430</v>
      </c>
    </row>
    <row r="44" spans="1:32" ht="76.5" x14ac:dyDescent="0.25">
      <c r="A44" s="1218"/>
      <c r="B44" s="1219"/>
      <c r="C44" s="1218"/>
      <c r="D44" s="372">
        <v>33</v>
      </c>
      <c r="E44" s="401" t="s">
        <v>170</v>
      </c>
      <c r="F44" s="372" t="s">
        <v>171</v>
      </c>
      <c r="G44" s="372" t="s">
        <v>172</v>
      </c>
      <c r="H44" s="372" t="s">
        <v>173</v>
      </c>
      <c r="I44" s="372" t="s">
        <v>174</v>
      </c>
      <c r="J44" s="372" t="s">
        <v>265</v>
      </c>
      <c r="K44" s="372" t="s">
        <v>266</v>
      </c>
      <c r="L44" s="196">
        <v>185</v>
      </c>
      <c r="M44" s="374" t="s">
        <v>267</v>
      </c>
      <c r="N44" s="151">
        <v>1</v>
      </c>
      <c r="O44" s="179">
        <v>0.2</v>
      </c>
      <c r="P44" s="203">
        <f t="shared" si="0"/>
        <v>0.2</v>
      </c>
      <c r="Q44" s="163">
        <v>0</v>
      </c>
      <c r="R44" s="163">
        <v>0</v>
      </c>
      <c r="S44" s="203">
        <v>0</v>
      </c>
      <c r="T44" s="151">
        <v>0</v>
      </c>
      <c r="U44" s="163">
        <v>0</v>
      </c>
      <c r="V44" s="375"/>
      <c r="W44" s="376"/>
      <c r="X44" s="375"/>
      <c r="Y44" s="376"/>
      <c r="Z44" s="375"/>
      <c r="AA44" s="376"/>
      <c r="AB44" s="390" t="s">
        <v>1431</v>
      </c>
    </row>
    <row r="45" spans="1:32" ht="147.75" customHeight="1" x14ac:dyDescent="0.25">
      <c r="A45" s="1218"/>
      <c r="B45" s="1219"/>
      <c r="C45" s="1218"/>
      <c r="D45" s="372">
        <v>34</v>
      </c>
      <c r="E45" s="401" t="s">
        <v>175</v>
      </c>
      <c r="F45" s="372" t="s">
        <v>176</v>
      </c>
      <c r="G45" s="372" t="s">
        <v>177</v>
      </c>
      <c r="H45" s="372" t="s">
        <v>178</v>
      </c>
      <c r="I45" s="372" t="s">
        <v>179</v>
      </c>
      <c r="J45" s="372" t="s">
        <v>254</v>
      </c>
      <c r="K45" s="372" t="s">
        <v>262</v>
      </c>
      <c r="L45" s="377">
        <v>137</v>
      </c>
      <c r="M45" s="372" t="s">
        <v>263</v>
      </c>
      <c r="N45" s="375">
        <v>12</v>
      </c>
      <c r="O45" s="375">
        <v>2</v>
      </c>
      <c r="P45" s="203">
        <f t="shared" si="0"/>
        <v>0.16666666666666666</v>
      </c>
      <c r="Q45" s="375">
        <v>0</v>
      </c>
      <c r="R45" s="180">
        <v>0</v>
      </c>
      <c r="S45" s="203">
        <v>0</v>
      </c>
      <c r="T45" s="375">
        <v>0</v>
      </c>
      <c r="U45" s="180">
        <v>0</v>
      </c>
      <c r="V45" s="375"/>
      <c r="W45" s="376"/>
      <c r="X45" s="375"/>
      <c r="Y45" s="376"/>
      <c r="Z45" s="375"/>
      <c r="AA45" s="376"/>
      <c r="AB45" s="390" t="s">
        <v>1432</v>
      </c>
    </row>
    <row r="46" spans="1:32" ht="89.25" x14ac:dyDescent="0.25">
      <c r="A46" s="1218"/>
      <c r="B46" s="1219"/>
      <c r="C46" s="1218"/>
      <c r="D46" s="372">
        <v>35</v>
      </c>
      <c r="E46" s="401" t="s">
        <v>180</v>
      </c>
      <c r="F46" s="372" t="s">
        <v>181</v>
      </c>
      <c r="G46" s="372" t="s">
        <v>182</v>
      </c>
      <c r="H46" s="372" t="s">
        <v>183</v>
      </c>
      <c r="I46" s="372" t="s">
        <v>184</v>
      </c>
      <c r="J46" s="372" t="s">
        <v>254</v>
      </c>
      <c r="K46" s="372" t="s">
        <v>268</v>
      </c>
      <c r="L46" s="377">
        <v>139</v>
      </c>
      <c r="M46" s="372" t="s">
        <v>269</v>
      </c>
      <c r="N46" s="375">
        <v>1</v>
      </c>
      <c r="O46" s="375">
        <v>0.4</v>
      </c>
      <c r="P46" s="203">
        <f t="shared" si="0"/>
        <v>0.4</v>
      </c>
      <c r="Q46" s="167">
        <v>0</v>
      </c>
      <c r="R46" s="376">
        <v>0</v>
      </c>
      <c r="S46" s="203">
        <v>0</v>
      </c>
      <c r="T46" s="375">
        <v>0</v>
      </c>
      <c r="U46" s="376">
        <v>0</v>
      </c>
      <c r="V46" s="375"/>
      <c r="W46" s="376"/>
      <c r="X46" s="375"/>
      <c r="Y46" s="376"/>
      <c r="Z46" s="375"/>
      <c r="AA46" s="376"/>
      <c r="AB46" s="389" t="s">
        <v>1413</v>
      </c>
    </row>
    <row r="47" spans="1:32" ht="121.5" customHeight="1" x14ac:dyDescent="0.25">
      <c r="A47" s="1218"/>
      <c r="B47" s="1219"/>
      <c r="C47" s="1218"/>
      <c r="D47" s="372">
        <v>36</v>
      </c>
      <c r="E47" s="401" t="s">
        <v>185</v>
      </c>
      <c r="F47" s="372" t="s">
        <v>186</v>
      </c>
      <c r="G47" s="372" t="s">
        <v>187</v>
      </c>
      <c r="H47" s="372" t="s">
        <v>188</v>
      </c>
      <c r="I47" s="372" t="s">
        <v>189</v>
      </c>
      <c r="J47" s="372" t="s">
        <v>254</v>
      </c>
      <c r="K47" s="372" t="s">
        <v>270</v>
      </c>
      <c r="L47" s="377">
        <v>162</v>
      </c>
      <c r="M47" s="372" t="s">
        <v>271</v>
      </c>
      <c r="N47" s="375">
        <v>83</v>
      </c>
      <c r="O47" s="375">
        <v>83</v>
      </c>
      <c r="P47" s="203">
        <f t="shared" si="0"/>
        <v>1</v>
      </c>
      <c r="Q47" s="167">
        <v>0</v>
      </c>
      <c r="R47" s="376">
        <v>0</v>
      </c>
      <c r="S47" s="203">
        <v>0</v>
      </c>
      <c r="T47" s="375">
        <v>0</v>
      </c>
      <c r="U47" s="376">
        <v>0</v>
      </c>
      <c r="V47" s="375"/>
      <c r="W47" s="376"/>
      <c r="X47" s="375"/>
      <c r="Y47" s="376"/>
      <c r="Z47" s="375"/>
      <c r="AA47" s="376"/>
      <c r="AB47" s="389" t="s">
        <v>1433</v>
      </c>
      <c r="AE47" s="173">
        <v>16</v>
      </c>
      <c r="AF47" s="173" t="s">
        <v>1459</v>
      </c>
    </row>
    <row r="48" spans="1:32" ht="222.75" customHeight="1" x14ac:dyDescent="0.25">
      <c r="A48" s="1218"/>
      <c r="B48" s="1219"/>
      <c r="C48" s="1218" t="s">
        <v>190</v>
      </c>
      <c r="D48" s="372">
        <v>37</v>
      </c>
      <c r="E48" s="403" t="s">
        <v>191</v>
      </c>
      <c r="F48" s="372" t="s">
        <v>192</v>
      </c>
      <c r="G48" s="372" t="s">
        <v>193</v>
      </c>
      <c r="H48" s="372" t="s">
        <v>194</v>
      </c>
      <c r="I48" s="372" t="s">
        <v>179</v>
      </c>
      <c r="J48" s="1218" t="s">
        <v>254</v>
      </c>
      <c r="K48" s="1218" t="s">
        <v>255</v>
      </c>
      <c r="L48" s="1346">
        <v>132</v>
      </c>
      <c r="M48" s="1218" t="s">
        <v>996</v>
      </c>
      <c r="N48" s="1510">
        <v>8</v>
      </c>
      <c r="O48" s="1513">
        <v>8</v>
      </c>
      <c r="P48" s="1504">
        <f t="shared" si="0"/>
        <v>1</v>
      </c>
      <c r="Q48" s="1511">
        <v>0</v>
      </c>
      <c r="R48" s="1509">
        <v>0</v>
      </c>
      <c r="S48" s="1504">
        <v>0</v>
      </c>
      <c r="T48" s="1510">
        <v>0</v>
      </c>
      <c r="U48" s="1509">
        <v>0</v>
      </c>
      <c r="V48" s="375"/>
      <c r="W48" s="376"/>
      <c r="X48" s="375"/>
      <c r="Y48" s="376"/>
      <c r="Z48" s="375"/>
      <c r="AA48" s="376"/>
      <c r="AB48" s="389" t="s">
        <v>1434</v>
      </c>
    </row>
    <row r="49" spans="1:30" ht="45" customHeight="1" x14ac:dyDescent="0.25">
      <c r="A49" s="1218"/>
      <c r="B49" s="1219"/>
      <c r="C49" s="1218"/>
      <c r="D49" s="372">
        <v>38</v>
      </c>
      <c r="E49" s="401" t="s">
        <v>195</v>
      </c>
      <c r="F49" s="372" t="s">
        <v>192</v>
      </c>
      <c r="G49" s="372" t="s">
        <v>193</v>
      </c>
      <c r="H49" s="372" t="s">
        <v>194</v>
      </c>
      <c r="I49" s="372" t="s">
        <v>179</v>
      </c>
      <c r="J49" s="1218"/>
      <c r="K49" s="1218"/>
      <c r="L49" s="1346"/>
      <c r="M49" s="1218"/>
      <c r="N49" s="1510"/>
      <c r="O49" s="1513"/>
      <c r="P49" s="1504"/>
      <c r="Q49" s="1511"/>
      <c r="R49" s="1509"/>
      <c r="S49" s="1504"/>
      <c r="T49" s="1510"/>
      <c r="U49" s="1509"/>
      <c r="V49" s="375"/>
      <c r="W49" s="376"/>
      <c r="X49" s="375"/>
      <c r="Y49" s="376"/>
      <c r="Z49" s="375"/>
      <c r="AA49" s="376"/>
      <c r="AB49" s="389" t="s">
        <v>1413</v>
      </c>
    </row>
    <row r="50" spans="1:30" ht="63.75" x14ac:dyDescent="0.25">
      <c r="A50" s="1218"/>
      <c r="B50" s="1219"/>
      <c r="C50" s="1218"/>
      <c r="D50" s="372">
        <v>39</v>
      </c>
      <c r="E50" s="401" t="s">
        <v>196</v>
      </c>
      <c r="F50" s="372" t="s">
        <v>197</v>
      </c>
      <c r="G50" s="372" t="s">
        <v>198</v>
      </c>
      <c r="H50" s="372" t="s">
        <v>199</v>
      </c>
      <c r="I50" s="372" t="s">
        <v>179</v>
      </c>
      <c r="J50" s="1218" t="s">
        <v>254</v>
      </c>
      <c r="K50" s="1218" t="s">
        <v>249</v>
      </c>
      <c r="L50" s="1512">
        <v>154</v>
      </c>
      <c r="M50" s="1219" t="s">
        <v>258</v>
      </c>
      <c r="N50" s="1505">
        <v>5</v>
      </c>
      <c r="O50" s="1506">
        <v>1</v>
      </c>
      <c r="P50" s="1504">
        <f>(O50/N50)*1</f>
        <v>0.2</v>
      </c>
      <c r="Q50" s="1511">
        <v>0</v>
      </c>
      <c r="R50" s="1325">
        <v>0</v>
      </c>
      <c r="S50" s="1504">
        <v>0</v>
      </c>
      <c r="T50" s="1505">
        <v>0</v>
      </c>
      <c r="U50" s="1325">
        <v>0</v>
      </c>
      <c r="V50" s="375"/>
      <c r="W50" s="376"/>
      <c r="X50" s="375"/>
      <c r="Y50" s="376"/>
      <c r="Z50" s="375"/>
      <c r="AA50" s="376"/>
      <c r="AB50" s="389" t="s">
        <v>1413</v>
      </c>
    </row>
    <row r="51" spans="1:30" ht="51" x14ac:dyDescent="0.25">
      <c r="A51" s="1218"/>
      <c r="B51" s="1219"/>
      <c r="C51" s="1218"/>
      <c r="D51" s="372">
        <v>40</v>
      </c>
      <c r="E51" s="401" t="s">
        <v>200</v>
      </c>
      <c r="F51" s="372" t="s">
        <v>201</v>
      </c>
      <c r="G51" s="372" t="s">
        <v>202</v>
      </c>
      <c r="H51" s="372" t="s">
        <v>203</v>
      </c>
      <c r="I51" s="372" t="s">
        <v>204</v>
      </c>
      <c r="J51" s="1218"/>
      <c r="K51" s="1218"/>
      <c r="L51" s="1512"/>
      <c r="M51" s="1219"/>
      <c r="N51" s="1505"/>
      <c r="O51" s="1506"/>
      <c r="P51" s="1504"/>
      <c r="Q51" s="1511"/>
      <c r="R51" s="1325"/>
      <c r="S51" s="1504"/>
      <c r="T51" s="1505"/>
      <c r="U51" s="1325"/>
      <c r="V51" s="375"/>
      <c r="W51" s="376"/>
      <c r="X51" s="375"/>
      <c r="Y51" s="376"/>
      <c r="Z51" s="375"/>
      <c r="AA51" s="376"/>
      <c r="AB51" s="389" t="s">
        <v>1413</v>
      </c>
    </row>
    <row r="52" spans="1:30" ht="63.75" x14ac:dyDescent="0.25">
      <c r="A52" s="1218" t="s">
        <v>292</v>
      </c>
      <c r="B52" s="1218" t="s">
        <v>293</v>
      </c>
      <c r="C52" s="1218" t="s">
        <v>294</v>
      </c>
      <c r="D52" s="372">
        <v>41</v>
      </c>
      <c r="E52" s="372" t="s">
        <v>295</v>
      </c>
      <c r="F52" s="372" t="s">
        <v>296</v>
      </c>
      <c r="G52" s="372" t="s">
        <v>297</v>
      </c>
      <c r="H52" s="372" t="s">
        <v>298</v>
      </c>
      <c r="I52" s="372" t="s">
        <v>299</v>
      </c>
      <c r="J52" s="372" t="s">
        <v>382</v>
      </c>
      <c r="K52" s="372" t="s">
        <v>383</v>
      </c>
      <c r="L52" s="378">
        <v>250</v>
      </c>
      <c r="M52" s="372" t="s">
        <v>384</v>
      </c>
      <c r="N52" s="375">
        <v>3</v>
      </c>
      <c r="O52" s="375">
        <v>1</v>
      </c>
      <c r="P52" s="203">
        <f t="shared" si="0"/>
        <v>0.33333333333333331</v>
      </c>
      <c r="Q52" s="375">
        <v>0</v>
      </c>
      <c r="R52" s="376">
        <v>0</v>
      </c>
      <c r="S52" s="203">
        <v>0</v>
      </c>
      <c r="T52" s="375">
        <v>0</v>
      </c>
      <c r="U52" s="376">
        <v>0</v>
      </c>
      <c r="V52" s="375"/>
      <c r="W52" s="376"/>
      <c r="X52" s="375"/>
      <c r="Y52" s="376"/>
      <c r="Z52" s="375"/>
      <c r="AA52" s="376"/>
      <c r="AB52" s="389" t="s">
        <v>1413</v>
      </c>
    </row>
    <row r="53" spans="1:30" ht="63.75" x14ac:dyDescent="0.25">
      <c r="A53" s="1218"/>
      <c r="B53" s="1218"/>
      <c r="C53" s="1218"/>
      <c r="D53" s="372">
        <v>42</v>
      </c>
      <c r="E53" s="372" t="s">
        <v>300</v>
      </c>
      <c r="F53" s="372" t="s">
        <v>301</v>
      </c>
      <c r="G53" s="372" t="s">
        <v>302</v>
      </c>
      <c r="H53" s="372" t="s">
        <v>303</v>
      </c>
      <c r="I53" s="372" t="s">
        <v>304</v>
      </c>
      <c r="J53" s="1218" t="s">
        <v>215</v>
      </c>
      <c r="K53" s="1218" t="s">
        <v>216</v>
      </c>
      <c r="L53" s="1346">
        <v>197</v>
      </c>
      <c r="M53" s="1218" t="s">
        <v>217</v>
      </c>
      <c r="N53" s="1505">
        <v>1</v>
      </c>
      <c r="O53" s="1506">
        <v>0.2</v>
      </c>
      <c r="P53" s="1504">
        <f t="shared" si="0"/>
        <v>0.2</v>
      </c>
      <c r="Q53" s="1324">
        <v>0</v>
      </c>
      <c r="R53" s="1325">
        <v>0</v>
      </c>
      <c r="S53" s="1504">
        <v>0</v>
      </c>
      <c r="T53" s="1505">
        <v>0</v>
      </c>
      <c r="U53" s="1325">
        <v>0</v>
      </c>
      <c r="V53" s="375"/>
      <c r="W53" s="376"/>
      <c r="X53" s="375"/>
      <c r="Y53" s="376"/>
      <c r="Z53" s="375"/>
      <c r="AA53" s="376"/>
      <c r="AB53" s="389" t="s">
        <v>1413</v>
      </c>
      <c r="AC53" s="173" t="s">
        <v>1459</v>
      </c>
      <c r="AD53" s="173" t="s">
        <v>1459</v>
      </c>
    </row>
    <row r="54" spans="1:30" ht="89.25" x14ac:dyDescent="0.25">
      <c r="A54" s="1218"/>
      <c r="B54" s="1218"/>
      <c r="C54" s="1218"/>
      <c r="D54" s="372">
        <v>43</v>
      </c>
      <c r="E54" s="372" t="s">
        <v>305</v>
      </c>
      <c r="F54" s="372" t="s">
        <v>306</v>
      </c>
      <c r="G54" s="372" t="s">
        <v>307</v>
      </c>
      <c r="H54" s="372" t="s">
        <v>308</v>
      </c>
      <c r="I54" s="372" t="s">
        <v>309</v>
      </c>
      <c r="J54" s="1218"/>
      <c r="K54" s="1218"/>
      <c r="L54" s="1346"/>
      <c r="M54" s="1218"/>
      <c r="N54" s="1505"/>
      <c r="O54" s="1506"/>
      <c r="P54" s="1504"/>
      <c r="Q54" s="1324"/>
      <c r="R54" s="1325"/>
      <c r="S54" s="1504"/>
      <c r="T54" s="1505"/>
      <c r="U54" s="1325"/>
      <c r="V54" s="375"/>
      <c r="W54" s="376"/>
      <c r="X54" s="375"/>
      <c r="Y54" s="376"/>
      <c r="Z54" s="375"/>
      <c r="AA54" s="376"/>
      <c r="AB54" s="389" t="s">
        <v>1413</v>
      </c>
      <c r="AC54" s="398">
        <v>0</v>
      </c>
      <c r="AD54" s="399">
        <v>0.15</v>
      </c>
    </row>
    <row r="55" spans="1:30" ht="76.5" x14ac:dyDescent="0.25">
      <c r="A55" s="1218"/>
      <c r="B55" s="1218"/>
      <c r="C55" s="1218"/>
      <c r="D55" s="372">
        <v>44</v>
      </c>
      <c r="E55" s="372" t="s">
        <v>310</v>
      </c>
      <c r="F55" s="372" t="s">
        <v>311</v>
      </c>
      <c r="G55" s="372" t="s">
        <v>312</v>
      </c>
      <c r="H55" s="372" t="s">
        <v>313</v>
      </c>
      <c r="I55" s="372" t="s">
        <v>314</v>
      </c>
      <c r="J55" s="1218"/>
      <c r="K55" s="1218"/>
      <c r="L55" s="1346"/>
      <c r="M55" s="1218"/>
      <c r="N55" s="1505"/>
      <c r="O55" s="1506"/>
      <c r="P55" s="1504"/>
      <c r="Q55" s="1324"/>
      <c r="R55" s="1325"/>
      <c r="S55" s="1504"/>
      <c r="T55" s="1505"/>
      <c r="U55" s="1325"/>
      <c r="V55" s="375"/>
      <c r="W55" s="376"/>
      <c r="X55" s="375"/>
      <c r="Y55" s="376"/>
      <c r="Z55" s="375"/>
      <c r="AA55" s="376"/>
      <c r="AB55" s="389" t="s">
        <v>1413</v>
      </c>
    </row>
    <row r="56" spans="1:30" ht="102" x14ac:dyDescent="0.25">
      <c r="A56" s="1218"/>
      <c r="B56" s="1218" t="s">
        <v>380</v>
      </c>
      <c r="C56" s="372" t="s">
        <v>315</v>
      </c>
      <c r="D56" s="372">
        <v>45</v>
      </c>
      <c r="E56" s="372" t="s">
        <v>316</v>
      </c>
      <c r="F56" s="372" t="s">
        <v>317</v>
      </c>
      <c r="G56" s="372" t="s">
        <v>318</v>
      </c>
      <c r="H56" s="372" t="s">
        <v>319</v>
      </c>
      <c r="I56" s="372" t="s">
        <v>320</v>
      </c>
      <c r="J56" s="374" t="s">
        <v>385</v>
      </c>
      <c r="K56" s="374" t="s">
        <v>386</v>
      </c>
      <c r="L56" s="377" t="s">
        <v>1080</v>
      </c>
      <c r="M56" s="372" t="s">
        <v>388</v>
      </c>
      <c r="N56" s="375">
        <v>12</v>
      </c>
      <c r="O56" s="375">
        <v>8</v>
      </c>
      <c r="P56" s="203">
        <f>(O56/N56)*1</f>
        <v>0.66666666666666663</v>
      </c>
      <c r="Q56" s="375">
        <v>0</v>
      </c>
      <c r="R56" s="376">
        <v>0</v>
      </c>
      <c r="S56" s="203">
        <v>0</v>
      </c>
      <c r="T56" s="375">
        <v>0</v>
      </c>
      <c r="U56" s="376">
        <v>0</v>
      </c>
      <c r="V56" s="375"/>
      <c r="W56" s="376"/>
      <c r="X56" s="375"/>
      <c r="Y56" s="376"/>
      <c r="Z56" s="375"/>
      <c r="AA56" s="376"/>
      <c r="AB56" s="389" t="s">
        <v>1413</v>
      </c>
    </row>
    <row r="57" spans="1:30" ht="190.5" customHeight="1" x14ac:dyDescent="0.25">
      <c r="A57" s="1218"/>
      <c r="B57" s="1218"/>
      <c r="C57" s="1218" t="s">
        <v>321</v>
      </c>
      <c r="D57" s="372">
        <v>46</v>
      </c>
      <c r="E57" s="372" t="s">
        <v>322</v>
      </c>
      <c r="F57" s="372" t="s">
        <v>323</v>
      </c>
      <c r="G57" s="372" t="s">
        <v>324</v>
      </c>
      <c r="H57" s="372" t="s">
        <v>325</v>
      </c>
      <c r="I57" s="385" t="s">
        <v>326</v>
      </c>
      <c r="J57" s="1218" t="s">
        <v>215</v>
      </c>
      <c r="K57" s="1218" t="s">
        <v>216</v>
      </c>
      <c r="L57" s="1347">
        <v>197</v>
      </c>
      <c r="M57" s="1218" t="s">
        <v>217</v>
      </c>
      <c r="N57" s="1505">
        <v>1</v>
      </c>
      <c r="O57" s="1506">
        <v>0.2</v>
      </c>
      <c r="P57" s="1504">
        <f>(O57/N57)*1</f>
        <v>0.2</v>
      </c>
      <c r="Q57" s="1324">
        <v>0</v>
      </c>
      <c r="R57" s="1325">
        <v>0</v>
      </c>
      <c r="S57" s="1504">
        <v>0.15</v>
      </c>
      <c r="T57" s="1505">
        <v>0</v>
      </c>
      <c r="U57" s="1325">
        <v>59520000</v>
      </c>
      <c r="V57" s="375"/>
      <c r="W57" s="376"/>
      <c r="X57" s="375"/>
      <c r="Y57" s="376"/>
      <c r="Z57" s="375"/>
      <c r="AA57" s="376"/>
      <c r="AB57" s="390" t="s">
        <v>1435</v>
      </c>
    </row>
    <row r="58" spans="1:30" ht="127.5" x14ac:dyDescent="0.25">
      <c r="A58" s="1218"/>
      <c r="B58" s="1218"/>
      <c r="C58" s="1218"/>
      <c r="D58" s="372">
        <v>47</v>
      </c>
      <c r="E58" s="401" t="s">
        <v>327</v>
      </c>
      <c r="F58" s="372" t="s">
        <v>328</v>
      </c>
      <c r="G58" s="372" t="s">
        <v>329</v>
      </c>
      <c r="H58" s="372" t="s">
        <v>330</v>
      </c>
      <c r="I58" s="372" t="s">
        <v>331</v>
      </c>
      <c r="J58" s="1218"/>
      <c r="K58" s="1218"/>
      <c r="L58" s="1347"/>
      <c r="M58" s="1218"/>
      <c r="N58" s="1505"/>
      <c r="O58" s="1506"/>
      <c r="P58" s="1504"/>
      <c r="Q58" s="1324"/>
      <c r="R58" s="1325"/>
      <c r="S58" s="1504"/>
      <c r="T58" s="1505"/>
      <c r="U58" s="1325"/>
      <c r="V58" s="375"/>
      <c r="W58" s="376"/>
      <c r="X58" s="375"/>
      <c r="Y58" s="376"/>
      <c r="Z58" s="375"/>
      <c r="AA58" s="376"/>
      <c r="AB58" s="390" t="s">
        <v>1424</v>
      </c>
      <c r="AC58" s="173">
        <v>15</v>
      </c>
    </row>
    <row r="59" spans="1:30" ht="114.75" x14ac:dyDescent="0.25">
      <c r="A59" s="1218"/>
      <c r="B59" s="1218"/>
      <c r="C59" s="1218"/>
      <c r="D59" s="372">
        <v>48</v>
      </c>
      <c r="E59" s="401" t="s">
        <v>332</v>
      </c>
      <c r="F59" s="372" t="s">
        <v>333</v>
      </c>
      <c r="G59" s="372" t="s">
        <v>334</v>
      </c>
      <c r="H59" s="372" t="s">
        <v>335</v>
      </c>
      <c r="I59" s="385" t="s">
        <v>336</v>
      </c>
      <c r="J59" s="1218"/>
      <c r="K59" s="1218"/>
      <c r="L59" s="1347"/>
      <c r="M59" s="1218"/>
      <c r="N59" s="1505"/>
      <c r="O59" s="1506"/>
      <c r="P59" s="1504"/>
      <c r="Q59" s="1324"/>
      <c r="R59" s="1325"/>
      <c r="S59" s="1504"/>
      <c r="T59" s="1505"/>
      <c r="U59" s="1325"/>
      <c r="V59" s="375"/>
      <c r="W59" s="376"/>
      <c r="X59" s="375"/>
      <c r="Y59" s="376"/>
      <c r="Z59" s="375"/>
      <c r="AA59" s="376"/>
      <c r="AB59" s="390" t="s">
        <v>1085</v>
      </c>
    </row>
    <row r="60" spans="1:30" ht="102" x14ac:dyDescent="0.25">
      <c r="A60" s="1218"/>
      <c r="B60" s="1218"/>
      <c r="C60" s="1218" t="s">
        <v>337</v>
      </c>
      <c r="D60" s="372">
        <v>49</v>
      </c>
      <c r="E60" s="401" t="s">
        <v>338</v>
      </c>
      <c r="F60" s="372" t="s">
        <v>339</v>
      </c>
      <c r="G60" s="372" t="s">
        <v>340</v>
      </c>
      <c r="H60" s="372" t="s">
        <v>341</v>
      </c>
      <c r="I60" s="385" t="s">
        <v>342</v>
      </c>
      <c r="J60" s="1218"/>
      <c r="K60" s="1218"/>
      <c r="L60" s="1347"/>
      <c r="M60" s="1218"/>
      <c r="N60" s="1505"/>
      <c r="O60" s="1506"/>
      <c r="P60" s="1504"/>
      <c r="Q60" s="1324"/>
      <c r="R60" s="1325"/>
      <c r="S60" s="1504"/>
      <c r="T60" s="1505"/>
      <c r="U60" s="1325"/>
      <c r="V60" s="375"/>
      <c r="W60" s="376"/>
      <c r="X60" s="375"/>
      <c r="Y60" s="376"/>
      <c r="Z60" s="375"/>
      <c r="AA60" s="376"/>
      <c r="AB60" s="389" t="s">
        <v>1413</v>
      </c>
    </row>
    <row r="61" spans="1:30" ht="102" x14ac:dyDescent="0.25">
      <c r="A61" s="1218"/>
      <c r="B61" s="1218"/>
      <c r="C61" s="1218"/>
      <c r="D61" s="372">
        <v>50</v>
      </c>
      <c r="E61" s="372" t="s">
        <v>343</v>
      </c>
      <c r="F61" s="372" t="s">
        <v>344</v>
      </c>
      <c r="G61" s="372" t="s">
        <v>345</v>
      </c>
      <c r="H61" s="372" t="s">
        <v>346</v>
      </c>
      <c r="I61" s="372" t="s">
        <v>347</v>
      </c>
      <c r="J61" s="372" t="s">
        <v>406</v>
      </c>
      <c r="K61" s="372" t="s">
        <v>998</v>
      </c>
      <c r="L61" s="198">
        <v>20</v>
      </c>
      <c r="M61" s="372" t="s">
        <v>997</v>
      </c>
      <c r="N61" s="151">
        <v>70</v>
      </c>
      <c r="O61" s="153">
        <v>70</v>
      </c>
      <c r="P61" s="203">
        <f t="shared" ref="P61:P96" si="1">(O61/N61)*1</f>
        <v>1</v>
      </c>
      <c r="Q61" s="175">
        <v>0</v>
      </c>
      <c r="R61" s="163">
        <v>0</v>
      </c>
      <c r="S61" s="203">
        <v>0</v>
      </c>
      <c r="T61" s="151">
        <v>0</v>
      </c>
      <c r="U61" s="163">
        <v>0</v>
      </c>
      <c r="V61" s="375"/>
      <c r="W61" s="376"/>
      <c r="X61" s="375"/>
      <c r="Y61" s="376"/>
      <c r="Z61" s="375"/>
      <c r="AA61" s="376"/>
      <c r="AB61" s="389" t="s">
        <v>1413</v>
      </c>
      <c r="AC61" s="173">
        <v>0</v>
      </c>
    </row>
    <row r="62" spans="1:30" ht="102" x14ac:dyDescent="0.25">
      <c r="A62" s="1218"/>
      <c r="B62" s="1218" t="s">
        <v>381</v>
      </c>
      <c r="C62" s="1219" t="s">
        <v>348</v>
      </c>
      <c r="D62" s="372">
        <v>51</v>
      </c>
      <c r="E62" s="183" t="s">
        <v>349</v>
      </c>
      <c r="F62" s="372" t="s">
        <v>350</v>
      </c>
      <c r="G62" s="372" t="s">
        <v>351</v>
      </c>
      <c r="H62" s="372" t="s">
        <v>352</v>
      </c>
      <c r="I62" s="372" t="s">
        <v>1022</v>
      </c>
      <c r="J62" s="1218" t="s">
        <v>233</v>
      </c>
      <c r="K62" s="1218" t="s">
        <v>234</v>
      </c>
      <c r="L62" s="1347">
        <v>197</v>
      </c>
      <c r="M62" s="1218" t="s">
        <v>217</v>
      </c>
      <c r="N62" s="1505">
        <v>1</v>
      </c>
      <c r="O62" s="1506">
        <v>0.2</v>
      </c>
      <c r="P62" s="1504">
        <f t="shared" si="1"/>
        <v>0.2</v>
      </c>
      <c r="Q62" s="1324">
        <v>0</v>
      </c>
      <c r="R62" s="1325">
        <v>0</v>
      </c>
      <c r="S62" s="1504">
        <v>0</v>
      </c>
      <c r="T62" s="1505">
        <v>0</v>
      </c>
      <c r="U62" s="1325">
        <v>0</v>
      </c>
      <c r="V62" s="375"/>
      <c r="W62" s="376"/>
      <c r="X62" s="375"/>
      <c r="Y62" s="376"/>
      <c r="Z62" s="375"/>
      <c r="AA62" s="376"/>
      <c r="AB62" s="389" t="s">
        <v>1413</v>
      </c>
    </row>
    <row r="63" spans="1:30" ht="89.25" x14ac:dyDescent="0.25">
      <c r="A63" s="1218"/>
      <c r="B63" s="1218"/>
      <c r="C63" s="1219"/>
      <c r="D63" s="372">
        <v>52</v>
      </c>
      <c r="E63" s="402" t="s">
        <v>354</v>
      </c>
      <c r="F63" s="372" t="s">
        <v>355</v>
      </c>
      <c r="G63" s="372" t="s">
        <v>356</v>
      </c>
      <c r="H63" s="372" t="s">
        <v>357</v>
      </c>
      <c r="I63" s="372" t="s">
        <v>353</v>
      </c>
      <c r="J63" s="1218"/>
      <c r="K63" s="1218"/>
      <c r="L63" s="1347"/>
      <c r="M63" s="1218"/>
      <c r="N63" s="1505"/>
      <c r="O63" s="1506"/>
      <c r="P63" s="1504"/>
      <c r="Q63" s="1324"/>
      <c r="R63" s="1325"/>
      <c r="S63" s="1504"/>
      <c r="T63" s="1505"/>
      <c r="U63" s="1325"/>
      <c r="V63" s="375"/>
      <c r="W63" s="376"/>
      <c r="X63" s="375"/>
      <c r="Y63" s="376"/>
      <c r="Z63" s="375"/>
      <c r="AA63" s="376"/>
      <c r="AB63" s="389" t="s">
        <v>1413</v>
      </c>
      <c r="AC63" s="173">
        <v>0</v>
      </c>
    </row>
    <row r="64" spans="1:30" ht="165.75" x14ac:dyDescent="0.25">
      <c r="A64" s="1218"/>
      <c r="B64" s="1218"/>
      <c r="C64" s="1219"/>
      <c r="D64" s="372">
        <v>53</v>
      </c>
      <c r="E64" s="183" t="s">
        <v>358</v>
      </c>
      <c r="F64" s="372" t="s">
        <v>359</v>
      </c>
      <c r="G64" s="372" t="s">
        <v>360</v>
      </c>
      <c r="H64" s="372" t="s">
        <v>361</v>
      </c>
      <c r="I64" s="372" t="s">
        <v>362</v>
      </c>
      <c r="J64" s="1218"/>
      <c r="K64" s="1218"/>
      <c r="L64" s="1347"/>
      <c r="M64" s="1218"/>
      <c r="N64" s="1505"/>
      <c r="O64" s="1506"/>
      <c r="P64" s="1504"/>
      <c r="Q64" s="1324"/>
      <c r="R64" s="1325"/>
      <c r="S64" s="1504"/>
      <c r="T64" s="1505"/>
      <c r="U64" s="1325"/>
      <c r="V64" s="375"/>
      <c r="W64" s="376"/>
      <c r="X64" s="375"/>
      <c r="Y64" s="376"/>
      <c r="Z64" s="375"/>
      <c r="AA64" s="376"/>
      <c r="AB64" s="389" t="s">
        <v>1436</v>
      </c>
    </row>
    <row r="65" spans="1:31" ht="76.5" x14ac:dyDescent="0.25">
      <c r="A65" s="1218"/>
      <c r="B65" s="1218"/>
      <c r="C65" s="1219"/>
      <c r="D65" s="372">
        <v>54</v>
      </c>
      <c r="E65" s="402" t="s">
        <v>363</v>
      </c>
      <c r="F65" s="372" t="s">
        <v>364</v>
      </c>
      <c r="G65" s="372" t="s">
        <v>365</v>
      </c>
      <c r="H65" s="372" t="s">
        <v>366</v>
      </c>
      <c r="I65" s="385" t="s">
        <v>367</v>
      </c>
      <c r="J65" s="1218"/>
      <c r="K65" s="1218"/>
      <c r="L65" s="1347"/>
      <c r="M65" s="1218"/>
      <c r="N65" s="1505"/>
      <c r="O65" s="1506"/>
      <c r="P65" s="1504"/>
      <c r="Q65" s="1324"/>
      <c r="R65" s="1325"/>
      <c r="S65" s="1504"/>
      <c r="T65" s="1505"/>
      <c r="U65" s="1325"/>
      <c r="V65" s="375"/>
      <c r="W65" s="376"/>
      <c r="X65" s="375"/>
      <c r="Y65" s="376"/>
      <c r="Z65" s="375"/>
      <c r="AA65" s="376"/>
      <c r="AB65" s="380" t="s">
        <v>1418</v>
      </c>
    </row>
    <row r="66" spans="1:31" ht="76.5" customHeight="1" x14ac:dyDescent="0.25">
      <c r="A66" s="1218"/>
      <c r="B66" s="1218" t="s">
        <v>368</v>
      </c>
      <c r="C66" s="1218" t="s">
        <v>369</v>
      </c>
      <c r="D66" s="372">
        <v>55</v>
      </c>
      <c r="E66" s="401" t="s">
        <v>370</v>
      </c>
      <c r="F66" s="372" t="s">
        <v>371</v>
      </c>
      <c r="G66" s="372" t="s">
        <v>372</v>
      </c>
      <c r="H66" s="372" t="s">
        <v>373</v>
      </c>
      <c r="I66" s="372" t="s">
        <v>374</v>
      </c>
      <c r="J66" s="1218"/>
      <c r="K66" s="1218"/>
      <c r="L66" s="1347"/>
      <c r="M66" s="1218"/>
      <c r="N66" s="1505"/>
      <c r="O66" s="1506"/>
      <c r="P66" s="1504"/>
      <c r="Q66" s="1324"/>
      <c r="R66" s="1325"/>
      <c r="S66" s="1504"/>
      <c r="T66" s="1505"/>
      <c r="U66" s="1325"/>
      <c r="V66" s="375"/>
      <c r="W66" s="376"/>
      <c r="X66" s="375"/>
      <c r="Y66" s="376"/>
      <c r="Z66" s="375"/>
      <c r="AA66" s="376"/>
      <c r="AB66" s="237" t="s">
        <v>1442</v>
      </c>
    </row>
    <row r="67" spans="1:31" ht="76.5" x14ac:dyDescent="0.25">
      <c r="A67" s="1218"/>
      <c r="B67" s="1218"/>
      <c r="C67" s="1218"/>
      <c r="D67" s="372">
        <v>56</v>
      </c>
      <c r="E67" s="401" t="s">
        <v>375</v>
      </c>
      <c r="F67" s="372" t="s">
        <v>376</v>
      </c>
      <c r="G67" s="372" t="s">
        <v>377</v>
      </c>
      <c r="H67" s="372" t="s">
        <v>378</v>
      </c>
      <c r="I67" s="372" t="s">
        <v>379</v>
      </c>
      <c r="J67" s="1218"/>
      <c r="K67" s="1218"/>
      <c r="L67" s="1347"/>
      <c r="M67" s="1218"/>
      <c r="N67" s="1505"/>
      <c r="O67" s="1506"/>
      <c r="P67" s="1504"/>
      <c r="Q67" s="1324"/>
      <c r="R67" s="1325"/>
      <c r="S67" s="1504"/>
      <c r="T67" s="1505"/>
      <c r="U67" s="1325"/>
      <c r="V67" s="375"/>
      <c r="W67" s="376"/>
      <c r="X67" s="375"/>
      <c r="Y67" s="376"/>
      <c r="Z67" s="375"/>
      <c r="AA67" s="376"/>
      <c r="AB67" s="389" t="s">
        <v>1413</v>
      </c>
    </row>
    <row r="68" spans="1:31" ht="153" x14ac:dyDescent="0.25">
      <c r="A68" s="1219" t="s">
        <v>393</v>
      </c>
      <c r="B68" s="1218" t="s">
        <v>394</v>
      </c>
      <c r="C68" s="1218" t="s">
        <v>1086</v>
      </c>
      <c r="D68" s="372">
        <v>57</v>
      </c>
      <c r="E68" s="372" t="s">
        <v>396</v>
      </c>
      <c r="F68" s="372" t="s">
        <v>397</v>
      </c>
      <c r="G68" s="372" t="s">
        <v>398</v>
      </c>
      <c r="H68" s="372" t="s">
        <v>399</v>
      </c>
      <c r="I68" s="372" t="s">
        <v>400</v>
      </c>
      <c r="J68" s="372" t="s">
        <v>1000</v>
      </c>
      <c r="K68" s="372" t="s">
        <v>1001</v>
      </c>
      <c r="L68" s="200">
        <v>116</v>
      </c>
      <c r="M68" s="374" t="s">
        <v>999</v>
      </c>
      <c r="N68" s="158">
        <v>10</v>
      </c>
      <c r="O68" s="184">
        <v>0</v>
      </c>
      <c r="P68" s="203">
        <f t="shared" si="1"/>
        <v>0</v>
      </c>
      <c r="Q68" s="180">
        <v>0</v>
      </c>
      <c r="R68" s="180">
        <v>0</v>
      </c>
      <c r="S68" s="203">
        <v>0</v>
      </c>
      <c r="T68" s="158">
        <v>0</v>
      </c>
      <c r="U68" s="180">
        <v>0</v>
      </c>
      <c r="V68" s="375"/>
      <c r="W68" s="376"/>
      <c r="X68" s="375"/>
      <c r="Y68" s="376"/>
      <c r="Z68" s="375"/>
      <c r="AA68" s="376"/>
      <c r="AB68" s="380" t="s">
        <v>1416</v>
      </c>
      <c r="AD68" s="173">
        <v>0</v>
      </c>
      <c r="AE68" s="173" t="s">
        <v>1459</v>
      </c>
    </row>
    <row r="69" spans="1:31" ht="231.75" customHeight="1" x14ac:dyDescent="0.25">
      <c r="A69" s="1219"/>
      <c r="B69" s="1218"/>
      <c r="C69" s="1218"/>
      <c r="D69" s="372">
        <v>58</v>
      </c>
      <c r="E69" s="372" t="s">
        <v>401</v>
      </c>
      <c r="F69" s="372" t="s">
        <v>402</v>
      </c>
      <c r="G69" s="372" t="s">
        <v>403</v>
      </c>
      <c r="H69" s="372" t="s">
        <v>404</v>
      </c>
      <c r="I69" s="372" t="s">
        <v>405</v>
      </c>
      <c r="J69" s="374" t="s">
        <v>406</v>
      </c>
      <c r="K69" s="374" t="s">
        <v>407</v>
      </c>
      <c r="L69" s="378">
        <v>207</v>
      </c>
      <c r="M69" s="388" t="s">
        <v>408</v>
      </c>
      <c r="N69" s="158">
        <v>1</v>
      </c>
      <c r="O69" s="184">
        <v>0.2</v>
      </c>
      <c r="P69" s="203">
        <f t="shared" si="1"/>
        <v>0.2</v>
      </c>
      <c r="Q69" s="375">
        <v>0</v>
      </c>
      <c r="R69" s="169">
        <v>0</v>
      </c>
      <c r="S69" s="203">
        <v>0</v>
      </c>
      <c r="T69" s="158">
        <v>0</v>
      </c>
      <c r="U69" s="169">
        <v>0</v>
      </c>
      <c r="V69" s="375"/>
      <c r="W69" s="376"/>
      <c r="X69" s="375"/>
      <c r="Y69" s="376"/>
      <c r="Z69" s="375"/>
      <c r="AA69" s="376"/>
      <c r="AB69" s="380" t="s">
        <v>1446</v>
      </c>
      <c r="AC69" s="89"/>
    </row>
    <row r="70" spans="1:31" ht="182.25" customHeight="1" x14ac:dyDescent="0.25">
      <c r="A70" s="1219"/>
      <c r="B70" s="1218"/>
      <c r="C70" s="1218"/>
      <c r="D70" s="372">
        <v>59</v>
      </c>
      <c r="E70" s="372" t="s">
        <v>409</v>
      </c>
      <c r="F70" s="372" t="s">
        <v>410</v>
      </c>
      <c r="G70" s="372" t="s">
        <v>411</v>
      </c>
      <c r="H70" s="372" t="s">
        <v>412</v>
      </c>
      <c r="I70" s="372" t="s">
        <v>413</v>
      </c>
      <c r="J70" s="372" t="s">
        <v>1002</v>
      </c>
      <c r="K70" s="372" t="s">
        <v>990</v>
      </c>
      <c r="L70" s="374">
        <v>22</v>
      </c>
      <c r="M70" s="374" t="s">
        <v>991</v>
      </c>
      <c r="N70" s="151">
        <v>2</v>
      </c>
      <c r="O70" s="159">
        <v>0.5</v>
      </c>
      <c r="P70" s="203">
        <f t="shared" si="1"/>
        <v>0.25</v>
      </c>
      <c r="Q70" s="175">
        <v>0</v>
      </c>
      <c r="R70" s="163">
        <v>0</v>
      </c>
      <c r="S70" s="203">
        <v>0</v>
      </c>
      <c r="T70" s="151">
        <v>0</v>
      </c>
      <c r="U70" s="163">
        <v>0</v>
      </c>
      <c r="V70" s="375"/>
      <c r="W70" s="376"/>
      <c r="X70" s="375"/>
      <c r="Y70" s="376"/>
      <c r="Z70" s="375"/>
      <c r="AA70" s="376"/>
      <c r="AB70" s="380" t="s">
        <v>1425</v>
      </c>
    </row>
    <row r="71" spans="1:31" ht="150" x14ac:dyDescent="0.25">
      <c r="A71" s="1219"/>
      <c r="B71" s="1218"/>
      <c r="C71" s="1218"/>
      <c r="D71" s="372">
        <v>60</v>
      </c>
      <c r="E71" s="373" t="s">
        <v>414</v>
      </c>
      <c r="F71" s="373" t="s">
        <v>415</v>
      </c>
      <c r="G71" s="373" t="s">
        <v>416</v>
      </c>
      <c r="H71" s="393" t="s">
        <v>417</v>
      </c>
      <c r="I71" s="373" t="s">
        <v>413</v>
      </c>
      <c r="J71" s="372" t="s">
        <v>1000</v>
      </c>
      <c r="K71" s="372" t="s">
        <v>1001</v>
      </c>
      <c r="L71" s="374">
        <v>116</v>
      </c>
      <c r="M71" s="374" t="s">
        <v>1003</v>
      </c>
      <c r="N71" s="158">
        <v>10</v>
      </c>
      <c r="O71" s="184">
        <v>0</v>
      </c>
      <c r="P71" s="203">
        <f t="shared" si="1"/>
        <v>0</v>
      </c>
      <c r="Q71" s="180">
        <v>0</v>
      </c>
      <c r="R71" s="180">
        <v>0</v>
      </c>
      <c r="S71" s="203">
        <v>0</v>
      </c>
      <c r="T71" s="158">
        <v>0</v>
      </c>
      <c r="U71" s="180">
        <v>0</v>
      </c>
      <c r="V71" s="375"/>
      <c r="W71" s="376"/>
      <c r="X71" s="375"/>
      <c r="Y71" s="376"/>
      <c r="Z71" s="375"/>
      <c r="AA71" s="376"/>
      <c r="AB71" s="380" t="s">
        <v>1426</v>
      </c>
    </row>
    <row r="72" spans="1:31" ht="120" x14ac:dyDescent="0.25">
      <c r="A72" s="1219"/>
      <c r="B72" s="1218"/>
      <c r="C72" s="1218" t="s">
        <v>418</v>
      </c>
      <c r="D72" s="372">
        <v>61</v>
      </c>
      <c r="E72" s="372" t="s">
        <v>419</v>
      </c>
      <c r="F72" s="372" t="s">
        <v>420</v>
      </c>
      <c r="G72" s="372" t="s">
        <v>421</v>
      </c>
      <c r="H72" s="372" t="s">
        <v>422</v>
      </c>
      <c r="I72" s="372" t="s">
        <v>423</v>
      </c>
      <c r="J72" s="372" t="s">
        <v>254</v>
      </c>
      <c r="K72" s="372" t="s">
        <v>255</v>
      </c>
      <c r="L72" s="374">
        <v>132</v>
      </c>
      <c r="M72" s="374" t="s">
        <v>996</v>
      </c>
      <c r="N72" s="375">
        <v>8</v>
      </c>
      <c r="O72" s="375">
        <v>8</v>
      </c>
      <c r="P72" s="203">
        <f t="shared" si="1"/>
        <v>1</v>
      </c>
      <c r="Q72" s="375">
        <v>0</v>
      </c>
      <c r="R72" s="180">
        <v>0</v>
      </c>
      <c r="S72" s="203">
        <v>0</v>
      </c>
      <c r="T72" s="375">
        <v>0</v>
      </c>
      <c r="U72" s="180">
        <v>0</v>
      </c>
      <c r="V72" s="375"/>
      <c r="W72" s="376"/>
      <c r="X72" s="375"/>
      <c r="Y72" s="376"/>
      <c r="Z72" s="375"/>
      <c r="AA72" s="376"/>
      <c r="AB72" s="380" t="s">
        <v>1417</v>
      </c>
      <c r="AD72" s="173">
        <v>17</v>
      </c>
      <c r="AE72" s="173" t="s">
        <v>1459</v>
      </c>
    </row>
    <row r="73" spans="1:31" ht="51" x14ac:dyDescent="0.25">
      <c r="A73" s="1219"/>
      <c r="B73" s="1218"/>
      <c r="C73" s="1218"/>
      <c r="D73" s="372">
        <v>62</v>
      </c>
      <c r="E73" s="372" t="s">
        <v>426</v>
      </c>
      <c r="F73" s="372" t="s">
        <v>427</v>
      </c>
      <c r="G73" s="372" t="s">
        <v>428</v>
      </c>
      <c r="H73" s="372" t="s">
        <v>429</v>
      </c>
      <c r="I73" s="372" t="s">
        <v>430</v>
      </c>
      <c r="J73" s="372" t="s">
        <v>233</v>
      </c>
      <c r="K73" s="372" t="s">
        <v>234</v>
      </c>
      <c r="L73" s="374">
        <v>197</v>
      </c>
      <c r="M73" s="374" t="s">
        <v>217</v>
      </c>
      <c r="N73" s="151">
        <v>1</v>
      </c>
      <c r="O73" s="179">
        <v>0.2</v>
      </c>
      <c r="P73" s="203">
        <f t="shared" si="1"/>
        <v>0.2</v>
      </c>
      <c r="Q73" s="375">
        <v>0</v>
      </c>
      <c r="R73" s="376">
        <v>0</v>
      </c>
      <c r="S73" s="203">
        <v>0</v>
      </c>
      <c r="T73" s="151">
        <v>0</v>
      </c>
      <c r="U73" s="376">
        <v>0</v>
      </c>
      <c r="V73" s="375"/>
      <c r="W73" s="376"/>
      <c r="X73" s="375"/>
      <c r="Y73" s="376"/>
      <c r="Z73" s="375"/>
      <c r="AA73" s="376"/>
      <c r="AB73" s="389" t="s">
        <v>1427</v>
      </c>
    </row>
    <row r="74" spans="1:31" ht="63.75" x14ac:dyDescent="0.25">
      <c r="A74" s="1219"/>
      <c r="B74" s="1218"/>
      <c r="C74" s="1218"/>
      <c r="D74" s="372">
        <v>63</v>
      </c>
      <c r="E74" s="372" t="s">
        <v>431</v>
      </c>
      <c r="F74" s="372" t="s">
        <v>432</v>
      </c>
      <c r="G74" s="372" t="s">
        <v>433</v>
      </c>
      <c r="H74" s="372" t="s">
        <v>434</v>
      </c>
      <c r="I74" s="372" t="s">
        <v>435</v>
      </c>
      <c r="J74" s="372" t="s">
        <v>96</v>
      </c>
      <c r="K74" s="372" t="s">
        <v>96</v>
      </c>
      <c r="L74" s="372" t="s">
        <v>96</v>
      </c>
      <c r="M74" s="372" t="s">
        <v>96</v>
      </c>
      <c r="N74" s="375">
        <v>1</v>
      </c>
      <c r="O74" s="375">
        <v>0</v>
      </c>
      <c r="P74" s="203">
        <f t="shared" si="1"/>
        <v>0</v>
      </c>
      <c r="Q74" s="375">
        <v>1</v>
      </c>
      <c r="R74" s="376">
        <f>U74+W74+Y74+AA74</f>
        <v>0</v>
      </c>
      <c r="S74" s="203">
        <v>0</v>
      </c>
      <c r="T74" s="375">
        <v>0</v>
      </c>
      <c r="U74" s="376">
        <v>0</v>
      </c>
      <c r="V74" s="375"/>
      <c r="W74" s="376"/>
      <c r="X74" s="375"/>
      <c r="Y74" s="376"/>
      <c r="Z74" s="375"/>
      <c r="AA74" s="376"/>
      <c r="AB74" s="389" t="s">
        <v>1413</v>
      </c>
    </row>
    <row r="75" spans="1:31" ht="38.25" x14ac:dyDescent="0.25">
      <c r="A75" s="1219"/>
      <c r="B75" s="1218"/>
      <c r="C75" s="1218"/>
      <c r="D75" s="372">
        <v>64</v>
      </c>
      <c r="E75" s="373" t="s">
        <v>436</v>
      </c>
      <c r="F75" s="373" t="s">
        <v>437</v>
      </c>
      <c r="G75" s="373" t="s">
        <v>438</v>
      </c>
      <c r="H75" s="373" t="s">
        <v>439</v>
      </c>
      <c r="I75" s="373" t="s">
        <v>440</v>
      </c>
      <c r="J75" s="374" t="s">
        <v>389</v>
      </c>
      <c r="K75" s="374" t="s">
        <v>390</v>
      </c>
      <c r="L75" s="372" t="s">
        <v>441</v>
      </c>
      <c r="M75" s="41" t="s">
        <v>442</v>
      </c>
      <c r="N75" s="375">
        <v>12</v>
      </c>
      <c r="O75" s="375">
        <v>3</v>
      </c>
      <c r="P75" s="203">
        <f t="shared" si="1"/>
        <v>0.25</v>
      </c>
      <c r="Q75" s="375">
        <v>0</v>
      </c>
      <c r="R75" s="376">
        <v>0</v>
      </c>
      <c r="S75" s="203">
        <v>0</v>
      </c>
      <c r="T75" s="375">
        <v>0</v>
      </c>
      <c r="U75" s="376">
        <v>0</v>
      </c>
      <c r="V75" s="375"/>
      <c r="W75" s="376"/>
      <c r="X75" s="375"/>
      <c r="Y75" s="376"/>
      <c r="Z75" s="375"/>
      <c r="AA75" s="376"/>
      <c r="AB75" s="389" t="s">
        <v>1413</v>
      </c>
    </row>
    <row r="76" spans="1:31" ht="102" x14ac:dyDescent="0.25">
      <c r="A76" s="1219"/>
      <c r="B76" s="1218"/>
      <c r="C76" s="1218"/>
      <c r="D76" s="372">
        <v>65</v>
      </c>
      <c r="E76" s="125" t="s">
        <v>443</v>
      </c>
      <c r="F76" s="372" t="s">
        <v>444</v>
      </c>
      <c r="G76" s="372" t="s">
        <v>445</v>
      </c>
      <c r="H76" s="372" t="s">
        <v>446</v>
      </c>
      <c r="I76" s="372" t="s">
        <v>447</v>
      </c>
      <c r="J76" s="373" t="s">
        <v>233</v>
      </c>
      <c r="K76" s="373" t="s">
        <v>234</v>
      </c>
      <c r="L76" s="374">
        <v>197</v>
      </c>
      <c r="M76" s="374" t="s">
        <v>217</v>
      </c>
      <c r="N76" s="151">
        <v>1</v>
      </c>
      <c r="O76" s="179">
        <v>0.2</v>
      </c>
      <c r="P76" s="203">
        <f t="shared" si="1"/>
        <v>0.2</v>
      </c>
      <c r="Q76" s="375">
        <v>0</v>
      </c>
      <c r="R76" s="376">
        <v>0</v>
      </c>
      <c r="S76" s="203">
        <v>0</v>
      </c>
      <c r="T76" s="151">
        <v>0</v>
      </c>
      <c r="U76" s="376">
        <v>0</v>
      </c>
      <c r="V76" s="375"/>
      <c r="W76" s="376"/>
      <c r="X76" s="375"/>
      <c r="Y76" s="376"/>
      <c r="Z76" s="375"/>
      <c r="AA76" s="376"/>
      <c r="AB76" s="389" t="s">
        <v>1413</v>
      </c>
    </row>
    <row r="77" spans="1:31" ht="51" x14ac:dyDescent="0.25">
      <c r="A77" s="1219"/>
      <c r="B77" s="1218" t="s">
        <v>448</v>
      </c>
      <c r="C77" s="1218" t="s">
        <v>449</v>
      </c>
      <c r="D77" s="372">
        <v>66</v>
      </c>
      <c r="E77" s="372" t="s">
        <v>450</v>
      </c>
      <c r="F77" s="372" t="s">
        <v>451</v>
      </c>
      <c r="G77" s="372" t="s">
        <v>452</v>
      </c>
      <c r="H77" s="372" t="s">
        <v>453</v>
      </c>
      <c r="I77" s="372" t="s">
        <v>454</v>
      </c>
      <c r="J77" s="372" t="s">
        <v>254</v>
      </c>
      <c r="K77" s="372" t="s">
        <v>255</v>
      </c>
      <c r="L77" s="41">
        <v>132</v>
      </c>
      <c r="M77" s="374" t="s">
        <v>996</v>
      </c>
      <c r="N77" s="375">
        <v>8</v>
      </c>
      <c r="O77" s="375">
        <v>8</v>
      </c>
      <c r="P77" s="203">
        <f t="shared" si="1"/>
        <v>1</v>
      </c>
      <c r="Q77" s="375">
        <v>0</v>
      </c>
      <c r="R77" s="180">
        <v>0</v>
      </c>
      <c r="S77" s="203">
        <v>0</v>
      </c>
      <c r="T77" s="375">
        <v>8</v>
      </c>
      <c r="U77" s="180">
        <v>0</v>
      </c>
      <c r="V77" s="375"/>
      <c r="W77" s="376"/>
      <c r="X77" s="375"/>
      <c r="Y77" s="376"/>
      <c r="Z77" s="375"/>
      <c r="AA77" s="376"/>
      <c r="AB77" s="389" t="s">
        <v>1413</v>
      </c>
    </row>
    <row r="78" spans="1:31" ht="51" x14ac:dyDescent="0.25">
      <c r="A78" s="1219"/>
      <c r="B78" s="1218"/>
      <c r="C78" s="1218"/>
      <c r="D78" s="372">
        <v>67</v>
      </c>
      <c r="E78" s="372" t="s">
        <v>456</v>
      </c>
      <c r="F78" s="372" t="s">
        <v>457</v>
      </c>
      <c r="G78" s="372" t="s">
        <v>458</v>
      </c>
      <c r="H78" s="372" t="s">
        <v>459</v>
      </c>
      <c r="I78" s="372" t="s">
        <v>460</v>
      </c>
      <c r="J78" s="1218" t="s">
        <v>233</v>
      </c>
      <c r="K78" s="1218" t="s">
        <v>234</v>
      </c>
      <c r="L78" s="1219">
        <v>197</v>
      </c>
      <c r="M78" s="374" t="s">
        <v>217</v>
      </c>
      <c r="N78" s="1505">
        <v>1</v>
      </c>
      <c r="O78" s="1506">
        <v>0.2</v>
      </c>
      <c r="P78" s="1504">
        <f t="shared" si="1"/>
        <v>0.2</v>
      </c>
      <c r="Q78" s="1324">
        <v>0</v>
      </c>
      <c r="R78" s="1325">
        <v>0</v>
      </c>
      <c r="S78" s="1504">
        <v>0</v>
      </c>
      <c r="T78" s="1505">
        <v>0</v>
      </c>
      <c r="U78" s="1325">
        <v>0</v>
      </c>
      <c r="V78" s="375"/>
      <c r="W78" s="376"/>
      <c r="X78" s="375"/>
      <c r="Y78" s="376"/>
      <c r="Z78" s="375"/>
      <c r="AA78" s="376"/>
      <c r="AB78" s="389" t="s">
        <v>1413</v>
      </c>
    </row>
    <row r="79" spans="1:31" ht="51" x14ac:dyDescent="0.25">
      <c r="A79" s="1219"/>
      <c r="B79" s="1218"/>
      <c r="C79" s="1218"/>
      <c r="D79" s="372">
        <v>68</v>
      </c>
      <c r="E79" s="372" t="s">
        <v>461</v>
      </c>
      <c r="F79" s="372" t="s">
        <v>462</v>
      </c>
      <c r="G79" s="372" t="s">
        <v>463</v>
      </c>
      <c r="H79" s="372" t="s">
        <v>464</v>
      </c>
      <c r="I79" s="372" t="s">
        <v>465</v>
      </c>
      <c r="J79" s="1218"/>
      <c r="K79" s="1218"/>
      <c r="L79" s="1219"/>
      <c r="M79" s="374" t="s">
        <v>217</v>
      </c>
      <c r="N79" s="1505"/>
      <c r="O79" s="1506"/>
      <c r="P79" s="1504"/>
      <c r="Q79" s="1324"/>
      <c r="R79" s="1325"/>
      <c r="S79" s="1504"/>
      <c r="T79" s="1505"/>
      <c r="U79" s="1325"/>
      <c r="V79" s="375"/>
      <c r="W79" s="376"/>
      <c r="X79" s="375"/>
      <c r="Y79" s="376"/>
      <c r="Z79" s="375"/>
      <c r="AA79" s="376"/>
      <c r="AB79" s="389" t="s">
        <v>1413</v>
      </c>
    </row>
    <row r="80" spans="1:31" ht="51" x14ac:dyDescent="0.25">
      <c r="A80" s="1219"/>
      <c r="B80" s="1218"/>
      <c r="C80" s="1218" t="s">
        <v>466</v>
      </c>
      <c r="D80" s="372">
        <v>69</v>
      </c>
      <c r="E80" s="125" t="s">
        <v>467</v>
      </c>
      <c r="F80" s="372" t="s">
        <v>468</v>
      </c>
      <c r="G80" s="372" t="s">
        <v>469</v>
      </c>
      <c r="H80" s="372" t="s">
        <v>470</v>
      </c>
      <c r="I80" s="372" t="s">
        <v>471</v>
      </c>
      <c r="J80" s="1218"/>
      <c r="K80" s="1218"/>
      <c r="L80" s="1219"/>
      <c r="M80" s="374" t="s">
        <v>217</v>
      </c>
      <c r="N80" s="1505"/>
      <c r="O80" s="1506"/>
      <c r="P80" s="1504"/>
      <c r="Q80" s="1324"/>
      <c r="R80" s="1325"/>
      <c r="S80" s="1504"/>
      <c r="T80" s="1505"/>
      <c r="U80" s="1325"/>
      <c r="V80" s="375"/>
      <c r="W80" s="376"/>
      <c r="X80" s="375"/>
      <c r="Y80" s="376"/>
      <c r="Z80" s="375"/>
      <c r="AA80" s="376"/>
      <c r="AB80" s="389" t="s">
        <v>1413</v>
      </c>
    </row>
    <row r="81" spans="1:29" ht="76.5" x14ac:dyDescent="0.25">
      <c r="A81" s="1219"/>
      <c r="B81" s="1218"/>
      <c r="C81" s="1218"/>
      <c r="D81" s="372">
        <v>70</v>
      </c>
      <c r="E81" s="372" t="s">
        <v>472</v>
      </c>
      <c r="F81" s="372" t="s">
        <v>473</v>
      </c>
      <c r="G81" s="372" t="s">
        <v>474</v>
      </c>
      <c r="H81" s="372" t="s">
        <v>475</v>
      </c>
      <c r="I81" s="372" t="s">
        <v>476</v>
      </c>
      <c r="J81" s="1218"/>
      <c r="K81" s="1218"/>
      <c r="L81" s="1219"/>
      <c r="M81" s="374" t="s">
        <v>217</v>
      </c>
      <c r="N81" s="1505"/>
      <c r="O81" s="1506"/>
      <c r="P81" s="1504"/>
      <c r="Q81" s="1324"/>
      <c r="R81" s="1325"/>
      <c r="S81" s="1504"/>
      <c r="T81" s="1505"/>
      <c r="U81" s="1325"/>
      <c r="V81" s="375"/>
      <c r="W81" s="376"/>
      <c r="X81" s="375"/>
      <c r="Y81" s="376"/>
      <c r="Z81" s="375"/>
      <c r="AA81" s="376"/>
      <c r="AB81" s="389" t="s">
        <v>1413</v>
      </c>
    </row>
    <row r="82" spans="1:29" ht="63.75" x14ac:dyDescent="0.25">
      <c r="A82" s="1219"/>
      <c r="B82" s="1218"/>
      <c r="C82" s="1218"/>
      <c r="D82" s="372">
        <v>71</v>
      </c>
      <c r="E82" s="372" t="s">
        <v>477</v>
      </c>
      <c r="F82" s="372" t="s">
        <v>478</v>
      </c>
      <c r="G82" s="372" t="s">
        <v>479</v>
      </c>
      <c r="H82" s="372" t="s">
        <v>480</v>
      </c>
      <c r="I82" s="372" t="s">
        <v>481</v>
      </c>
      <c r="J82" s="372" t="s">
        <v>389</v>
      </c>
      <c r="K82" s="372" t="s">
        <v>603</v>
      </c>
      <c r="L82" s="373">
        <v>226</v>
      </c>
      <c r="M82" s="374" t="s">
        <v>1004</v>
      </c>
      <c r="N82" s="375">
        <v>12</v>
      </c>
      <c r="O82" s="375">
        <v>8</v>
      </c>
      <c r="P82" s="203">
        <f t="shared" si="1"/>
        <v>0.66666666666666663</v>
      </c>
      <c r="Q82" s="375">
        <v>0</v>
      </c>
      <c r="R82" s="180">
        <v>0</v>
      </c>
      <c r="S82" s="203">
        <v>0</v>
      </c>
      <c r="T82" s="375">
        <v>0</v>
      </c>
      <c r="U82" s="180">
        <v>0</v>
      </c>
      <c r="V82" s="375"/>
      <c r="W82" s="376"/>
      <c r="X82" s="375"/>
      <c r="Y82" s="376"/>
      <c r="Z82" s="375"/>
      <c r="AA82" s="376"/>
      <c r="AB82" s="389" t="s">
        <v>1413</v>
      </c>
    </row>
    <row r="83" spans="1:29" ht="89.25" x14ac:dyDescent="0.25">
      <c r="A83" s="1219"/>
      <c r="B83" s="1218"/>
      <c r="C83" s="1218"/>
      <c r="D83" s="372">
        <v>72</v>
      </c>
      <c r="E83" s="125" t="s">
        <v>483</v>
      </c>
      <c r="F83" s="372" t="s">
        <v>484</v>
      </c>
      <c r="G83" s="372" t="s">
        <v>485</v>
      </c>
      <c r="H83" s="372" t="s">
        <v>486</v>
      </c>
      <c r="I83" s="372" t="s">
        <v>1019</v>
      </c>
      <c r="J83" s="372" t="s">
        <v>233</v>
      </c>
      <c r="K83" s="372" t="s">
        <v>234</v>
      </c>
      <c r="L83" s="374">
        <v>197</v>
      </c>
      <c r="M83" s="374" t="s">
        <v>217</v>
      </c>
      <c r="N83" s="151">
        <v>1</v>
      </c>
      <c r="O83" s="179">
        <v>0.2</v>
      </c>
      <c r="P83" s="203">
        <f t="shared" si="1"/>
        <v>0.2</v>
      </c>
      <c r="Q83" s="375">
        <v>0</v>
      </c>
      <c r="R83" s="376">
        <v>0</v>
      </c>
      <c r="S83" s="203">
        <v>0</v>
      </c>
      <c r="T83" s="151">
        <v>0</v>
      </c>
      <c r="U83" s="376">
        <v>0</v>
      </c>
      <c r="V83" s="375"/>
      <c r="W83" s="376"/>
      <c r="X83" s="375"/>
      <c r="Y83" s="376"/>
      <c r="Z83" s="375"/>
      <c r="AA83" s="376"/>
      <c r="AB83" s="389" t="s">
        <v>1413</v>
      </c>
    </row>
    <row r="84" spans="1:29" ht="63.75" x14ac:dyDescent="0.25">
      <c r="A84" s="1219"/>
      <c r="B84" s="1218"/>
      <c r="C84" s="1218"/>
      <c r="D84" s="372">
        <v>73</v>
      </c>
      <c r="E84" s="372" t="s">
        <v>488</v>
      </c>
      <c r="F84" s="372" t="s">
        <v>489</v>
      </c>
      <c r="G84" s="372" t="s">
        <v>490</v>
      </c>
      <c r="H84" s="372" t="s">
        <v>491</v>
      </c>
      <c r="I84" s="372" t="s">
        <v>492</v>
      </c>
      <c r="J84" s="372" t="s">
        <v>236</v>
      </c>
      <c r="K84" s="372" t="s">
        <v>493</v>
      </c>
      <c r="L84" s="373">
        <v>84</v>
      </c>
      <c r="M84" s="372" t="s">
        <v>1005</v>
      </c>
      <c r="N84" s="151">
        <v>26</v>
      </c>
      <c r="O84" s="151">
        <v>28</v>
      </c>
      <c r="P84" s="203">
        <f t="shared" si="1"/>
        <v>1.0769230769230769</v>
      </c>
      <c r="Q84" s="375" t="s">
        <v>1079</v>
      </c>
      <c r="R84" s="376" t="s">
        <v>1079</v>
      </c>
      <c r="S84" s="203">
        <v>0</v>
      </c>
      <c r="T84" s="151">
        <v>0</v>
      </c>
      <c r="U84" s="376" t="s">
        <v>1079</v>
      </c>
      <c r="V84" s="375"/>
      <c r="W84" s="376"/>
      <c r="X84" s="375"/>
      <c r="Y84" s="376"/>
      <c r="Z84" s="375"/>
      <c r="AA84" s="376"/>
      <c r="AB84" s="389" t="s">
        <v>1413</v>
      </c>
    </row>
    <row r="85" spans="1:29" ht="76.5" x14ac:dyDescent="0.25">
      <c r="A85" s="1219" t="s">
        <v>495</v>
      </c>
      <c r="B85" s="1219" t="s">
        <v>496</v>
      </c>
      <c r="C85" s="1218" t="s">
        <v>497</v>
      </c>
      <c r="D85" s="372">
        <v>74</v>
      </c>
      <c r="E85" s="372" t="s">
        <v>498</v>
      </c>
      <c r="F85" s="372" t="s">
        <v>499</v>
      </c>
      <c r="G85" s="372" t="s">
        <v>500</v>
      </c>
      <c r="H85" s="372" t="s">
        <v>501</v>
      </c>
      <c r="I85" s="372" t="s">
        <v>502</v>
      </c>
      <c r="J85" s="372" t="s">
        <v>382</v>
      </c>
      <c r="K85" s="372" t="s">
        <v>383</v>
      </c>
      <c r="L85" s="373">
        <v>250</v>
      </c>
      <c r="M85" s="372" t="s">
        <v>384</v>
      </c>
      <c r="N85" s="375">
        <v>3</v>
      </c>
      <c r="O85" s="375">
        <v>1</v>
      </c>
      <c r="P85" s="203">
        <f t="shared" si="1"/>
        <v>0.33333333333333331</v>
      </c>
      <c r="Q85" s="375">
        <v>0</v>
      </c>
      <c r="R85" s="376">
        <v>0</v>
      </c>
      <c r="S85" s="203">
        <v>0</v>
      </c>
      <c r="T85" s="375">
        <v>0</v>
      </c>
      <c r="U85" s="376">
        <v>0</v>
      </c>
      <c r="V85" s="375"/>
      <c r="W85" s="376"/>
      <c r="X85" s="375"/>
      <c r="Y85" s="376"/>
      <c r="Z85" s="375"/>
      <c r="AA85" s="376"/>
      <c r="AB85" s="389" t="s">
        <v>1413</v>
      </c>
    </row>
    <row r="86" spans="1:29" ht="51" x14ac:dyDescent="0.25">
      <c r="A86" s="1219"/>
      <c r="B86" s="1219"/>
      <c r="C86" s="1218"/>
      <c r="D86" s="372">
        <v>75</v>
      </c>
      <c r="E86" s="372" t="s">
        <v>503</v>
      </c>
      <c r="F86" s="372" t="s">
        <v>504</v>
      </c>
      <c r="G86" s="372" t="s">
        <v>505</v>
      </c>
      <c r="H86" s="372" t="s">
        <v>506</v>
      </c>
      <c r="I86" s="372" t="s">
        <v>507</v>
      </c>
      <c r="J86" s="372" t="s">
        <v>406</v>
      </c>
      <c r="K86" s="372" t="s">
        <v>407</v>
      </c>
      <c r="L86" s="373">
        <v>231</v>
      </c>
      <c r="M86" s="372" t="s">
        <v>391</v>
      </c>
      <c r="N86" s="151">
        <v>1</v>
      </c>
      <c r="O86" s="179">
        <v>0.15</v>
      </c>
      <c r="P86" s="203">
        <f t="shared" si="1"/>
        <v>0.15</v>
      </c>
      <c r="Q86" s="375">
        <v>0</v>
      </c>
      <c r="R86" s="376">
        <v>0</v>
      </c>
      <c r="S86" s="203">
        <v>0</v>
      </c>
      <c r="T86" s="151">
        <v>0</v>
      </c>
      <c r="U86" s="376">
        <v>0</v>
      </c>
      <c r="V86" s="375"/>
      <c r="W86" s="376"/>
      <c r="X86" s="375"/>
      <c r="Y86" s="376"/>
      <c r="Z86" s="375"/>
      <c r="AA86" s="376"/>
      <c r="AB86" s="389" t="s">
        <v>1413</v>
      </c>
    </row>
    <row r="87" spans="1:29" ht="63.75" x14ac:dyDescent="0.25">
      <c r="A87" s="1219"/>
      <c r="B87" s="1219"/>
      <c r="C87" s="1218"/>
      <c r="D87" s="372">
        <v>76</v>
      </c>
      <c r="E87" s="372" t="s">
        <v>508</v>
      </c>
      <c r="F87" s="372" t="s">
        <v>509</v>
      </c>
      <c r="G87" s="372" t="s">
        <v>510</v>
      </c>
      <c r="H87" s="372" t="s">
        <v>511</v>
      </c>
      <c r="I87" s="385" t="s">
        <v>512</v>
      </c>
      <c r="J87" s="372" t="s">
        <v>389</v>
      </c>
      <c r="K87" s="372" t="s">
        <v>390</v>
      </c>
      <c r="L87" s="373">
        <v>232</v>
      </c>
      <c r="M87" s="372" t="s">
        <v>1006</v>
      </c>
      <c r="N87" s="375">
        <v>12</v>
      </c>
      <c r="O87" s="375">
        <v>3</v>
      </c>
      <c r="P87" s="203">
        <f t="shared" si="1"/>
        <v>0.25</v>
      </c>
      <c r="Q87" s="375">
        <v>0</v>
      </c>
      <c r="R87" s="376">
        <v>0</v>
      </c>
      <c r="S87" s="203">
        <v>0</v>
      </c>
      <c r="T87" s="375">
        <v>0</v>
      </c>
      <c r="U87" s="376">
        <v>0</v>
      </c>
      <c r="V87" s="375"/>
      <c r="W87" s="376"/>
      <c r="X87" s="375"/>
      <c r="Y87" s="376"/>
      <c r="Z87" s="375"/>
      <c r="AA87" s="376"/>
      <c r="AB87" s="389" t="s">
        <v>1413</v>
      </c>
    </row>
    <row r="88" spans="1:29" ht="127.5" x14ac:dyDescent="0.25">
      <c r="A88" s="1219"/>
      <c r="B88" s="1219"/>
      <c r="C88" s="1218"/>
      <c r="D88" s="372">
        <v>77</v>
      </c>
      <c r="E88" s="372" t="s">
        <v>513</v>
      </c>
      <c r="F88" s="372" t="s">
        <v>514</v>
      </c>
      <c r="G88" s="372" t="s">
        <v>515</v>
      </c>
      <c r="H88" s="372" t="s">
        <v>516</v>
      </c>
      <c r="I88" s="372" t="s">
        <v>517</v>
      </c>
      <c r="J88" s="372" t="s">
        <v>215</v>
      </c>
      <c r="K88" s="372" t="s">
        <v>216</v>
      </c>
      <c r="L88" s="373">
        <v>197</v>
      </c>
      <c r="M88" s="372" t="s">
        <v>217</v>
      </c>
      <c r="N88" s="1505">
        <v>1</v>
      </c>
      <c r="O88" s="1506">
        <v>0.2</v>
      </c>
      <c r="P88" s="1504">
        <f t="shared" si="1"/>
        <v>0.2</v>
      </c>
      <c r="Q88" s="1324">
        <v>0</v>
      </c>
      <c r="R88" s="1325">
        <v>0</v>
      </c>
      <c r="S88" s="1166">
        <v>0</v>
      </c>
      <c r="T88" s="1505">
        <v>0</v>
      </c>
      <c r="U88" s="1325">
        <v>0</v>
      </c>
      <c r="V88" s="375"/>
      <c r="W88" s="376"/>
      <c r="X88" s="375"/>
      <c r="Y88" s="376"/>
      <c r="Z88" s="375"/>
      <c r="AA88" s="376"/>
      <c r="AB88" s="396" t="s">
        <v>1443</v>
      </c>
      <c r="AC88" s="89" t="s">
        <v>1453</v>
      </c>
    </row>
    <row r="89" spans="1:29" ht="76.5" x14ac:dyDescent="0.25">
      <c r="A89" s="1219"/>
      <c r="B89" s="1219"/>
      <c r="C89" s="1218"/>
      <c r="D89" s="372">
        <v>78</v>
      </c>
      <c r="E89" s="401" t="s">
        <v>518</v>
      </c>
      <c r="F89" s="372" t="s">
        <v>519</v>
      </c>
      <c r="G89" s="372" t="s">
        <v>520</v>
      </c>
      <c r="H89" s="372" t="s">
        <v>516</v>
      </c>
      <c r="I89" s="372" t="s">
        <v>521</v>
      </c>
      <c r="J89" s="372" t="s">
        <v>215</v>
      </c>
      <c r="K89" s="372" t="s">
        <v>216</v>
      </c>
      <c r="L89" s="373">
        <v>197</v>
      </c>
      <c r="M89" s="372" t="s">
        <v>217</v>
      </c>
      <c r="N89" s="1505"/>
      <c r="O89" s="1506"/>
      <c r="P89" s="1504"/>
      <c r="Q89" s="1324"/>
      <c r="R89" s="1325"/>
      <c r="S89" s="1168"/>
      <c r="T89" s="1505"/>
      <c r="U89" s="1325"/>
      <c r="V89" s="375"/>
      <c r="W89" s="376"/>
      <c r="X89" s="375"/>
      <c r="Y89" s="376"/>
      <c r="Z89" s="375"/>
      <c r="AA89" s="376"/>
      <c r="AB89" s="397" t="s">
        <v>1075</v>
      </c>
      <c r="AC89" s="89" t="s">
        <v>1454</v>
      </c>
    </row>
    <row r="90" spans="1:29" ht="51" x14ac:dyDescent="0.25">
      <c r="A90" s="1219"/>
      <c r="B90" s="1219"/>
      <c r="C90" s="1218" t="s">
        <v>522</v>
      </c>
      <c r="D90" s="372">
        <v>79</v>
      </c>
      <c r="E90" s="401" t="s">
        <v>523</v>
      </c>
      <c r="F90" s="372" t="s">
        <v>524</v>
      </c>
      <c r="G90" s="372" t="s">
        <v>525</v>
      </c>
      <c r="H90" s="372" t="s">
        <v>59</v>
      </c>
      <c r="I90" s="372" t="s">
        <v>521</v>
      </c>
      <c r="J90" s="374" t="s">
        <v>233</v>
      </c>
      <c r="K90" s="374" t="s">
        <v>995</v>
      </c>
      <c r="L90" s="372">
        <v>196</v>
      </c>
      <c r="M90" s="374" t="s">
        <v>994</v>
      </c>
      <c r="N90" s="151">
        <v>1</v>
      </c>
      <c r="O90" s="179">
        <v>0.4</v>
      </c>
      <c r="P90" s="203">
        <f t="shared" si="1"/>
        <v>0.4</v>
      </c>
      <c r="Q90" s="375">
        <v>0</v>
      </c>
      <c r="R90" s="376">
        <v>0</v>
      </c>
      <c r="S90" s="203">
        <v>0.1</v>
      </c>
      <c r="T90" s="151">
        <v>0</v>
      </c>
      <c r="U90" s="376">
        <v>0</v>
      </c>
      <c r="V90" s="375"/>
      <c r="W90" s="376"/>
      <c r="X90" s="375"/>
      <c r="Y90" s="376"/>
      <c r="Z90" s="375"/>
      <c r="AA90" s="376"/>
      <c r="AB90" s="390" t="s">
        <v>1075</v>
      </c>
      <c r="AC90" s="173">
        <v>10</v>
      </c>
    </row>
    <row r="91" spans="1:29" ht="153" x14ac:dyDescent="0.25">
      <c r="A91" s="1219"/>
      <c r="B91" s="1219"/>
      <c r="C91" s="1218"/>
      <c r="D91" s="372">
        <v>80</v>
      </c>
      <c r="E91" s="401" t="s">
        <v>527</v>
      </c>
      <c r="F91" s="372" t="s">
        <v>528</v>
      </c>
      <c r="G91" s="372" t="s">
        <v>529</v>
      </c>
      <c r="H91" s="372" t="s">
        <v>530</v>
      </c>
      <c r="I91" s="385" t="s">
        <v>531</v>
      </c>
      <c r="J91" s="372" t="s">
        <v>532</v>
      </c>
      <c r="K91" s="372" t="s">
        <v>533</v>
      </c>
      <c r="L91" s="372" t="s">
        <v>534</v>
      </c>
      <c r="M91" s="372" t="s">
        <v>535</v>
      </c>
      <c r="N91" s="375">
        <v>1</v>
      </c>
      <c r="O91" s="375">
        <v>0.25</v>
      </c>
      <c r="P91" s="203">
        <f t="shared" si="1"/>
        <v>0.25</v>
      </c>
      <c r="Q91" s="375">
        <v>0</v>
      </c>
      <c r="R91" s="376">
        <v>0</v>
      </c>
      <c r="S91" s="203">
        <v>0</v>
      </c>
      <c r="T91" s="375">
        <v>0</v>
      </c>
      <c r="U91" s="376">
        <v>0</v>
      </c>
      <c r="V91" s="375"/>
      <c r="W91" s="376"/>
      <c r="X91" s="375"/>
      <c r="Y91" s="376"/>
      <c r="Z91" s="375"/>
      <c r="AA91" s="376"/>
      <c r="AB91" s="390" t="s">
        <v>1413</v>
      </c>
    </row>
    <row r="92" spans="1:29" ht="63.75" x14ac:dyDescent="0.25">
      <c r="A92" s="1219"/>
      <c r="B92" s="1219"/>
      <c r="C92" s="1218"/>
      <c r="D92" s="372">
        <v>81</v>
      </c>
      <c r="E92" s="401" t="s">
        <v>536</v>
      </c>
      <c r="F92" s="372" t="s">
        <v>537</v>
      </c>
      <c r="G92" s="372" t="s">
        <v>538</v>
      </c>
      <c r="H92" s="372" t="s">
        <v>539</v>
      </c>
      <c r="I92" s="372" t="s">
        <v>540</v>
      </c>
      <c r="J92" s="372" t="s">
        <v>265</v>
      </c>
      <c r="K92" s="372" t="s">
        <v>266</v>
      </c>
      <c r="L92" s="373">
        <v>186</v>
      </c>
      <c r="M92" s="372" t="s">
        <v>526</v>
      </c>
      <c r="N92" s="151">
        <v>1</v>
      </c>
      <c r="O92" s="179">
        <v>0.1</v>
      </c>
      <c r="P92" s="203">
        <f t="shared" si="1"/>
        <v>0.1</v>
      </c>
      <c r="Q92" s="163">
        <v>0</v>
      </c>
      <c r="R92" s="163">
        <v>0</v>
      </c>
      <c r="S92" s="203">
        <v>0</v>
      </c>
      <c r="T92" s="151">
        <v>1</v>
      </c>
      <c r="U92" s="163">
        <v>0</v>
      </c>
      <c r="V92" s="375"/>
      <c r="W92" s="376"/>
      <c r="X92" s="375"/>
      <c r="Y92" s="376"/>
      <c r="Z92" s="375"/>
      <c r="AA92" s="376"/>
      <c r="AB92" s="397" t="s">
        <v>1445</v>
      </c>
      <c r="AC92" s="89" t="s">
        <v>1455</v>
      </c>
    </row>
    <row r="93" spans="1:29" ht="89.25" x14ac:dyDescent="0.25">
      <c r="A93" s="1219"/>
      <c r="B93" s="1219"/>
      <c r="C93" s="1218"/>
      <c r="D93" s="372">
        <v>82</v>
      </c>
      <c r="E93" s="372" t="s">
        <v>541</v>
      </c>
      <c r="F93" s="372" t="s">
        <v>542</v>
      </c>
      <c r="G93" s="372" t="s">
        <v>543</v>
      </c>
      <c r="H93" s="372" t="s">
        <v>59</v>
      </c>
      <c r="I93" s="1218" t="s">
        <v>544</v>
      </c>
      <c r="J93" s="1218" t="s">
        <v>215</v>
      </c>
      <c r="K93" s="1218" t="s">
        <v>216</v>
      </c>
      <c r="L93" s="1217">
        <v>197</v>
      </c>
      <c r="M93" s="1218" t="s">
        <v>217</v>
      </c>
      <c r="N93" s="1505">
        <v>1</v>
      </c>
      <c r="O93" s="1506">
        <v>0.2</v>
      </c>
      <c r="P93" s="1504">
        <f t="shared" si="1"/>
        <v>0.2</v>
      </c>
      <c r="Q93" s="1324">
        <v>0</v>
      </c>
      <c r="R93" s="1325">
        <v>0</v>
      </c>
      <c r="S93" s="1504">
        <v>0</v>
      </c>
      <c r="T93" s="1505">
        <v>0</v>
      </c>
      <c r="U93" s="1325">
        <v>0</v>
      </c>
      <c r="V93" s="375"/>
      <c r="W93" s="376"/>
      <c r="X93" s="375"/>
      <c r="Y93" s="376"/>
      <c r="Z93" s="375"/>
      <c r="AA93" s="376"/>
      <c r="AB93" s="390" t="s">
        <v>1413</v>
      </c>
    </row>
    <row r="94" spans="1:29" ht="140.25" x14ac:dyDescent="0.25">
      <c r="A94" s="1219"/>
      <c r="B94" s="1219"/>
      <c r="C94" s="1218"/>
      <c r="D94" s="372">
        <v>83</v>
      </c>
      <c r="E94" s="401" t="s">
        <v>545</v>
      </c>
      <c r="F94" s="372" t="s">
        <v>546</v>
      </c>
      <c r="G94" s="372" t="s">
        <v>547</v>
      </c>
      <c r="H94" s="372" t="s">
        <v>548</v>
      </c>
      <c r="I94" s="1218"/>
      <c r="J94" s="1218"/>
      <c r="K94" s="1218"/>
      <c r="L94" s="1217"/>
      <c r="M94" s="1218"/>
      <c r="N94" s="1505"/>
      <c r="O94" s="1506"/>
      <c r="P94" s="1504"/>
      <c r="Q94" s="1324"/>
      <c r="R94" s="1325"/>
      <c r="S94" s="1504"/>
      <c r="T94" s="1505"/>
      <c r="U94" s="1325"/>
      <c r="V94" s="375"/>
      <c r="W94" s="376"/>
      <c r="X94" s="375"/>
      <c r="Y94" s="376"/>
      <c r="Z94" s="375"/>
      <c r="AA94" s="376"/>
      <c r="AB94" s="390" t="s">
        <v>1413</v>
      </c>
    </row>
    <row r="95" spans="1:29" ht="89.25" x14ac:dyDescent="0.25">
      <c r="A95" s="1219"/>
      <c r="B95" s="1219"/>
      <c r="C95" s="1218"/>
      <c r="D95" s="372">
        <v>84</v>
      </c>
      <c r="E95" s="372" t="s">
        <v>549</v>
      </c>
      <c r="F95" s="372" t="s">
        <v>550</v>
      </c>
      <c r="G95" s="372" t="s">
        <v>551</v>
      </c>
      <c r="H95" s="372" t="s">
        <v>59</v>
      </c>
      <c r="I95" s="372" t="s">
        <v>552</v>
      </c>
      <c r="J95" s="372" t="s">
        <v>233</v>
      </c>
      <c r="K95" s="372" t="s">
        <v>1008</v>
      </c>
      <c r="L95" s="373">
        <v>191</v>
      </c>
      <c r="M95" s="372" t="s">
        <v>1007</v>
      </c>
      <c r="N95" s="151">
        <v>1</v>
      </c>
      <c r="O95" s="179">
        <v>0.3</v>
      </c>
      <c r="P95" s="203">
        <f t="shared" si="1"/>
        <v>0.3</v>
      </c>
      <c r="Q95" s="163">
        <v>0</v>
      </c>
      <c r="R95" s="171">
        <v>0</v>
      </c>
      <c r="S95" s="203">
        <v>0</v>
      </c>
      <c r="T95" s="151">
        <v>0</v>
      </c>
      <c r="U95" s="171">
        <v>0</v>
      </c>
      <c r="V95" s="375"/>
      <c r="W95" s="376"/>
      <c r="X95" s="375"/>
      <c r="Y95" s="376"/>
      <c r="Z95" s="375"/>
      <c r="AA95" s="376"/>
      <c r="AB95" s="183" t="s">
        <v>1016</v>
      </c>
      <c r="AC95" s="89" t="s">
        <v>1456</v>
      </c>
    </row>
    <row r="96" spans="1:29" ht="89.25" x14ac:dyDescent="0.25">
      <c r="A96" s="1219"/>
      <c r="B96" s="1219"/>
      <c r="C96" s="1218"/>
      <c r="D96" s="372">
        <v>85</v>
      </c>
      <c r="E96" s="372" t="s">
        <v>553</v>
      </c>
      <c r="F96" s="372" t="s">
        <v>554</v>
      </c>
      <c r="G96" s="372" t="s">
        <v>555</v>
      </c>
      <c r="H96" s="372" t="s">
        <v>556</v>
      </c>
      <c r="I96" s="372" t="s">
        <v>557</v>
      </c>
      <c r="J96" s="1218" t="s">
        <v>215</v>
      </c>
      <c r="K96" s="1218" t="s">
        <v>216</v>
      </c>
      <c r="L96" s="1217">
        <v>197</v>
      </c>
      <c r="M96" s="1218" t="s">
        <v>217</v>
      </c>
      <c r="N96" s="1505">
        <v>1</v>
      </c>
      <c r="O96" s="1506">
        <v>0.2</v>
      </c>
      <c r="P96" s="1504">
        <f t="shared" si="1"/>
        <v>0.2</v>
      </c>
      <c r="Q96" s="1324">
        <v>0</v>
      </c>
      <c r="R96" s="1325">
        <v>0</v>
      </c>
      <c r="S96" s="1504">
        <v>0</v>
      </c>
      <c r="T96" s="1505">
        <v>0</v>
      </c>
      <c r="U96" s="1325">
        <v>0</v>
      </c>
      <c r="V96" s="375"/>
      <c r="W96" s="376"/>
      <c r="X96" s="375"/>
      <c r="Y96" s="376"/>
      <c r="Z96" s="375"/>
      <c r="AA96" s="376"/>
      <c r="AB96" s="389" t="s">
        <v>1413</v>
      </c>
    </row>
    <row r="97" spans="1:32" ht="102" x14ac:dyDescent="0.25">
      <c r="A97" s="1219"/>
      <c r="B97" s="1219" t="s">
        <v>558</v>
      </c>
      <c r="C97" s="1218" t="s">
        <v>559</v>
      </c>
      <c r="D97" s="372">
        <v>86</v>
      </c>
      <c r="E97" s="372" t="s">
        <v>560</v>
      </c>
      <c r="F97" s="372" t="s">
        <v>561</v>
      </c>
      <c r="G97" s="372" t="s">
        <v>562</v>
      </c>
      <c r="H97" s="372" t="s">
        <v>563</v>
      </c>
      <c r="I97" s="385" t="s">
        <v>564</v>
      </c>
      <c r="J97" s="1218"/>
      <c r="K97" s="1218"/>
      <c r="L97" s="1217"/>
      <c r="M97" s="1218"/>
      <c r="N97" s="1505"/>
      <c r="O97" s="1506"/>
      <c r="P97" s="1504"/>
      <c r="Q97" s="1324"/>
      <c r="R97" s="1325"/>
      <c r="S97" s="1504"/>
      <c r="T97" s="1505"/>
      <c r="U97" s="1325"/>
      <c r="V97" s="375"/>
      <c r="W97" s="376"/>
      <c r="X97" s="375"/>
      <c r="Y97" s="376"/>
      <c r="Z97" s="375"/>
      <c r="AA97" s="376"/>
      <c r="AB97" s="389" t="s">
        <v>1413</v>
      </c>
    </row>
    <row r="98" spans="1:32" ht="63.75" x14ac:dyDescent="0.25">
      <c r="A98" s="1219"/>
      <c r="B98" s="1219"/>
      <c r="C98" s="1218"/>
      <c r="D98" s="372">
        <v>87</v>
      </c>
      <c r="E98" s="372" t="s">
        <v>565</v>
      </c>
      <c r="F98" s="372" t="s">
        <v>566</v>
      </c>
      <c r="G98" s="372" t="s">
        <v>567</v>
      </c>
      <c r="H98" s="372" t="s">
        <v>568</v>
      </c>
      <c r="I98" s="372" t="s">
        <v>569</v>
      </c>
      <c r="J98" s="1218"/>
      <c r="K98" s="1218"/>
      <c r="L98" s="1217"/>
      <c r="M98" s="1218"/>
      <c r="N98" s="1505"/>
      <c r="O98" s="1506"/>
      <c r="P98" s="1504"/>
      <c r="Q98" s="1324"/>
      <c r="R98" s="1325"/>
      <c r="S98" s="1504"/>
      <c r="T98" s="1505"/>
      <c r="U98" s="1325"/>
      <c r="V98" s="375"/>
      <c r="W98" s="376"/>
      <c r="X98" s="375"/>
      <c r="Y98" s="376"/>
      <c r="Z98" s="375"/>
      <c r="AA98" s="376"/>
      <c r="AB98" s="389" t="s">
        <v>1413</v>
      </c>
    </row>
    <row r="99" spans="1:32" ht="63.75" x14ac:dyDescent="0.25">
      <c r="A99" s="1219"/>
      <c r="B99" s="1219"/>
      <c r="C99" s="1218"/>
      <c r="D99" s="372">
        <v>88</v>
      </c>
      <c r="E99" s="372" t="s">
        <v>570</v>
      </c>
      <c r="F99" s="372" t="s">
        <v>571</v>
      </c>
      <c r="G99" s="372" t="s">
        <v>572</v>
      </c>
      <c r="H99" s="372" t="s">
        <v>59</v>
      </c>
      <c r="I99" s="372" t="s">
        <v>573</v>
      </c>
      <c r="J99" s="1217" t="s">
        <v>574</v>
      </c>
      <c r="K99" s="1217"/>
      <c r="L99" s="1217"/>
      <c r="M99" s="1217"/>
      <c r="N99" s="375"/>
      <c r="O99" s="375">
        <f>T99+V99+X99+Z99</f>
        <v>0</v>
      </c>
      <c r="P99" s="203"/>
      <c r="Q99" s="375">
        <v>0</v>
      </c>
      <c r="R99" s="376">
        <v>0</v>
      </c>
      <c r="S99" s="203">
        <v>0</v>
      </c>
      <c r="T99" s="375">
        <v>0</v>
      </c>
      <c r="U99" s="376">
        <v>0</v>
      </c>
      <c r="V99" s="375"/>
      <c r="W99" s="376"/>
      <c r="X99" s="375"/>
      <c r="Y99" s="376"/>
      <c r="Z99" s="375"/>
      <c r="AA99" s="376"/>
      <c r="AB99" s="389" t="s">
        <v>1413</v>
      </c>
    </row>
    <row r="100" spans="1:32" ht="76.5" x14ac:dyDescent="0.25">
      <c r="A100" s="1219"/>
      <c r="B100" s="1219" t="s">
        <v>558</v>
      </c>
      <c r="C100" s="1218" t="s">
        <v>559</v>
      </c>
      <c r="D100" s="372">
        <v>89</v>
      </c>
      <c r="E100" s="372" t="s">
        <v>575</v>
      </c>
      <c r="F100" s="372" t="s">
        <v>576</v>
      </c>
      <c r="G100" s="372" t="s">
        <v>577</v>
      </c>
      <c r="H100" s="372" t="s">
        <v>59</v>
      </c>
      <c r="I100" s="372" t="s">
        <v>578</v>
      </c>
      <c r="J100" s="1218" t="s">
        <v>215</v>
      </c>
      <c r="K100" s="1218" t="s">
        <v>216</v>
      </c>
      <c r="L100" s="1217">
        <v>197</v>
      </c>
      <c r="M100" s="1218" t="s">
        <v>217</v>
      </c>
      <c r="N100" s="1505">
        <v>1</v>
      </c>
      <c r="O100" s="1506">
        <v>0.2</v>
      </c>
      <c r="P100" s="1504">
        <f>(O100/N100)*1</f>
        <v>0.2</v>
      </c>
      <c r="Q100" s="1324">
        <v>0</v>
      </c>
      <c r="R100" s="1325">
        <v>0</v>
      </c>
      <c r="S100" s="1504">
        <v>0</v>
      </c>
      <c r="T100" s="1505">
        <v>0</v>
      </c>
      <c r="U100" s="1325">
        <v>0</v>
      </c>
      <c r="V100" s="375"/>
      <c r="W100" s="376"/>
      <c r="X100" s="375"/>
      <c r="Y100" s="376"/>
      <c r="Z100" s="375"/>
      <c r="AA100" s="376"/>
      <c r="AB100" s="390" t="s">
        <v>1412</v>
      </c>
    </row>
    <row r="101" spans="1:32" ht="76.5" x14ac:dyDescent="0.25">
      <c r="A101" s="1219"/>
      <c r="B101" s="1219"/>
      <c r="C101" s="1218"/>
      <c r="D101" s="372">
        <v>90</v>
      </c>
      <c r="E101" s="401" t="s">
        <v>579</v>
      </c>
      <c r="F101" s="372" t="s">
        <v>580</v>
      </c>
      <c r="G101" s="372" t="s">
        <v>581</v>
      </c>
      <c r="H101" s="372" t="s">
        <v>563</v>
      </c>
      <c r="I101" s="372" t="s">
        <v>582</v>
      </c>
      <c r="J101" s="1218"/>
      <c r="K101" s="1218"/>
      <c r="L101" s="1217"/>
      <c r="M101" s="1218"/>
      <c r="N101" s="1505"/>
      <c r="O101" s="1506"/>
      <c r="P101" s="1504"/>
      <c r="Q101" s="1324"/>
      <c r="R101" s="1325"/>
      <c r="S101" s="1504"/>
      <c r="T101" s="1505"/>
      <c r="U101" s="1325"/>
      <c r="V101" s="375"/>
      <c r="W101" s="376"/>
      <c r="X101" s="375"/>
      <c r="Y101" s="376"/>
      <c r="Z101" s="375"/>
      <c r="AA101" s="376"/>
      <c r="AB101" s="390" t="s">
        <v>1412</v>
      </c>
    </row>
    <row r="102" spans="1:32" ht="102" x14ac:dyDescent="0.25">
      <c r="A102" s="1219"/>
      <c r="B102" s="1219"/>
      <c r="C102" s="1218"/>
      <c r="D102" s="372">
        <v>91</v>
      </c>
      <c r="E102" s="401" t="s">
        <v>583</v>
      </c>
      <c r="F102" s="372" t="s">
        <v>584</v>
      </c>
      <c r="G102" s="372" t="s">
        <v>585</v>
      </c>
      <c r="H102" s="372" t="s">
        <v>586</v>
      </c>
      <c r="I102" s="372" t="s">
        <v>587</v>
      </c>
      <c r="J102" s="372" t="s">
        <v>588</v>
      </c>
      <c r="K102" s="372" t="s">
        <v>589</v>
      </c>
      <c r="L102" s="372" t="s">
        <v>590</v>
      </c>
      <c r="M102" s="372" t="s">
        <v>591</v>
      </c>
      <c r="N102" s="151">
        <v>1</v>
      </c>
      <c r="O102" s="179">
        <v>0.2</v>
      </c>
      <c r="P102" s="203">
        <f>(O102/N102)*1</f>
        <v>0.2</v>
      </c>
      <c r="Q102" s="375">
        <v>0</v>
      </c>
      <c r="R102" s="376">
        <v>0</v>
      </c>
      <c r="S102" s="203">
        <v>0</v>
      </c>
      <c r="T102" s="151">
        <v>1</v>
      </c>
      <c r="U102" s="376">
        <v>0</v>
      </c>
      <c r="V102" s="375"/>
      <c r="W102" s="376"/>
      <c r="X102" s="375"/>
      <c r="Y102" s="376"/>
      <c r="Z102" s="375"/>
      <c r="AA102" s="376"/>
      <c r="AB102" s="390" t="s">
        <v>1412</v>
      </c>
      <c r="AC102" s="173" t="s">
        <v>1459</v>
      </c>
      <c r="AD102" s="173">
        <v>0</v>
      </c>
      <c r="AE102" s="173">
        <v>10</v>
      </c>
      <c r="AF102" s="173">
        <v>15</v>
      </c>
    </row>
    <row r="103" spans="1:32" ht="89.25" x14ac:dyDescent="0.25">
      <c r="A103" s="1219"/>
      <c r="B103" s="1219"/>
      <c r="C103" s="1218"/>
      <c r="D103" s="372">
        <v>92</v>
      </c>
      <c r="E103" s="372" t="s">
        <v>592</v>
      </c>
      <c r="F103" s="372" t="s">
        <v>593</v>
      </c>
      <c r="G103" s="372" t="s">
        <v>594</v>
      </c>
      <c r="H103" s="372" t="s">
        <v>595</v>
      </c>
      <c r="I103" s="372" t="s">
        <v>596</v>
      </c>
      <c r="J103" s="372" t="s">
        <v>389</v>
      </c>
      <c r="K103" s="372" t="s">
        <v>390</v>
      </c>
      <c r="L103" s="373">
        <v>231</v>
      </c>
      <c r="M103" s="372" t="s">
        <v>1009</v>
      </c>
      <c r="N103" s="151">
        <v>1</v>
      </c>
      <c r="O103" s="179">
        <v>0.15</v>
      </c>
      <c r="P103" s="203">
        <f>(O103/N103)*1</f>
        <v>0.15</v>
      </c>
      <c r="Q103" s="375">
        <v>0</v>
      </c>
      <c r="R103" s="376">
        <v>0</v>
      </c>
      <c r="S103" s="203">
        <v>0</v>
      </c>
      <c r="T103" s="151">
        <v>0</v>
      </c>
      <c r="U103" s="376">
        <v>0</v>
      </c>
      <c r="V103" s="375"/>
      <c r="W103" s="376"/>
      <c r="X103" s="375"/>
      <c r="Y103" s="376"/>
      <c r="Z103" s="375"/>
      <c r="AA103" s="376"/>
      <c r="AB103" s="389" t="s">
        <v>1412</v>
      </c>
      <c r="AD103" s="173">
        <v>10</v>
      </c>
      <c r="AE103" s="173">
        <v>1</v>
      </c>
    </row>
    <row r="104" spans="1:32" ht="51" x14ac:dyDescent="0.25">
      <c r="A104" s="1219"/>
      <c r="B104" s="1219"/>
      <c r="C104" s="1218"/>
      <c r="D104" s="372">
        <v>93</v>
      </c>
      <c r="E104" s="372" t="s">
        <v>598</v>
      </c>
      <c r="F104" s="372" t="s">
        <v>599</v>
      </c>
      <c r="G104" s="372" t="s">
        <v>600</v>
      </c>
      <c r="H104" s="372" t="s">
        <v>601</v>
      </c>
      <c r="I104" s="372" t="s">
        <v>602</v>
      </c>
      <c r="J104" s="372" t="s">
        <v>389</v>
      </c>
      <c r="K104" s="372" t="s">
        <v>603</v>
      </c>
      <c r="L104" s="372">
        <v>226</v>
      </c>
      <c r="M104" s="372" t="s">
        <v>1010</v>
      </c>
      <c r="N104" s="375">
        <v>12</v>
      </c>
      <c r="O104" s="375">
        <v>8</v>
      </c>
      <c r="P104" s="203">
        <f>(O104/N104)*1</f>
        <v>0.66666666666666663</v>
      </c>
      <c r="Q104" s="375">
        <v>0</v>
      </c>
      <c r="R104" s="180">
        <v>0</v>
      </c>
      <c r="S104" s="203">
        <v>0</v>
      </c>
      <c r="T104" s="375">
        <v>0</v>
      </c>
      <c r="U104" s="180">
        <v>0</v>
      </c>
      <c r="V104" s="375"/>
      <c r="W104" s="376"/>
      <c r="X104" s="375"/>
      <c r="Y104" s="376"/>
      <c r="Z104" s="375"/>
      <c r="AA104" s="376"/>
      <c r="AB104" s="389" t="s">
        <v>1412</v>
      </c>
      <c r="AD104" s="173">
        <v>15</v>
      </c>
      <c r="AE104" s="173">
        <v>2</v>
      </c>
    </row>
    <row r="105" spans="1:32" ht="242.25" customHeight="1" x14ac:dyDescent="0.25">
      <c r="A105" s="1219"/>
      <c r="B105" s="1219"/>
      <c r="C105" s="1218"/>
      <c r="D105" s="372">
        <v>94</v>
      </c>
      <c r="E105" s="401" t="s">
        <v>605</v>
      </c>
      <c r="F105" s="372" t="s">
        <v>606</v>
      </c>
      <c r="G105" s="372" t="s">
        <v>607</v>
      </c>
      <c r="H105" s="372" t="s">
        <v>608</v>
      </c>
      <c r="I105" s="372" t="s">
        <v>609</v>
      </c>
      <c r="J105" s="372" t="s">
        <v>254</v>
      </c>
      <c r="K105" s="373" t="s">
        <v>262</v>
      </c>
      <c r="L105" s="372">
        <v>137</v>
      </c>
      <c r="M105" s="372" t="s">
        <v>263</v>
      </c>
      <c r="N105" s="375">
        <v>12</v>
      </c>
      <c r="O105" s="375">
        <v>2</v>
      </c>
      <c r="P105" s="203">
        <f>(O105/N105)*1</f>
        <v>0.16666666666666666</v>
      </c>
      <c r="Q105" s="375">
        <v>0</v>
      </c>
      <c r="R105" s="180">
        <v>0</v>
      </c>
      <c r="S105" s="203">
        <v>0</v>
      </c>
      <c r="T105" s="375">
        <v>0</v>
      </c>
      <c r="U105" s="180">
        <v>0</v>
      </c>
      <c r="V105" s="375"/>
      <c r="W105" s="376"/>
      <c r="X105" s="375"/>
      <c r="Y105" s="376"/>
      <c r="Z105" s="375"/>
      <c r="AA105" s="376"/>
      <c r="AB105" s="389" t="s">
        <v>1413</v>
      </c>
    </row>
    <row r="106" spans="1:32" ht="76.5" customHeight="1" x14ac:dyDescent="0.25">
      <c r="A106" s="1219"/>
      <c r="B106" s="1219"/>
      <c r="C106" s="1218"/>
      <c r="D106" s="372">
        <v>95</v>
      </c>
      <c r="E106" s="401" t="s">
        <v>610</v>
      </c>
      <c r="F106" s="372" t="s">
        <v>611</v>
      </c>
      <c r="G106" s="372" t="s">
        <v>612</v>
      </c>
      <c r="H106" s="372" t="s">
        <v>87</v>
      </c>
      <c r="I106" s="372" t="s">
        <v>613</v>
      </c>
      <c r="J106" s="1218" t="s">
        <v>215</v>
      </c>
      <c r="K106" s="1218" t="s">
        <v>216</v>
      </c>
      <c r="L106" s="1217">
        <v>197</v>
      </c>
      <c r="M106" s="1218" t="s">
        <v>217</v>
      </c>
      <c r="N106" s="1505">
        <v>1</v>
      </c>
      <c r="O106" s="1506">
        <v>0.2</v>
      </c>
      <c r="P106" s="1504">
        <f>(O106/N106)*1</f>
        <v>0.2</v>
      </c>
      <c r="Q106" s="1324">
        <v>0</v>
      </c>
      <c r="R106" s="1325">
        <v>0</v>
      </c>
      <c r="S106" s="1504">
        <v>0.15</v>
      </c>
      <c r="T106" s="1505">
        <v>0</v>
      </c>
      <c r="U106" s="1325">
        <v>0</v>
      </c>
      <c r="V106" s="375"/>
      <c r="W106" s="376"/>
      <c r="X106" s="375"/>
      <c r="Y106" s="376"/>
      <c r="Z106" s="375"/>
      <c r="AA106" s="376"/>
      <c r="AB106" s="390" t="s">
        <v>1411</v>
      </c>
      <c r="AC106" s="173">
        <v>15</v>
      </c>
    </row>
    <row r="107" spans="1:32" ht="76.5" x14ac:dyDescent="0.25">
      <c r="A107" s="1219"/>
      <c r="B107" s="1219"/>
      <c r="C107" s="1218"/>
      <c r="D107" s="372">
        <v>96</v>
      </c>
      <c r="E107" s="401" t="s">
        <v>614</v>
      </c>
      <c r="F107" s="372" t="s">
        <v>615</v>
      </c>
      <c r="G107" s="372" t="s">
        <v>616</v>
      </c>
      <c r="H107" s="372" t="s">
        <v>59</v>
      </c>
      <c r="I107" s="372" t="s">
        <v>617</v>
      </c>
      <c r="J107" s="1218"/>
      <c r="K107" s="1218"/>
      <c r="L107" s="1217"/>
      <c r="M107" s="1218"/>
      <c r="N107" s="1505"/>
      <c r="O107" s="1506"/>
      <c r="P107" s="1504"/>
      <c r="Q107" s="1324"/>
      <c r="R107" s="1325"/>
      <c r="S107" s="1504"/>
      <c r="T107" s="1505"/>
      <c r="U107" s="1325"/>
      <c r="V107" s="375"/>
      <c r="W107" s="376"/>
      <c r="X107" s="375"/>
      <c r="Y107" s="376"/>
      <c r="Z107" s="375"/>
      <c r="AA107" s="376"/>
      <c r="AB107" s="390" t="s">
        <v>1411</v>
      </c>
      <c r="AC107" s="173">
        <v>15</v>
      </c>
    </row>
    <row r="108" spans="1:32" ht="114.75" x14ac:dyDescent="0.25">
      <c r="A108" s="1219"/>
      <c r="B108" s="1219"/>
      <c r="C108" s="372" t="s">
        <v>618</v>
      </c>
      <c r="D108" s="372">
        <v>97</v>
      </c>
      <c r="E108" s="401" t="s">
        <v>619</v>
      </c>
      <c r="F108" s="372" t="s">
        <v>620</v>
      </c>
      <c r="G108" s="372" t="s">
        <v>621</v>
      </c>
      <c r="H108" s="372" t="s">
        <v>59</v>
      </c>
      <c r="I108" s="372" t="s">
        <v>622</v>
      </c>
      <c r="J108" s="372" t="s">
        <v>389</v>
      </c>
      <c r="K108" s="372" t="s">
        <v>603</v>
      </c>
      <c r="L108" s="373">
        <v>226</v>
      </c>
      <c r="M108" s="372" t="s">
        <v>1011</v>
      </c>
      <c r="N108" s="375">
        <v>12</v>
      </c>
      <c r="O108" s="375">
        <v>8</v>
      </c>
      <c r="P108" s="203">
        <f>(O108/N108)*1</f>
        <v>0.66666666666666663</v>
      </c>
      <c r="Q108" s="375">
        <v>0</v>
      </c>
      <c r="R108" s="180">
        <v>0</v>
      </c>
      <c r="S108" s="203">
        <v>0.15</v>
      </c>
      <c r="T108" s="375">
        <v>0</v>
      </c>
      <c r="U108" s="180">
        <v>0</v>
      </c>
      <c r="V108" s="375"/>
      <c r="W108" s="376"/>
      <c r="X108" s="375"/>
      <c r="Y108" s="376"/>
      <c r="Z108" s="375"/>
      <c r="AA108" s="376"/>
      <c r="AB108" s="390" t="s">
        <v>1411</v>
      </c>
    </row>
    <row r="109" spans="1:32" ht="89.25" x14ac:dyDescent="0.25">
      <c r="A109" s="1219" t="s">
        <v>624</v>
      </c>
      <c r="B109" s="1218" t="s">
        <v>625</v>
      </c>
      <c r="C109" s="1218" t="s">
        <v>626</v>
      </c>
      <c r="D109" s="372">
        <v>98</v>
      </c>
      <c r="E109" s="401" t="s">
        <v>627</v>
      </c>
      <c r="F109" s="372" t="s">
        <v>628</v>
      </c>
      <c r="G109" s="372" t="s">
        <v>629</v>
      </c>
      <c r="H109" s="372" t="s">
        <v>630</v>
      </c>
      <c r="I109" s="372" t="s">
        <v>631</v>
      </c>
      <c r="J109" s="1218" t="s">
        <v>233</v>
      </c>
      <c r="K109" s="1218" t="s">
        <v>234</v>
      </c>
      <c r="L109" s="1219">
        <v>197</v>
      </c>
      <c r="M109" s="1219" t="s">
        <v>217</v>
      </c>
      <c r="N109" s="1505">
        <v>1</v>
      </c>
      <c r="O109" s="1506">
        <v>0.2</v>
      </c>
      <c r="P109" s="1504">
        <f>(O109/N109)*1</f>
        <v>0.2</v>
      </c>
      <c r="Q109" s="1324">
        <v>0</v>
      </c>
      <c r="R109" s="1325">
        <v>0</v>
      </c>
      <c r="S109" s="394">
        <v>0.03</v>
      </c>
      <c r="T109" s="1505">
        <v>0</v>
      </c>
      <c r="U109" s="1325">
        <v>0</v>
      </c>
      <c r="V109" s="375"/>
      <c r="W109" s="376"/>
      <c r="X109" s="375"/>
      <c r="Y109" s="376"/>
      <c r="Z109" s="375" t="s">
        <v>1035</v>
      </c>
      <c r="AA109" s="376"/>
      <c r="AB109" s="390" t="s">
        <v>1410</v>
      </c>
    </row>
    <row r="110" spans="1:32" ht="63.75" x14ac:dyDescent="0.25">
      <c r="A110" s="1219"/>
      <c r="B110" s="1218"/>
      <c r="C110" s="1218"/>
      <c r="D110" s="372">
        <v>99</v>
      </c>
      <c r="E110" s="401" t="s">
        <v>632</v>
      </c>
      <c r="F110" s="372" t="s">
        <v>633</v>
      </c>
      <c r="G110" s="372" t="s">
        <v>634</v>
      </c>
      <c r="H110" s="372" t="s">
        <v>635</v>
      </c>
      <c r="I110" s="372" t="s">
        <v>631</v>
      </c>
      <c r="J110" s="1218"/>
      <c r="K110" s="1218"/>
      <c r="L110" s="1219"/>
      <c r="M110" s="1219"/>
      <c r="N110" s="1505"/>
      <c r="O110" s="1506"/>
      <c r="P110" s="1504"/>
      <c r="Q110" s="1324"/>
      <c r="R110" s="1325"/>
      <c r="S110" s="394">
        <v>0.03</v>
      </c>
      <c r="T110" s="1505"/>
      <c r="U110" s="1325"/>
      <c r="V110" s="375"/>
      <c r="W110" s="376"/>
      <c r="X110" s="375"/>
      <c r="Y110" s="376"/>
      <c r="Z110" s="375"/>
      <c r="AA110" s="376"/>
      <c r="AB110" s="390" t="s">
        <v>1410</v>
      </c>
    </row>
    <row r="111" spans="1:32" ht="76.5" x14ac:dyDescent="0.25">
      <c r="A111" s="1219"/>
      <c r="B111" s="1218"/>
      <c r="C111" s="1219" t="s">
        <v>636</v>
      </c>
      <c r="D111" s="374">
        <v>100</v>
      </c>
      <c r="E111" s="401" t="s">
        <v>637</v>
      </c>
      <c r="F111" s="372" t="s">
        <v>638</v>
      </c>
      <c r="G111" s="372" t="s">
        <v>639</v>
      </c>
      <c r="H111" s="372" t="s">
        <v>640</v>
      </c>
      <c r="I111" s="372" t="s">
        <v>641</v>
      </c>
      <c r="J111" s="1218"/>
      <c r="K111" s="1218"/>
      <c r="L111" s="1219"/>
      <c r="M111" s="1219"/>
      <c r="N111" s="1505"/>
      <c r="O111" s="1506"/>
      <c r="P111" s="1504"/>
      <c r="Q111" s="1324"/>
      <c r="R111" s="1325"/>
      <c r="S111" s="394">
        <v>0.03</v>
      </c>
      <c r="T111" s="1505"/>
      <c r="U111" s="1325"/>
      <c r="V111" s="375"/>
      <c r="W111" s="376"/>
      <c r="X111" s="375"/>
      <c r="Y111" s="376"/>
      <c r="Z111" s="375"/>
      <c r="AA111" s="376"/>
      <c r="AB111" s="390" t="s">
        <v>1410</v>
      </c>
    </row>
    <row r="112" spans="1:32" ht="63.75" x14ac:dyDescent="0.25">
      <c r="A112" s="1219"/>
      <c r="B112" s="1218"/>
      <c r="C112" s="1219"/>
      <c r="D112" s="372">
        <v>101</v>
      </c>
      <c r="E112" s="402" t="s">
        <v>642</v>
      </c>
      <c r="F112" s="372" t="s">
        <v>643</v>
      </c>
      <c r="G112" s="372" t="s">
        <v>644</v>
      </c>
      <c r="H112" s="372" t="s">
        <v>645</v>
      </c>
      <c r="I112" s="372" t="s">
        <v>641</v>
      </c>
      <c r="J112" s="1218"/>
      <c r="K112" s="1218"/>
      <c r="L112" s="1219"/>
      <c r="M112" s="1219"/>
      <c r="N112" s="1505"/>
      <c r="O112" s="1506"/>
      <c r="P112" s="1504"/>
      <c r="Q112" s="1324"/>
      <c r="R112" s="1325"/>
      <c r="S112" s="394">
        <v>0.03</v>
      </c>
      <c r="T112" s="1505"/>
      <c r="U112" s="1325"/>
      <c r="V112" s="375"/>
      <c r="W112" s="376"/>
      <c r="X112" s="375"/>
      <c r="Y112" s="376"/>
      <c r="Z112" s="375"/>
      <c r="AA112" s="376"/>
      <c r="AB112" s="390" t="s">
        <v>1410</v>
      </c>
    </row>
    <row r="113" spans="1:31" ht="51" x14ac:dyDescent="0.25">
      <c r="A113" s="1219"/>
      <c r="B113" s="1218"/>
      <c r="C113" s="1219"/>
      <c r="D113" s="372">
        <v>102</v>
      </c>
      <c r="E113" s="401" t="s">
        <v>646</v>
      </c>
      <c r="F113" s="372" t="s">
        <v>647</v>
      </c>
      <c r="G113" s="372" t="s">
        <v>648</v>
      </c>
      <c r="H113" s="372" t="s">
        <v>649</v>
      </c>
      <c r="I113" s="372" t="s">
        <v>650</v>
      </c>
      <c r="J113" s="1218"/>
      <c r="K113" s="1218"/>
      <c r="L113" s="1219"/>
      <c r="M113" s="1219"/>
      <c r="N113" s="1505"/>
      <c r="O113" s="1506"/>
      <c r="P113" s="1504"/>
      <c r="Q113" s="1324"/>
      <c r="R113" s="1325"/>
      <c r="S113" s="394">
        <v>0.03</v>
      </c>
      <c r="T113" s="1505"/>
      <c r="U113" s="1325"/>
      <c r="V113" s="375"/>
      <c r="W113" s="376"/>
      <c r="X113" s="375"/>
      <c r="Y113" s="376"/>
      <c r="Z113" s="375"/>
      <c r="AA113" s="376"/>
      <c r="AB113" s="390" t="s">
        <v>1410</v>
      </c>
    </row>
    <row r="114" spans="1:31" ht="51" x14ac:dyDescent="0.25">
      <c r="A114" s="1219"/>
      <c r="B114" s="1218"/>
      <c r="C114" s="1219"/>
      <c r="D114" s="372">
        <v>103</v>
      </c>
      <c r="E114" s="401" t="s">
        <v>651</v>
      </c>
      <c r="F114" s="372" t="s">
        <v>652</v>
      </c>
      <c r="G114" s="372" t="s">
        <v>653</v>
      </c>
      <c r="H114" s="372" t="s">
        <v>654</v>
      </c>
      <c r="I114" s="372" t="s">
        <v>655</v>
      </c>
      <c r="J114" s="1218"/>
      <c r="K114" s="1218"/>
      <c r="L114" s="1219"/>
      <c r="M114" s="1219"/>
      <c r="N114" s="1505"/>
      <c r="O114" s="1506"/>
      <c r="P114" s="1504"/>
      <c r="Q114" s="1324"/>
      <c r="R114" s="1325"/>
      <c r="S114" s="394">
        <v>0.03</v>
      </c>
      <c r="T114" s="1505"/>
      <c r="U114" s="1325"/>
      <c r="V114" s="375"/>
      <c r="W114" s="376"/>
      <c r="X114" s="375"/>
      <c r="Y114" s="376"/>
      <c r="Z114" s="375"/>
      <c r="AA114" s="376"/>
      <c r="AB114" s="390" t="s">
        <v>1410</v>
      </c>
    </row>
    <row r="115" spans="1:31" ht="63.75" x14ac:dyDescent="0.25">
      <c r="A115" s="1219"/>
      <c r="B115" s="1218"/>
      <c r="C115" s="1219"/>
      <c r="D115" s="374">
        <v>104</v>
      </c>
      <c r="E115" s="401" t="s">
        <v>656</v>
      </c>
      <c r="F115" s="372" t="s">
        <v>657</v>
      </c>
      <c r="G115" s="372" t="s">
        <v>658</v>
      </c>
      <c r="H115" s="372" t="s">
        <v>659</v>
      </c>
      <c r="I115" s="372" t="s">
        <v>660</v>
      </c>
      <c r="J115" s="1218"/>
      <c r="K115" s="1218"/>
      <c r="L115" s="1219"/>
      <c r="M115" s="1219"/>
      <c r="N115" s="1505"/>
      <c r="O115" s="1506"/>
      <c r="P115" s="1504"/>
      <c r="Q115" s="1324"/>
      <c r="R115" s="1325"/>
      <c r="S115" s="394">
        <v>0.03</v>
      </c>
      <c r="T115" s="1505"/>
      <c r="U115" s="1325"/>
      <c r="V115" s="375"/>
      <c r="W115" s="376"/>
      <c r="X115" s="375"/>
      <c r="Y115" s="376"/>
      <c r="Z115" s="375"/>
      <c r="AA115" s="376"/>
      <c r="AB115" s="389" t="s">
        <v>1409</v>
      </c>
    </row>
    <row r="116" spans="1:31" ht="76.5" x14ac:dyDescent="0.25">
      <c r="A116" s="1219"/>
      <c r="B116" s="1218"/>
      <c r="C116" s="1219"/>
      <c r="D116" s="372">
        <v>105</v>
      </c>
      <c r="E116" s="372" t="s">
        <v>661</v>
      </c>
      <c r="F116" s="372" t="s">
        <v>662</v>
      </c>
      <c r="G116" s="372" t="s">
        <v>663</v>
      </c>
      <c r="H116" s="372" t="s">
        <v>664</v>
      </c>
      <c r="I116" s="372" t="s">
        <v>665</v>
      </c>
      <c r="J116" s="1218"/>
      <c r="K116" s="1218"/>
      <c r="L116" s="1219"/>
      <c r="M116" s="1219"/>
      <c r="N116" s="1505"/>
      <c r="O116" s="1506"/>
      <c r="P116" s="1504"/>
      <c r="Q116" s="1324"/>
      <c r="R116" s="1325"/>
      <c r="S116" s="394">
        <v>0.03</v>
      </c>
      <c r="T116" s="1505"/>
      <c r="U116" s="1325"/>
      <c r="V116" s="375"/>
      <c r="W116" s="376"/>
      <c r="X116" s="375"/>
      <c r="Y116" s="376"/>
      <c r="Z116" s="375"/>
      <c r="AA116" s="376"/>
      <c r="AB116" s="389" t="s">
        <v>1408</v>
      </c>
    </row>
    <row r="117" spans="1:31" ht="76.5" x14ac:dyDescent="0.25">
      <c r="A117" s="1219"/>
      <c r="B117" s="1218"/>
      <c r="C117" s="1219"/>
      <c r="D117" s="372">
        <v>106</v>
      </c>
      <c r="E117" s="401" t="s">
        <v>666</v>
      </c>
      <c r="F117" s="372" t="s">
        <v>667</v>
      </c>
      <c r="G117" s="372" t="s">
        <v>668</v>
      </c>
      <c r="H117" s="372" t="s">
        <v>669</v>
      </c>
      <c r="I117" s="372" t="s">
        <v>1020</v>
      </c>
      <c r="J117" s="1218"/>
      <c r="K117" s="1218"/>
      <c r="L117" s="1219"/>
      <c r="M117" s="1219"/>
      <c r="N117" s="1505"/>
      <c r="O117" s="1506"/>
      <c r="P117" s="1504"/>
      <c r="Q117" s="1324"/>
      <c r="R117" s="1325"/>
      <c r="S117" s="394">
        <v>0.03</v>
      </c>
      <c r="T117" s="1505"/>
      <c r="U117" s="1325"/>
      <c r="V117" s="375"/>
      <c r="W117" s="376"/>
      <c r="X117" s="375"/>
      <c r="Y117" s="376"/>
      <c r="Z117" s="375"/>
      <c r="AA117" s="376"/>
      <c r="AB117" s="389" t="s">
        <v>1437</v>
      </c>
    </row>
    <row r="118" spans="1:31" ht="63.75" x14ac:dyDescent="0.25">
      <c r="A118" s="1219"/>
      <c r="B118" s="1218"/>
      <c r="C118" s="1219"/>
      <c r="D118" s="372">
        <v>107</v>
      </c>
      <c r="E118" s="401" t="s">
        <v>671</v>
      </c>
      <c r="F118" s="372" t="s">
        <v>672</v>
      </c>
      <c r="G118" s="372" t="s">
        <v>673</v>
      </c>
      <c r="H118" s="372" t="s">
        <v>59</v>
      </c>
      <c r="I118" s="372" t="s">
        <v>674</v>
      </c>
      <c r="J118" s="1218"/>
      <c r="K118" s="1218"/>
      <c r="L118" s="1219"/>
      <c r="M118" s="1219"/>
      <c r="N118" s="1505"/>
      <c r="O118" s="1506"/>
      <c r="P118" s="1504"/>
      <c r="Q118" s="1324"/>
      <c r="R118" s="1325"/>
      <c r="S118" s="394">
        <v>0.03</v>
      </c>
      <c r="T118" s="1505"/>
      <c r="U118" s="1325"/>
      <c r="V118" s="375"/>
      <c r="W118" s="376"/>
      <c r="X118" s="375"/>
      <c r="Y118" s="376"/>
      <c r="Z118" s="375"/>
      <c r="AA118" s="376"/>
      <c r="AB118" s="389" t="s">
        <v>1406</v>
      </c>
      <c r="AD118" s="400">
        <v>0.03</v>
      </c>
      <c r="AE118" s="173" t="s">
        <v>1459</v>
      </c>
    </row>
    <row r="119" spans="1:31" ht="89.25" x14ac:dyDescent="0.25">
      <c r="A119" s="1219"/>
      <c r="B119" s="1219" t="s">
        <v>675</v>
      </c>
      <c r="C119" s="1218" t="s">
        <v>676</v>
      </c>
      <c r="D119" s="374">
        <v>108</v>
      </c>
      <c r="E119" s="401" t="s">
        <v>677</v>
      </c>
      <c r="F119" s="372" t="s">
        <v>678</v>
      </c>
      <c r="G119" s="372" t="s">
        <v>679</v>
      </c>
      <c r="H119" s="372" t="s">
        <v>680</v>
      </c>
      <c r="I119" s="372" t="s">
        <v>1021</v>
      </c>
      <c r="J119" s="1218"/>
      <c r="K119" s="1218"/>
      <c r="L119" s="1219"/>
      <c r="M119" s="1219"/>
      <c r="N119" s="1505"/>
      <c r="O119" s="1506"/>
      <c r="P119" s="1504"/>
      <c r="Q119" s="1324"/>
      <c r="R119" s="1325"/>
      <c r="S119" s="394">
        <v>0.03</v>
      </c>
      <c r="T119" s="1505"/>
      <c r="U119" s="1325"/>
      <c r="V119" s="375"/>
      <c r="W119" s="376"/>
      <c r="X119" s="375"/>
      <c r="Y119" s="376"/>
      <c r="Z119" s="375"/>
      <c r="AA119" s="376"/>
      <c r="AB119" s="389" t="s">
        <v>1041</v>
      </c>
    </row>
    <row r="120" spans="1:31" ht="76.5" x14ac:dyDescent="0.25">
      <c r="A120" s="1219"/>
      <c r="B120" s="1219"/>
      <c r="C120" s="1218"/>
      <c r="D120" s="372">
        <v>109</v>
      </c>
      <c r="E120" s="401" t="s">
        <v>681</v>
      </c>
      <c r="F120" s="372" t="s">
        <v>682</v>
      </c>
      <c r="G120" s="372" t="s">
        <v>683</v>
      </c>
      <c r="H120" s="372" t="s">
        <v>684</v>
      </c>
      <c r="I120" s="372" t="s">
        <v>685</v>
      </c>
      <c r="J120" s="1218"/>
      <c r="K120" s="1218"/>
      <c r="L120" s="1219"/>
      <c r="M120" s="1219"/>
      <c r="N120" s="1505"/>
      <c r="O120" s="1506"/>
      <c r="P120" s="1504"/>
      <c r="Q120" s="1324"/>
      <c r="R120" s="1325"/>
      <c r="S120" s="394">
        <v>0.03</v>
      </c>
      <c r="T120" s="1505"/>
      <c r="U120" s="1325"/>
      <c r="V120" s="375"/>
      <c r="W120" s="376"/>
      <c r="X120" s="375"/>
      <c r="Y120" s="376"/>
      <c r="Z120" s="375"/>
      <c r="AA120" s="376"/>
      <c r="AB120" s="389" t="s">
        <v>1415</v>
      </c>
    </row>
    <row r="121" spans="1:31" s="369" customFormat="1" x14ac:dyDescent="0.25">
      <c r="A121" s="2"/>
      <c r="B121" s="2"/>
      <c r="C121" s="2"/>
      <c r="D121" s="2"/>
      <c r="E121" s="2"/>
      <c r="F121" s="2"/>
      <c r="G121" s="2"/>
      <c r="H121" s="2"/>
      <c r="I121" s="2"/>
      <c r="J121" s="2"/>
      <c r="K121" s="2"/>
      <c r="L121" s="2"/>
      <c r="M121" s="2"/>
      <c r="N121" s="366"/>
      <c r="O121" s="366"/>
      <c r="P121" s="4"/>
      <c r="Q121" s="366"/>
      <c r="R121" s="366"/>
      <c r="S121" s="366"/>
      <c r="T121" s="366"/>
      <c r="U121" s="367"/>
      <c r="V121" s="366"/>
      <c r="W121" s="367"/>
      <c r="X121" s="366"/>
      <c r="Y121" s="367"/>
      <c r="Z121" s="366"/>
      <c r="AA121" s="367"/>
      <c r="AB121" s="368"/>
    </row>
    <row r="122" spans="1:31" s="369" customFormat="1" x14ac:dyDescent="0.25">
      <c r="A122" s="2"/>
      <c r="B122" s="2"/>
      <c r="C122" s="2"/>
      <c r="D122" s="2"/>
      <c r="E122" s="2"/>
      <c r="F122" s="2"/>
      <c r="G122" s="2"/>
      <c r="H122" s="2"/>
      <c r="I122" s="2"/>
      <c r="J122" s="2"/>
      <c r="K122" s="2"/>
      <c r="L122" s="2"/>
      <c r="M122" s="2"/>
      <c r="N122" s="366"/>
      <c r="O122" s="366"/>
      <c r="P122" s="4"/>
      <c r="Q122" s="366"/>
      <c r="R122" s="366"/>
      <c r="S122" s="366"/>
      <c r="T122" s="366"/>
      <c r="U122" s="367"/>
      <c r="V122" s="366"/>
      <c r="W122" s="367"/>
      <c r="X122" s="366"/>
      <c r="Y122" s="367"/>
      <c r="Z122" s="366"/>
      <c r="AA122" s="367"/>
      <c r="AB122" s="368"/>
    </row>
    <row r="123" spans="1:31" s="369" customFormat="1" x14ac:dyDescent="0.25">
      <c r="A123" s="2"/>
      <c r="B123" s="2"/>
      <c r="C123" s="2"/>
      <c r="D123" s="2"/>
      <c r="E123" s="2"/>
      <c r="F123" s="2"/>
      <c r="G123" s="2"/>
      <c r="H123" s="2"/>
      <c r="I123" s="2"/>
      <c r="J123" s="2"/>
      <c r="K123" s="2"/>
      <c r="L123" s="2"/>
      <c r="M123" s="2"/>
      <c r="N123" s="366"/>
      <c r="O123" s="366"/>
      <c r="P123" s="4"/>
      <c r="Q123" s="366"/>
      <c r="R123" s="366"/>
      <c r="S123" s="366"/>
      <c r="T123" s="366"/>
      <c r="U123" s="367"/>
      <c r="V123" s="366"/>
      <c r="W123" s="367"/>
      <c r="X123" s="366"/>
      <c r="Y123" s="367"/>
      <c r="Z123" s="366"/>
      <c r="AA123" s="367"/>
      <c r="AB123" s="368"/>
    </row>
    <row r="124" spans="1:31" s="369" customFormat="1" x14ac:dyDescent="0.25">
      <c r="A124" s="2"/>
      <c r="B124" s="2"/>
      <c r="C124" s="2"/>
      <c r="D124" s="2"/>
      <c r="E124" s="2"/>
      <c r="F124" s="2"/>
      <c r="G124" s="2"/>
      <c r="H124" s="2"/>
      <c r="I124" s="2"/>
      <c r="J124" s="2"/>
      <c r="K124" s="2"/>
      <c r="L124" s="2"/>
      <c r="M124" s="2"/>
      <c r="N124" s="366"/>
      <c r="O124" s="366"/>
      <c r="P124" s="4"/>
      <c r="Q124" s="366"/>
      <c r="R124" s="366"/>
      <c r="S124" s="366"/>
      <c r="T124" s="366"/>
      <c r="U124" s="367"/>
      <c r="V124" s="366"/>
      <c r="W124" s="367"/>
      <c r="X124" s="366"/>
      <c r="Y124" s="367"/>
      <c r="Z124" s="366"/>
      <c r="AA124" s="367"/>
      <c r="AB124" s="368"/>
    </row>
    <row r="125" spans="1:31" s="369" customFormat="1" x14ac:dyDescent="0.25">
      <c r="A125" s="2"/>
      <c r="B125" s="2"/>
      <c r="C125" s="2"/>
      <c r="D125" s="2"/>
      <c r="E125" s="2"/>
      <c r="F125" s="2"/>
      <c r="G125" s="2"/>
      <c r="H125" s="2"/>
      <c r="I125" s="2"/>
      <c r="J125" s="2"/>
      <c r="K125" s="2"/>
      <c r="L125" s="2"/>
      <c r="M125" s="2"/>
      <c r="N125" s="366"/>
      <c r="O125" s="366"/>
      <c r="P125" s="4"/>
      <c r="Q125" s="366"/>
      <c r="R125" s="366"/>
      <c r="S125" s="366"/>
      <c r="T125" s="366"/>
      <c r="U125" s="367"/>
      <c r="V125" s="366"/>
      <c r="W125" s="367"/>
      <c r="X125" s="366"/>
      <c r="Y125" s="367"/>
      <c r="Z125" s="366"/>
      <c r="AA125" s="367"/>
      <c r="AB125" s="368"/>
    </row>
    <row r="126" spans="1:31" s="369" customFormat="1" x14ac:dyDescent="0.25">
      <c r="A126" s="2"/>
      <c r="B126" s="2"/>
      <c r="C126" s="2"/>
      <c r="D126" s="2"/>
      <c r="E126" s="2"/>
      <c r="F126" s="2"/>
      <c r="G126" s="2"/>
      <c r="H126" s="2"/>
      <c r="I126" s="2"/>
      <c r="J126" s="2"/>
      <c r="K126" s="2"/>
      <c r="L126" s="2"/>
      <c r="M126" s="2"/>
      <c r="N126" s="366"/>
      <c r="O126" s="366"/>
      <c r="P126" s="4"/>
      <c r="Q126" s="366"/>
      <c r="R126" s="366"/>
      <c r="S126" s="366"/>
      <c r="T126" s="366"/>
      <c r="U126" s="367"/>
      <c r="V126" s="366"/>
      <c r="W126" s="367"/>
      <c r="X126" s="366"/>
      <c r="Y126" s="367"/>
      <c r="Z126" s="366"/>
      <c r="AA126" s="367"/>
      <c r="AB126" s="368"/>
    </row>
    <row r="127" spans="1:31" s="369" customFormat="1" x14ac:dyDescent="0.25">
      <c r="A127" s="2"/>
      <c r="B127" s="2"/>
      <c r="C127" s="2"/>
      <c r="D127" s="2"/>
      <c r="E127" s="2"/>
      <c r="F127" s="2"/>
      <c r="G127" s="2"/>
      <c r="H127" s="2"/>
      <c r="I127" s="2"/>
      <c r="J127" s="2"/>
      <c r="K127" s="2"/>
      <c r="L127" s="2"/>
      <c r="M127" s="2"/>
      <c r="N127" s="366"/>
      <c r="O127" s="366"/>
      <c r="P127" s="4"/>
      <c r="Q127" s="366"/>
      <c r="R127" s="366"/>
      <c r="S127" s="366"/>
      <c r="T127" s="366"/>
      <c r="U127" s="367"/>
      <c r="V127" s="366"/>
      <c r="W127" s="367"/>
      <c r="X127" s="366"/>
      <c r="Y127" s="367"/>
      <c r="Z127" s="366"/>
      <c r="AA127" s="367"/>
      <c r="AB127" s="368"/>
    </row>
    <row r="128" spans="1:31" s="369" customFormat="1" x14ac:dyDescent="0.25">
      <c r="A128" s="2"/>
      <c r="B128" s="2"/>
      <c r="C128" s="2"/>
      <c r="D128" s="2"/>
      <c r="E128" s="2"/>
      <c r="F128" s="2"/>
      <c r="G128" s="2"/>
      <c r="H128" s="2"/>
      <c r="I128" s="2"/>
      <c r="J128" s="2"/>
      <c r="K128" s="2"/>
      <c r="L128" s="2"/>
      <c r="M128" s="2"/>
      <c r="N128" s="366"/>
      <c r="O128" s="366"/>
      <c r="P128" s="4"/>
      <c r="Q128" s="366"/>
      <c r="R128" s="366"/>
      <c r="S128" s="366"/>
      <c r="T128" s="366"/>
      <c r="U128" s="367"/>
      <c r="V128" s="366"/>
      <c r="W128" s="367"/>
      <c r="X128" s="366"/>
      <c r="Y128" s="367"/>
      <c r="Z128" s="366"/>
      <c r="AA128" s="367"/>
      <c r="AB128" s="368"/>
    </row>
    <row r="129" spans="1:28" s="369" customFormat="1" x14ac:dyDescent="0.25">
      <c r="A129" s="2"/>
      <c r="B129" s="2"/>
      <c r="C129" s="2"/>
      <c r="D129" s="2"/>
      <c r="E129" s="2"/>
      <c r="F129" s="2"/>
      <c r="G129" s="2"/>
      <c r="H129" s="2"/>
      <c r="I129" s="2"/>
      <c r="J129" s="2"/>
      <c r="K129" s="2"/>
      <c r="L129" s="2"/>
      <c r="M129" s="2"/>
      <c r="N129" s="366"/>
      <c r="O129" s="366"/>
      <c r="P129" s="4"/>
      <c r="Q129" s="366"/>
      <c r="R129" s="366"/>
      <c r="S129" s="366"/>
      <c r="T129" s="366"/>
      <c r="U129" s="367"/>
      <c r="V129" s="366"/>
      <c r="W129" s="367"/>
      <c r="X129" s="366"/>
      <c r="Y129" s="367"/>
      <c r="Z129" s="366"/>
      <c r="AA129" s="367"/>
      <c r="AB129" s="368"/>
    </row>
    <row r="130" spans="1:28" s="369" customFormat="1" x14ac:dyDescent="0.25">
      <c r="A130" s="2"/>
      <c r="B130" s="2"/>
      <c r="C130" s="2"/>
      <c r="D130" s="2"/>
      <c r="E130" s="2"/>
      <c r="F130" s="2"/>
      <c r="G130" s="2"/>
      <c r="H130" s="2"/>
      <c r="I130" s="2"/>
      <c r="J130" s="2"/>
      <c r="K130" s="2"/>
      <c r="L130" s="2"/>
      <c r="M130" s="2"/>
      <c r="N130" s="366"/>
      <c r="O130" s="366"/>
      <c r="P130" s="4"/>
      <c r="Q130" s="366"/>
      <c r="R130" s="366"/>
      <c r="S130" s="366"/>
      <c r="T130" s="366"/>
      <c r="U130" s="367"/>
      <c r="V130" s="366"/>
      <c r="W130" s="367"/>
      <c r="X130" s="366"/>
      <c r="Y130" s="367"/>
      <c r="Z130" s="366"/>
      <c r="AA130" s="367"/>
      <c r="AB130" s="368"/>
    </row>
    <row r="131" spans="1:28" s="369" customFormat="1" x14ac:dyDescent="0.25">
      <c r="A131" s="2"/>
      <c r="B131" s="2"/>
      <c r="C131" s="2"/>
      <c r="D131" s="2"/>
      <c r="E131" s="2"/>
      <c r="F131" s="2"/>
      <c r="G131" s="2"/>
      <c r="H131" s="2"/>
      <c r="I131" s="2"/>
      <c r="J131" s="2"/>
      <c r="K131" s="2"/>
      <c r="L131" s="2"/>
      <c r="M131" s="2"/>
      <c r="N131" s="366"/>
      <c r="O131" s="366"/>
      <c r="P131" s="4"/>
      <c r="Q131" s="366"/>
      <c r="R131" s="366"/>
      <c r="S131" s="366"/>
      <c r="T131" s="366"/>
      <c r="U131" s="367"/>
      <c r="V131" s="366"/>
      <c r="W131" s="367"/>
      <c r="X131" s="366"/>
      <c r="Y131" s="367"/>
      <c r="Z131" s="366"/>
      <c r="AA131" s="367"/>
      <c r="AB131" s="368"/>
    </row>
    <row r="132" spans="1:28" s="369" customFormat="1" x14ac:dyDescent="0.25">
      <c r="A132" s="2"/>
      <c r="B132" s="2"/>
      <c r="C132" s="2"/>
      <c r="D132" s="2"/>
      <c r="E132" s="2"/>
      <c r="F132" s="2"/>
      <c r="G132" s="2"/>
      <c r="H132" s="2"/>
      <c r="I132" s="2"/>
      <c r="J132" s="2"/>
      <c r="K132" s="2"/>
      <c r="L132" s="2"/>
      <c r="M132" s="2"/>
      <c r="N132" s="366"/>
      <c r="O132" s="366"/>
      <c r="P132" s="4"/>
      <c r="Q132" s="366"/>
      <c r="R132" s="366"/>
      <c r="S132" s="366"/>
      <c r="T132" s="366"/>
      <c r="U132" s="367"/>
      <c r="V132" s="366"/>
      <c r="W132" s="367"/>
      <c r="X132" s="366"/>
      <c r="Y132" s="367"/>
      <c r="Z132" s="366"/>
      <c r="AA132" s="367"/>
      <c r="AB132" s="368"/>
    </row>
    <row r="133" spans="1:28" s="369" customFormat="1" x14ac:dyDescent="0.25">
      <c r="A133" s="2"/>
      <c r="B133" s="2"/>
      <c r="C133" s="2"/>
      <c r="D133" s="2"/>
      <c r="E133" s="2"/>
      <c r="F133" s="2"/>
      <c r="G133" s="2"/>
      <c r="H133" s="2"/>
      <c r="I133" s="2"/>
      <c r="J133" s="2"/>
      <c r="K133" s="2"/>
      <c r="L133" s="2"/>
      <c r="M133" s="2"/>
      <c r="N133" s="366"/>
      <c r="O133" s="366"/>
      <c r="P133" s="4"/>
      <c r="Q133" s="366"/>
      <c r="R133" s="366"/>
      <c r="S133" s="366"/>
      <c r="T133" s="366"/>
      <c r="U133" s="367"/>
      <c r="V133" s="366"/>
      <c r="W133" s="367"/>
      <c r="X133" s="366"/>
      <c r="Y133" s="367"/>
      <c r="Z133" s="366"/>
      <c r="AA133" s="367"/>
      <c r="AB133" s="368"/>
    </row>
    <row r="134" spans="1:28" s="369" customFormat="1" x14ac:dyDescent="0.25">
      <c r="A134" s="2"/>
      <c r="B134" s="2"/>
      <c r="C134" s="2"/>
      <c r="D134" s="2"/>
      <c r="E134" s="2"/>
      <c r="F134" s="2"/>
      <c r="G134" s="2"/>
      <c r="H134" s="2"/>
      <c r="I134" s="2"/>
      <c r="J134" s="2"/>
      <c r="K134" s="2"/>
      <c r="L134" s="2"/>
      <c r="M134" s="2"/>
      <c r="N134" s="366"/>
      <c r="O134" s="366"/>
      <c r="P134" s="4"/>
      <c r="Q134" s="366"/>
      <c r="R134" s="366"/>
      <c r="S134" s="366"/>
      <c r="T134" s="366"/>
      <c r="U134" s="367"/>
      <c r="V134" s="366"/>
      <c r="W134" s="367"/>
      <c r="X134" s="366"/>
      <c r="Y134" s="367"/>
      <c r="Z134" s="366"/>
      <c r="AA134" s="367"/>
      <c r="AB134" s="368"/>
    </row>
    <row r="135" spans="1:28" s="369" customFormat="1" x14ac:dyDescent="0.25">
      <c r="A135" s="2"/>
      <c r="B135" s="2"/>
      <c r="C135" s="2"/>
      <c r="D135" s="2"/>
      <c r="E135" s="2"/>
      <c r="F135" s="2"/>
      <c r="G135" s="2"/>
      <c r="H135" s="2"/>
      <c r="I135" s="2"/>
      <c r="J135" s="2"/>
      <c r="K135" s="2"/>
      <c r="L135" s="2"/>
      <c r="M135" s="2"/>
      <c r="N135" s="366"/>
      <c r="O135" s="366"/>
      <c r="P135" s="4"/>
      <c r="Q135" s="366"/>
      <c r="R135" s="366"/>
      <c r="S135" s="366"/>
      <c r="T135" s="366"/>
      <c r="U135" s="367"/>
      <c r="V135" s="366"/>
      <c r="W135" s="367"/>
      <c r="X135" s="366"/>
      <c r="Y135" s="367"/>
      <c r="Z135" s="366"/>
      <c r="AA135" s="367"/>
      <c r="AB135" s="368"/>
    </row>
    <row r="136" spans="1:28" s="369" customFormat="1" x14ac:dyDescent="0.25">
      <c r="A136" s="2"/>
      <c r="B136" s="2"/>
      <c r="C136" s="2"/>
      <c r="D136" s="2"/>
      <c r="E136" s="2"/>
      <c r="F136" s="2"/>
      <c r="G136" s="2"/>
      <c r="H136" s="2"/>
      <c r="I136" s="2"/>
      <c r="J136" s="2"/>
      <c r="K136" s="2"/>
      <c r="L136" s="2"/>
      <c r="M136" s="2"/>
      <c r="N136" s="366"/>
      <c r="O136" s="366"/>
      <c r="P136" s="4"/>
      <c r="Q136" s="366"/>
      <c r="R136" s="366"/>
      <c r="S136" s="366"/>
      <c r="T136" s="366"/>
      <c r="U136" s="367"/>
      <c r="V136" s="366"/>
      <c r="W136" s="367"/>
      <c r="X136" s="366"/>
      <c r="Y136" s="367"/>
      <c r="Z136" s="366"/>
      <c r="AA136" s="367"/>
      <c r="AB136" s="368"/>
    </row>
    <row r="137" spans="1:28" s="369" customFormat="1" x14ac:dyDescent="0.25">
      <c r="A137" s="2"/>
      <c r="B137" s="2"/>
      <c r="C137" s="2"/>
      <c r="D137" s="2"/>
      <c r="E137" s="2"/>
      <c r="F137" s="2"/>
      <c r="G137" s="2"/>
      <c r="H137" s="2"/>
      <c r="I137" s="2"/>
      <c r="J137" s="2"/>
      <c r="K137" s="2"/>
      <c r="L137" s="2"/>
      <c r="M137" s="2"/>
      <c r="N137" s="366"/>
      <c r="O137" s="366"/>
      <c r="P137" s="4"/>
      <c r="Q137" s="366"/>
      <c r="R137" s="366"/>
      <c r="S137" s="366"/>
      <c r="T137" s="366"/>
      <c r="U137" s="367"/>
      <c r="V137" s="366"/>
      <c r="W137" s="367"/>
      <c r="X137" s="366"/>
      <c r="Y137" s="367"/>
      <c r="Z137" s="366"/>
      <c r="AA137" s="367"/>
      <c r="AB137" s="368"/>
    </row>
    <row r="138" spans="1:28" s="369" customFormat="1" x14ac:dyDescent="0.25">
      <c r="A138" s="2"/>
      <c r="B138" s="2"/>
      <c r="C138" s="2"/>
      <c r="D138" s="2"/>
      <c r="E138" s="2"/>
      <c r="F138" s="2"/>
      <c r="G138" s="2"/>
      <c r="H138" s="2"/>
      <c r="I138" s="2"/>
      <c r="J138" s="2"/>
      <c r="K138" s="2"/>
      <c r="L138" s="2"/>
      <c r="M138" s="2"/>
      <c r="N138" s="366"/>
      <c r="O138" s="366"/>
      <c r="P138" s="4"/>
      <c r="Q138" s="366"/>
      <c r="R138" s="366"/>
      <c r="S138" s="366"/>
      <c r="T138" s="366"/>
      <c r="U138" s="367"/>
      <c r="V138" s="366"/>
      <c r="W138" s="367"/>
      <c r="X138" s="366"/>
      <c r="Y138" s="367"/>
      <c r="Z138" s="366"/>
      <c r="AA138" s="367"/>
      <c r="AB138" s="368"/>
    </row>
    <row r="139" spans="1:28" s="369" customFormat="1" x14ac:dyDescent="0.25">
      <c r="A139" s="2"/>
      <c r="B139" s="2"/>
      <c r="C139" s="2"/>
      <c r="D139" s="2"/>
      <c r="E139" s="2"/>
      <c r="F139" s="2"/>
      <c r="G139" s="2"/>
      <c r="H139" s="2"/>
      <c r="I139" s="2"/>
      <c r="J139" s="2"/>
      <c r="K139" s="2"/>
      <c r="L139" s="2"/>
      <c r="M139" s="2"/>
      <c r="N139" s="366"/>
      <c r="O139" s="366"/>
      <c r="P139" s="4"/>
      <c r="Q139" s="366"/>
      <c r="R139" s="366"/>
      <c r="S139" s="366"/>
      <c r="T139" s="366"/>
      <c r="U139" s="367"/>
      <c r="V139" s="366"/>
      <c r="W139" s="367"/>
      <c r="X139" s="366"/>
      <c r="Y139" s="367"/>
      <c r="Z139" s="366"/>
      <c r="AA139" s="367"/>
      <c r="AB139" s="368"/>
    </row>
    <row r="140" spans="1:28" s="369" customFormat="1" x14ac:dyDescent="0.25">
      <c r="A140" s="2"/>
      <c r="B140" s="2"/>
      <c r="C140" s="2"/>
      <c r="D140" s="2"/>
      <c r="E140" s="2"/>
      <c r="F140" s="2"/>
      <c r="G140" s="2"/>
      <c r="H140" s="2"/>
      <c r="I140" s="2"/>
      <c r="J140" s="2"/>
      <c r="K140" s="2"/>
      <c r="L140" s="2"/>
      <c r="M140" s="2"/>
      <c r="N140" s="366"/>
      <c r="O140" s="366"/>
      <c r="P140" s="4"/>
      <c r="Q140" s="366"/>
      <c r="R140" s="366"/>
      <c r="S140" s="366"/>
      <c r="T140" s="366"/>
      <c r="U140" s="367"/>
      <c r="V140" s="366"/>
      <c r="W140" s="367"/>
      <c r="X140" s="366"/>
      <c r="Y140" s="367"/>
      <c r="Z140" s="366"/>
      <c r="AA140" s="367"/>
      <c r="AB140" s="368"/>
    </row>
    <row r="141" spans="1:28" s="369" customFormat="1" x14ac:dyDescent="0.25">
      <c r="A141" s="2"/>
      <c r="B141" s="2"/>
      <c r="C141" s="2"/>
      <c r="D141" s="2"/>
      <c r="E141" s="2"/>
      <c r="F141" s="2"/>
      <c r="G141" s="2"/>
      <c r="H141" s="2"/>
      <c r="I141" s="2"/>
      <c r="J141" s="2"/>
      <c r="K141" s="2"/>
      <c r="L141" s="2"/>
      <c r="M141" s="2"/>
      <c r="N141" s="366"/>
      <c r="O141" s="366"/>
      <c r="P141" s="4"/>
      <c r="Q141" s="366"/>
      <c r="R141" s="366"/>
      <c r="S141" s="366"/>
      <c r="T141" s="366"/>
      <c r="U141" s="367"/>
      <c r="V141" s="366"/>
      <c r="W141" s="367"/>
      <c r="X141" s="366"/>
      <c r="Y141" s="367"/>
      <c r="Z141" s="366"/>
      <c r="AA141" s="367"/>
      <c r="AB141" s="368"/>
    </row>
    <row r="142" spans="1:28" s="369" customFormat="1" x14ac:dyDescent="0.25">
      <c r="A142" s="2"/>
      <c r="B142" s="2"/>
      <c r="C142" s="2"/>
      <c r="D142" s="2"/>
      <c r="E142" s="2"/>
      <c r="F142" s="2"/>
      <c r="G142" s="2"/>
      <c r="H142" s="2"/>
      <c r="I142" s="2"/>
      <c r="J142" s="2"/>
      <c r="K142" s="2"/>
      <c r="L142" s="2"/>
      <c r="M142" s="2"/>
      <c r="N142" s="366"/>
      <c r="O142" s="366"/>
      <c r="P142" s="4"/>
      <c r="Q142" s="366"/>
      <c r="R142" s="366"/>
      <c r="S142" s="366"/>
      <c r="T142" s="366"/>
      <c r="U142" s="367"/>
      <c r="V142" s="366"/>
      <c r="W142" s="367"/>
      <c r="X142" s="366"/>
      <c r="Y142" s="367"/>
      <c r="Z142" s="366"/>
      <c r="AA142" s="367"/>
      <c r="AB142" s="368"/>
    </row>
    <row r="143" spans="1:28" s="369" customFormat="1" x14ac:dyDescent="0.25">
      <c r="A143" s="2"/>
      <c r="B143" s="2"/>
      <c r="C143" s="2"/>
      <c r="D143" s="2"/>
      <c r="E143" s="2"/>
      <c r="F143" s="2"/>
      <c r="G143" s="2"/>
      <c r="H143" s="2"/>
      <c r="I143" s="2"/>
      <c r="J143" s="2"/>
      <c r="K143" s="2"/>
      <c r="L143" s="2"/>
      <c r="M143" s="2"/>
      <c r="N143" s="366"/>
      <c r="O143" s="366"/>
      <c r="P143" s="4"/>
      <c r="Q143" s="366"/>
      <c r="R143" s="366"/>
      <c r="S143" s="366"/>
      <c r="T143" s="366"/>
      <c r="U143" s="367"/>
      <c r="V143" s="366"/>
      <c r="W143" s="367"/>
      <c r="X143" s="366"/>
      <c r="Y143" s="367"/>
      <c r="Z143" s="366"/>
      <c r="AA143" s="367"/>
      <c r="AB143" s="368"/>
    </row>
    <row r="144" spans="1:28" s="369" customFormat="1" x14ac:dyDescent="0.25">
      <c r="A144" s="2"/>
      <c r="B144" s="2"/>
      <c r="C144" s="2"/>
      <c r="D144" s="2"/>
      <c r="E144" s="2"/>
      <c r="F144" s="2"/>
      <c r="G144" s="2"/>
      <c r="H144" s="2"/>
      <c r="I144" s="2"/>
      <c r="J144" s="2"/>
      <c r="K144" s="2"/>
      <c r="L144" s="2"/>
      <c r="M144" s="2"/>
      <c r="N144" s="366"/>
      <c r="O144" s="366"/>
      <c r="P144" s="4"/>
      <c r="Q144" s="366"/>
      <c r="R144" s="366"/>
      <c r="S144" s="366"/>
      <c r="T144" s="366"/>
      <c r="U144" s="367"/>
      <c r="V144" s="366"/>
      <c r="W144" s="367"/>
      <c r="X144" s="366"/>
      <c r="Y144" s="367"/>
      <c r="Z144" s="366"/>
      <c r="AA144" s="367"/>
      <c r="AB144" s="368"/>
    </row>
    <row r="145" spans="1:28" s="369" customFormat="1" x14ac:dyDescent="0.25">
      <c r="A145" s="2"/>
      <c r="B145" s="2"/>
      <c r="C145" s="2"/>
      <c r="D145" s="2"/>
      <c r="E145" s="2"/>
      <c r="F145" s="2"/>
      <c r="G145" s="2"/>
      <c r="H145" s="2"/>
      <c r="I145" s="2"/>
      <c r="J145" s="2"/>
      <c r="K145" s="2"/>
      <c r="L145" s="2"/>
      <c r="M145" s="2"/>
      <c r="N145" s="366"/>
      <c r="O145" s="366"/>
      <c r="P145" s="4"/>
      <c r="Q145" s="366"/>
      <c r="R145" s="366"/>
      <c r="S145" s="366"/>
      <c r="T145" s="366"/>
      <c r="U145" s="367"/>
      <c r="V145" s="366"/>
      <c r="W145" s="367"/>
      <c r="X145" s="366"/>
      <c r="Y145" s="367"/>
      <c r="Z145" s="366"/>
      <c r="AA145" s="367"/>
      <c r="AB145" s="368"/>
    </row>
    <row r="146" spans="1:28" s="369" customFormat="1" x14ac:dyDescent="0.25">
      <c r="A146" s="2"/>
      <c r="B146" s="2"/>
      <c r="C146" s="2"/>
      <c r="D146" s="2"/>
      <c r="E146" s="2"/>
      <c r="F146" s="2"/>
      <c r="G146" s="2"/>
      <c r="H146" s="2"/>
      <c r="I146" s="2"/>
      <c r="J146" s="2"/>
      <c r="K146" s="2"/>
      <c r="L146" s="2"/>
      <c r="M146" s="2"/>
      <c r="N146" s="366"/>
      <c r="O146" s="366"/>
      <c r="P146" s="4"/>
      <c r="Q146" s="366"/>
      <c r="R146" s="366"/>
      <c r="S146" s="366"/>
      <c r="T146" s="366"/>
      <c r="U146" s="367"/>
      <c r="V146" s="366"/>
      <c r="W146" s="367"/>
      <c r="X146" s="366"/>
      <c r="Y146" s="367"/>
      <c r="Z146" s="366"/>
      <c r="AA146" s="367"/>
      <c r="AB146" s="368"/>
    </row>
    <row r="147" spans="1:28" s="369" customFormat="1" x14ac:dyDescent="0.25">
      <c r="A147" s="2"/>
      <c r="B147" s="2"/>
      <c r="C147" s="2"/>
      <c r="D147" s="2"/>
      <c r="E147" s="2"/>
      <c r="F147" s="2"/>
      <c r="G147" s="2"/>
      <c r="H147" s="2"/>
      <c r="I147" s="2"/>
      <c r="J147" s="2"/>
      <c r="K147" s="2"/>
      <c r="L147" s="2"/>
      <c r="M147" s="2"/>
      <c r="N147" s="366"/>
      <c r="O147" s="366"/>
      <c r="P147" s="4"/>
      <c r="Q147" s="366"/>
      <c r="R147" s="366"/>
      <c r="S147" s="366"/>
      <c r="T147" s="366"/>
      <c r="U147" s="367"/>
      <c r="V147" s="366"/>
      <c r="W147" s="367"/>
      <c r="X147" s="366"/>
      <c r="Y147" s="367"/>
      <c r="Z147" s="366"/>
      <c r="AA147" s="367"/>
      <c r="AB147" s="368"/>
    </row>
    <row r="148" spans="1:28" s="369" customFormat="1" x14ac:dyDescent="0.25">
      <c r="A148" s="2"/>
      <c r="B148" s="2"/>
      <c r="C148" s="2"/>
      <c r="D148" s="2"/>
      <c r="E148" s="2"/>
      <c r="F148" s="2"/>
      <c r="G148" s="2"/>
      <c r="H148" s="2"/>
      <c r="I148" s="2"/>
      <c r="J148" s="2"/>
      <c r="K148" s="2"/>
      <c r="L148" s="2"/>
      <c r="M148" s="2"/>
      <c r="N148" s="366"/>
      <c r="O148" s="366"/>
      <c r="P148" s="4"/>
      <c r="Q148" s="366"/>
      <c r="R148" s="366"/>
      <c r="S148" s="366"/>
      <c r="T148" s="366"/>
      <c r="U148" s="367"/>
      <c r="V148" s="366"/>
      <c r="W148" s="367"/>
      <c r="X148" s="366"/>
      <c r="Y148" s="367"/>
      <c r="Z148" s="366"/>
      <c r="AA148" s="367"/>
      <c r="AB148" s="368"/>
    </row>
    <row r="149" spans="1:28" s="369" customFormat="1" x14ac:dyDescent="0.25">
      <c r="A149" s="2"/>
      <c r="B149" s="2"/>
      <c r="C149" s="2"/>
      <c r="D149" s="2"/>
      <c r="E149" s="2"/>
      <c r="F149" s="2"/>
      <c r="G149" s="2"/>
      <c r="H149" s="2"/>
      <c r="I149" s="2"/>
      <c r="J149" s="2"/>
      <c r="K149" s="2"/>
      <c r="L149" s="2"/>
      <c r="M149" s="2"/>
      <c r="N149" s="366"/>
      <c r="O149" s="366"/>
      <c r="P149" s="4"/>
      <c r="Q149" s="366"/>
      <c r="R149" s="366"/>
      <c r="S149" s="366"/>
      <c r="T149" s="366"/>
      <c r="U149" s="367"/>
      <c r="V149" s="366"/>
      <c r="W149" s="367"/>
      <c r="X149" s="366"/>
      <c r="Y149" s="367"/>
      <c r="Z149" s="366"/>
      <c r="AA149" s="367"/>
      <c r="AB149" s="368"/>
    </row>
    <row r="150" spans="1:28" s="369" customFormat="1" x14ac:dyDescent="0.25">
      <c r="A150" s="2"/>
      <c r="B150" s="2"/>
      <c r="C150" s="2"/>
      <c r="D150" s="2"/>
      <c r="E150" s="2"/>
      <c r="F150" s="2"/>
      <c r="G150" s="2"/>
      <c r="H150" s="2"/>
      <c r="I150" s="2"/>
      <c r="J150" s="2"/>
      <c r="K150" s="2"/>
      <c r="L150" s="2"/>
      <c r="M150" s="2"/>
      <c r="N150" s="366"/>
      <c r="O150" s="366"/>
      <c r="P150" s="4"/>
      <c r="Q150" s="366"/>
      <c r="R150" s="366"/>
      <c r="S150" s="366"/>
      <c r="T150" s="366"/>
      <c r="U150" s="367"/>
      <c r="V150" s="366"/>
      <c r="W150" s="367"/>
      <c r="X150" s="366"/>
      <c r="Y150" s="367"/>
      <c r="Z150" s="366"/>
      <c r="AA150" s="367"/>
      <c r="AB150" s="368"/>
    </row>
    <row r="151" spans="1:28" s="369" customFormat="1" x14ac:dyDescent="0.25">
      <c r="A151" s="2"/>
      <c r="B151" s="2"/>
      <c r="C151" s="2"/>
      <c r="D151" s="2"/>
      <c r="E151" s="2"/>
      <c r="F151" s="2"/>
      <c r="G151" s="2"/>
      <c r="H151" s="2"/>
      <c r="I151" s="2"/>
      <c r="J151" s="2"/>
      <c r="K151" s="2"/>
      <c r="L151" s="2"/>
      <c r="M151" s="2"/>
      <c r="N151" s="366"/>
      <c r="O151" s="366"/>
      <c r="P151" s="4"/>
      <c r="Q151" s="366"/>
      <c r="R151" s="366"/>
      <c r="S151" s="366"/>
      <c r="T151" s="366"/>
      <c r="U151" s="367"/>
      <c r="V151" s="366"/>
      <c r="W151" s="367"/>
      <c r="X151" s="366"/>
      <c r="Y151" s="367"/>
      <c r="Z151" s="366"/>
      <c r="AA151" s="367"/>
      <c r="AB151" s="368"/>
    </row>
    <row r="152" spans="1:28" s="369" customFormat="1" x14ac:dyDescent="0.25">
      <c r="A152" s="2"/>
      <c r="B152" s="2"/>
      <c r="C152" s="2"/>
      <c r="D152" s="2"/>
      <c r="E152" s="2"/>
      <c r="F152" s="2"/>
      <c r="G152" s="2"/>
      <c r="H152" s="2"/>
      <c r="I152" s="2"/>
      <c r="J152" s="2"/>
      <c r="K152" s="2"/>
      <c r="L152" s="2"/>
      <c r="M152" s="2"/>
      <c r="N152" s="366"/>
      <c r="O152" s="366"/>
      <c r="P152" s="4"/>
      <c r="Q152" s="366"/>
      <c r="R152" s="366"/>
      <c r="S152" s="366"/>
      <c r="T152" s="366"/>
      <c r="U152" s="367"/>
      <c r="V152" s="366"/>
      <c r="W152" s="367"/>
      <c r="X152" s="366"/>
      <c r="Y152" s="367"/>
      <c r="Z152" s="366"/>
      <c r="AA152" s="367"/>
      <c r="AB152" s="368"/>
    </row>
    <row r="153" spans="1:28" s="369" customFormat="1" x14ac:dyDescent="0.25">
      <c r="A153" s="2"/>
      <c r="B153" s="2"/>
      <c r="C153" s="2"/>
      <c r="D153" s="2"/>
      <c r="E153" s="2"/>
      <c r="F153" s="2"/>
      <c r="G153" s="2"/>
      <c r="H153" s="2"/>
      <c r="I153" s="2"/>
      <c r="J153" s="2"/>
      <c r="K153" s="2"/>
      <c r="L153" s="2"/>
      <c r="M153" s="2"/>
      <c r="N153" s="366"/>
      <c r="O153" s="366"/>
      <c r="P153" s="4"/>
      <c r="Q153" s="366"/>
      <c r="R153" s="366"/>
      <c r="S153" s="366"/>
      <c r="T153" s="366"/>
      <c r="U153" s="367"/>
      <c r="V153" s="366"/>
      <c r="W153" s="367"/>
      <c r="X153" s="366"/>
      <c r="Y153" s="367"/>
      <c r="Z153" s="366"/>
      <c r="AA153" s="367"/>
      <c r="AB153" s="368"/>
    </row>
    <row r="154" spans="1:28" s="369" customFormat="1" x14ac:dyDescent="0.25">
      <c r="A154" s="2"/>
      <c r="B154" s="2"/>
      <c r="C154" s="2"/>
      <c r="D154" s="2"/>
      <c r="E154" s="2"/>
      <c r="F154" s="2"/>
      <c r="G154" s="2"/>
      <c r="H154" s="2"/>
      <c r="I154" s="2"/>
      <c r="J154" s="2"/>
      <c r="K154" s="2"/>
      <c r="L154" s="2"/>
      <c r="M154" s="2"/>
      <c r="N154" s="366"/>
      <c r="O154" s="366"/>
      <c r="P154" s="4"/>
      <c r="Q154" s="366"/>
      <c r="R154" s="366"/>
      <c r="S154" s="366"/>
      <c r="T154" s="366"/>
      <c r="U154" s="367"/>
      <c r="V154" s="366"/>
      <c r="W154" s="367"/>
      <c r="X154" s="366"/>
      <c r="Y154" s="367"/>
      <c r="Z154" s="366"/>
      <c r="AA154" s="367"/>
      <c r="AB154" s="368"/>
    </row>
    <row r="155" spans="1:28" s="369" customFormat="1" x14ac:dyDescent="0.25">
      <c r="A155" s="2"/>
      <c r="B155" s="2"/>
      <c r="C155" s="2"/>
      <c r="D155" s="2"/>
      <c r="E155" s="2"/>
      <c r="F155" s="2"/>
      <c r="G155" s="2"/>
      <c r="H155" s="2"/>
      <c r="I155" s="2"/>
      <c r="J155" s="2"/>
      <c r="K155" s="2"/>
      <c r="L155" s="2"/>
      <c r="M155" s="2"/>
      <c r="N155" s="366"/>
      <c r="O155" s="366"/>
      <c r="P155" s="4"/>
      <c r="Q155" s="366"/>
      <c r="R155" s="366"/>
      <c r="S155" s="366"/>
      <c r="T155" s="366"/>
      <c r="U155" s="367"/>
      <c r="V155" s="366"/>
      <c r="W155" s="367"/>
      <c r="X155" s="366"/>
      <c r="Y155" s="367"/>
      <c r="Z155" s="366"/>
      <c r="AA155" s="367"/>
      <c r="AB155" s="368"/>
    </row>
    <row r="156" spans="1:28" s="369" customFormat="1" x14ac:dyDescent="0.25">
      <c r="A156" s="2"/>
      <c r="B156" s="2"/>
      <c r="C156" s="2"/>
      <c r="D156" s="2"/>
      <c r="E156" s="2"/>
      <c r="F156" s="2"/>
      <c r="G156" s="2"/>
      <c r="H156" s="2"/>
      <c r="I156" s="2"/>
      <c r="J156" s="2"/>
      <c r="K156" s="2"/>
      <c r="L156" s="2"/>
      <c r="M156" s="2"/>
      <c r="N156" s="366"/>
      <c r="O156" s="366"/>
      <c r="P156" s="4"/>
      <c r="Q156" s="366"/>
      <c r="R156" s="366"/>
      <c r="S156" s="366"/>
      <c r="T156" s="366"/>
      <c r="U156" s="367"/>
      <c r="V156" s="366"/>
      <c r="W156" s="367"/>
      <c r="X156" s="366"/>
      <c r="Y156" s="367"/>
      <c r="Z156" s="366"/>
      <c r="AA156" s="367"/>
      <c r="AB156" s="368"/>
    </row>
    <row r="157" spans="1:28" s="369" customFormat="1" x14ac:dyDescent="0.25">
      <c r="A157" s="2"/>
      <c r="B157" s="2"/>
      <c r="C157" s="2"/>
      <c r="D157" s="2"/>
      <c r="E157" s="2"/>
      <c r="F157" s="2"/>
      <c r="G157" s="2"/>
      <c r="H157" s="2"/>
      <c r="I157" s="2"/>
      <c r="J157" s="2"/>
      <c r="K157" s="2"/>
      <c r="L157" s="2"/>
      <c r="M157" s="2"/>
      <c r="N157" s="366"/>
      <c r="O157" s="366"/>
      <c r="P157" s="4"/>
      <c r="Q157" s="366"/>
      <c r="R157" s="366"/>
      <c r="S157" s="366"/>
      <c r="T157" s="366"/>
      <c r="U157" s="367"/>
      <c r="V157" s="366"/>
      <c r="W157" s="367"/>
      <c r="X157" s="366"/>
      <c r="Y157" s="367"/>
      <c r="Z157" s="366"/>
      <c r="AA157" s="367"/>
      <c r="AB157" s="368"/>
    </row>
    <row r="158" spans="1:28" s="369" customFormat="1" x14ac:dyDescent="0.25">
      <c r="A158" s="2"/>
      <c r="B158" s="2"/>
      <c r="C158" s="2"/>
      <c r="D158" s="2"/>
      <c r="E158" s="2"/>
      <c r="F158" s="2"/>
      <c r="G158" s="2"/>
      <c r="H158" s="2"/>
      <c r="I158" s="2"/>
      <c r="J158" s="2"/>
      <c r="K158" s="2"/>
      <c r="L158" s="2"/>
      <c r="M158" s="2"/>
      <c r="N158" s="366"/>
      <c r="O158" s="366"/>
      <c r="P158" s="4"/>
      <c r="Q158" s="366"/>
      <c r="R158" s="366"/>
      <c r="S158" s="366"/>
      <c r="T158" s="366"/>
      <c r="U158" s="367"/>
      <c r="V158" s="366"/>
      <c r="W158" s="367"/>
      <c r="X158" s="366"/>
      <c r="Y158" s="367"/>
      <c r="Z158" s="366"/>
      <c r="AA158" s="367"/>
      <c r="AB158" s="368"/>
    </row>
    <row r="159" spans="1:28" s="369" customFormat="1" x14ac:dyDescent="0.25">
      <c r="A159" s="2"/>
      <c r="B159" s="2"/>
      <c r="C159" s="2"/>
      <c r="D159" s="2"/>
      <c r="E159" s="2"/>
      <c r="F159" s="2"/>
      <c r="G159" s="2"/>
      <c r="H159" s="2"/>
      <c r="I159" s="2"/>
      <c r="J159" s="2"/>
      <c r="K159" s="2"/>
      <c r="L159" s="2"/>
      <c r="M159" s="2"/>
      <c r="N159" s="366"/>
      <c r="O159" s="366"/>
      <c r="P159" s="4"/>
      <c r="Q159" s="366"/>
      <c r="R159" s="366"/>
      <c r="S159" s="366"/>
      <c r="T159" s="366"/>
      <c r="U159" s="367"/>
      <c r="V159" s="366"/>
      <c r="W159" s="367"/>
      <c r="X159" s="366"/>
      <c r="Y159" s="367"/>
      <c r="Z159" s="366"/>
      <c r="AA159" s="367"/>
      <c r="AB159" s="368"/>
    </row>
    <row r="160" spans="1:28" s="369" customFormat="1" x14ac:dyDescent="0.25">
      <c r="A160" s="2"/>
      <c r="B160" s="2"/>
      <c r="C160" s="2"/>
      <c r="D160" s="2"/>
      <c r="E160" s="2"/>
      <c r="F160" s="2"/>
      <c r="G160" s="2"/>
      <c r="H160" s="2"/>
      <c r="I160" s="2"/>
      <c r="J160" s="2"/>
      <c r="K160" s="2"/>
      <c r="L160" s="2"/>
      <c r="M160" s="2"/>
      <c r="N160" s="366"/>
      <c r="O160" s="366"/>
      <c r="P160" s="4"/>
      <c r="Q160" s="366"/>
      <c r="R160" s="366"/>
      <c r="S160" s="366"/>
      <c r="T160" s="366"/>
      <c r="U160" s="367"/>
      <c r="V160" s="366"/>
      <c r="W160" s="367"/>
      <c r="X160" s="366"/>
      <c r="Y160" s="367"/>
      <c r="Z160" s="366"/>
      <c r="AA160" s="367"/>
      <c r="AB160" s="368"/>
    </row>
    <row r="161" spans="1:28" s="369" customFormat="1" x14ac:dyDescent="0.25">
      <c r="A161" s="2"/>
      <c r="B161" s="2"/>
      <c r="C161" s="2"/>
      <c r="D161" s="2"/>
      <c r="E161" s="2"/>
      <c r="F161" s="2"/>
      <c r="G161" s="2"/>
      <c r="H161" s="2"/>
      <c r="I161" s="2"/>
      <c r="J161" s="2"/>
      <c r="K161" s="2"/>
      <c r="L161" s="2"/>
      <c r="M161" s="2"/>
      <c r="N161" s="366"/>
      <c r="O161" s="366"/>
      <c r="P161" s="4"/>
      <c r="Q161" s="366"/>
      <c r="R161" s="366"/>
      <c r="S161" s="366"/>
      <c r="T161" s="366"/>
      <c r="U161" s="367"/>
      <c r="V161" s="366"/>
      <c r="W161" s="367"/>
      <c r="X161" s="366"/>
      <c r="Y161" s="367"/>
      <c r="Z161" s="366"/>
      <c r="AA161" s="367"/>
      <c r="AB161" s="368"/>
    </row>
    <row r="162" spans="1:28" s="369" customFormat="1" x14ac:dyDescent="0.25">
      <c r="A162" s="2"/>
      <c r="B162" s="2"/>
      <c r="C162" s="2"/>
      <c r="D162" s="2"/>
      <c r="E162" s="2"/>
      <c r="F162" s="2"/>
      <c r="G162" s="2"/>
      <c r="H162" s="2"/>
      <c r="I162" s="2"/>
      <c r="J162" s="2"/>
      <c r="K162" s="2"/>
      <c r="L162" s="2"/>
      <c r="M162" s="2"/>
      <c r="N162" s="366"/>
      <c r="O162" s="366"/>
      <c r="P162" s="4"/>
      <c r="Q162" s="366"/>
      <c r="R162" s="366"/>
      <c r="S162" s="366"/>
      <c r="T162" s="366"/>
      <c r="U162" s="367"/>
      <c r="V162" s="366"/>
      <c r="W162" s="367"/>
      <c r="X162" s="366"/>
      <c r="Y162" s="367"/>
      <c r="Z162" s="366"/>
      <c r="AA162" s="367"/>
      <c r="AB162" s="368"/>
    </row>
    <row r="163" spans="1:28" s="369" customFormat="1" x14ac:dyDescent="0.25">
      <c r="A163" s="2"/>
      <c r="B163" s="2"/>
      <c r="C163" s="2"/>
      <c r="D163" s="2"/>
      <c r="E163" s="2"/>
      <c r="F163" s="2"/>
      <c r="G163" s="2"/>
      <c r="H163" s="2"/>
      <c r="I163" s="2"/>
      <c r="J163" s="2"/>
      <c r="K163" s="2"/>
      <c r="L163" s="2"/>
      <c r="M163" s="2"/>
      <c r="N163" s="366"/>
      <c r="O163" s="366"/>
      <c r="P163" s="4"/>
      <c r="Q163" s="366"/>
      <c r="R163" s="366"/>
      <c r="S163" s="366"/>
      <c r="T163" s="366"/>
      <c r="U163" s="367"/>
      <c r="V163" s="366"/>
      <c r="W163" s="367"/>
      <c r="X163" s="366"/>
      <c r="Y163" s="367"/>
      <c r="Z163" s="366"/>
      <c r="AA163" s="367"/>
      <c r="AB163" s="368"/>
    </row>
    <row r="164" spans="1:28" s="369" customFormat="1" x14ac:dyDescent="0.25">
      <c r="A164" s="2"/>
      <c r="B164" s="2"/>
      <c r="C164" s="2"/>
      <c r="D164" s="2"/>
      <c r="E164" s="2"/>
      <c r="F164" s="2"/>
      <c r="G164" s="2"/>
      <c r="H164" s="2"/>
      <c r="I164" s="2"/>
      <c r="J164" s="2"/>
      <c r="K164" s="2"/>
      <c r="L164" s="2"/>
      <c r="M164" s="2"/>
      <c r="N164" s="366"/>
      <c r="O164" s="366"/>
      <c r="P164" s="4"/>
      <c r="Q164" s="366"/>
      <c r="R164" s="366"/>
      <c r="S164" s="366"/>
      <c r="T164" s="366"/>
      <c r="U164" s="367"/>
      <c r="V164" s="366"/>
      <c r="W164" s="367"/>
      <c r="X164" s="366"/>
      <c r="Y164" s="367"/>
      <c r="Z164" s="366"/>
      <c r="AA164" s="367"/>
      <c r="AB164" s="368"/>
    </row>
    <row r="165" spans="1:28" s="369" customFormat="1" x14ac:dyDescent="0.25">
      <c r="A165" s="2"/>
      <c r="B165" s="2"/>
      <c r="C165" s="2"/>
      <c r="D165" s="2"/>
      <c r="E165" s="2"/>
      <c r="F165" s="2"/>
      <c r="G165" s="2"/>
      <c r="H165" s="2"/>
      <c r="I165" s="2"/>
      <c r="J165" s="2"/>
      <c r="K165" s="2"/>
      <c r="L165" s="2"/>
      <c r="M165" s="2"/>
      <c r="N165" s="366"/>
      <c r="O165" s="366"/>
      <c r="P165" s="4"/>
      <c r="Q165" s="366"/>
      <c r="R165" s="366"/>
      <c r="S165" s="366"/>
      <c r="T165" s="366"/>
      <c r="U165" s="367"/>
      <c r="V165" s="366"/>
      <c r="W165" s="367"/>
      <c r="X165" s="366"/>
      <c r="Y165" s="367"/>
      <c r="Z165" s="366"/>
      <c r="AA165" s="367"/>
      <c r="AB165" s="368"/>
    </row>
    <row r="166" spans="1:28" s="369" customFormat="1" x14ac:dyDescent="0.25">
      <c r="A166" s="2"/>
      <c r="B166" s="2"/>
      <c r="C166" s="2"/>
      <c r="D166" s="2"/>
      <c r="E166" s="2"/>
      <c r="F166" s="2"/>
      <c r="G166" s="2"/>
      <c r="H166" s="2"/>
      <c r="I166" s="2"/>
      <c r="J166" s="2"/>
      <c r="K166" s="2"/>
      <c r="L166" s="2"/>
      <c r="M166" s="2"/>
      <c r="N166" s="366"/>
      <c r="O166" s="366"/>
      <c r="P166" s="4"/>
      <c r="Q166" s="366"/>
      <c r="R166" s="366"/>
      <c r="S166" s="366"/>
      <c r="T166" s="366"/>
      <c r="U166" s="367"/>
      <c r="V166" s="366"/>
      <c r="W166" s="367"/>
      <c r="X166" s="366"/>
      <c r="Y166" s="367"/>
      <c r="Z166" s="366"/>
      <c r="AA166" s="367"/>
      <c r="AB166" s="368"/>
    </row>
    <row r="167" spans="1:28" s="369" customFormat="1" x14ac:dyDescent="0.25">
      <c r="A167" s="2"/>
      <c r="B167" s="2"/>
      <c r="C167" s="2"/>
      <c r="D167" s="2"/>
      <c r="E167" s="2"/>
      <c r="F167" s="2"/>
      <c r="G167" s="2"/>
      <c r="H167" s="2"/>
      <c r="I167" s="2"/>
      <c r="J167" s="2"/>
      <c r="K167" s="2"/>
      <c r="L167" s="2"/>
      <c r="M167" s="2"/>
      <c r="N167" s="366"/>
      <c r="O167" s="366"/>
      <c r="P167" s="4"/>
      <c r="Q167" s="366"/>
      <c r="R167" s="366"/>
      <c r="S167" s="366"/>
      <c r="T167" s="366"/>
      <c r="U167" s="367"/>
      <c r="V167" s="366"/>
      <c r="W167" s="367"/>
      <c r="X167" s="366"/>
      <c r="Y167" s="367"/>
      <c r="Z167" s="366"/>
      <c r="AA167" s="367"/>
      <c r="AB167" s="368"/>
    </row>
    <row r="168" spans="1:28" s="369" customFormat="1" x14ac:dyDescent="0.25">
      <c r="A168" s="2"/>
      <c r="B168" s="2"/>
      <c r="C168" s="2"/>
      <c r="D168" s="2"/>
      <c r="E168" s="2"/>
      <c r="F168" s="2"/>
      <c r="G168" s="2"/>
      <c r="H168" s="2"/>
      <c r="I168" s="2"/>
      <c r="J168" s="2"/>
      <c r="K168" s="2"/>
      <c r="L168" s="2"/>
      <c r="M168" s="2"/>
      <c r="N168" s="366"/>
      <c r="O168" s="366"/>
      <c r="P168" s="4"/>
      <c r="Q168" s="366"/>
      <c r="R168" s="366"/>
      <c r="S168" s="366"/>
      <c r="T168" s="366"/>
      <c r="U168" s="367"/>
      <c r="V168" s="366"/>
      <c r="W168" s="367"/>
      <c r="X168" s="366"/>
      <c r="Y168" s="367"/>
      <c r="Z168" s="366"/>
      <c r="AA168" s="367"/>
      <c r="AB168" s="368"/>
    </row>
    <row r="169" spans="1:28" s="369" customFormat="1" x14ac:dyDescent="0.25">
      <c r="A169" s="2"/>
      <c r="B169" s="2"/>
      <c r="C169" s="2"/>
      <c r="D169" s="2"/>
      <c r="E169" s="2"/>
      <c r="F169" s="2"/>
      <c r="G169" s="2"/>
      <c r="H169" s="2"/>
      <c r="I169" s="2"/>
      <c r="J169" s="2"/>
      <c r="K169" s="2"/>
      <c r="L169" s="2"/>
      <c r="M169" s="2"/>
      <c r="N169" s="366"/>
      <c r="O169" s="366"/>
      <c r="P169" s="4"/>
      <c r="Q169" s="366"/>
      <c r="R169" s="366"/>
      <c r="S169" s="366"/>
      <c r="T169" s="366"/>
      <c r="U169" s="367"/>
      <c r="V169" s="366"/>
      <c r="W169" s="367"/>
      <c r="X169" s="366"/>
      <c r="Y169" s="367"/>
      <c r="Z169" s="366"/>
      <c r="AA169" s="367"/>
      <c r="AB169" s="368"/>
    </row>
    <row r="170" spans="1:28" s="369" customFormat="1" x14ac:dyDescent="0.25">
      <c r="A170" s="2"/>
      <c r="B170" s="2"/>
      <c r="C170" s="2"/>
      <c r="D170" s="2"/>
      <c r="E170" s="2"/>
      <c r="F170" s="2"/>
      <c r="G170" s="2"/>
      <c r="H170" s="2"/>
      <c r="I170" s="2"/>
      <c r="J170" s="2"/>
      <c r="K170" s="2"/>
      <c r="L170" s="2"/>
      <c r="M170" s="2"/>
      <c r="N170" s="366"/>
      <c r="O170" s="366"/>
      <c r="P170" s="4"/>
      <c r="Q170" s="366"/>
      <c r="R170" s="366"/>
      <c r="S170" s="366"/>
      <c r="T170" s="366"/>
      <c r="U170" s="367"/>
      <c r="V170" s="366"/>
      <c r="W170" s="367"/>
      <c r="X170" s="366"/>
      <c r="Y170" s="367"/>
      <c r="Z170" s="366"/>
      <c r="AA170" s="367"/>
      <c r="AB170" s="368"/>
    </row>
    <row r="171" spans="1:28" s="369" customFormat="1" x14ac:dyDescent="0.25">
      <c r="A171" s="2"/>
      <c r="B171" s="2"/>
      <c r="C171" s="2"/>
      <c r="D171" s="2"/>
      <c r="E171" s="2"/>
      <c r="F171" s="2"/>
      <c r="G171" s="2"/>
      <c r="H171" s="2"/>
      <c r="I171" s="2"/>
      <c r="J171" s="2"/>
      <c r="K171" s="2"/>
      <c r="L171" s="2"/>
      <c r="M171" s="2"/>
      <c r="N171" s="366"/>
      <c r="O171" s="366"/>
      <c r="P171" s="4"/>
      <c r="Q171" s="366"/>
      <c r="R171" s="366"/>
      <c r="S171" s="366"/>
      <c r="T171" s="366"/>
      <c r="U171" s="367"/>
      <c r="V171" s="366"/>
      <c r="W171" s="367"/>
      <c r="X171" s="366"/>
      <c r="Y171" s="367"/>
      <c r="Z171" s="366"/>
      <c r="AA171" s="367"/>
      <c r="AB171" s="368"/>
    </row>
    <row r="172" spans="1:28" s="369" customFormat="1" x14ac:dyDescent="0.25">
      <c r="A172" s="2"/>
      <c r="B172" s="2"/>
      <c r="C172" s="2"/>
      <c r="D172" s="2"/>
      <c r="E172" s="2"/>
      <c r="F172" s="2"/>
      <c r="G172" s="2"/>
      <c r="H172" s="2"/>
      <c r="I172" s="2"/>
      <c r="J172" s="2"/>
      <c r="K172" s="2"/>
      <c r="L172" s="2"/>
      <c r="M172" s="2"/>
      <c r="N172" s="366"/>
      <c r="O172" s="366"/>
      <c r="P172" s="4"/>
      <c r="Q172" s="366"/>
      <c r="R172" s="366"/>
      <c r="S172" s="366"/>
      <c r="T172" s="366"/>
      <c r="U172" s="367"/>
      <c r="V172" s="366"/>
      <c r="W172" s="367"/>
      <c r="X172" s="366"/>
      <c r="Y172" s="367"/>
      <c r="Z172" s="366"/>
      <c r="AA172" s="367"/>
      <c r="AB172" s="368"/>
    </row>
    <row r="173" spans="1:28" s="369" customFormat="1" x14ac:dyDescent="0.25">
      <c r="A173" s="2"/>
      <c r="B173" s="2"/>
      <c r="C173" s="2"/>
      <c r="D173" s="2"/>
      <c r="E173" s="2"/>
      <c r="F173" s="2"/>
      <c r="G173" s="2"/>
      <c r="H173" s="2"/>
      <c r="I173" s="2"/>
      <c r="J173" s="2"/>
      <c r="K173" s="2"/>
      <c r="L173" s="2"/>
      <c r="M173" s="2"/>
      <c r="N173" s="366"/>
      <c r="O173" s="366"/>
      <c r="P173" s="4"/>
      <c r="Q173" s="366"/>
      <c r="R173" s="366"/>
      <c r="S173" s="366"/>
      <c r="T173" s="366"/>
      <c r="U173" s="367"/>
      <c r="V173" s="366"/>
      <c r="W173" s="367"/>
      <c r="X173" s="366"/>
      <c r="Y173" s="367"/>
      <c r="Z173" s="366"/>
      <c r="AA173" s="367"/>
      <c r="AB173" s="368"/>
    </row>
    <row r="174" spans="1:28" s="369" customFormat="1" x14ac:dyDescent="0.25">
      <c r="A174" s="2"/>
      <c r="B174" s="2"/>
      <c r="C174" s="2"/>
      <c r="D174" s="2"/>
      <c r="E174" s="2"/>
      <c r="F174" s="2"/>
      <c r="G174" s="2"/>
      <c r="H174" s="2"/>
      <c r="I174" s="2"/>
      <c r="J174" s="2"/>
      <c r="K174" s="2"/>
      <c r="L174" s="2"/>
      <c r="M174" s="2"/>
      <c r="N174" s="366"/>
      <c r="O174" s="366"/>
      <c r="P174" s="4"/>
      <c r="Q174" s="366"/>
      <c r="R174" s="366"/>
      <c r="S174" s="366"/>
      <c r="T174" s="366"/>
      <c r="U174" s="367"/>
      <c r="V174" s="366"/>
      <c r="W174" s="367"/>
      <c r="X174" s="366"/>
      <c r="Y174" s="367"/>
      <c r="Z174" s="366"/>
      <c r="AA174" s="367"/>
      <c r="AB174" s="368"/>
    </row>
    <row r="175" spans="1:28" s="369" customFormat="1" x14ac:dyDescent="0.25">
      <c r="A175" s="2"/>
      <c r="B175" s="2"/>
      <c r="C175" s="2"/>
      <c r="D175" s="2"/>
      <c r="E175" s="2"/>
      <c r="F175" s="2"/>
      <c r="G175" s="2"/>
      <c r="H175" s="2"/>
      <c r="I175" s="2"/>
      <c r="J175" s="2"/>
      <c r="K175" s="2"/>
      <c r="L175" s="2"/>
      <c r="M175" s="2"/>
      <c r="N175" s="366"/>
      <c r="O175" s="366"/>
      <c r="P175" s="4"/>
      <c r="Q175" s="366"/>
      <c r="R175" s="366"/>
      <c r="S175" s="366"/>
      <c r="T175" s="366"/>
      <c r="U175" s="367"/>
      <c r="V175" s="366"/>
      <c r="W175" s="367"/>
      <c r="X175" s="366"/>
      <c r="Y175" s="367"/>
      <c r="Z175" s="366"/>
      <c r="AA175" s="367"/>
      <c r="AB175" s="368"/>
    </row>
    <row r="176" spans="1:28" s="369" customFormat="1" x14ac:dyDescent="0.25">
      <c r="A176" s="2"/>
      <c r="B176" s="2"/>
      <c r="C176" s="2"/>
      <c r="D176" s="2"/>
      <c r="E176" s="2"/>
      <c r="F176" s="2"/>
      <c r="G176" s="2"/>
      <c r="H176" s="2"/>
      <c r="I176" s="2"/>
      <c r="J176" s="2"/>
      <c r="K176" s="2"/>
      <c r="L176" s="2"/>
      <c r="M176" s="2"/>
      <c r="N176" s="366"/>
      <c r="O176" s="366"/>
      <c r="P176" s="4"/>
      <c r="Q176" s="366"/>
      <c r="R176" s="366"/>
      <c r="S176" s="366"/>
      <c r="T176" s="366"/>
      <c r="U176" s="367"/>
      <c r="V176" s="366"/>
      <c r="W176" s="367"/>
      <c r="X176" s="366"/>
      <c r="Y176" s="367"/>
      <c r="Z176" s="366"/>
      <c r="AA176" s="367"/>
      <c r="AB176" s="368"/>
    </row>
    <row r="177" spans="1:28" s="369" customFormat="1" x14ac:dyDescent="0.25">
      <c r="A177" s="2"/>
      <c r="B177" s="2"/>
      <c r="C177" s="2"/>
      <c r="D177" s="2"/>
      <c r="E177" s="2"/>
      <c r="F177" s="2"/>
      <c r="G177" s="2"/>
      <c r="H177" s="2"/>
      <c r="I177" s="2"/>
      <c r="J177" s="2"/>
      <c r="K177" s="2"/>
      <c r="L177" s="2"/>
      <c r="M177" s="2"/>
      <c r="N177" s="366"/>
      <c r="O177" s="366"/>
      <c r="P177" s="4"/>
      <c r="Q177" s="366"/>
      <c r="R177" s="366"/>
      <c r="S177" s="366"/>
      <c r="T177" s="366"/>
      <c r="U177" s="367"/>
      <c r="V177" s="366"/>
      <c r="W177" s="367"/>
      <c r="X177" s="366"/>
      <c r="Y177" s="367"/>
      <c r="Z177" s="366"/>
      <c r="AA177" s="367"/>
      <c r="AB177" s="368"/>
    </row>
    <row r="178" spans="1:28" s="369" customFormat="1" x14ac:dyDescent="0.25">
      <c r="A178" s="2"/>
      <c r="B178" s="2"/>
      <c r="C178" s="2"/>
      <c r="D178" s="2"/>
      <c r="E178" s="2"/>
      <c r="F178" s="2"/>
      <c r="G178" s="2"/>
      <c r="H178" s="2"/>
      <c r="I178" s="2"/>
      <c r="J178" s="2"/>
      <c r="K178" s="2"/>
      <c r="L178" s="2"/>
      <c r="M178" s="2"/>
      <c r="N178" s="366"/>
      <c r="O178" s="366"/>
      <c r="P178" s="4"/>
      <c r="Q178" s="366"/>
      <c r="R178" s="366"/>
      <c r="S178" s="366"/>
      <c r="T178" s="366"/>
      <c r="U178" s="367"/>
      <c r="V178" s="366"/>
      <c r="W178" s="367"/>
      <c r="X178" s="366"/>
      <c r="Y178" s="367"/>
      <c r="Z178" s="366"/>
      <c r="AA178" s="367"/>
      <c r="AB178" s="368"/>
    </row>
    <row r="179" spans="1:28" s="369" customFormat="1" x14ac:dyDescent="0.25">
      <c r="A179" s="2"/>
      <c r="B179" s="2"/>
      <c r="C179" s="2"/>
      <c r="D179" s="2"/>
      <c r="E179" s="2"/>
      <c r="F179" s="2"/>
      <c r="G179" s="2"/>
      <c r="H179" s="2"/>
      <c r="I179" s="2"/>
      <c r="J179" s="2"/>
      <c r="K179" s="2"/>
      <c r="L179" s="2"/>
      <c r="M179" s="2"/>
      <c r="N179" s="366"/>
      <c r="O179" s="366"/>
      <c r="P179" s="4"/>
      <c r="Q179" s="366"/>
      <c r="R179" s="366"/>
      <c r="S179" s="366"/>
      <c r="T179" s="366"/>
      <c r="U179" s="367"/>
      <c r="V179" s="366"/>
      <c r="W179" s="367"/>
      <c r="X179" s="366"/>
      <c r="Y179" s="367"/>
      <c r="Z179" s="366"/>
      <c r="AA179" s="367"/>
      <c r="AB179" s="368"/>
    </row>
    <row r="180" spans="1:28" s="369" customFormat="1" x14ac:dyDescent="0.25">
      <c r="A180" s="2"/>
      <c r="B180" s="2"/>
      <c r="C180" s="2"/>
      <c r="D180" s="2"/>
      <c r="E180" s="2"/>
      <c r="F180" s="2"/>
      <c r="G180" s="2"/>
      <c r="H180" s="2"/>
      <c r="I180" s="2"/>
      <c r="J180" s="2"/>
      <c r="K180" s="2"/>
      <c r="L180" s="2"/>
      <c r="M180" s="2"/>
      <c r="N180" s="366"/>
      <c r="O180" s="366"/>
      <c r="P180" s="4"/>
      <c r="Q180" s="366"/>
      <c r="R180" s="366"/>
      <c r="S180" s="366"/>
      <c r="T180" s="366"/>
      <c r="U180" s="367"/>
      <c r="V180" s="366"/>
      <c r="W180" s="367"/>
      <c r="X180" s="366"/>
      <c r="Y180" s="367"/>
      <c r="Z180" s="366"/>
      <c r="AA180" s="367"/>
      <c r="AB180" s="368"/>
    </row>
    <row r="181" spans="1:28" s="369" customFormat="1" x14ac:dyDescent="0.25">
      <c r="A181" s="2"/>
      <c r="B181" s="2"/>
      <c r="C181" s="2"/>
      <c r="D181" s="2"/>
      <c r="E181" s="2"/>
      <c r="F181" s="2"/>
      <c r="G181" s="2"/>
      <c r="H181" s="2"/>
      <c r="I181" s="2"/>
      <c r="J181" s="2"/>
      <c r="K181" s="2"/>
      <c r="L181" s="2"/>
      <c r="M181" s="2"/>
      <c r="N181" s="366"/>
      <c r="O181" s="366"/>
      <c r="P181" s="4"/>
      <c r="Q181" s="366"/>
      <c r="R181" s="366"/>
      <c r="S181" s="366"/>
      <c r="T181" s="366"/>
      <c r="U181" s="367"/>
      <c r="V181" s="366"/>
      <c r="W181" s="367"/>
      <c r="X181" s="366"/>
      <c r="Y181" s="367"/>
      <c r="Z181" s="366"/>
      <c r="AA181" s="367"/>
      <c r="AB181" s="368"/>
    </row>
    <row r="182" spans="1:28" s="369" customFormat="1" x14ac:dyDescent="0.25">
      <c r="A182" s="2"/>
      <c r="B182" s="2"/>
      <c r="C182" s="2"/>
      <c r="D182" s="2"/>
      <c r="E182" s="2"/>
      <c r="F182" s="2"/>
      <c r="G182" s="2"/>
      <c r="H182" s="2"/>
      <c r="I182" s="2"/>
      <c r="J182" s="2"/>
      <c r="K182" s="2"/>
      <c r="L182" s="2"/>
      <c r="M182" s="2"/>
      <c r="N182" s="366"/>
      <c r="O182" s="366"/>
      <c r="P182" s="4"/>
      <c r="Q182" s="366"/>
      <c r="R182" s="366"/>
      <c r="S182" s="366"/>
      <c r="T182" s="366"/>
      <c r="U182" s="367"/>
      <c r="V182" s="366"/>
      <c r="W182" s="367"/>
      <c r="X182" s="366"/>
      <c r="Y182" s="367"/>
      <c r="Z182" s="366"/>
      <c r="AA182" s="367"/>
      <c r="AB182" s="368"/>
    </row>
    <row r="183" spans="1:28" s="369" customFormat="1" x14ac:dyDescent="0.25">
      <c r="A183" s="2"/>
      <c r="B183" s="2"/>
      <c r="C183" s="2"/>
      <c r="D183" s="2"/>
      <c r="E183" s="2"/>
      <c r="F183" s="2"/>
      <c r="G183" s="2"/>
      <c r="H183" s="2"/>
      <c r="I183" s="2"/>
      <c r="J183" s="2"/>
      <c r="K183" s="2"/>
      <c r="L183" s="2"/>
      <c r="M183" s="2"/>
      <c r="N183" s="366"/>
      <c r="O183" s="366"/>
      <c r="P183" s="4"/>
      <c r="Q183" s="366"/>
      <c r="R183" s="366"/>
      <c r="S183" s="366"/>
      <c r="T183" s="366"/>
      <c r="U183" s="367"/>
      <c r="V183" s="366"/>
      <c r="W183" s="367"/>
      <c r="X183" s="366"/>
      <c r="Y183" s="367"/>
      <c r="Z183" s="366"/>
      <c r="AA183" s="367"/>
      <c r="AB183" s="368"/>
    </row>
    <row r="184" spans="1:28" s="369" customFormat="1" x14ac:dyDescent="0.25">
      <c r="A184" s="2"/>
      <c r="B184" s="2"/>
      <c r="C184" s="2"/>
      <c r="D184" s="2"/>
      <c r="E184" s="2"/>
      <c r="F184" s="2"/>
      <c r="G184" s="2"/>
      <c r="H184" s="2"/>
      <c r="I184" s="2"/>
      <c r="J184" s="2"/>
      <c r="K184" s="2"/>
      <c r="L184" s="2"/>
      <c r="M184" s="2"/>
      <c r="N184" s="366"/>
      <c r="O184" s="366"/>
      <c r="P184" s="4"/>
      <c r="Q184" s="366"/>
      <c r="R184" s="366"/>
      <c r="S184" s="366"/>
      <c r="T184" s="366"/>
      <c r="U184" s="367"/>
      <c r="V184" s="366"/>
      <c r="W184" s="367"/>
      <c r="X184" s="366"/>
      <c r="Y184" s="367"/>
      <c r="Z184" s="366"/>
      <c r="AA184" s="367"/>
      <c r="AB184" s="368"/>
    </row>
    <row r="185" spans="1:28" s="369" customFormat="1" x14ac:dyDescent="0.25">
      <c r="A185" s="2"/>
      <c r="B185" s="2"/>
      <c r="C185" s="2"/>
      <c r="D185" s="2"/>
      <c r="E185" s="2"/>
      <c r="F185" s="2"/>
      <c r="G185" s="2"/>
      <c r="H185" s="2"/>
      <c r="I185" s="2"/>
      <c r="J185" s="2"/>
      <c r="K185" s="2"/>
      <c r="L185" s="2"/>
      <c r="M185" s="2"/>
      <c r="N185" s="366"/>
      <c r="O185" s="366"/>
      <c r="P185" s="4"/>
      <c r="Q185" s="366"/>
      <c r="R185" s="366"/>
      <c r="S185" s="366"/>
      <c r="T185" s="366"/>
      <c r="U185" s="367"/>
      <c r="V185" s="366"/>
      <c r="W185" s="367"/>
      <c r="X185" s="366"/>
      <c r="Y185" s="367"/>
      <c r="Z185" s="366"/>
      <c r="AA185" s="367"/>
      <c r="AB185" s="368"/>
    </row>
    <row r="186" spans="1:28" s="369" customFormat="1" x14ac:dyDescent="0.25">
      <c r="A186" s="2"/>
      <c r="B186" s="2"/>
      <c r="C186" s="2"/>
      <c r="D186" s="2"/>
      <c r="E186" s="2"/>
      <c r="F186" s="2"/>
      <c r="G186" s="2"/>
      <c r="H186" s="2"/>
      <c r="I186" s="2"/>
      <c r="J186" s="2"/>
      <c r="K186" s="2"/>
      <c r="L186" s="2"/>
      <c r="M186" s="2"/>
      <c r="N186" s="366"/>
      <c r="O186" s="366"/>
      <c r="P186" s="4"/>
      <c r="Q186" s="366"/>
      <c r="R186" s="366"/>
      <c r="S186" s="366"/>
      <c r="T186" s="366"/>
      <c r="U186" s="367"/>
      <c r="V186" s="366"/>
      <c r="W186" s="367"/>
      <c r="X186" s="366"/>
      <c r="Y186" s="367"/>
      <c r="Z186" s="366"/>
      <c r="AA186" s="367"/>
      <c r="AB186" s="368"/>
    </row>
    <row r="187" spans="1:28" s="369" customFormat="1" x14ac:dyDescent="0.25">
      <c r="A187" s="2"/>
      <c r="B187" s="2"/>
      <c r="C187" s="2"/>
      <c r="D187" s="2"/>
      <c r="E187" s="2"/>
      <c r="F187" s="2"/>
      <c r="G187" s="2"/>
      <c r="H187" s="2"/>
      <c r="I187" s="2"/>
      <c r="J187" s="2"/>
      <c r="K187" s="2"/>
      <c r="L187" s="2"/>
      <c r="M187" s="2"/>
      <c r="N187" s="366"/>
      <c r="O187" s="366"/>
      <c r="P187" s="4"/>
      <c r="Q187" s="366"/>
      <c r="R187" s="366"/>
      <c r="S187" s="366"/>
      <c r="T187" s="366"/>
      <c r="U187" s="367"/>
      <c r="V187" s="366"/>
      <c r="W187" s="367"/>
      <c r="X187" s="366"/>
      <c r="Y187" s="367"/>
      <c r="Z187" s="366"/>
      <c r="AA187" s="367"/>
      <c r="AB187" s="368"/>
    </row>
    <row r="188" spans="1:28" s="369" customFormat="1" x14ac:dyDescent="0.25">
      <c r="A188" s="2"/>
      <c r="B188" s="2"/>
      <c r="C188" s="2"/>
      <c r="D188" s="2"/>
      <c r="E188" s="2"/>
      <c r="F188" s="2"/>
      <c r="G188" s="2"/>
      <c r="H188" s="2"/>
      <c r="I188" s="2"/>
      <c r="J188" s="2"/>
      <c r="K188" s="2"/>
      <c r="L188" s="2"/>
      <c r="M188" s="2"/>
      <c r="N188" s="366"/>
      <c r="O188" s="366"/>
      <c r="P188" s="4"/>
      <c r="Q188" s="366"/>
      <c r="R188" s="366"/>
      <c r="S188" s="366"/>
      <c r="T188" s="366"/>
      <c r="U188" s="367"/>
      <c r="V188" s="366"/>
      <c r="W188" s="367"/>
      <c r="X188" s="366"/>
      <c r="Y188" s="367"/>
      <c r="Z188" s="366"/>
      <c r="AA188" s="367"/>
      <c r="AB188" s="368"/>
    </row>
    <row r="189" spans="1:28" s="369" customFormat="1" x14ac:dyDescent="0.25">
      <c r="A189" s="2"/>
      <c r="B189" s="2"/>
      <c r="C189" s="2"/>
      <c r="D189" s="2"/>
      <c r="E189" s="2"/>
      <c r="F189" s="2"/>
      <c r="G189" s="2"/>
      <c r="H189" s="2"/>
      <c r="I189" s="2"/>
      <c r="J189" s="2"/>
      <c r="K189" s="2"/>
      <c r="L189" s="2"/>
      <c r="M189" s="2"/>
      <c r="N189" s="366"/>
      <c r="O189" s="366"/>
      <c r="P189" s="4"/>
      <c r="Q189" s="366"/>
      <c r="R189" s="366"/>
      <c r="S189" s="366"/>
      <c r="T189" s="366"/>
      <c r="U189" s="367"/>
      <c r="V189" s="366"/>
      <c r="W189" s="367"/>
      <c r="X189" s="366"/>
      <c r="Y189" s="367"/>
      <c r="Z189" s="366"/>
      <c r="AA189" s="367"/>
      <c r="AB189" s="368"/>
    </row>
    <row r="190" spans="1:28" s="369" customFormat="1" x14ac:dyDescent="0.25">
      <c r="A190" s="2"/>
      <c r="B190" s="2"/>
      <c r="C190" s="2"/>
      <c r="D190" s="2"/>
      <c r="E190" s="2"/>
      <c r="F190" s="2"/>
      <c r="G190" s="2"/>
      <c r="H190" s="2"/>
      <c r="I190" s="2"/>
      <c r="J190" s="2"/>
      <c r="K190" s="2"/>
      <c r="L190" s="2"/>
      <c r="M190" s="2"/>
      <c r="N190" s="366"/>
      <c r="O190" s="366"/>
      <c r="P190" s="4"/>
      <c r="Q190" s="366"/>
      <c r="R190" s="366"/>
      <c r="S190" s="366"/>
      <c r="T190" s="366"/>
      <c r="U190" s="367"/>
      <c r="V190" s="366"/>
      <c r="W190" s="367"/>
      <c r="X190" s="366"/>
      <c r="Y190" s="367"/>
      <c r="Z190" s="366"/>
      <c r="AA190" s="367"/>
      <c r="AB190" s="368"/>
    </row>
    <row r="191" spans="1:28" s="369" customFormat="1" x14ac:dyDescent="0.25">
      <c r="A191" s="2"/>
      <c r="B191" s="2"/>
      <c r="C191" s="2"/>
      <c r="D191" s="2"/>
      <c r="E191" s="2"/>
      <c r="F191" s="2"/>
      <c r="G191" s="2"/>
      <c r="H191" s="2"/>
      <c r="I191" s="2"/>
      <c r="J191" s="2"/>
      <c r="K191" s="2"/>
      <c r="L191" s="2"/>
      <c r="M191" s="2"/>
      <c r="N191" s="366"/>
      <c r="O191" s="366"/>
      <c r="P191" s="4"/>
      <c r="Q191" s="366"/>
      <c r="R191" s="366"/>
      <c r="S191" s="366"/>
      <c r="T191" s="366"/>
      <c r="U191" s="367"/>
      <c r="V191" s="366"/>
      <c r="W191" s="367"/>
      <c r="X191" s="366"/>
      <c r="Y191" s="367"/>
      <c r="Z191" s="366"/>
      <c r="AA191" s="367"/>
      <c r="AB191" s="368"/>
    </row>
    <row r="192" spans="1:28" s="369" customFormat="1" x14ac:dyDescent="0.25">
      <c r="A192" s="2"/>
      <c r="B192" s="2"/>
      <c r="C192" s="2"/>
      <c r="D192" s="2"/>
      <c r="E192" s="2"/>
      <c r="F192" s="2"/>
      <c r="G192" s="2"/>
      <c r="H192" s="2"/>
      <c r="I192" s="2"/>
      <c r="J192" s="2"/>
      <c r="K192" s="2"/>
      <c r="L192" s="2"/>
      <c r="M192" s="2"/>
      <c r="N192" s="366"/>
      <c r="O192" s="366"/>
      <c r="P192" s="4"/>
      <c r="Q192" s="366"/>
      <c r="R192" s="366"/>
      <c r="S192" s="366"/>
      <c r="T192" s="366"/>
      <c r="U192" s="367"/>
      <c r="V192" s="366"/>
      <c r="W192" s="367"/>
      <c r="X192" s="366"/>
      <c r="Y192" s="367"/>
      <c r="Z192" s="366"/>
      <c r="AA192" s="367"/>
      <c r="AB192" s="368"/>
    </row>
    <row r="193" spans="1:28" s="369" customFormat="1" x14ac:dyDescent="0.25">
      <c r="A193" s="2"/>
      <c r="B193" s="2"/>
      <c r="C193" s="2"/>
      <c r="D193" s="2"/>
      <c r="E193" s="2"/>
      <c r="F193" s="2"/>
      <c r="G193" s="2"/>
      <c r="H193" s="2"/>
      <c r="I193" s="2"/>
      <c r="J193" s="2"/>
      <c r="K193" s="2"/>
      <c r="L193" s="2"/>
      <c r="M193" s="2"/>
      <c r="N193" s="366"/>
      <c r="O193" s="366"/>
      <c r="P193" s="4"/>
      <c r="Q193" s="366"/>
      <c r="R193" s="366"/>
      <c r="S193" s="366"/>
      <c r="T193" s="366"/>
      <c r="U193" s="367"/>
      <c r="V193" s="366"/>
      <c r="W193" s="367"/>
      <c r="X193" s="366"/>
      <c r="Y193" s="367"/>
      <c r="Z193" s="366"/>
      <c r="AA193" s="367"/>
      <c r="AB193" s="368"/>
    </row>
    <row r="194" spans="1:28" s="369" customFormat="1" x14ac:dyDescent="0.25">
      <c r="A194" s="2"/>
      <c r="B194" s="2"/>
      <c r="C194" s="2"/>
      <c r="D194" s="2"/>
      <c r="E194" s="2"/>
      <c r="F194" s="2"/>
      <c r="G194" s="2"/>
      <c r="H194" s="2"/>
      <c r="I194" s="2"/>
      <c r="J194" s="2"/>
      <c r="K194" s="2"/>
      <c r="L194" s="2"/>
      <c r="M194" s="2"/>
      <c r="N194" s="366"/>
      <c r="O194" s="366"/>
      <c r="P194" s="4"/>
      <c r="Q194" s="366"/>
      <c r="R194" s="366"/>
      <c r="S194" s="366"/>
      <c r="T194" s="366"/>
      <c r="U194" s="367"/>
      <c r="V194" s="366"/>
      <c r="W194" s="367"/>
      <c r="X194" s="366"/>
      <c r="Y194" s="367"/>
      <c r="Z194" s="366"/>
      <c r="AA194" s="367"/>
      <c r="AB194" s="368"/>
    </row>
    <row r="195" spans="1:28" s="369" customFormat="1" x14ac:dyDescent="0.25">
      <c r="A195" s="2"/>
      <c r="B195" s="2"/>
      <c r="C195" s="2"/>
      <c r="D195" s="2"/>
      <c r="E195" s="2"/>
      <c r="F195" s="2"/>
      <c r="G195" s="2"/>
      <c r="H195" s="2"/>
      <c r="I195" s="2"/>
      <c r="J195" s="2"/>
      <c r="K195" s="2"/>
      <c r="L195" s="2"/>
      <c r="M195" s="2"/>
      <c r="N195" s="366"/>
      <c r="O195" s="366"/>
      <c r="P195" s="4"/>
      <c r="Q195" s="366"/>
      <c r="R195" s="366"/>
      <c r="S195" s="366"/>
      <c r="T195" s="366"/>
      <c r="U195" s="367"/>
      <c r="V195" s="366"/>
      <c r="W195" s="367"/>
      <c r="X195" s="366"/>
      <c r="Y195" s="367"/>
      <c r="Z195" s="366"/>
      <c r="AA195" s="367"/>
      <c r="AB195" s="368"/>
    </row>
    <row r="196" spans="1:28" s="369" customFormat="1" x14ac:dyDescent="0.25">
      <c r="A196" s="2"/>
      <c r="B196" s="2"/>
      <c r="C196" s="2"/>
      <c r="D196" s="2"/>
      <c r="E196" s="2"/>
      <c r="F196" s="2"/>
      <c r="G196" s="2"/>
      <c r="H196" s="2"/>
      <c r="I196" s="2"/>
      <c r="J196" s="2"/>
      <c r="K196" s="2"/>
      <c r="L196" s="2"/>
      <c r="M196" s="2"/>
      <c r="N196" s="366"/>
      <c r="O196" s="366"/>
      <c r="P196" s="4"/>
      <c r="Q196" s="366"/>
      <c r="R196" s="366"/>
      <c r="S196" s="366"/>
      <c r="T196" s="366"/>
      <c r="U196" s="367"/>
      <c r="V196" s="366"/>
      <c r="W196" s="367"/>
      <c r="X196" s="366"/>
      <c r="Y196" s="367"/>
      <c r="Z196" s="366"/>
      <c r="AA196" s="367"/>
      <c r="AB196" s="368"/>
    </row>
    <row r="197" spans="1:28" s="369" customFormat="1" x14ac:dyDescent="0.25">
      <c r="A197" s="2"/>
      <c r="B197" s="2"/>
      <c r="C197" s="2"/>
      <c r="D197" s="2"/>
      <c r="E197" s="2"/>
      <c r="F197" s="2"/>
      <c r="G197" s="2"/>
      <c r="H197" s="2"/>
      <c r="I197" s="2"/>
      <c r="J197" s="2"/>
      <c r="K197" s="2"/>
      <c r="L197" s="2"/>
      <c r="M197" s="2"/>
      <c r="N197" s="366"/>
      <c r="O197" s="366"/>
      <c r="P197" s="4"/>
      <c r="Q197" s="366"/>
      <c r="R197" s="366"/>
      <c r="S197" s="366"/>
      <c r="T197" s="366"/>
      <c r="U197" s="367"/>
      <c r="V197" s="366"/>
      <c r="W197" s="367"/>
      <c r="X197" s="366"/>
      <c r="Y197" s="367"/>
      <c r="Z197" s="366"/>
      <c r="AA197" s="367"/>
      <c r="AB197" s="368"/>
    </row>
    <row r="198" spans="1:28" s="369" customFormat="1" x14ac:dyDescent="0.25">
      <c r="A198" s="2"/>
      <c r="B198" s="2"/>
      <c r="C198" s="2"/>
      <c r="D198" s="2"/>
      <c r="E198" s="2"/>
      <c r="F198" s="2"/>
      <c r="G198" s="2"/>
      <c r="H198" s="2"/>
      <c r="I198" s="2"/>
      <c r="J198" s="2"/>
      <c r="K198" s="2"/>
      <c r="L198" s="2"/>
      <c r="M198" s="2"/>
      <c r="N198" s="366"/>
      <c r="O198" s="366"/>
      <c r="P198" s="4"/>
      <c r="Q198" s="366"/>
      <c r="R198" s="366"/>
      <c r="S198" s="366"/>
      <c r="T198" s="366"/>
      <c r="U198" s="367"/>
      <c r="V198" s="366"/>
      <c r="W198" s="367"/>
      <c r="X198" s="366"/>
      <c r="Y198" s="367"/>
      <c r="Z198" s="366"/>
      <c r="AA198" s="367"/>
      <c r="AB198" s="368"/>
    </row>
    <row r="199" spans="1:28" s="369" customFormat="1" x14ac:dyDescent="0.25">
      <c r="A199" s="2"/>
      <c r="B199" s="2"/>
      <c r="C199" s="2"/>
      <c r="D199" s="2"/>
      <c r="E199" s="2"/>
      <c r="F199" s="2"/>
      <c r="G199" s="2"/>
      <c r="H199" s="2"/>
      <c r="I199" s="2"/>
      <c r="J199" s="2"/>
      <c r="K199" s="2"/>
      <c r="L199" s="2"/>
      <c r="M199" s="2"/>
      <c r="N199" s="366"/>
      <c r="O199" s="366"/>
      <c r="P199" s="4"/>
      <c r="Q199" s="366"/>
      <c r="R199" s="366"/>
      <c r="S199" s="366"/>
      <c r="T199" s="366"/>
      <c r="U199" s="367"/>
      <c r="V199" s="366"/>
      <c r="W199" s="367"/>
      <c r="X199" s="366"/>
      <c r="Y199" s="367"/>
      <c r="Z199" s="366"/>
      <c r="AA199" s="367"/>
      <c r="AB199" s="368"/>
    </row>
    <row r="200" spans="1:28" s="369" customFormat="1" x14ac:dyDescent="0.25">
      <c r="A200" s="2"/>
      <c r="B200" s="2"/>
      <c r="C200" s="2"/>
      <c r="D200" s="2"/>
      <c r="E200" s="2"/>
      <c r="F200" s="2"/>
      <c r="G200" s="2"/>
      <c r="H200" s="2"/>
      <c r="I200" s="2"/>
      <c r="J200" s="2"/>
      <c r="K200" s="2"/>
      <c r="L200" s="2"/>
      <c r="M200" s="2"/>
      <c r="N200" s="366"/>
      <c r="O200" s="366"/>
      <c r="P200" s="4"/>
      <c r="Q200" s="366"/>
      <c r="R200" s="366"/>
      <c r="S200" s="366"/>
      <c r="T200" s="366"/>
      <c r="U200" s="367"/>
      <c r="V200" s="366"/>
      <c r="W200" s="367"/>
      <c r="X200" s="366"/>
      <c r="Y200" s="367"/>
      <c r="Z200" s="366"/>
      <c r="AA200" s="367"/>
      <c r="AB200" s="368"/>
    </row>
    <row r="201" spans="1:28" s="369" customFormat="1" x14ac:dyDescent="0.25">
      <c r="A201" s="2"/>
      <c r="B201" s="2"/>
      <c r="C201" s="2"/>
      <c r="D201" s="2"/>
      <c r="E201" s="2"/>
      <c r="F201" s="2"/>
      <c r="G201" s="2"/>
      <c r="H201" s="2"/>
      <c r="I201" s="2"/>
      <c r="J201" s="2"/>
      <c r="K201" s="2"/>
      <c r="L201" s="2"/>
      <c r="M201" s="2"/>
      <c r="N201" s="366"/>
      <c r="O201" s="366"/>
      <c r="P201" s="4"/>
      <c r="Q201" s="366"/>
      <c r="R201" s="366"/>
      <c r="S201" s="366"/>
      <c r="T201" s="366"/>
      <c r="U201" s="367"/>
      <c r="V201" s="366"/>
      <c r="W201" s="367"/>
      <c r="X201" s="366"/>
      <c r="Y201" s="367"/>
      <c r="Z201" s="366"/>
      <c r="AA201" s="367"/>
      <c r="AB201" s="368"/>
    </row>
    <row r="202" spans="1:28" s="369" customFormat="1" x14ac:dyDescent="0.25">
      <c r="A202" s="2"/>
      <c r="B202" s="2"/>
      <c r="C202" s="2"/>
      <c r="D202" s="2"/>
      <c r="E202" s="2"/>
      <c r="F202" s="2"/>
      <c r="G202" s="2"/>
      <c r="H202" s="2"/>
      <c r="I202" s="2"/>
      <c r="J202" s="2"/>
      <c r="K202" s="2"/>
      <c r="L202" s="2"/>
      <c r="M202" s="2"/>
      <c r="N202" s="366"/>
      <c r="O202" s="366"/>
      <c r="P202" s="4"/>
      <c r="Q202" s="366"/>
      <c r="R202" s="366"/>
      <c r="S202" s="366"/>
      <c r="T202" s="366"/>
      <c r="U202" s="367"/>
      <c r="V202" s="366"/>
      <c r="W202" s="367"/>
      <c r="X202" s="366"/>
      <c r="Y202" s="367"/>
      <c r="Z202" s="366"/>
      <c r="AA202" s="367"/>
      <c r="AB202" s="368"/>
    </row>
    <row r="203" spans="1:28" s="369" customFormat="1" x14ac:dyDescent="0.25">
      <c r="A203" s="2"/>
      <c r="B203" s="2"/>
      <c r="C203" s="2"/>
      <c r="D203" s="2"/>
      <c r="E203" s="2"/>
      <c r="F203" s="2"/>
      <c r="G203" s="2"/>
      <c r="H203" s="2"/>
      <c r="I203" s="2"/>
      <c r="J203" s="2"/>
      <c r="K203" s="2"/>
      <c r="L203" s="2"/>
      <c r="M203" s="2"/>
      <c r="N203" s="366"/>
      <c r="O203" s="366"/>
      <c r="P203" s="4"/>
      <c r="Q203" s="366"/>
      <c r="R203" s="366"/>
      <c r="S203" s="366"/>
      <c r="T203" s="366"/>
      <c r="U203" s="367"/>
      <c r="V203" s="366"/>
      <c r="W203" s="367"/>
      <c r="X203" s="366"/>
      <c r="Y203" s="367"/>
      <c r="Z203" s="366"/>
      <c r="AA203" s="367"/>
      <c r="AB203" s="368"/>
    </row>
    <row r="204" spans="1:28" s="369" customFormat="1" x14ac:dyDescent="0.25">
      <c r="A204" s="2"/>
      <c r="B204" s="2"/>
      <c r="C204" s="2"/>
      <c r="D204" s="2"/>
      <c r="E204" s="2"/>
      <c r="F204" s="2"/>
      <c r="G204" s="2"/>
      <c r="H204" s="2"/>
      <c r="I204" s="2"/>
      <c r="J204" s="2"/>
      <c r="K204" s="2"/>
      <c r="L204" s="2"/>
      <c r="M204" s="2"/>
      <c r="N204" s="366"/>
      <c r="O204" s="366"/>
      <c r="P204" s="4"/>
      <c r="Q204" s="366"/>
      <c r="R204" s="366"/>
      <c r="S204" s="366"/>
      <c r="T204" s="366"/>
      <c r="U204" s="367"/>
      <c r="V204" s="366"/>
      <c r="W204" s="367"/>
      <c r="X204" s="366"/>
      <c r="Y204" s="367"/>
      <c r="Z204" s="366"/>
      <c r="AA204" s="367"/>
      <c r="AB204" s="368"/>
    </row>
    <row r="205" spans="1:28" s="369" customFormat="1" x14ac:dyDescent="0.25">
      <c r="A205" s="2"/>
      <c r="B205" s="2"/>
      <c r="C205" s="2"/>
      <c r="D205" s="2"/>
      <c r="E205" s="2"/>
      <c r="F205" s="2"/>
      <c r="G205" s="2"/>
      <c r="H205" s="2"/>
      <c r="I205" s="2"/>
      <c r="J205" s="2"/>
      <c r="K205" s="2"/>
      <c r="L205" s="2"/>
      <c r="M205" s="2"/>
      <c r="N205" s="366"/>
      <c r="O205" s="366"/>
      <c r="P205" s="4"/>
      <c r="Q205" s="366"/>
      <c r="R205" s="366"/>
      <c r="S205" s="366"/>
      <c r="T205" s="366"/>
      <c r="U205" s="367"/>
      <c r="V205" s="366"/>
      <c r="W205" s="367"/>
      <c r="X205" s="366"/>
      <c r="Y205" s="367"/>
      <c r="Z205" s="366"/>
      <c r="AA205" s="367"/>
      <c r="AB205" s="368"/>
    </row>
    <row r="206" spans="1:28" s="369" customFormat="1" x14ac:dyDescent="0.25">
      <c r="A206" s="2"/>
      <c r="B206" s="2"/>
      <c r="C206" s="2"/>
      <c r="D206" s="2"/>
      <c r="E206" s="2"/>
      <c r="F206" s="2"/>
      <c r="G206" s="2"/>
      <c r="H206" s="2"/>
      <c r="I206" s="2"/>
      <c r="J206" s="2"/>
      <c r="K206" s="2"/>
      <c r="L206" s="2"/>
      <c r="M206" s="2"/>
      <c r="N206" s="366"/>
      <c r="O206" s="366"/>
      <c r="P206" s="4"/>
      <c r="Q206" s="366"/>
      <c r="R206" s="366"/>
      <c r="S206" s="366"/>
      <c r="T206" s="366"/>
      <c r="U206" s="367"/>
      <c r="V206" s="366"/>
      <c r="W206" s="367"/>
      <c r="X206" s="366"/>
      <c r="Y206" s="367"/>
      <c r="Z206" s="366"/>
      <c r="AA206" s="367"/>
      <c r="AB206" s="368"/>
    </row>
    <row r="207" spans="1:28" s="369" customFormat="1" x14ac:dyDescent="0.25">
      <c r="A207" s="2"/>
      <c r="B207" s="2"/>
      <c r="C207" s="2"/>
      <c r="D207" s="2"/>
      <c r="E207" s="2"/>
      <c r="F207" s="2"/>
      <c r="G207" s="2"/>
      <c r="H207" s="2"/>
      <c r="I207" s="2"/>
      <c r="J207" s="2"/>
      <c r="K207" s="2"/>
      <c r="L207" s="2"/>
      <c r="M207" s="2"/>
      <c r="N207" s="366"/>
      <c r="O207" s="366"/>
      <c r="P207" s="4"/>
      <c r="Q207" s="366"/>
      <c r="R207" s="366"/>
      <c r="S207" s="366"/>
      <c r="T207" s="366"/>
      <c r="U207" s="367"/>
      <c r="V207" s="366"/>
      <c r="W207" s="367"/>
      <c r="X207" s="366"/>
      <c r="Y207" s="367"/>
      <c r="Z207" s="366"/>
      <c r="AA207" s="367"/>
      <c r="AB207" s="368"/>
    </row>
    <row r="208" spans="1:28" s="369" customFormat="1" x14ac:dyDescent="0.25">
      <c r="A208" s="2"/>
      <c r="B208" s="2"/>
      <c r="C208" s="2"/>
      <c r="D208" s="2"/>
      <c r="E208" s="2"/>
      <c r="F208" s="2"/>
      <c r="G208" s="2"/>
      <c r="H208" s="2"/>
      <c r="I208" s="2"/>
      <c r="J208" s="2"/>
      <c r="K208" s="2"/>
      <c r="L208" s="2"/>
      <c r="M208" s="2"/>
      <c r="N208" s="366"/>
      <c r="O208" s="366"/>
      <c r="P208" s="4"/>
      <c r="Q208" s="366"/>
      <c r="R208" s="366"/>
      <c r="S208" s="366"/>
      <c r="T208" s="366"/>
      <c r="U208" s="367"/>
      <c r="V208" s="366"/>
      <c r="W208" s="367"/>
      <c r="X208" s="366"/>
      <c r="Y208" s="367"/>
      <c r="Z208" s="366"/>
      <c r="AA208" s="367"/>
      <c r="AB208" s="368"/>
    </row>
    <row r="209" spans="1:28" s="369" customFormat="1" x14ac:dyDescent="0.25">
      <c r="A209" s="2"/>
      <c r="B209" s="2"/>
      <c r="C209" s="2"/>
      <c r="D209" s="2"/>
      <c r="E209" s="2"/>
      <c r="F209" s="2"/>
      <c r="G209" s="2"/>
      <c r="H209" s="2"/>
      <c r="I209" s="2"/>
      <c r="J209" s="2"/>
      <c r="K209" s="2"/>
      <c r="L209" s="2"/>
      <c r="M209" s="2"/>
      <c r="N209" s="366"/>
      <c r="O209" s="366"/>
      <c r="P209" s="4"/>
      <c r="Q209" s="366"/>
      <c r="R209" s="366"/>
      <c r="S209" s="366"/>
      <c r="T209" s="366"/>
      <c r="U209" s="367"/>
      <c r="V209" s="366"/>
      <c r="W209" s="367"/>
      <c r="X209" s="366"/>
      <c r="Y209" s="367"/>
      <c r="Z209" s="366"/>
      <c r="AA209" s="367"/>
      <c r="AB209" s="368"/>
    </row>
    <row r="210" spans="1:28" s="369" customFormat="1" x14ac:dyDescent="0.25">
      <c r="A210" s="2"/>
      <c r="B210" s="2"/>
      <c r="C210" s="2"/>
      <c r="D210" s="2"/>
      <c r="E210" s="2"/>
      <c r="F210" s="2"/>
      <c r="G210" s="2"/>
      <c r="H210" s="2"/>
      <c r="I210" s="2"/>
      <c r="J210" s="2"/>
      <c r="K210" s="2"/>
      <c r="L210" s="2"/>
      <c r="M210" s="2"/>
      <c r="N210" s="366"/>
      <c r="O210" s="366"/>
      <c r="P210" s="4"/>
      <c r="Q210" s="366"/>
      <c r="R210" s="366"/>
      <c r="S210" s="366"/>
      <c r="T210" s="366"/>
      <c r="U210" s="367"/>
      <c r="V210" s="366"/>
      <c r="W210" s="367"/>
      <c r="X210" s="366"/>
      <c r="Y210" s="367"/>
      <c r="Z210" s="366"/>
      <c r="AA210" s="367"/>
      <c r="AB210" s="368"/>
    </row>
    <row r="211" spans="1:28" s="369" customFormat="1" x14ac:dyDescent="0.25">
      <c r="A211" s="2"/>
      <c r="B211" s="2"/>
      <c r="C211" s="2"/>
      <c r="D211" s="2"/>
      <c r="E211" s="2"/>
      <c r="F211" s="2"/>
      <c r="G211" s="2"/>
      <c r="H211" s="2"/>
      <c r="I211" s="2"/>
      <c r="J211" s="2"/>
      <c r="K211" s="2"/>
      <c r="L211" s="2"/>
      <c r="M211" s="2"/>
      <c r="N211" s="366"/>
      <c r="O211" s="366"/>
      <c r="P211" s="4"/>
      <c r="Q211" s="366"/>
      <c r="R211" s="366"/>
      <c r="S211" s="366"/>
      <c r="T211" s="366"/>
      <c r="U211" s="367"/>
      <c r="V211" s="366"/>
      <c r="W211" s="367"/>
      <c r="X211" s="366"/>
      <c r="Y211" s="367"/>
      <c r="Z211" s="366"/>
      <c r="AA211" s="367"/>
      <c r="AB211" s="368"/>
    </row>
    <row r="212" spans="1:28" s="369" customFormat="1" x14ac:dyDescent="0.25">
      <c r="A212" s="2"/>
      <c r="B212" s="2"/>
      <c r="C212" s="2"/>
      <c r="D212" s="2"/>
      <c r="E212" s="2"/>
      <c r="F212" s="2"/>
      <c r="G212" s="2"/>
      <c r="H212" s="2"/>
      <c r="I212" s="2"/>
      <c r="J212" s="2"/>
      <c r="K212" s="2"/>
      <c r="L212" s="2"/>
      <c r="M212" s="2"/>
      <c r="N212" s="366"/>
      <c r="O212" s="366"/>
      <c r="P212" s="4"/>
      <c r="Q212" s="366"/>
      <c r="R212" s="366"/>
      <c r="S212" s="366"/>
      <c r="T212" s="366"/>
      <c r="U212" s="367"/>
      <c r="V212" s="366"/>
      <c r="W212" s="367"/>
      <c r="X212" s="366"/>
      <c r="Y212" s="367"/>
      <c r="Z212" s="366"/>
      <c r="AA212" s="367"/>
      <c r="AB212" s="368"/>
    </row>
    <row r="213" spans="1:28" s="369" customFormat="1" x14ac:dyDescent="0.25">
      <c r="A213" s="2"/>
      <c r="B213" s="2"/>
      <c r="C213" s="2"/>
      <c r="D213" s="2"/>
      <c r="E213" s="2"/>
      <c r="F213" s="2"/>
      <c r="G213" s="2"/>
      <c r="H213" s="2"/>
      <c r="I213" s="2"/>
      <c r="J213" s="2"/>
      <c r="K213" s="2"/>
      <c r="L213" s="2"/>
      <c r="M213" s="2"/>
      <c r="N213" s="366"/>
      <c r="O213" s="366"/>
      <c r="P213" s="4"/>
      <c r="Q213" s="366"/>
      <c r="R213" s="366"/>
      <c r="S213" s="366"/>
      <c r="T213" s="366"/>
      <c r="U213" s="367"/>
      <c r="V213" s="366"/>
      <c r="W213" s="367"/>
      <c r="X213" s="366"/>
      <c r="Y213" s="367"/>
      <c r="Z213" s="366"/>
      <c r="AA213" s="367"/>
      <c r="AB213" s="368"/>
    </row>
    <row r="214" spans="1:28" s="369" customFormat="1" x14ac:dyDescent="0.25">
      <c r="A214" s="2"/>
      <c r="B214" s="2"/>
      <c r="C214" s="2"/>
      <c r="D214" s="2"/>
      <c r="E214" s="2"/>
      <c r="F214" s="2"/>
      <c r="G214" s="2"/>
      <c r="H214" s="2"/>
      <c r="I214" s="2"/>
      <c r="J214" s="2"/>
      <c r="K214" s="2"/>
      <c r="L214" s="2"/>
      <c r="M214" s="2"/>
      <c r="N214" s="366"/>
      <c r="O214" s="366"/>
      <c r="P214" s="4"/>
      <c r="Q214" s="366"/>
      <c r="R214" s="366"/>
      <c r="S214" s="366"/>
      <c r="T214" s="366"/>
      <c r="U214" s="367"/>
      <c r="V214" s="366"/>
      <c r="W214" s="367"/>
      <c r="X214" s="366"/>
      <c r="Y214" s="367"/>
      <c r="Z214" s="366"/>
      <c r="AA214" s="367"/>
      <c r="AB214" s="368"/>
    </row>
    <row r="215" spans="1:28" s="369" customFormat="1" x14ac:dyDescent="0.25">
      <c r="A215" s="2"/>
      <c r="B215" s="2"/>
      <c r="C215" s="2"/>
      <c r="D215" s="2"/>
      <c r="E215" s="2"/>
      <c r="F215" s="2"/>
      <c r="G215" s="2"/>
      <c r="H215" s="2"/>
      <c r="I215" s="2"/>
      <c r="J215" s="2"/>
      <c r="K215" s="2"/>
      <c r="L215" s="2"/>
      <c r="M215" s="2"/>
      <c r="N215" s="366"/>
      <c r="O215" s="366"/>
      <c r="P215" s="4"/>
      <c r="Q215" s="366"/>
      <c r="R215" s="366"/>
      <c r="S215" s="366"/>
      <c r="T215" s="366"/>
      <c r="U215" s="367"/>
      <c r="V215" s="366"/>
      <c r="W215" s="367"/>
      <c r="X215" s="366"/>
      <c r="Y215" s="367"/>
      <c r="Z215" s="366"/>
      <c r="AA215" s="367"/>
      <c r="AB215" s="368"/>
    </row>
    <row r="216" spans="1:28" s="369" customFormat="1" x14ac:dyDescent="0.25">
      <c r="A216" s="2"/>
      <c r="B216" s="2"/>
      <c r="C216" s="2"/>
      <c r="D216" s="2"/>
      <c r="E216" s="2"/>
      <c r="F216" s="2"/>
      <c r="G216" s="2"/>
      <c r="H216" s="2"/>
      <c r="I216" s="2"/>
      <c r="J216" s="2"/>
      <c r="K216" s="2"/>
      <c r="L216" s="2"/>
      <c r="M216" s="2"/>
      <c r="N216" s="366"/>
      <c r="O216" s="366"/>
      <c r="P216" s="4"/>
      <c r="Q216" s="366"/>
      <c r="R216" s="366"/>
      <c r="S216" s="366"/>
      <c r="T216" s="366"/>
      <c r="U216" s="367"/>
      <c r="V216" s="366"/>
      <c r="W216" s="367"/>
      <c r="X216" s="366"/>
      <c r="Y216" s="367"/>
      <c r="Z216" s="366"/>
      <c r="AA216" s="367"/>
      <c r="AB216" s="368"/>
    </row>
    <row r="217" spans="1:28" s="369" customFormat="1" x14ac:dyDescent="0.25">
      <c r="A217" s="2"/>
      <c r="B217" s="2"/>
      <c r="C217" s="2"/>
      <c r="D217" s="2"/>
      <c r="E217" s="2"/>
      <c r="F217" s="2"/>
      <c r="G217" s="2"/>
      <c r="H217" s="2"/>
      <c r="I217" s="2"/>
      <c r="J217" s="2"/>
      <c r="K217" s="2"/>
      <c r="L217" s="2"/>
      <c r="M217" s="2"/>
      <c r="N217" s="366"/>
      <c r="O217" s="366"/>
      <c r="P217" s="4"/>
      <c r="Q217" s="366"/>
      <c r="R217" s="366"/>
      <c r="S217" s="366"/>
      <c r="T217" s="366"/>
      <c r="U217" s="367"/>
      <c r="V217" s="366"/>
      <c r="W217" s="367"/>
      <c r="X217" s="366"/>
      <c r="Y217" s="367"/>
      <c r="Z217" s="366"/>
      <c r="AA217" s="367"/>
      <c r="AB217" s="368"/>
    </row>
    <row r="218" spans="1:28" s="369" customFormat="1" x14ac:dyDescent="0.25">
      <c r="A218" s="2"/>
      <c r="B218" s="2"/>
      <c r="C218" s="2"/>
      <c r="D218" s="2"/>
      <c r="E218" s="2"/>
      <c r="F218" s="2"/>
      <c r="G218" s="2"/>
      <c r="H218" s="2"/>
      <c r="I218" s="2"/>
      <c r="J218" s="2"/>
      <c r="K218" s="2"/>
      <c r="L218" s="2"/>
      <c r="M218" s="2"/>
      <c r="N218" s="366"/>
      <c r="O218" s="366"/>
      <c r="P218" s="4"/>
      <c r="Q218" s="366"/>
      <c r="R218" s="366"/>
      <c r="S218" s="366"/>
      <c r="T218" s="366"/>
      <c r="U218" s="367"/>
      <c r="V218" s="366"/>
      <c r="W218" s="367"/>
      <c r="X218" s="366"/>
      <c r="Y218" s="367"/>
      <c r="Z218" s="366"/>
      <c r="AA218" s="367"/>
      <c r="AB218" s="368"/>
    </row>
    <row r="219" spans="1:28" s="369" customFormat="1" x14ac:dyDescent="0.25">
      <c r="A219" s="2"/>
      <c r="B219" s="2"/>
      <c r="C219" s="2"/>
      <c r="D219" s="2"/>
      <c r="E219" s="2"/>
      <c r="F219" s="2"/>
      <c r="G219" s="2"/>
      <c r="H219" s="2"/>
      <c r="I219" s="2"/>
      <c r="J219" s="2"/>
      <c r="K219" s="2"/>
      <c r="L219" s="2"/>
      <c r="M219" s="2"/>
      <c r="N219" s="366"/>
      <c r="O219" s="366"/>
      <c r="P219" s="4"/>
      <c r="Q219" s="366"/>
      <c r="R219" s="366"/>
      <c r="S219" s="366"/>
      <c r="T219" s="366"/>
      <c r="U219" s="367"/>
      <c r="V219" s="366"/>
      <c r="W219" s="367"/>
      <c r="X219" s="366"/>
      <c r="Y219" s="367"/>
      <c r="Z219" s="366"/>
      <c r="AA219" s="367"/>
      <c r="AB219" s="368"/>
    </row>
    <row r="220" spans="1:28" s="369" customFormat="1" x14ac:dyDescent="0.25">
      <c r="A220" s="2"/>
      <c r="B220" s="2"/>
      <c r="C220" s="2"/>
      <c r="D220" s="2"/>
      <c r="E220" s="2"/>
      <c r="F220" s="2"/>
      <c r="G220" s="2"/>
      <c r="H220" s="2"/>
      <c r="I220" s="2"/>
      <c r="J220" s="2"/>
      <c r="K220" s="2"/>
      <c r="L220" s="2"/>
      <c r="M220" s="2"/>
      <c r="N220" s="366"/>
      <c r="O220" s="366"/>
      <c r="P220" s="4"/>
      <c r="Q220" s="366"/>
      <c r="R220" s="366"/>
      <c r="S220" s="366"/>
      <c r="T220" s="366"/>
      <c r="U220" s="367"/>
      <c r="V220" s="366"/>
      <c r="W220" s="367"/>
      <c r="X220" s="366"/>
      <c r="Y220" s="367"/>
      <c r="Z220" s="366"/>
      <c r="AA220" s="367"/>
      <c r="AB220" s="368"/>
    </row>
    <row r="221" spans="1:28" s="369" customFormat="1" x14ac:dyDescent="0.25">
      <c r="A221" s="2"/>
      <c r="B221" s="2"/>
      <c r="C221" s="2"/>
      <c r="D221" s="2"/>
      <c r="E221" s="2"/>
      <c r="F221" s="2"/>
      <c r="G221" s="2"/>
      <c r="H221" s="2"/>
      <c r="I221" s="2"/>
      <c r="J221" s="2"/>
      <c r="K221" s="2"/>
      <c r="L221" s="2"/>
      <c r="M221" s="2"/>
      <c r="N221" s="366"/>
      <c r="O221" s="366"/>
      <c r="P221" s="4"/>
      <c r="Q221" s="366"/>
      <c r="R221" s="366"/>
      <c r="S221" s="366"/>
      <c r="T221" s="366"/>
      <c r="U221" s="367"/>
      <c r="V221" s="366"/>
      <c r="W221" s="367"/>
      <c r="X221" s="366"/>
      <c r="Y221" s="367"/>
      <c r="Z221" s="366"/>
      <c r="AA221" s="367"/>
      <c r="AB221" s="368"/>
    </row>
    <row r="222" spans="1:28" s="369" customFormat="1" x14ac:dyDescent="0.25">
      <c r="A222" s="2"/>
      <c r="B222" s="2"/>
      <c r="C222" s="2"/>
      <c r="D222" s="2"/>
      <c r="E222" s="2"/>
      <c r="F222" s="2"/>
      <c r="G222" s="2"/>
      <c r="H222" s="2"/>
      <c r="I222" s="2"/>
      <c r="J222" s="2"/>
      <c r="K222" s="2"/>
      <c r="L222" s="2"/>
      <c r="M222" s="2"/>
      <c r="N222" s="366"/>
      <c r="O222" s="366"/>
      <c r="P222" s="4"/>
      <c r="Q222" s="366"/>
      <c r="R222" s="366"/>
      <c r="S222" s="366"/>
      <c r="T222" s="366"/>
      <c r="U222" s="367"/>
      <c r="V222" s="366"/>
      <c r="W222" s="367"/>
      <c r="X222" s="366"/>
      <c r="Y222" s="367"/>
      <c r="Z222" s="366"/>
      <c r="AA222" s="367"/>
      <c r="AB222" s="368"/>
    </row>
    <row r="223" spans="1:28" s="369" customFormat="1" x14ac:dyDescent="0.25">
      <c r="A223" s="2"/>
      <c r="B223" s="2"/>
      <c r="C223" s="2"/>
      <c r="D223" s="2"/>
      <c r="E223" s="2"/>
      <c r="F223" s="2"/>
      <c r="G223" s="2"/>
      <c r="H223" s="2"/>
      <c r="I223" s="2"/>
      <c r="J223" s="2"/>
      <c r="K223" s="2"/>
      <c r="L223" s="2"/>
      <c r="M223" s="2"/>
      <c r="N223" s="366"/>
      <c r="O223" s="366"/>
      <c r="P223" s="4"/>
      <c r="Q223" s="366"/>
      <c r="R223" s="366"/>
      <c r="S223" s="366"/>
      <c r="T223" s="366"/>
      <c r="U223" s="367"/>
      <c r="V223" s="366"/>
      <c r="W223" s="367"/>
      <c r="X223" s="366"/>
      <c r="Y223" s="367"/>
      <c r="Z223" s="366"/>
      <c r="AA223" s="367"/>
      <c r="AB223" s="368"/>
    </row>
    <row r="224" spans="1:28" s="369" customFormat="1" x14ac:dyDescent="0.25">
      <c r="A224" s="2"/>
      <c r="B224" s="2"/>
      <c r="C224" s="2"/>
      <c r="D224" s="2"/>
      <c r="E224" s="2"/>
      <c r="F224" s="2"/>
      <c r="G224" s="2"/>
      <c r="H224" s="2"/>
      <c r="I224" s="2"/>
      <c r="J224" s="2"/>
      <c r="K224" s="2"/>
      <c r="L224" s="2"/>
      <c r="M224" s="2"/>
      <c r="N224" s="366"/>
      <c r="O224" s="366"/>
      <c r="P224" s="4"/>
      <c r="Q224" s="366"/>
      <c r="R224" s="366"/>
      <c r="S224" s="366"/>
      <c r="T224" s="366"/>
      <c r="U224" s="367"/>
      <c r="V224" s="366"/>
      <c r="W224" s="367"/>
      <c r="X224" s="366"/>
      <c r="Y224" s="367"/>
      <c r="Z224" s="366"/>
      <c r="AA224" s="367"/>
      <c r="AB224" s="368"/>
    </row>
    <row r="225" spans="1:28" s="369" customFormat="1" x14ac:dyDescent="0.25">
      <c r="A225" s="2"/>
      <c r="B225" s="2"/>
      <c r="C225" s="2"/>
      <c r="D225" s="2"/>
      <c r="E225" s="2"/>
      <c r="F225" s="2"/>
      <c r="G225" s="2"/>
      <c r="H225" s="2"/>
      <c r="I225" s="2"/>
      <c r="J225" s="2"/>
      <c r="K225" s="2"/>
      <c r="L225" s="2"/>
      <c r="M225" s="2"/>
      <c r="N225" s="366"/>
      <c r="O225" s="366"/>
      <c r="P225" s="4"/>
      <c r="Q225" s="366"/>
      <c r="R225" s="366"/>
      <c r="S225" s="366"/>
      <c r="T225" s="366"/>
      <c r="U225" s="367"/>
      <c r="V225" s="366"/>
      <c r="W225" s="367"/>
      <c r="X225" s="366"/>
      <c r="Y225" s="367"/>
      <c r="Z225" s="366"/>
      <c r="AA225" s="367"/>
      <c r="AB225" s="368"/>
    </row>
    <row r="226" spans="1:28" s="369" customFormat="1" x14ac:dyDescent="0.25">
      <c r="A226" s="2"/>
      <c r="B226" s="2"/>
      <c r="C226" s="2"/>
      <c r="D226" s="2"/>
      <c r="E226" s="2"/>
      <c r="F226" s="2"/>
      <c r="G226" s="2"/>
      <c r="H226" s="2"/>
      <c r="I226" s="2"/>
      <c r="J226" s="2"/>
      <c r="K226" s="2"/>
      <c r="L226" s="2"/>
      <c r="M226" s="2"/>
      <c r="N226" s="366"/>
      <c r="O226" s="366"/>
      <c r="P226" s="4"/>
      <c r="Q226" s="366"/>
      <c r="R226" s="366"/>
      <c r="S226" s="366"/>
      <c r="T226" s="366"/>
      <c r="U226" s="367"/>
      <c r="V226" s="366"/>
      <c r="W226" s="367"/>
      <c r="X226" s="366"/>
      <c r="Y226" s="367"/>
      <c r="Z226" s="366"/>
      <c r="AA226" s="367"/>
      <c r="AB226" s="368"/>
    </row>
    <row r="227" spans="1:28" s="369" customFormat="1" x14ac:dyDescent="0.25">
      <c r="A227" s="2"/>
      <c r="B227" s="2"/>
      <c r="C227" s="2"/>
      <c r="D227" s="2"/>
      <c r="E227" s="2"/>
      <c r="F227" s="2"/>
      <c r="G227" s="2"/>
      <c r="H227" s="2"/>
      <c r="I227" s="2"/>
      <c r="J227" s="2"/>
      <c r="K227" s="2"/>
      <c r="L227" s="2"/>
      <c r="M227" s="2"/>
      <c r="N227" s="366"/>
      <c r="O227" s="366"/>
      <c r="P227" s="4"/>
      <c r="Q227" s="366"/>
      <c r="R227" s="366"/>
      <c r="S227" s="366"/>
      <c r="T227" s="366"/>
      <c r="U227" s="367"/>
      <c r="V227" s="366"/>
      <c r="W227" s="367"/>
      <c r="X227" s="366"/>
      <c r="Y227" s="367"/>
      <c r="Z227" s="366"/>
      <c r="AA227" s="367"/>
      <c r="AB227" s="368"/>
    </row>
    <row r="228" spans="1:28" s="369" customFormat="1" x14ac:dyDescent="0.25">
      <c r="A228" s="2"/>
      <c r="B228" s="2"/>
      <c r="C228" s="2"/>
      <c r="D228" s="2"/>
      <c r="E228" s="2"/>
      <c r="F228" s="2"/>
      <c r="G228" s="2"/>
      <c r="H228" s="2"/>
      <c r="I228" s="2"/>
      <c r="J228" s="2"/>
      <c r="K228" s="2"/>
      <c r="L228" s="2"/>
      <c r="M228" s="2"/>
      <c r="N228" s="366"/>
      <c r="O228" s="366"/>
      <c r="P228" s="4"/>
      <c r="Q228" s="366"/>
      <c r="R228" s="366"/>
      <c r="S228" s="366"/>
      <c r="T228" s="366"/>
      <c r="U228" s="367"/>
      <c r="V228" s="366"/>
      <c r="W228" s="367"/>
      <c r="X228" s="366"/>
      <c r="Y228" s="367"/>
      <c r="Z228" s="366"/>
      <c r="AA228" s="367"/>
      <c r="AB228" s="368"/>
    </row>
    <row r="229" spans="1:28" s="369" customFormat="1" x14ac:dyDescent="0.25">
      <c r="A229" s="2"/>
      <c r="B229" s="2"/>
      <c r="C229" s="2"/>
      <c r="D229" s="2"/>
      <c r="E229" s="2"/>
      <c r="F229" s="2"/>
      <c r="G229" s="2"/>
      <c r="H229" s="2"/>
      <c r="I229" s="2"/>
      <c r="J229" s="2"/>
      <c r="K229" s="2"/>
      <c r="L229" s="2"/>
      <c r="M229" s="2"/>
      <c r="N229" s="366"/>
      <c r="O229" s="366"/>
      <c r="P229" s="4"/>
      <c r="Q229" s="366"/>
      <c r="R229" s="366"/>
      <c r="S229" s="366"/>
      <c r="T229" s="366"/>
      <c r="U229" s="367"/>
      <c r="V229" s="366"/>
      <c r="W229" s="367"/>
      <c r="X229" s="366"/>
      <c r="Y229" s="367"/>
      <c r="Z229" s="366"/>
      <c r="AA229" s="367"/>
      <c r="AB229" s="368"/>
    </row>
    <row r="230" spans="1:28" s="369" customFormat="1" x14ac:dyDescent="0.25">
      <c r="A230" s="2"/>
      <c r="B230" s="2"/>
      <c r="C230" s="2"/>
      <c r="D230" s="2"/>
      <c r="E230" s="2"/>
      <c r="F230" s="2"/>
      <c r="G230" s="2"/>
      <c r="H230" s="2"/>
      <c r="I230" s="2"/>
      <c r="J230" s="2"/>
      <c r="K230" s="2"/>
      <c r="L230" s="2"/>
      <c r="M230" s="2"/>
      <c r="N230" s="366"/>
      <c r="O230" s="366"/>
      <c r="P230" s="4"/>
      <c r="Q230" s="366"/>
      <c r="R230" s="366"/>
      <c r="S230" s="366"/>
      <c r="T230" s="366"/>
      <c r="U230" s="367"/>
      <c r="V230" s="366"/>
      <c r="W230" s="367"/>
      <c r="X230" s="366"/>
      <c r="Y230" s="367"/>
      <c r="Z230" s="366"/>
      <c r="AA230" s="367"/>
      <c r="AB230" s="368"/>
    </row>
    <row r="231" spans="1:28" s="369" customFormat="1" x14ac:dyDescent="0.25">
      <c r="A231" s="2"/>
      <c r="B231" s="2"/>
      <c r="C231" s="2"/>
      <c r="D231" s="2"/>
      <c r="E231" s="2"/>
      <c r="F231" s="2"/>
      <c r="G231" s="2"/>
      <c r="H231" s="2"/>
      <c r="I231" s="2"/>
      <c r="J231" s="2"/>
      <c r="K231" s="2"/>
      <c r="L231" s="2"/>
      <c r="M231" s="2"/>
      <c r="N231" s="366"/>
      <c r="O231" s="366"/>
      <c r="P231" s="4"/>
      <c r="Q231" s="366"/>
      <c r="R231" s="366"/>
      <c r="S231" s="366"/>
      <c r="T231" s="366"/>
      <c r="U231" s="367"/>
      <c r="V231" s="366"/>
      <c r="W231" s="367"/>
      <c r="X231" s="366"/>
      <c r="Y231" s="367"/>
      <c r="Z231" s="366"/>
      <c r="AA231" s="367"/>
      <c r="AB231" s="368"/>
    </row>
    <row r="232" spans="1:28" s="369" customFormat="1" x14ac:dyDescent="0.25">
      <c r="A232" s="2"/>
      <c r="B232" s="2"/>
      <c r="C232" s="2"/>
      <c r="D232" s="2"/>
      <c r="E232" s="2"/>
      <c r="F232" s="2"/>
      <c r="G232" s="2"/>
      <c r="H232" s="2"/>
      <c r="I232" s="2"/>
      <c r="J232" s="2"/>
      <c r="K232" s="2"/>
      <c r="L232" s="2"/>
      <c r="M232" s="2"/>
      <c r="N232" s="366"/>
      <c r="O232" s="366"/>
      <c r="P232" s="4"/>
      <c r="Q232" s="366"/>
      <c r="R232" s="366"/>
      <c r="S232" s="366"/>
      <c r="T232" s="366"/>
      <c r="U232" s="367"/>
      <c r="V232" s="366"/>
      <c r="W232" s="367"/>
      <c r="X232" s="366"/>
      <c r="Y232" s="367"/>
      <c r="Z232" s="366"/>
      <c r="AA232" s="367"/>
      <c r="AB232" s="368"/>
    </row>
    <row r="233" spans="1:28" s="369" customFormat="1" x14ac:dyDescent="0.25">
      <c r="A233" s="2"/>
      <c r="B233" s="2"/>
      <c r="C233" s="2"/>
      <c r="D233" s="2"/>
      <c r="E233" s="2"/>
      <c r="F233" s="2"/>
      <c r="G233" s="2"/>
      <c r="H233" s="2"/>
      <c r="I233" s="2"/>
      <c r="J233" s="2"/>
      <c r="K233" s="2"/>
      <c r="L233" s="2"/>
      <c r="M233" s="2"/>
      <c r="N233" s="366"/>
      <c r="O233" s="366"/>
      <c r="P233" s="4"/>
      <c r="Q233" s="366"/>
      <c r="R233" s="366"/>
      <c r="S233" s="366"/>
      <c r="T233" s="366"/>
      <c r="U233" s="367"/>
      <c r="V233" s="366"/>
      <c r="W233" s="367"/>
      <c r="X233" s="366"/>
      <c r="Y233" s="367"/>
      <c r="Z233" s="366"/>
      <c r="AA233" s="367"/>
      <c r="AB233" s="368"/>
    </row>
    <row r="234" spans="1:28" s="369" customFormat="1" x14ac:dyDescent="0.25">
      <c r="A234" s="2"/>
      <c r="B234" s="2"/>
      <c r="C234" s="2"/>
      <c r="D234" s="2"/>
      <c r="E234" s="2"/>
      <c r="F234" s="2"/>
      <c r="G234" s="2"/>
      <c r="H234" s="2"/>
      <c r="I234" s="2"/>
      <c r="J234" s="2"/>
      <c r="K234" s="2"/>
      <c r="L234" s="2"/>
      <c r="M234" s="2"/>
      <c r="N234" s="366"/>
      <c r="O234" s="366"/>
      <c r="P234" s="4"/>
      <c r="Q234" s="366"/>
      <c r="R234" s="366"/>
      <c r="S234" s="366"/>
      <c r="T234" s="366"/>
      <c r="U234" s="367"/>
      <c r="V234" s="366"/>
      <c r="W234" s="367"/>
      <c r="X234" s="366"/>
      <c r="Y234" s="367"/>
      <c r="Z234" s="366"/>
      <c r="AA234" s="367"/>
      <c r="AB234" s="368"/>
    </row>
    <row r="235" spans="1:28" s="369" customFormat="1" x14ac:dyDescent="0.25">
      <c r="A235" s="2"/>
      <c r="B235" s="2"/>
      <c r="C235" s="2"/>
      <c r="D235" s="2"/>
      <c r="E235" s="2"/>
      <c r="F235" s="2"/>
      <c r="G235" s="2"/>
      <c r="H235" s="2"/>
      <c r="I235" s="2"/>
      <c r="J235" s="2"/>
      <c r="K235" s="2"/>
      <c r="L235" s="2"/>
      <c r="M235" s="2"/>
      <c r="N235" s="366"/>
      <c r="O235" s="366"/>
      <c r="P235" s="4"/>
      <c r="Q235" s="366"/>
      <c r="R235" s="366"/>
      <c r="S235" s="366"/>
      <c r="T235" s="366"/>
      <c r="U235" s="367"/>
      <c r="V235" s="366"/>
      <c r="W235" s="367"/>
      <c r="X235" s="366"/>
      <c r="Y235" s="367"/>
      <c r="Z235" s="366"/>
      <c r="AA235" s="367"/>
      <c r="AB235" s="368"/>
    </row>
    <row r="236" spans="1:28" s="369" customFormat="1" x14ac:dyDescent="0.25">
      <c r="A236" s="2"/>
      <c r="B236" s="2"/>
      <c r="C236" s="2"/>
      <c r="D236" s="2"/>
      <c r="E236" s="2"/>
      <c r="F236" s="2"/>
      <c r="G236" s="2"/>
      <c r="H236" s="2"/>
      <c r="I236" s="2"/>
      <c r="J236" s="2"/>
      <c r="K236" s="2"/>
      <c r="L236" s="2"/>
      <c r="M236" s="2"/>
      <c r="N236" s="366"/>
      <c r="O236" s="366"/>
      <c r="P236" s="4"/>
      <c r="Q236" s="366"/>
      <c r="R236" s="366"/>
      <c r="S236" s="366"/>
      <c r="T236" s="366"/>
      <c r="U236" s="367"/>
      <c r="V236" s="366"/>
      <c r="W236" s="367"/>
      <c r="X236" s="366"/>
      <c r="Y236" s="367"/>
      <c r="Z236" s="366"/>
      <c r="AA236" s="367"/>
      <c r="AB236" s="368"/>
    </row>
    <row r="237" spans="1:28" s="369" customFormat="1" x14ac:dyDescent="0.25">
      <c r="A237" s="2"/>
      <c r="B237" s="2"/>
      <c r="C237" s="2"/>
      <c r="D237" s="2"/>
      <c r="E237" s="2"/>
      <c r="F237" s="2"/>
      <c r="G237" s="2"/>
      <c r="H237" s="2"/>
      <c r="I237" s="2"/>
      <c r="J237" s="2"/>
      <c r="K237" s="2"/>
      <c r="L237" s="2"/>
      <c r="M237" s="2"/>
      <c r="N237" s="366"/>
      <c r="O237" s="366"/>
      <c r="P237" s="4"/>
      <c r="Q237" s="366"/>
      <c r="R237" s="366"/>
      <c r="S237" s="366"/>
      <c r="T237" s="366"/>
      <c r="U237" s="367"/>
      <c r="V237" s="366"/>
      <c r="W237" s="367"/>
      <c r="X237" s="366"/>
      <c r="Y237" s="367"/>
      <c r="Z237" s="366"/>
      <c r="AA237" s="367"/>
      <c r="AB237" s="368"/>
    </row>
    <row r="238" spans="1:28" s="369" customFormat="1" x14ac:dyDescent="0.25">
      <c r="A238" s="2"/>
      <c r="B238" s="2"/>
      <c r="C238" s="2"/>
      <c r="D238" s="2"/>
      <c r="E238" s="2"/>
      <c r="F238" s="2"/>
      <c r="G238" s="2"/>
      <c r="H238" s="2"/>
      <c r="I238" s="2"/>
      <c r="J238" s="2"/>
      <c r="K238" s="2"/>
      <c r="L238" s="2"/>
      <c r="M238" s="2"/>
      <c r="N238" s="366"/>
      <c r="O238" s="366"/>
      <c r="P238" s="4"/>
      <c r="Q238" s="366"/>
      <c r="R238" s="366"/>
      <c r="S238" s="366"/>
      <c r="T238" s="366"/>
      <c r="U238" s="367"/>
      <c r="V238" s="366"/>
      <c r="W238" s="367"/>
      <c r="X238" s="366"/>
      <c r="Y238" s="367"/>
      <c r="Z238" s="366"/>
      <c r="AA238" s="367"/>
      <c r="AB238" s="368"/>
    </row>
    <row r="239" spans="1:28" s="369" customFormat="1" x14ac:dyDescent="0.25">
      <c r="A239" s="2"/>
      <c r="B239" s="2"/>
      <c r="C239" s="2"/>
      <c r="D239" s="2"/>
      <c r="E239" s="2"/>
      <c r="F239" s="2"/>
      <c r="G239" s="2"/>
      <c r="H239" s="2"/>
      <c r="I239" s="2"/>
      <c r="J239" s="2"/>
      <c r="K239" s="2"/>
      <c r="L239" s="2"/>
      <c r="M239" s="2"/>
      <c r="N239" s="366"/>
      <c r="O239" s="366"/>
      <c r="P239" s="4"/>
      <c r="Q239" s="366"/>
      <c r="R239" s="366"/>
      <c r="S239" s="366"/>
      <c r="T239" s="366"/>
      <c r="U239" s="367"/>
      <c r="V239" s="366"/>
      <c r="W239" s="367"/>
      <c r="X239" s="366"/>
      <c r="Y239" s="367"/>
      <c r="Z239" s="366"/>
      <c r="AA239" s="367"/>
      <c r="AB239" s="368"/>
    </row>
    <row r="240" spans="1:28" s="369" customFormat="1" x14ac:dyDescent="0.25">
      <c r="A240" s="2"/>
      <c r="B240" s="2"/>
      <c r="C240" s="2"/>
      <c r="D240" s="2"/>
      <c r="E240" s="2"/>
      <c r="F240" s="2"/>
      <c r="G240" s="2"/>
      <c r="H240" s="2"/>
      <c r="I240" s="2"/>
      <c r="J240" s="2"/>
      <c r="K240" s="2"/>
      <c r="L240" s="2"/>
      <c r="M240" s="2"/>
      <c r="N240" s="366"/>
      <c r="O240" s="366"/>
      <c r="P240" s="4"/>
      <c r="Q240" s="366"/>
      <c r="R240" s="366"/>
      <c r="S240" s="366"/>
      <c r="T240" s="366"/>
      <c r="U240" s="367"/>
      <c r="V240" s="366"/>
      <c r="W240" s="367"/>
      <c r="X240" s="366"/>
      <c r="Y240" s="367"/>
      <c r="Z240" s="366"/>
      <c r="AA240" s="367"/>
      <c r="AB240" s="368"/>
    </row>
    <row r="241" spans="1:28" s="369" customFormat="1" x14ac:dyDescent="0.25">
      <c r="A241" s="2"/>
      <c r="B241" s="2"/>
      <c r="C241" s="2"/>
      <c r="D241" s="2"/>
      <c r="E241" s="2"/>
      <c r="F241" s="2"/>
      <c r="G241" s="2"/>
      <c r="H241" s="2"/>
      <c r="I241" s="2"/>
      <c r="J241" s="2"/>
      <c r="K241" s="2"/>
      <c r="L241" s="2"/>
      <c r="M241" s="2"/>
      <c r="N241" s="366"/>
      <c r="O241" s="366"/>
      <c r="P241" s="4"/>
      <c r="Q241" s="366"/>
      <c r="R241" s="366"/>
      <c r="S241" s="366"/>
      <c r="T241" s="366"/>
      <c r="U241" s="367"/>
      <c r="V241" s="366"/>
      <c r="W241" s="367"/>
      <c r="X241" s="366"/>
      <c r="Y241" s="367"/>
      <c r="Z241" s="366"/>
      <c r="AA241" s="367"/>
      <c r="AB241" s="368"/>
    </row>
    <row r="242" spans="1:28" s="369" customFormat="1" x14ac:dyDescent="0.25">
      <c r="A242" s="2"/>
      <c r="B242" s="2"/>
      <c r="C242" s="2"/>
      <c r="D242" s="2"/>
      <c r="E242" s="2"/>
      <c r="F242" s="2"/>
      <c r="G242" s="2"/>
      <c r="H242" s="2"/>
      <c r="I242" s="2"/>
      <c r="J242" s="2"/>
      <c r="K242" s="2"/>
      <c r="L242" s="2"/>
      <c r="M242" s="2"/>
      <c r="N242" s="366"/>
      <c r="O242" s="366"/>
      <c r="P242" s="4"/>
      <c r="Q242" s="366"/>
      <c r="R242" s="366"/>
      <c r="S242" s="366"/>
      <c r="T242" s="366"/>
      <c r="U242" s="367"/>
      <c r="V242" s="366"/>
      <c r="W242" s="367"/>
      <c r="X242" s="366"/>
      <c r="Y242" s="367"/>
      <c r="Z242" s="366"/>
      <c r="AA242" s="367"/>
      <c r="AB242" s="368"/>
    </row>
    <row r="243" spans="1:28" s="369" customFormat="1" x14ac:dyDescent="0.25">
      <c r="A243" s="2"/>
      <c r="B243" s="2"/>
      <c r="C243" s="2"/>
      <c r="D243" s="2"/>
      <c r="E243" s="2"/>
      <c r="F243" s="2"/>
      <c r="G243" s="2"/>
      <c r="H243" s="2"/>
      <c r="I243" s="2"/>
      <c r="J243" s="2"/>
      <c r="K243" s="2"/>
      <c r="L243" s="2"/>
      <c r="M243" s="2"/>
      <c r="N243" s="366"/>
      <c r="O243" s="366"/>
      <c r="P243" s="4"/>
      <c r="Q243" s="366"/>
      <c r="R243" s="366"/>
      <c r="S243" s="366"/>
      <c r="T243" s="366"/>
      <c r="U243" s="367"/>
      <c r="V243" s="366"/>
      <c r="W243" s="367"/>
      <c r="X243" s="366"/>
      <c r="Y243" s="367"/>
      <c r="Z243" s="366"/>
      <c r="AA243" s="367"/>
      <c r="AB243" s="368"/>
    </row>
    <row r="244" spans="1:28" s="369" customFormat="1" x14ac:dyDescent="0.25">
      <c r="A244" s="2"/>
      <c r="B244" s="2"/>
      <c r="C244" s="2"/>
      <c r="D244" s="2"/>
      <c r="E244" s="2"/>
      <c r="F244" s="2"/>
      <c r="G244" s="2"/>
      <c r="H244" s="2"/>
      <c r="I244" s="2"/>
      <c r="J244" s="2"/>
      <c r="K244" s="2"/>
      <c r="L244" s="2"/>
      <c r="M244" s="2"/>
      <c r="N244" s="366"/>
      <c r="O244" s="366"/>
      <c r="P244" s="4"/>
      <c r="Q244" s="366"/>
      <c r="R244" s="366"/>
      <c r="S244" s="366"/>
      <c r="T244" s="366"/>
      <c r="U244" s="367"/>
      <c r="V244" s="366"/>
      <c r="W244" s="367"/>
      <c r="X244" s="366"/>
      <c r="Y244" s="367"/>
      <c r="Z244" s="366"/>
      <c r="AA244" s="367"/>
      <c r="AB244" s="368"/>
    </row>
    <row r="245" spans="1:28" s="369" customFormat="1" x14ac:dyDescent="0.25">
      <c r="A245" s="2"/>
      <c r="B245" s="2"/>
      <c r="C245" s="2"/>
      <c r="D245" s="2"/>
      <c r="E245" s="2"/>
      <c r="F245" s="2"/>
      <c r="G245" s="2"/>
      <c r="H245" s="2"/>
      <c r="I245" s="2"/>
      <c r="J245" s="2"/>
      <c r="K245" s="2"/>
      <c r="L245" s="2"/>
      <c r="M245" s="2"/>
      <c r="N245" s="366"/>
      <c r="O245" s="366"/>
      <c r="P245" s="4"/>
      <c r="Q245" s="366"/>
      <c r="R245" s="366"/>
      <c r="S245" s="366"/>
      <c r="T245" s="366"/>
      <c r="U245" s="367"/>
      <c r="V245" s="366"/>
      <c r="W245" s="367"/>
      <c r="X245" s="366"/>
      <c r="Y245" s="367"/>
      <c r="Z245" s="366"/>
      <c r="AA245" s="367"/>
      <c r="AB245" s="368"/>
    </row>
    <row r="246" spans="1:28" s="369" customFormat="1" x14ac:dyDescent="0.25">
      <c r="A246" s="2"/>
      <c r="B246" s="2"/>
      <c r="C246" s="2"/>
      <c r="D246" s="2"/>
      <c r="E246" s="2"/>
      <c r="F246" s="2"/>
      <c r="G246" s="2"/>
      <c r="H246" s="2"/>
      <c r="I246" s="2"/>
      <c r="J246" s="2"/>
      <c r="K246" s="2"/>
      <c r="L246" s="2"/>
      <c r="M246" s="2"/>
      <c r="N246" s="366"/>
      <c r="O246" s="366"/>
      <c r="P246" s="4"/>
      <c r="Q246" s="366"/>
      <c r="R246" s="366"/>
      <c r="S246" s="366"/>
      <c r="T246" s="366"/>
      <c r="U246" s="367"/>
      <c r="V246" s="366"/>
      <c r="W246" s="367"/>
      <c r="X246" s="366"/>
      <c r="Y246" s="367"/>
      <c r="Z246" s="366"/>
      <c r="AA246" s="367"/>
      <c r="AB246" s="368"/>
    </row>
    <row r="247" spans="1:28" s="369" customFormat="1" x14ac:dyDescent="0.25">
      <c r="A247" s="2"/>
      <c r="B247" s="2"/>
      <c r="C247" s="2"/>
      <c r="D247" s="2"/>
      <c r="E247" s="2"/>
      <c r="F247" s="2"/>
      <c r="G247" s="2"/>
      <c r="H247" s="2"/>
      <c r="I247" s="2"/>
      <c r="J247" s="2"/>
      <c r="K247" s="2"/>
      <c r="L247" s="2"/>
      <c r="M247" s="2"/>
      <c r="N247" s="366"/>
      <c r="O247" s="366"/>
      <c r="P247" s="4"/>
      <c r="Q247" s="366"/>
      <c r="R247" s="366"/>
      <c r="S247" s="366"/>
      <c r="T247" s="366"/>
      <c r="U247" s="367"/>
      <c r="V247" s="366"/>
      <c r="W247" s="367"/>
      <c r="X247" s="366"/>
      <c r="Y247" s="367"/>
      <c r="Z247" s="366"/>
      <c r="AA247" s="367"/>
      <c r="AB247" s="368"/>
    </row>
    <row r="248" spans="1:28" s="369" customFormat="1" x14ac:dyDescent="0.25">
      <c r="A248" s="2"/>
      <c r="B248" s="2"/>
      <c r="C248" s="2"/>
      <c r="D248" s="2"/>
      <c r="E248" s="2"/>
      <c r="F248" s="2"/>
      <c r="G248" s="2"/>
      <c r="H248" s="2"/>
      <c r="I248" s="2"/>
      <c r="J248" s="2"/>
      <c r="K248" s="2"/>
      <c r="L248" s="2"/>
      <c r="M248" s="2"/>
      <c r="N248" s="366"/>
      <c r="O248" s="366"/>
      <c r="P248" s="4"/>
      <c r="Q248" s="366"/>
      <c r="R248" s="366"/>
      <c r="S248" s="366"/>
      <c r="T248" s="366"/>
      <c r="U248" s="367"/>
      <c r="V248" s="366"/>
      <c r="W248" s="367"/>
      <c r="X248" s="366"/>
      <c r="Y248" s="367"/>
      <c r="Z248" s="366"/>
      <c r="AA248" s="367"/>
      <c r="AB248" s="368"/>
    </row>
    <row r="249" spans="1:28" s="369" customFormat="1" x14ac:dyDescent="0.25">
      <c r="A249" s="2"/>
      <c r="B249" s="2"/>
      <c r="C249" s="2"/>
      <c r="D249" s="2"/>
      <c r="E249" s="2"/>
      <c r="F249" s="2"/>
      <c r="G249" s="2"/>
      <c r="H249" s="2"/>
      <c r="I249" s="2"/>
      <c r="J249" s="2"/>
      <c r="K249" s="2"/>
      <c r="L249" s="2"/>
      <c r="M249" s="2"/>
      <c r="N249" s="366"/>
      <c r="O249" s="366"/>
      <c r="P249" s="4"/>
      <c r="Q249" s="366"/>
      <c r="R249" s="366"/>
      <c r="S249" s="366"/>
      <c r="T249" s="366"/>
      <c r="U249" s="367"/>
      <c r="V249" s="366"/>
      <c r="W249" s="367"/>
      <c r="X249" s="366"/>
      <c r="Y249" s="367"/>
      <c r="Z249" s="366"/>
      <c r="AA249" s="367"/>
      <c r="AB249" s="368"/>
    </row>
    <row r="250" spans="1:28" s="369" customFormat="1" x14ac:dyDescent="0.25">
      <c r="A250" s="2"/>
      <c r="B250" s="2"/>
      <c r="C250" s="2"/>
      <c r="D250" s="2"/>
      <c r="E250" s="2"/>
      <c r="F250" s="2"/>
      <c r="G250" s="2"/>
      <c r="H250" s="2"/>
      <c r="I250" s="2"/>
      <c r="J250" s="2"/>
      <c r="K250" s="2"/>
      <c r="L250" s="2"/>
      <c r="M250" s="2"/>
      <c r="N250" s="366"/>
      <c r="O250" s="366"/>
      <c r="P250" s="4"/>
      <c r="Q250" s="366"/>
      <c r="R250" s="366"/>
      <c r="S250" s="366"/>
      <c r="T250" s="366"/>
      <c r="U250" s="367"/>
      <c r="V250" s="366"/>
      <c r="W250" s="367"/>
      <c r="X250" s="366"/>
      <c r="Y250" s="367"/>
      <c r="Z250" s="366"/>
      <c r="AA250" s="367"/>
      <c r="AB250" s="368"/>
    </row>
    <row r="251" spans="1:28" s="369" customFormat="1" x14ac:dyDescent="0.25">
      <c r="A251" s="2"/>
      <c r="B251" s="2"/>
      <c r="C251" s="2"/>
      <c r="D251" s="2"/>
      <c r="E251" s="2"/>
      <c r="F251" s="2"/>
      <c r="G251" s="2"/>
      <c r="H251" s="2"/>
      <c r="I251" s="2"/>
      <c r="J251" s="2"/>
      <c r="K251" s="2"/>
      <c r="L251" s="2"/>
      <c r="M251" s="2"/>
      <c r="N251" s="366"/>
      <c r="O251" s="366"/>
      <c r="P251" s="4"/>
      <c r="Q251" s="366"/>
      <c r="R251" s="366"/>
      <c r="S251" s="366"/>
      <c r="T251" s="366"/>
      <c r="U251" s="367"/>
      <c r="V251" s="366"/>
      <c r="W251" s="367"/>
      <c r="X251" s="366"/>
      <c r="Y251" s="367"/>
      <c r="Z251" s="366"/>
      <c r="AA251" s="367"/>
      <c r="AB251" s="368"/>
    </row>
    <row r="252" spans="1:28" s="369" customFormat="1" x14ac:dyDescent="0.25">
      <c r="A252" s="2"/>
      <c r="B252" s="2"/>
      <c r="C252" s="2"/>
      <c r="D252" s="2"/>
      <c r="E252" s="2"/>
      <c r="F252" s="2"/>
      <c r="G252" s="2"/>
      <c r="H252" s="2"/>
      <c r="I252" s="2"/>
      <c r="J252" s="2"/>
      <c r="K252" s="2"/>
      <c r="L252" s="2"/>
      <c r="M252" s="2"/>
      <c r="N252" s="366"/>
      <c r="O252" s="366"/>
      <c r="P252" s="4"/>
      <c r="Q252" s="366"/>
      <c r="R252" s="366"/>
      <c r="S252" s="366"/>
      <c r="T252" s="366"/>
      <c r="U252" s="367"/>
      <c r="V252" s="366"/>
      <c r="W252" s="367"/>
      <c r="X252" s="366"/>
      <c r="Y252" s="367"/>
      <c r="Z252" s="366"/>
      <c r="AA252" s="367"/>
      <c r="AB252" s="368"/>
    </row>
    <row r="253" spans="1:28" s="369" customFormat="1" x14ac:dyDescent="0.25">
      <c r="A253" s="2"/>
      <c r="B253" s="2"/>
      <c r="C253" s="2"/>
      <c r="D253" s="2"/>
      <c r="E253" s="2"/>
      <c r="F253" s="2"/>
      <c r="G253" s="2"/>
      <c r="H253" s="2"/>
      <c r="I253" s="2"/>
      <c r="J253" s="2"/>
      <c r="K253" s="2"/>
      <c r="L253" s="2"/>
      <c r="M253" s="2"/>
      <c r="N253" s="366"/>
      <c r="O253" s="366"/>
      <c r="P253" s="4"/>
      <c r="Q253" s="366"/>
      <c r="R253" s="366"/>
      <c r="S253" s="366"/>
      <c r="T253" s="366"/>
      <c r="U253" s="367"/>
      <c r="V253" s="366"/>
      <c r="W253" s="367"/>
      <c r="X253" s="366"/>
      <c r="Y253" s="367"/>
      <c r="Z253" s="366"/>
      <c r="AA253" s="367"/>
      <c r="AB253" s="368"/>
    </row>
    <row r="254" spans="1:28" s="369" customFormat="1" x14ac:dyDescent="0.25">
      <c r="A254" s="2"/>
      <c r="B254" s="2"/>
      <c r="C254" s="2"/>
      <c r="D254" s="2"/>
      <c r="E254" s="2"/>
      <c r="F254" s="2"/>
      <c r="G254" s="2"/>
      <c r="H254" s="2"/>
      <c r="I254" s="2"/>
      <c r="J254" s="2"/>
      <c r="K254" s="2"/>
      <c r="L254" s="2"/>
      <c r="M254" s="2"/>
      <c r="N254" s="366"/>
      <c r="O254" s="366"/>
      <c r="P254" s="4"/>
      <c r="Q254" s="366"/>
      <c r="R254" s="366"/>
      <c r="S254" s="366"/>
      <c r="T254" s="366"/>
      <c r="U254" s="367"/>
      <c r="V254" s="366"/>
      <c r="W254" s="367"/>
      <c r="X254" s="366"/>
      <c r="Y254" s="367"/>
      <c r="Z254" s="366"/>
      <c r="AA254" s="367"/>
      <c r="AB254" s="368"/>
    </row>
    <row r="255" spans="1:28" s="369" customFormat="1" x14ac:dyDescent="0.25">
      <c r="A255" s="2"/>
      <c r="B255" s="2"/>
      <c r="C255" s="2"/>
      <c r="D255" s="2"/>
      <c r="E255" s="2"/>
      <c r="F255" s="2"/>
      <c r="G255" s="2"/>
      <c r="H255" s="2"/>
      <c r="I255" s="2"/>
      <c r="J255" s="2"/>
      <c r="K255" s="2"/>
      <c r="L255" s="2"/>
      <c r="M255" s="2"/>
      <c r="N255" s="366"/>
      <c r="O255" s="366"/>
      <c r="P255" s="4"/>
      <c r="Q255" s="366"/>
      <c r="R255" s="366"/>
      <c r="S255" s="366"/>
      <c r="T255" s="366"/>
      <c r="U255" s="367"/>
      <c r="V255" s="366"/>
      <c r="W255" s="367"/>
      <c r="X255" s="366"/>
      <c r="Y255" s="367"/>
      <c r="Z255" s="366"/>
      <c r="AA255" s="367"/>
      <c r="AB255" s="368"/>
    </row>
    <row r="256" spans="1:28" s="369" customFormat="1" x14ac:dyDescent="0.25">
      <c r="A256" s="2"/>
      <c r="B256" s="2"/>
      <c r="C256" s="2"/>
      <c r="D256" s="2"/>
      <c r="E256" s="2"/>
      <c r="F256" s="2"/>
      <c r="G256" s="2"/>
      <c r="H256" s="2"/>
      <c r="I256" s="2"/>
      <c r="J256" s="2"/>
      <c r="K256" s="2"/>
      <c r="L256" s="2"/>
      <c r="M256" s="2"/>
      <c r="N256" s="366"/>
      <c r="O256" s="366"/>
      <c r="P256" s="4"/>
      <c r="Q256" s="366"/>
      <c r="R256" s="366"/>
      <c r="S256" s="366"/>
      <c r="T256" s="366"/>
      <c r="U256" s="367"/>
      <c r="V256" s="366"/>
      <c r="W256" s="367"/>
      <c r="X256" s="366"/>
      <c r="Y256" s="367"/>
      <c r="Z256" s="366"/>
      <c r="AA256" s="367"/>
      <c r="AB256" s="368"/>
    </row>
    <row r="257" spans="1:28" s="369" customFormat="1" x14ac:dyDescent="0.25">
      <c r="A257" s="2"/>
      <c r="B257" s="2"/>
      <c r="C257" s="2"/>
      <c r="D257" s="2"/>
      <c r="E257" s="2"/>
      <c r="F257" s="2"/>
      <c r="G257" s="2"/>
      <c r="H257" s="2"/>
      <c r="I257" s="2"/>
      <c r="J257" s="2"/>
      <c r="K257" s="2"/>
      <c r="L257" s="2"/>
      <c r="M257" s="2"/>
      <c r="N257" s="366"/>
      <c r="O257" s="366"/>
      <c r="P257" s="4"/>
      <c r="Q257" s="366"/>
      <c r="R257" s="366"/>
      <c r="S257" s="366"/>
      <c r="T257" s="366"/>
      <c r="U257" s="367"/>
      <c r="V257" s="366"/>
      <c r="W257" s="367"/>
      <c r="X257" s="366"/>
      <c r="Y257" s="367"/>
      <c r="Z257" s="366"/>
      <c r="AA257" s="367"/>
      <c r="AB257" s="368"/>
    </row>
    <row r="258" spans="1:28" s="369" customFormat="1" x14ac:dyDescent="0.25">
      <c r="A258" s="2"/>
      <c r="B258" s="2"/>
      <c r="C258" s="2"/>
      <c r="D258" s="2"/>
      <c r="E258" s="2"/>
      <c r="F258" s="2"/>
      <c r="G258" s="2"/>
      <c r="H258" s="2"/>
      <c r="I258" s="2"/>
      <c r="J258" s="2"/>
      <c r="K258" s="2"/>
      <c r="L258" s="2"/>
      <c r="M258" s="2"/>
      <c r="N258" s="366"/>
      <c r="O258" s="366"/>
      <c r="P258" s="4"/>
      <c r="Q258" s="366"/>
      <c r="R258" s="366"/>
      <c r="S258" s="366"/>
      <c r="T258" s="366"/>
      <c r="U258" s="367"/>
      <c r="V258" s="366"/>
      <c r="W258" s="367"/>
      <c r="X258" s="366"/>
      <c r="Y258" s="367"/>
      <c r="Z258" s="366"/>
      <c r="AA258" s="367"/>
      <c r="AB258" s="368"/>
    </row>
    <row r="259" spans="1:28" s="369" customFormat="1" x14ac:dyDescent="0.25">
      <c r="A259" s="2"/>
      <c r="B259" s="2"/>
      <c r="C259" s="2"/>
      <c r="D259" s="2"/>
      <c r="E259" s="2"/>
      <c r="F259" s="2"/>
      <c r="G259" s="2"/>
      <c r="H259" s="2"/>
      <c r="I259" s="2"/>
      <c r="J259" s="2"/>
      <c r="K259" s="2"/>
      <c r="L259" s="2"/>
      <c r="M259" s="2"/>
      <c r="N259" s="366"/>
      <c r="O259" s="366"/>
      <c r="P259" s="4"/>
      <c r="Q259" s="366"/>
      <c r="R259" s="366"/>
      <c r="S259" s="366"/>
      <c r="T259" s="366"/>
      <c r="U259" s="367"/>
      <c r="V259" s="366"/>
      <c r="W259" s="367"/>
      <c r="X259" s="366"/>
      <c r="Y259" s="367"/>
      <c r="Z259" s="366"/>
      <c r="AA259" s="367"/>
      <c r="AB259" s="368"/>
    </row>
    <row r="260" spans="1:28" s="369" customFormat="1" x14ac:dyDescent="0.25">
      <c r="A260" s="2"/>
      <c r="B260" s="2"/>
      <c r="C260" s="2"/>
      <c r="D260" s="2"/>
      <c r="E260" s="2"/>
      <c r="F260" s="2"/>
      <c r="G260" s="2"/>
      <c r="H260" s="2"/>
      <c r="I260" s="2"/>
      <c r="J260" s="2"/>
      <c r="K260" s="2"/>
      <c r="L260" s="2"/>
      <c r="M260" s="2"/>
      <c r="N260" s="366"/>
      <c r="O260" s="366"/>
      <c r="P260" s="4"/>
      <c r="Q260" s="366"/>
      <c r="R260" s="366"/>
      <c r="S260" s="366"/>
      <c r="T260" s="366"/>
      <c r="U260" s="367"/>
      <c r="V260" s="366"/>
      <c r="W260" s="367"/>
      <c r="X260" s="366"/>
      <c r="Y260" s="367"/>
      <c r="Z260" s="366"/>
      <c r="AA260" s="367"/>
      <c r="AB260" s="368"/>
    </row>
    <row r="261" spans="1:28" s="369" customFormat="1" x14ac:dyDescent="0.25">
      <c r="A261" s="2"/>
      <c r="B261" s="2"/>
      <c r="C261" s="2"/>
      <c r="D261" s="2"/>
      <c r="E261" s="2"/>
      <c r="F261" s="2"/>
      <c r="G261" s="2"/>
      <c r="H261" s="2"/>
      <c r="I261" s="2"/>
      <c r="J261" s="2"/>
      <c r="K261" s="2"/>
      <c r="L261" s="2"/>
      <c r="M261" s="2"/>
      <c r="N261" s="366"/>
      <c r="O261" s="366"/>
      <c r="P261" s="4"/>
      <c r="Q261" s="366"/>
      <c r="R261" s="366"/>
      <c r="S261" s="366"/>
      <c r="T261" s="366"/>
      <c r="U261" s="367"/>
      <c r="V261" s="366"/>
      <c r="W261" s="367"/>
      <c r="X261" s="366"/>
      <c r="Y261" s="367"/>
      <c r="Z261" s="366"/>
      <c r="AA261" s="367"/>
      <c r="AB261" s="368"/>
    </row>
    <row r="262" spans="1:28" s="369" customFormat="1" x14ac:dyDescent="0.25">
      <c r="A262" s="2"/>
      <c r="B262" s="2"/>
      <c r="C262" s="2"/>
      <c r="D262" s="2"/>
      <c r="E262" s="2"/>
      <c r="F262" s="2"/>
      <c r="G262" s="2"/>
      <c r="H262" s="2"/>
      <c r="I262" s="2"/>
      <c r="J262" s="2"/>
      <c r="K262" s="2"/>
      <c r="L262" s="2"/>
      <c r="M262" s="2"/>
      <c r="N262" s="366"/>
      <c r="O262" s="366"/>
      <c r="P262" s="4"/>
      <c r="Q262" s="366"/>
      <c r="R262" s="366"/>
      <c r="S262" s="366"/>
      <c r="T262" s="366"/>
      <c r="U262" s="367"/>
      <c r="V262" s="366"/>
      <c r="W262" s="367"/>
      <c r="X262" s="366"/>
      <c r="Y262" s="367"/>
      <c r="Z262" s="366"/>
      <c r="AA262" s="367"/>
      <c r="AB262" s="368"/>
    </row>
    <row r="263" spans="1:28" s="369" customFormat="1" x14ac:dyDescent="0.25">
      <c r="A263" s="2"/>
      <c r="B263" s="2"/>
      <c r="C263" s="2"/>
      <c r="D263" s="2"/>
      <c r="E263" s="2"/>
      <c r="F263" s="2"/>
      <c r="G263" s="2"/>
      <c r="H263" s="2"/>
      <c r="I263" s="2"/>
      <c r="J263" s="2"/>
      <c r="K263" s="2"/>
      <c r="L263" s="2"/>
      <c r="M263" s="2"/>
      <c r="N263" s="366"/>
      <c r="O263" s="366"/>
      <c r="P263" s="4"/>
      <c r="Q263" s="366"/>
      <c r="R263" s="366"/>
      <c r="S263" s="366"/>
      <c r="T263" s="366"/>
      <c r="U263" s="367"/>
      <c r="V263" s="366"/>
      <c r="W263" s="367"/>
      <c r="X263" s="366"/>
      <c r="Y263" s="367"/>
      <c r="Z263" s="366"/>
      <c r="AA263" s="367"/>
      <c r="AB263" s="368"/>
    </row>
    <row r="264" spans="1:28" s="369" customFormat="1" x14ac:dyDescent="0.25">
      <c r="A264" s="2"/>
      <c r="B264" s="2"/>
      <c r="C264" s="2"/>
      <c r="D264" s="2"/>
      <c r="E264" s="2"/>
      <c r="F264" s="2"/>
      <c r="G264" s="2"/>
      <c r="H264" s="2"/>
      <c r="I264" s="2"/>
      <c r="J264" s="2"/>
      <c r="K264" s="2"/>
      <c r="L264" s="2"/>
      <c r="M264" s="2"/>
      <c r="N264" s="366"/>
      <c r="O264" s="366"/>
      <c r="P264" s="4"/>
      <c r="Q264" s="366"/>
      <c r="R264" s="366"/>
      <c r="S264" s="366"/>
      <c r="T264" s="366"/>
      <c r="U264" s="367"/>
      <c r="V264" s="366"/>
      <c r="W264" s="367"/>
      <c r="X264" s="366"/>
      <c r="Y264" s="367"/>
      <c r="Z264" s="366"/>
      <c r="AA264" s="367"/>
      <c r="AB264" s="368"/>
    </row>
    <row r="265" spans="1:28" s="369" customFormat="1" x14ac:dyDescent="0.25">
      <c r="A265" s="2"/>
      <c r="B265" s="2"/>
      <c r="C265" s="2"/>
      <c r="D265" s="2"/>
      <c r="E265" s="2"/>
      <c r="F265" s="2"/>
      <c r="G265" s="2"/>
      <c r="H265" s="2"/>
      <c r="I265" s="2"/>
      <c r="J265" s="2"/>
      <c r="K265" s="2"/>
      <c r="L265" s="2"/>
      <c r="M265" s="2"/>
      <c r="N265" s="366"/>
      <c r="O265" s="366"/>
      <c r="P265" s="4"/>
      <c r="Q265" s="366"/>
      <c r="R265" s="366"/>
      <c r="S265" s="366"/>
      <c r="T265" s="366"/>
      <c r="U265" s="367"/>
      <c r="V265" s="366"/>
      <c r="W265" s="367"/>
      <c r="X265" s="366"/>
      <c r="Y265" s="367"/>
      <c r="Z265" s="366"/>
      <c r="AA265" s="367"/>
      <c r="AB265" s="368"/>
    </row>
    <row r="266" spans="1:28" s="369" customFormat="1" x14ac:dyDescent="0.25">
      <c r="A266" s="2"/>
      <c r="B266" s="2"/>
      <c r="C266" s="2"/>
      <c r="D266" s="2"/>
      <c r="E266" s="2"/>
      <c r="F266" s="2"/>
      <c r="G266" s="2"/>
      <c r="H266" s="2"/>
      <c r="I266" s="2"/>
      <c r="J266" s="2"/>
      <c r="K266" s="2"/>
      <c r="L266" s="2"/>
      <c r="M266" s="2"/>
      <c r="N266" s="366"/>
      <c r="O266" s="366"/>
      <c r="P266" s="4"/>
      <c r="Q266" s="366"/>
      <c r="R266" s="366"/>
      <c r="S266" s="366"/>
      <c r="T266" s="366"/>
      <c r="U266" s="367"/>
      <c r="V266" s="366"/>
      <c r="W266" s="367"/>
      <c r="X266" s="366"/>
      <c r="Y266" s="367"/>
      <c r="Z266" s="366"/>
      <c r="AA266" s="367"/>
      <c r="AB266" s="368"/>
    </row>
    <row r="267" spans="1:28" s="369" customFormat="1" x14ac:dyDescent="0.25">
      <c r="A267" s="2"/>
      <c r="B267" s="2"/>
      <c r="C267" s="2"/>
      <c r="D267" s="2"/>
      <c r="E267" s="2"/>
      <c r="F267" s="2"/>
      <c r="G267" s="2"/>
      <c r="H267" s="2"/>
      <c r="I267" s="2"/>
      <c r="J267" s="2"/>
      <c r="K267" s="2"/>
      <c r="L267" s="2"/>
      <c r="M267" s="2"/>
      <c r="N267" s="366"/>
      <c r="O267" s="366"/>
      <c r="P267" s="4"/>
      <c r="Q267" s="366"/>
      <c r="R267" s="366"/>
      <c r="S267" s="366"/>
      <c r="T267" s="366"/>
      <c r="U267" s="367"/>
      <c r="V267" s="366"/>
      <c r="W267" s="367"/>
      <c r="X267" s="366"/>
      <c r="Y267" s="367"/>
      <c r="Z267" s="366"/>
      <c r="AA267" s="367"/>
      <c r="AB267" s="368"/>
    </row>
    <row r="268" spans="1:28" s="369" customFormat="1" x14ac:dyDescent="0.25">
      <c r="A268" s="2"/>
      <c r="B268" s="2"/>
      <c r="C268" s="2"/>
      <c r="D268" s="2"/>
      <c r="E268" s="2"/>
      <c r="F268" s="2"/>
      <c r="G268" s="2"/>
      <c r="H268" s="2"/>
      <c r="I268" s="2"/>
      <c r="J268" s="2"/>
      <c r="K268" s="2"/>
      <c r="L268" s="2"/>
      <c r="M268" s="2"/>
      <c r="N268" s="366"/>
      <c r="O268" s="366"/>
      <c r="P268" s="4"/>
      <c r="Q268" s="366"/>
      <c r="R268" s="366"/>
      <c r="S268" s="366"/>
      <c r="T268" s="366"/>
      <c r="U268" s="367"/>
      <c r="V268" s="366"/>
      <c r="W268" s="367"/>
      <c r="X268" s="366"/>
      <c r="Y268" s="367"/>
      <c r="Z268" s="366"/>
      <c r="AA268" s="367"/>
      <c r="AB268" s="368"/>
    </row>
    <row r="269" spans="1:28" s="369" customFormat="1" x14ac:dyDescent="0.25">
      <c r="A269" s="2"/>
      <c r="B269" s="2"/>
      <c r="C269" s="2"/>
      <c r="D269" s="2"/>
      <c r="E269" s="2"/>
      <c r="F269" s="2"/>
      <c r="G269" s="2"/>
      <c r="H269" s="2"/>
      <c r="I269" s="2"/>
      <c r="J269" s="2"/>
      <c r="K269" s="2"/>
      <c r="L269" s="2"/>
      <c r="M269" s="2"/>
      <c r="N269" s="366"/>
      <c r="O269" s="366"/>
      <c r="P269" s="4"/>
      <c r="Q269" s="366"/>
      <c r="R269" s="366"/>
      <c r="S269" s="366"/>
      <c r="T269" s="366"/>
      <c r="U269" s="367"/>
      <c r="V269" s="366"/>
      <c r="W269" s="367"/>
      <c r="X269" s="366"/>
      <c r="Y269" s="367"/>
      <c r="Z269" s="366"/>
      <c r="AA269" s="367"/>
      <c r="AB269" s="368"/>
    </row>
    <row r="270" spans="1:28" s="369" customFormat="1" x14ac:dyDescent="0.25">
      <c r="A270" s="2"/>
      <c r="B270" s="2"/>
      <c r="C270" s="2"/>
      <c r="D270" s="2"/>
      <c r="E270" s="2"/>
      <c r="F270" s="2"/>
      <c r="G270" s="2"/>
      <c r="H270" s="2"/>
      <c r="I270" s="2"/>
      <c r="J270" s="2"/>
      <c r="K270" s="2"/>
      <c r="L270" s="2"/>
      <c r="M270" s="2"/>
      <c r="N270" s="366"/>
      <c r="O270" s="366"/>
      <c r="P270" s="4"/>
      <c r="Q270" s="366"/>
      <c r="R270" s="366"/>
      <c r="S270" s="366"/>
      <c r="T270" s="366"/>
      <c r="U270" s="367"/>
      <c r="V270" s="366"/>
      <c r="W270" s="367"/>
      <c r="X270" s="366"/>
      <c r="Y270" s="367"/>
      <c r="Z270" s="366"/>
      <c r="AA270" s="367"/>
      <c r="AB270" s="368"/>
    </row>
    <row r="271" spans="1:28" s="369" customFormat="1" x14ac:dyDescent="0.25">
      <c r="A271" s="2"/>
      <c r="B271" s="2"/>
      <c r="C271" s="2"/>
      <c r="D271" s="2"/>
      <c r="E271" s="2"/>
      <c r="F271" s="2"/>
      <c r="G271" s="2"/>
      <c r="H271" s="2"/>
      <c r="I271" s="2"/>
      <c r="J271" s="2"/>
      <c r="K271" s="2"/>
      <c r="L271" s="2"/>
      <c r="M271" s="2"/>
      <c r="N271" s="366"/>
      <c r="O271" s="366"/>
      <c r="P271" s="4"/>
      <c r="Q271" s="366"/>
      <c r="R271" s="366"/>
      <c r="S271" s="366"/>
      <c r="T271" s="366"/>
      <c r="U271" s="367"/>
      <c r="V271" s="366"/>
      <c r="W271" s="367"/>
      <c r="X271" s="366"/>
      <c r="Y271" s="367"/>
      <c r="Z271" s="366"/>
      <c r="AA271" s="367"/>
      <c r="AB271" s="368"/>
    </row>
    <row r="272" spans="1:28" s="369" customFormat="1" x14ac:dyDescent="0.25">
      <c r="A272" s="2"/>
      <c r="B272" s="2"/>
      <c r="C272" s="2"/>
      <c r="D272" s="2"/>
      <c r="E272" s="2"/>
      <c r="F272" s="2"/>
      <c r="G272" s="2"/>
      <c r="H272" s="2"/>
      <c r="I272" s="2"/>
      <c r="J272" s="2"/>
      <c r="K272" s="2"/>
      <c r="L272" s="2"/>
      <c r="M272" s="2"/>
      <c r="N272" s="366"/>
      <c r="O272" s="366"/>
      <c r="P272" s="4"/>
      <c r="Q272" s="366"/>
      <c r="R272" s="366"/>
      <c r="S272" s="366"/>
      <c r="T272" s="366"/>
      <c r="U272" s="367"/>
      <c r="V272" s="366"/>
      <c r="W272" s="367"/>
      <c r="X272" s="366"/>
      <c r="Y272" s="367"/>
      <c r="Z272" s="366"/>
      <c r="AA272" s="367"/>
      <c r="AB272" s="368"/>
    </row>
    <row r="273" spans="1:28" s="369" customFormat="1" x14ac:dyDescent="0.25">
      <c r="A273" s="2"/>
      <c r="B273" s="2"/>
      <c r="C273" s="2"/>
      <c r="D273" s="2"/>
      <c r="E273" s="2"/>
      <c r="F273" s="2"/>
      <c r="G273" s="2"/>
      <c r="H273" s="2"/>
      <c r="I273" s="2"/>
      <c r="J273" s="2"/>
      <c r="K273" s="2"/>
      <c r="L273" s="2"/>
      <c r="M273" s="2"/>
      <c r="N273" s="366"/>
      <c r="O273" s="366"/>
      <c r="P273" s="4"/>
      <c r="Q273" s="366"/>
      <c r="R273" s="366"/>
      <c r="S273" s="366"/>
      <c r="T273" s="366"/>
      <c r="U273" s="367"/>
      <c r="V273" s="366"/>
      <c r="W273" s="367"/>
      <c r="X273" s="366"/>
      <c r="Y273" s="367"/>
      <c r="Z273" s="366"/>
      <c r="AA273" s="367"/>
      <c r="AB273" s="368"/>
    </row>
    <row r="274" spans="1:28" s="369" customFormat="1" x14ac:dyDescent="0.25">
      <c r="A274" s="2"/>
      <c r="B274" s="2"/>
      <c r="C274" s="2"/>
      <c r="D274" s="2"/>
      <c r="E274" s="2"/>
      <c r="F274" s="2"/>
      <c r="G274" s="2"/>
      <c r="H274" s="2"/>
      <c r="I274" s="2"/>
      <c r="J274" s="2"/>
      <c r="K274" s="2"/>
      <c r="L274" s="2"/>
      <c r="M274" s="2"/>
      <c r="N274" s="366"/>
      <c r="O274" s="366"/>
      <c r="P274" s="4"/>
      <c r="Q274" s="366"/>
      <c r="R274" s="366"/>
      <c r="S274" s="366"/>
      <c r="T274" s="366"/>
      <c r="U274" s="367"/>
      <c r="V274" s="366"/>
      <c r="W274" s="367"/>
      <c r="X274" s="366"/>
      <c r="Y274" s="367"/>
      <c r="Z274" s="366"/>
      <c r="AA274" s="367"/>
      <c r="AB274" s="368"/>
    </row>
    <row r="275" spans="1:28" s="369" customFormat="1" x14ac:dyDescent="0.25">
      <c r="A275" s="2"/>
      <c r="B275" s="2"/>
      <c r="C275" s="2"/>
      <c r="D275" s="2"/>
      <c r="E275" s="2"/>
      <c r="F275" s="2"/>
      <c r="G275" s="2"/>
      <c r="H275" s="2"/>
      <c r="I275" s="2"/>
      <c r="J275" s="2"/>
      <c r="K275" s="2"/>
      <c r="L275" s="2"/>
      <c r="M275" s="2"/>
      <c r="N275" s="366"/>
      <c r="O275" s="366"/>
      <c r="P275" s="4"/>
      <c r="Q275" s="366"/>
      <c r="R275" s="366"/>
      <c r="S275" s="366"/>
      <c r="T275" s="366"/>
      <c r="U275" s="367"/>
      <c r="V275" s="366"/>
      <c r="W275" s="367"/>
      <c r="X275" s="366"/>
      <c r="Y275" s="367"/>
      <c r="Z275" s="366"/>
      <c r="AA275" s="367"/>
      <c r="AB275" s="368"/>
    </row>
    <row r="276" spans="1:28" s="369" customFormat="1" x14ac:dyDescent="0.25">
      <c r="A276" s="2"/>
      <c r="B276" s="2"/>
      <c r="C276" s="2"/>
      <c r="D276" s="2"/>
      <c r="E276" s="2"/>
      <c r="F276" s="2"/>
      <c r="G276" s="2"/>
      <c r="H276" s="2"/>
      <c r="I276" s="2"/>
      <c r="J276" s="2"/>
      <c r="K276" s="2"/>
      <c r="L276" s="2"/>
      <c r="M276" s="2"/>
      <c r="N276" s="366"/>
      <c r="O276" s="366"/>
      <c r="P276" s="4"/>
      <c r="Q276" s="366"/>
      <c r="R276" s="366"/>
      <c r="S276" s="366"/>
      <c r="T276" s="366"/>
      <c r="U276" s="367"/>
      <c r="V276" s="366"/>
      <c r="W276" s="367"/>
      <c r="X276" s="366"/>
      <c r="Y276" s="367"/>
      <c r="Z276" s="366"/>
      <c r="AA276" s="367"/>
      <c r="AB276" s="368"/>
    </row>
    <row r="277" spans="1:28" s="369" customFormat="1" x14ac:dyDescent="0.25">
      <c r="A277" s="2"/>
      <c r="B277" s="2"/>
      <c r="C277" s="2"/>
      <c r="D277" s="2"/>
      <c r="E277" s="2"/>
      <c r="F277" s="2"/>
      <c r="G277" s="2"/>
      <c r="H277" s="2"/>
      <c r="I277" s="2"/>
      <c r="J277" s="2"/>
      <c r="K277" s="2"/>
      <c r="L277" s="2"/>
      <c r="M277" s="2"/>
      <c r="N277" s="366"/>
      <c r="O277" s="366"/>
      <c r="P277" s="4"/>
      <c r="Q277" s="366"/>
      <c r="R277" s="366"/>
      <c r="S277" s="366"/>
      <c r="T277" s="366"/>
      <c r="U277" s="367"/>
      <c r="V277" s="366"/>
      <c r="W277" s="367"/>
      <c r="X277" s="366"/>
      <c r="Y277" s="367"/>
      <c r="Z277" s="366"/>
      <c r="AA277" s="367"/>
      <c r="AB277" s="368"/>
    </row>
    <row r="278" spans="1:28" s="369" customFormat="1" x14ac:dyDescent="0.25">
      <c r="A278" s="2"/>
      <c r="B278" s="2"/>
      <c r="C278" s="2"/>
      <c r="D278" s="2"/>
      <c r="E278" s="2"/>
      <c r="F278" s="2"/>
      <c r="G278" s="2"/>
      <c r="H278" s="2"/>
      <c r="I278" s="2"/>
      <c r="J278" s="2"/>
      <c r="K278" s="2"/>
      <c r="L278" s="2"/>
      <c r="M278" s="2"/>
      <c r="N278" s="366"/>
      <c r="O278" s="366"/>
      <c r="P278" s="4"/>
      <c r="Q278" s="366"/>
      <c r="R278" s="366"/>
      <c r="S278" s="366"/>
      <c r="T278" s="366"/>
      <c r="U278" s="367"/>
      <c r="V278" s="366"/>
      <c r="W278" s="367"/>
      <c r="X278" s="366"/>
      <c r="Y278" s="367"/>
      <c r="Z278" s="366"/>
      <c r="AA278" s="367"/>
      <c r="AB278" s="368"/>
    </row>
    <row r="279" spans="1:28" s="369" customFormat="1" x14ac:dyDescent="0.25">
      <c r="A279" s="2"/>
      <c r="B279" s="2"/>
      <c r="C279" s="2"/>
      <c r="D279" s="2"/>
      <c r="E279" s="2"/>
      <c r="F279" s="2"/>
      <c r="G279" s="2"/>
      <c r="H279" s="2"/>
      <c r="I279" s="2"/>
      <c r="J279" s="2"/>
      <c r="K279" s="2"/>
      <c r="L279" s="2"/>
      <c r="M279" s="2"/>
      <c r="N279" s="366"/>
      <c r="O279" s="366"/>
      <c r="P279" s="4"/>
      <c r="Q279" s="366"/>
      <c r="R279" s="366"/>
      <c r="S279" s="366"/>
      <c r="T279" s="366"/>
      <c r="U279" s="367"/>
      <c r="V279" s="366"/>
      <c r="W279" s="367"/>
      <c r="X279" s="366"/>
      <c r="Y279" s="367"/>
      <c r="Z279" s="366"/>
      <c r="AA279" s="367"/>
      <c r="AB279" s="368"/>
    </row>
    <row r="280" spans="1:28" s="369" customFormat="1" x14ac:dyDescent="0.25">
      <c r="A280" s="2"/>
      <c r="B280" s="2"/>
      <c r="C280" s="2"/>
      <c r="D280" s="2"/>
      <c r="E280" s="2"/>
      <c r="F280" s="2"/>
      <c r="G280" s="2"/>
      <c r="H280" s="2"/>
      <c r="I280" s="2"/>
      <c r="J280" s="2"/>
      <c r="K280" s="2"/>
      <c r="L280" s="2"/>
      <c r="M280" s="2"/>
      <c r="N280" s="366"/>
      <c r="O280" s="366"/>
      <c r="P280" s="4"/>
      <c r="Q280" s="366"/>
      <c r="R280" s="366"/>
      <c r="S280" s="366"/>
      <c r="T280" s="366"/>
      <c r="U280" s="367"/>
      <c r="V280" s="366"/>
      <c r="W280" s="367"/>
      <c r="X280" s="366"/>
      <c r="Y280" s="367"/>
      <c r="Z280" s="366"/>
      <c r="AA280" s="367"/>
      <c r="AB280" s="368"/>
    </row>
    <row r="281" spans="1:28" s="369" customFormat="1" x14ac:dyDescent="0.25">
      <c r="A281" s="2"/>
      <c r="B281" s="2"/>
      <c r="C281" s="2"/>
      <c r="D281" s="2"/>
      <c r="E281" s="2"/>
      <c r="F281" s="2"/>
      <c r="G281" s="2"/>
      <c r="H281" s="2"/>
      <c r="I281" s="2"/>
      <c r="J281" s="2"/>
      <c r="K281" s="2"/>
      <c r="L281" s="2"/>
      <c r="M281" s="2"/>
      <c r="N281" s="366"/>
      <c r="O281" s="366"/>
      <c r="P281" s="4"/>
      <c r="Q281" s="366"/>
      <c r="R281" s="366"/>
      <c r="S281" s="366"/>
      <c r="T281" s="366"/>
      <c r="U281" s="367"/>
      <c r="V281" s="366"/>
      <c r="W281" s="367"/>
      <c r="X281" s="366"/>
      <c r="Y281" s="367"/>
      <c r="Z281" s="366"/>
      <c r="AA281" s="367"/>
      <c r="AB281" s="368"/>
    </row>
    <row r="282" spans="1:28" s="369" customFormat="1" x14ac:dyDescent="0.25">
      <c r="A282" s="2"/>
      <c r="B282" s="2"/>
      <c r="C282" s="2"/>
      <c r="D282" s="2"/>
      <c r="E282" s="2"/>
      <c r="F282" s="2"/>
      <c r="G282" s="2"/>
      <c r="H282" s="2"/>
      <c r="I282" s="2"/>
      <c r="J282" s="2"/>
      <c r="K282" s="2"/>
      <c r="L282" s="2"/>
      <c r="M282" s="2"/>
      <c r="N282" s="366"/>
      <c r="O282" s="366"/>
      <c r="P282" s="4"/>
      <c r="Q282" s="366"/>
      <c r="R282" s="366"/>
      <c r="S282" s="366"/>
      <c r="T282" s="366"/>
      <c r="U282" s="367"/>
      <c r="V282" s="366"/>
      <c r="W282" s="367"/>
      <c r="X282" s="366"/>
      <c r="Y282" s="367"/>
      <c r="Z282" s="366"/>
      <c r="AA282" s="367"/>
      <c r="AB282" s="368"/>
    </row>
    <row r="283" spans="1:28" s="369" customFormat="1" x14ac:dyDescent="0.25">
      <c r="A283" s="2"/>
      <c r="B283" s="2"/>
      <c r="C283" s="2"/>
      <c r="D283" s="2"/>
      <c r="E283" s="2"/>
      <c r="F283" s="2"/>
      <c r="G283" s="2"/>
      <c r="H283" s="2"/>
      <c r="I283" s="2"/>
      <c r="J283" s="2"/>
      <c r="K283" s="2"/>
      <c r="L283" s="2"/>
      <c r="M283" s="2"/>
      <c r="N283" s="366"/>
      <c r="O283" s="366"/>
      <c r="P283" s="4"/>
      <c r="Q283" s="366"/>
      <c r="R283" s="366"/>
      <c r="S283" s="366"/>
      <c r="T283" s="366"/>
      <c r="U283" s="367"/>
      <c r="V283" s="366"/>
      <c r="W283" s="367"/>
      <c r="X283" s="366"/>
      <c r="Y283" s="367"/>
      <c r="Z283" s="366"/>
      <c r="AA283" s="367"/>
      <c r="AB283" s="368"/>
    </row>
    <row r="284" spans="1:28" s="369" customFormat="1" x14ac:dyDescent="0.25">
      <c r="A284" s="2"/>
      <c r="B284" s="2"/>
      <c r="C284" s="2"/>
      <c r="D284" s="2"/>
      <c r="E284" s="2"/>
      <c r="F284" s="2"/>
      <c r="G284" s="2"/>
      <c r="H284" s="2"/>
      <c r="I284" s="2"/>
      <c r="J284" s="2"/>
      <c r="K284" s="2"/>
      <c r="L284" s="2"/>
      <c r="M284" s="2"/>
      <c r="N284" s="366"/>
      <c r="O284" s="366"/>
      <c r="P284" s="4"/>
      <c r="Q284" s="366"/>
      <c r="R284" s="366"/>
      <c r="S284" s="366"/>
      <c r="T284" s="366"/>
      <c r="U284" s="367"/>
      <c r="V284" s="366"/>
      <c r="W284" s="367"/>
      <c r="X284" s="366"/>
      <c r="Y284" s="367"/>
      <c r="Z284" s="366"/>
      <c r="AA284" s="367"/>
      <c r="AB284" s="368"/>
    </row>
    <row r="285" spans="1:28" s="369" customFormat="1" x14ac:dyDescent="0.25">
      <c r="A285" s="2"/>
      <c r="B285" s="2"/>
      <c r="C285" s="2"/>
      <c r="D285" s="2"/>
      <c r="E285" s="2"/>
      <c r="F285" s="2"/>
      <c r="G285" s="2"/>
      <c r="H285" s="2"/>
      <c r="I285" s="2"/>
      <c r="J285" s="2"/>
      <c r="K285" s="2"/>
      <c r="L285" s="2"/>
      <c r="M285" s="2"/>
      <c r="N285" s="366"/>
      <c r="O285" s="366"/>
      <c r="P285" s="4"/>
      <c r="Q285" s="366"/>
      <c r="R285" s="366"/>
      <c r="S285" s="366"/>
      <c r="T285" s="366"/>
      <c r="U285" s="367"/>
      <c r="V285" s="366"/>
      <c r="W285" s="367"/>
      <c r="X285" s="366"/>
      <c r="Y285" s="367"/>
      <c r="Z285" s="366"/>
      <c r="AA285" s="367"/>
      <c r="AB285" s="368"/>
    </row>
    <row r="286" spans="1:28" s="369" customFormat="1" x14ac:dyDescent="0.25">
      <c r="A286" s="2"/>
      <c r="B286" s="2"/>
      <c r="C286" s="2"/>
      <c r="D286" s="2"/>
      <c r="E286" s="2"/>
      <c r="F286" s="2"/>
      <c r="G286" s="2"/>
      <c r="H286" s="2"/>
      <c r="I286" s="2"/>
      <c r="J286" s="2"/>
      <c r="K286" s="2"/>
      <c r="L286" s="2"/>
      <c r="M286" s="2"/>
      <c r="N286" s="366"/>
      <c r="O286" s="366"/>
      <c r="P286" s="4"/>
      <c r="Q286" s="366"/>
      <c r="R286" s="366"/>
      <c r="S286" s="366"/>
      <c r="T286" s="366"/>
      <c r="U286" s="367"/>
      <c r="V286" s="366"/>
      <c r="W286" s="367"/>
      <c r="X286" s="366"/>
      <c r="Y286" s="367"/>
      <c r="Z286" s="366"/>
      <c r="AA286" s="367"/>
      <c r="AB286" s="368"/>
    </row>
    <row r="287" spans="1:28" s="369" customFormat="1" x14ac:dyDescent="0.25">
      <c r="A287" s="2"/>
      <c r="B287" s="2"/>
      <c r="C287" s="2"/>
      <c r="D287" s="2"/>
      <c r="E287" s="2"/>
      <c r="F287" s="2"/>
      <c r="G287" s="2"/>
      <c r="H287" s="2"/>
      <c r="I287" s="2"/>
      <c r="J287" s="2"/>
      <c r="K287" s="2"/>
      <c r="L287" s="2"/>
      <c r="M287" s="2"/>
      <c r="N287" s="366"/>
      <c r="O287" s="366"/>
      <c r="P287" s="4"/>
      <c r="Q287" s="366"/>
      <c r="R287" s="366"/>
      <c r="S287" s="366"/>
      <c r="T287" s="366"/>
      <c r="U287" s="367"/>
      <c r="V287" s="366"/>
      <c r="W287" s="367"/>
      <c r="X287" s="366"/>
      <c r="Y287" s="367"/>
      <c r="Z287" s="366"/>
      <c r="AA287" s="367"/>
      <c r="AB287" s="368"/>
    </row>
    <row r="288" spans="1:28" s="369" customFormat="1" x14ac:dyDescent="0.25">
      <c r="A288" s="2"/>
      <c r="B288" s="2"/>
      <c r="C288" s="2"/>
      <c r="D288" s="2"/>
      <c r="E288" s="2"/>
      <c r="F288" s="2"/>
      <c r="G288" s="2"/>
      <c r="H288" s="2"/>
      <c r="I288" s="2"/>
      <c r="J288" s="2"/>
      <c r="K288" s="2"/>
      <c r="L288" s="2"/>
      <c r="M288" s="2"/>
      <c r="N288" s="366"/>
      <c r="O288" s="366"/>
      <c r="P288" s="4"/>
      <c r="Q288" s="366"/>
      <c r="R288" s="366"/>
      <c r="S288" s="366"/>
      <c r="T288" s="366"/>
      <c r="U288" s="367"/>
      <c r="V288" s="366"/>
      <c r="W288" s="367"/>
      <c r="X288" s="366"/>
      <c r="Y288" s="367"/>
      <c r="Z288" s="366"/>
      <c r="AA288" s="367"/>
      <c r="AB288" s="368"/>
    </row>
    <row r="289" spans="1:28" s="369" customFormat="1" x14ac:dyDescent="0.25">
      <c r="A289" s="2"/>
      <c r="B289" s="2"/>
      <c r="C289" s="2"/>
      <c r="D289" s="2"/>
      <c r="E289" s="2"/>
      <c r="F289" s="2"/>
      <c r="G289" s="2"/>
      <c r="H289" s="2"/>
      <c r="I289" s="2"/>
      <c r="J289" s="2"/>
      <c r="K289" s="2"/>
      <c r="L289" s="2"/>
      <c r="M289" s="2"/>
      <c r="N289" s="366"/>
      <c r="O289" s="366"/>
      <c r="P289" s="4"/>
      <c r="Q289" s="366"/>
      <c r="R289" s="366"/>
      <c r="S289" s="366"/>
      <c r="T289" s="366"/>
      <c r="U289" s="367"/>
      <c r="V289" s="366"/>
      <c r="W289" s="367"/>
      <c r="X289" s="366"/>
      <c r="Y289" s="367"/>
      <c r="Z289" s="366"/>
      <c r="AA289" s="367"/>
      <c r="AB289" s="368"/>
    </row>
    <row r="290" spans="1:28" s="369" customFormat="1" x14ac:dyDescent="0.25">
      <c r="A290" s="2"/>
      <c r="B290" s="2"/>
      <c r="C290" s="2"/>
      <c r="D290" s="2"/>
      <c r="E290" s="2"/>
      <c r="F290" s="2"/>
      <c r="G290" s="2"/>
      <c r="H290" s="2"/>
      <c r="I290" s="2"/>
      <c r="J290" s="2"/>
      <c r="K290" s="2"/>
      <c r="L290" s="2"/>
      <c r="M290" s="2"/>
      <c r="N290" s="366"/>
      <c r="O290" s="366"/>
      <c r="P290" s="4"/>
      <c r="Q290" s="366"/>
      <c r="R290" s="366"/>
      <c r="S290" s="366"/>
      <c r="T290" s="366"/>
      <c r="U290" s="367"/>
      <c r="V290" s="366"/>
      <c r="W290" s="367"/>
      <c r="X290" s="366"/>
      <c r="Y290" s="367"/>
      <c r="Z290" s="366"/>
      <c r="AA290" s="367"/>
      <c r="AB290" s="368"/>
    </row>
    <row r="291" spans="1:28" s="369" customFormat="1" x14ac:dyDescent="0.25">
      <c r="A291" s="2"/>
      <c r="B291" s="2"/>
      <c r="C291" s="2"/>
      <c r="D291" s="2"/>
      <c r="E291" s="2"/>
      <c r="F291" s="2"/>
      <c r="G291" s="2"/>
      <c r="H291" s="2"/>
      <c r="I291" s="2"/>
      <c r="J291" s="2"/>
      <c r="K291" s="2"/>
      <c r="L291" s="2"/>
      <c r="M291" s="2"/>
      <c r="N291" s="366"/>
      <c r="O291" s="366"/>
      <c r="P291" s="4"/>
      <c r="Q291" s="366"/>
      <c r="R291" s="366"/>
      <c r="S291" s="366"/>
      <c r="T291" s="366"/>
      <c r="U291" s="367"/>
      <c r="V291" s="366"/>
      <c r="W291" s="367"/>
      <c r="X291" s="366"/>
      <c r="Y291" s="367"/>
      <c r="Z291" s="366"/>
      <c r="AA291" s="367"/>
      <c r="AB291" s="368"/>
    </row>
    <row r="292" spans="1:28" s="369" customFormat="1" x14ac:dyDescent="0.25">
      <c r="A292" s="2"/>
      <c r="B292" s="2"/>
      <c r="C292" s="2"/>
      <c r="D292" s="2"/>
      <c r="E292" s="2"/>
      <c r="F292" s="2"/>
      <c r="G292" s="2"/>
      <c r="H292" s="2"/>
      <c r="I292" s="2"/>
      <c r="J292" s="2"/>
      <c r="K292" s="2"/>
      <c r="L292" s="2"/>
      <c r="M292" s="2"/>
      <c r="N292" s="366"/>
      <c r="O292" s="366"/>
      <c r="P292" s="4"/>
      <c r="Q292" s="366"/>
      <c r="R292" s="366"/>
      <c r="S292" s="366"/>
      <c r="T292" s="366"/>
      <c r="U292" s="367"/>
      <c r="V292" s="366"/>
      <c r="W292" s="367"/>
      <c r="X292" s="366"/>
      <c r="Y292" s="367"/>
      <c r="Z292" s="366"/>
      <c r="AA292" s="367"/>
      <c r="AB292" s="368"/>
    </row>
    <row r="293" spans="1:28" s="369" customFormat="1" x14ac:dyDescent="0.25">
      <c r="A293" s="2"/>
      <c r="B293" s="2"/>
      <c r="C293" s="2"/>
      <c r="D293" s="2"/>
      <c r="E293" s="2"/>
      <c r="F293" s="2"/>
      <c r="G293" s="2"/>
      <c r="H293" s="2"/>
      <c r="I293" s="2"/>
      <c r="J293" s="2"/>
      <c r="K293" s="2"/>
      <c r="L293" s="2"/>
      <c r="M293" s="2"/>
      <c r="N293" s="366"/>
      <c r="O293" s="366"/>
      <c r="P293" s="4"/>
      <c r="Q293" s="366"/>
      <c r="R293" s="366"/>
      <c r="S293" s="366"/>
      <c r="T293" s="366"/>
      <c r="U293" s="367"/>
      <c r="V293" s="366"/>
      <c r="W293" s="367"/>
      <c r="X293" s="366"/>
      <c r="Y293" s="367"/>
      <c r="Z293" s="366"/>
      <c r="AA293" s="367"/>
      <c r="AB293" s="368"/>
    </row>
    <row r="294" spans="1:28" s="369" customFormat="1" x14ac:dyDescent="0.25">
      <c r="A294" s="2"/>
      <c r="B294" s="2"/>
      <c r="C294" s="2"/>
      <c r="D294" s="2"/>
      <c r="E294" s="2"/>
      <c r="F294" s="2"/>
      <c r="G294" s="2"/>
      <c r="H294" s="2"/>
      <c r="I294" s="2"/>
      <c r="J294" s="2"/>
      <c r="K294" s="2"/>
      <c r="L294" s="2"/>
      <c r="M294" s="2"/>
      <c r="N294" s="366"/>
      <c r="O294" s="366"/>
      <c r="P294" s="4"/>
      <c r="Q294" s="366"/>
      <c r="R294" s="366"/>
      <c r="S294" s="366"/>
      <c r="T294" s="366"/>
      <c r="U294" s="367"/>
      <c r="V294" s="366"/>
      <c r="W294" s="367"/>
      <c r="X294" s="366"/>
      <c r="Y294" s="367"/>
      <c r="Z294" s="366"/>
      <c r="AA294" s="367"/>
      <c r="AB294" s="368"/>
    </row>
    <row r="295" spans="1:28" s="369" customFormat="1" x14ac:dyDescent="0.25">
      <c r="A295" s="2"/>
      <c r="B295" s="2"/>
      <c r="C295" s="2"/>
      <c r="D295" s="2"/>
      <c r="E295" s="2"/>
      <c r="F295" s="2"/>
      <c r="G295" s="2"/>
      <c r="H295" s="2"/>
      <c r="I295" s="2"/>
      <c r="J295" s="2"/>
      <c r="K295" s="2"/>
      <c r="L295" s="2"/>
      <c r="M295" s="2"/>
      <c r="N295" s="366"/>
      <c r="O295" s="366"/>
      <c r="P295" s="4"/>
      <c r="Q295" s="366"/>
      <c r="R295" s="366"/>
      <c r="S295" s="366"/>
      <c r="T295" s="366"/>
      <c r="U295" s="367"/>
      <c r="V295" s="366"/>
      <c r="W295" s="367"/>
      <c r="X295" s="366"/>
      <c r="Y295" s="367"/>
      <c r="Z295" s="366"/>
      <c r="AA295" s="367"/>
      <c r="AB295" s="368"/>
    </row>
    <row r="296" spans="1:28" s="369" customFormat="1" x14ac:dyDescent="0.25">
      <c r="A296" s="2"/>
      <c r="B296" s="2"/>
      <c r="C296" s="2"/>
      <c r="D296" s="2"/>
      <c r="E296" s="2"/>
      <c r="F296" s="2"/>
      <c r="G296" s="2"/>
      <c r="H296" s="2"/>
      <c r="I296" s="2"/>
      <c r="J296" s="2"/>
      <c r="K296" s="2"/>
      <c r="L296" s="2"/>
      <c r="M296" s="2"/>
      <c r="N296" s="366"/>
      <c r="O296" s="366"/>
      <c r="P296" s="4"/>
      <c r="Q296" s="366"/>
      <c r="R296" s="366"/>
      <c r="S296" s="366"/>
      <c r="T296" s="366"/>
      <c r="U296" s="367"/>
      <c r="V296" s="366"/>
      <c r="W296" s="367"/>
      <c r="X296" s="366"/>
      <c r="Y296" s="367"/>
      <c r="Z296" s="366"/>
      <c r="AA296" s="367"/>
      <c r="AB296" s="368"/>
    </row>
    <row r="297" spans="1:28" s="369" customFormat="1" x14ac:dyDescent="0.25">
      <c r="A297" s="2"/>
      <c r="B297" s="2"/>
      <c r="C297" s="2"/>
      <c r="D297" s="2"/>
      <c r="E297" s="2"/>
      <c r="F297" s="2"/>
      <c r="G297" s="2"/>
      <c r="H297" s="2"/>
      <c r="I297" s="2"/>
      <c r="J297" s="2"/>
      <c r="K297" s="2"/>
      <c r="L297" s="2"/>
      <c r="M297" s="2"/>
      <c r="N297" s="366"/>
      <c r="O297" s="366"/>
      <c r="P297" s="4"/>
      <c r="Q297" s="366"/>
      <c r="R297" s="366"/>
      <c r="S297" s="366"/>
      <c r="T297" s="366"/>
      <c r="U297" s="367"/>
      <c r="V297" s="366"/>
      <c r="W297" s="367"/>
      <c r="X297" s="366"/>
      <c r="Y297" s="367"/>
      <c r="Z297" s="366"/>
      <c r="AA297" s="367"/>
      <c r="AB297" s="368"/>
    </row>
    <row r="298" spans="1:28" s="369" customFormat="1" x14ac:dyDescent="0.25">
      <c r="A298" s="2"/>
      <c r="B298" s="2"/>
      <c r="C298" s="2"/>
      <c r="D298" s="2"/>
      <c r="E298" s="2"/>
      <c r="F298" s="2"/>
      <c r="G298" s="2"/>
      <c r="H298" s="2"/>
      <c r="I298" s="2"/>
      <c r="J298" s="2"/>
      <c r="K298" s="2"/>
      <c r="L298" s="2"/>
      <c r="M298" s="2"/>
      <c r="N298" s="366"/>
      <c r="O298" s="366"/>
      <c r="P298" s="4"/>
      <c r="Q298" s="366"/>
      <c r="R298" s="366"/>
      <c r="S298" s="366"/>
      <c r="T298" s="366"/>
      <c r="U298" s="367"/>
      <c r="V298" s="366"/>
      <c r="W298" s="367"/>
      <c r="X298" s="366"/>
      <c r="Y298" s="367"/>
      <c r="Z298" s="366"/>
      <c r="AA298" s="367"/>
      <c r="AB298" s="368"/>
    </row>
    <row r="299" spans="1:28" s="369" customFormat="1" x14ac:dyDescent="0.25">
      <c r="A299" s="2"/>
      <c r="B299" s="2"/>
      <c r="C299" s="2"/>
      <c r="D299" s="2"/>
      <c r="E299" s="2"/>
      <c r="F299" s="2"/>
      <c r="G299" s="2"/>
      <c r="H299" s="2"/>
      <c r="I299" s="2"/>
      <c r="J299" s="2"/>
      <c r="K299" s="2"/>
      <c r="L299" s="2"/>
      <c r="M299" s="2"/>
      <c r="N299" s="366"/>
      <c r="O299" s="366"/>
      <c r="P299" s="4"/>
      <c r="Q299" s="366"/>
      <c r="R299" s="366"/>
      <c r="S299" s="366"/>
      <c r="T299" s="366"/>
      <c r="U299" s="367"/>
      <c r="V299" s="366"/>
      <c r="W299" s="367"/>
      <c r="X299" s="366"/>
      <c r="Y299" s="367"/>
      <c r="Z299" s="366"/>
      <c r="AA299" s="367"/>
      <c r="AB299" s="368"/>
    </row>
    <row r="300" spans="1:28" s="369" customFormat="1" x14ac:dyDescent="0.25">
      <c r="A300" s="2"/>
      <c r="B300" s="2"/>
      <c r="C300" s="2"/>
      <c r="D300" s="2"/>
      <c r="E300" s="2"/>
      <c r="F300" s="2"/>
      <c r="G300" s="2"/>
      <c r="H300" s="2"/>
      <c r="I300" s="2"/>
      <c r="J300" s="2"/>
      <c r="K300" s="2"/>
      <c r="L300" s="2"/>
      <c r="M300" s="2"/>
      <c r="N300" s="366"/>
      <c r="O300" s="366"/>
      <c r="P300" s="4"/>
      <c r="Q300" s="366"/>
      <c r="R300" s="366"/>
      <c r="S300" s="366"/>
      <c r="T300" s="366"/>
      <c r="U300" s="367"/>
      <c r="V300" s="366"/>
      <c r="W300" s="367"/>
      <c r="X300" s="366"/>
      <c r="Y300" s="367"/>
      <c r="Z300" s="366"/>
      <c r="AA300" s="367"/>
      <c r="AB300" s="368"/>
    </row>
    <row r="301" spans="1:28" s="369" customFormat="1" x14ac:dyDescent="0.25">
      <c r="A301" s="2"/>
      <c r="B301" s="2"/>
      <c r="C301" s="2"/>
      <c r="D301" s="2"/>
      <c r="E301" s="2"/>
      <c r="F301" s="2"/>
      <c r="G301" s="2"/>
      <c r="H301" s="2"/>
      <c r="I301" s="2"/>
      <c r="J301" s="2"/>
      <c r="K301" s="2"/>
      <c r="L301" s="2"/>
      <c r="M301" s="2"/>
      <c r="N301" s="366"/>
      <c r="O301" s="366"/>
      <c r="P301" s="4"/>
      <c r="Q301" s="366"/>
      <c r="R301" s="366"/>
      <c r="S301" s="366"/>
      <c r="T301" s="366"/>
      <c r="U301" s="367"/>
      <c r="V301" s="366"/>
      <c r="W301" s="367"/>
      <c r="X301" s="366"/>
      <c r="Y301" s="367"/>
      <c r="Z301" s="366"/>
      <c r="AA301" s="367"/>
      <c r="AB301" s="368"/>
    </row>
    <row r="302" spans="1:28" s="369" customFormat="1" x14ac:dyDescent="0.25">
      <c r="A302" s="2"/>
      <c r="B302" s="2"/>
      <c r="C302" s="2"/>
      <c r="D302" s="2"/>
      <c r="E302" s="2"/>
      <c r="F302" s="2"/>
      <c r="G302" s="2"/>
      <c r="H302" s="2"/>
      <c r="I302" s="2"/>
      <c r="J302" s="2"/>
      <c r="K302" s="2"/>
      <c r="L302" s="2"/>
      <c r="M302" s="2"/>
      <c r="N302" s="366"/>
      <c r="O302" s="366"/>
      <c r="P302" s="4"/>
      <c r="Q302" s="366"/>
      <c r="R302" s="366"/>
      <c r="S302" s="366"/>
      <c r="T302" s="366"/>
      <c r="U302" s="367"/>
      <c r="V302" s="366"/>
      <c r="W302" s="367"/>
      <c r="X302" s="366"/>
      <c r="Y302" s="367"/>
      <c r="Z302" s="366"/>
      <c r="AA302" s="367"/>
      <c r="AB302" s="368"/>
    </row>
    <row r="303" spans="1:28" s="369" customFormat="1" x14ac:dyDescent="0.25">
      <c r="A303" s="2"/>
      <c r="B303" s="2"/>
      <c r="C303" s="2"/>
      <c r="D303" s="2"/>
      <c r="E303" s="2"/>
      <c r="F303" s="2"/>
      <c r="G303" s="2"/>
      <c r="H303" s="2"/>
      <c r="I303" s="2"/>
      <c r="J303" s="2"/>
      <c r="K303" s="2"/>
      <c r="L303" s="2"/>
      <c r="M303" s="2"/>
      <c r="N303" s="366"/>
      <c r="O303" s="366"/>
      <c r="P303" s="4"/>
      <c r="Q303" s="366"/>
      <c r="R303" s="366"/>
      <c r="S303" s="366"/>
      <c r="T303" s="366"/>
      <c r="U303" s="367"/>
      <c r="V303" s="366"/>
      <c r="W303" s="367"/>
      <c r="X303" s="366"/>
      <c r="Y303" s="367"/>
      <c r="Z303" s="366"/>
      <c r="AA303" s="367"/>
      <c r="AB303" s="368"/>
    </row>
    <row r="304" spans="1:28" s="369" customFormat="1" x14ac:dyDescent="0.25">
      <c r="A304" s="2"/>
      <c r="B304" s="2"/>
      <c r="C304" s="2"/>
      <c r="D304" s="2"/>
      <c r="E304" s="2"/>
      <c r="F304" s="2"/>
      <c r="G304" s="2"/>
      <c r="H304" s="2"/>
      <c r="I304" s="2"/>
      <c r="J304" s="2"/>
      <c r="K304" s="2"/>
      <c r="L304" s="2"/>
      <c r="M304" s="2"/>
      <c r="N304" s="366"/>
      <c r="O304" s="366"/>
      <c r="P304" s="4"/>
      <c r="Q304" s="366"/>
      <c r="R304" s="366"/>
      <c r="S304" s="366"/>
      <c r="T304" s="366"/>
      <c r="U304" s="367"/>
      <c r="V304" s="366"/>
      <c r="W304" s="367"/>
      <c r="X304" s="366"/>
      <c r="Y304" s="367"/>
      <c r="Z304" s="366"/>
      <c r="AA304" s="367"/>
      <c r="AB304" s="368"/>
    </row>
    <row r="305" spans="1:28" s="369" customFormat="1" x14ac:dyDescent="0.25">
      <c r="A305" s="2"/>
      <c r="B305" s="2"/>
      <c r="C305" s="2"/>
      <c r="D305" s="2"/>
      <c r="E305" s="2"/>
      <c r="F305" s="2"/>
      <c r="G305" s="2"/>
      <c r="H305" s="2"/>
      <c r="I305" s="2"/>
      <c r="J305" s="2"/>
      <c r="K305" s="2"/>
      <c r="L305" s="2"/>
      <c r="M305" s="2"/>
      <c r="N305" s="366"/>
      <c r="O305" s="366"/>
      <c r="P305" s="4"/>
      <c r="Q305" s="366"/>
      <c r="R305" s="366"/>
      <c r="S305" s="366"/>
      <c r="T305" s="366"/>
      <c r="U305" s="367"/>
      <c r="V305" s="366"/>
      <c r="W305" s="367"/>
      <c r="X305" s="366"/>
      <c r="Y305" s="367"/>
      <c r="Z305" s="366"/>
      <c r="AA305" s="367"/>
      <c r="AB305" s="368"/>
    </row>
    <row r="306" spans="1:28" s="369" customFormat="1" x14ac:dyDescent="0.25">
      <c r="A306" s="2"/>
      <c r="B306" s="2"/>
      <c r="C306" s="2"/>
      <c r="D306" s="2"/>
      <c r="E306" s="2"/>
      <c r="F306" s="2"/>
      <c r="G306" s="2"/>
      <c r="H306" s="2"/>
      <c r="I306" s="2"/>
      <c r="J306" s="2"/>
      <c r="K306" s="2"/>
      <c r="L306" s="2"/>
      <c r="M306" s="2"/>
      <c r="N306" s="366"/>
      <c r="O306" s="366"/>
      <c r="P306" s="4"/>
      <c r="Q306" s="366"/>
      <c r="R306" s="366"/>
      <c r="S306" s="366"/>
      <c r="T306" s="366"/>
      <c r="U306" s="367"/>
      <c r="V306" s="366"/>
      <c r="W306" s="367"/>
      <c r="X306" s="366"/>
      <c r="Y306" s="367"/>
      <c r="Z306" s="366"/>
      <c r="AA306" s="367"/>
      <c r="AB306" s="368"/>
    </row>
    <row r="307" spans="1:28" s="369" customFormat="1" x14ac:dyDescent="0.25">
      <c r="A307" s="2"/>
      <c r="B307" s="2"/>
      <c r="C307" s="2"/>
      <c r="D307" s="2"/>
      <c r="E307" s="2"/>
      <c r="F307" s="2"/>
      <c r="G307" s="2"/>
      <c r="H307" s="2"/>
      <c r="I307" s="2"/>
      <c r="J307" s="2"/>
      <c r="K307" s="2"/>
      <c r="L307" s="2"/>
      <c r="M307" s="2"/>
      <c r="N307" s="366"/>
      <c r="O307" s="366"/>
      <c r="P307" s="4"/>
      <c r="Q307" s="366"/>
      <c r="R307" s="366"/>
      <c r="S307" s="366"/>
      <c r="T307" s="366"/>
      <c r="U307" s="367"/>
      <c r="V307" s="366"/>
      <c r="W307" s="367"/>
      <c r="X307" s="366"/>
      <c r="Y307" s="367"/>
      <c r="Z307" s="366"/>
      <c r="AA307" s="367"/>
      <c r="AB307" s="368"/>
    </row>
    <row r="308" spans="1:28" s="369" customFormat="1" x14ac:dyDescent="0.25">
      <c r="A308" s="2"/>
      <c r="B308" s="2"/>
      <c r="C308" s="2"/>
      <c r="D308" s="2"/>
      <c r="E308" s="2"/>
      <c r="F308" s="2"/>
      <c r="G308" s="2"/>
      <c r="H308" s="2"/>
      <c r="I308" s="2"/>
      <c r="J308" s="2"/>
      <c r="K308" s="2"/>
      <c r="L308" s="2"/>
      <c r="M308" s="2"/>
      <c r="N308" s="366"/>
      <c r="O308" s="366"/>
      <c r="P308" s="4"/>
      <c r="Q308" s="366"/>
      <c r="R308" s="366"/>
      <c r="S308" s="366"/>
      <c r="T308" s="366"/>
      <c r="U308" s="367"/>
      <c r="V308" s="366"/>
      <c r="W308" s="367"/>
      <c r="X308" s="366"/>
      <c r="Y308" s="367"/>
      <c r="Z308" s="366"/>
      <c r="AA308" s="367"/>
      <c r="AB308" s="368"/>
    </row>
    <row r="309" spans="1:28" s="369" customFormat="1" x14ac:dyDescent="0.25">
      <c r="A309" s="2"/>
      <c r="B309" s="2"/>
      <c r="C309" s="2"/>
      <c r="D309" s="2"/>
      <c r="E309" s="2"/>
      <c r="F309" s="2"/>
      <c r="G309" s="2"/>
      <c r="H309" s="2"/>
      <c r="I309" s="2"/>
      <c r="J309" s="2"/>
      <c r="K309" s="2"/>
      <c r="L309" s="2"/>
      <c r="M309" s="2"/>
      <c r="N309" s="366"/>
      <c r="O309" s="366"/>
      <c r="P309" s="4"/>
      <c r="Q309" s="366"/>
      <c r="R309" s="366"/>
      <c r="S309" s="366"/>
      <c r="T309" s="366"/>
      <c r="U309" s="367"/>
      <c r="V309" s="366"/>
      <c r="W309" s="367"/>
      <c r="X309" s="366"/>
      <c r="Y309" s="367"/>
      <c r="Z309" s="366"/>
      <c r="AA309" s="367"/>
      <c r="AB309" s="368"/>
    </row>
    <row r="310" spans="1:28" s="369" customFormat="1" x14ac:dyDescent="0.25">
      <c r="A310" s="2"/>
      <c r="B310" s="2"/>
      <c r="C310" s="2"/>
      <c r="D310" s="2"/>
      <c r="E310" s="2"/>
      <c r="F310" s="2"/>
      <c r="G310" s="2"/>
      <c r="H310" s="2"/>
      <c r="I310" s="2"/>
      <c r="J310" s="2"/>
      <c r="K310" s="2"/>
      <c r="L310" s="2"/>
      <c r="M310" s="2"/>
      <c r="N310" s="366"/>
      <c r="O310" s="366"/>
      <c r="P310" s="4"/>
      <c r="Q310" s="366"/>
      <c r="R310" s="366"/>
      <c r="S310" s="366"/>
      <c r="T310" s="366"/>
      <c r="U310" s="367"/>
      <c r="V310" s="366"/>
      <c r="W310" s="367"/>
      <c r="X310" s="366"/>
      <c r="Y310" s="367"/>
      <c r="Z310" s="366"/>
      <c r="AA310" s="367"/>
      <c r="AB310" s="368"/>
    </row>
    <row r="311" spans="1:28" s="369" customFormat="1" x14ac:dyDescent="0.25">
      <c r="A311" s="2"/>
      <c r="B311" s="2"/>
      <c r="C311" s="2"/>
      <c r="D311" s="2"/>
      <c r="E311" s="2"/>
      <c r="F311" s="2"/>
      <c r="G311" s="2"/>
      <c r="H311" s="2"/>
      <c r="I311" s="2"/>
      <c r="J311" s="2"/>
      <c r="K311" s="2"/>
      <c r="L311" s="2"/>
      <c r="M311" s="2"/>
      <c r="N311" s="366"/>
      <c r="O311" s="366"/>
      <c r="P311" s="4"/>
      <c r="Q311" s="366"/>
      <c r="R311" s="366"/>
      <c r="S311" s="366"/>
      <c r="T311" s="366"/>
      <c r="U311" s="367"/>
      <c r="V311" s="366"/>
      <c r="W311" s="367"/>
      <c r="X311" s="366"/>
      <c r="Y311" s="367"/>
      <c r="Z311" s="366"/>
      <c r="AA311" s="367"/>
      <c r="AB311" s="368"/>
    </row>
    <row r="312" spans="1:28" s="369" customFormat="1" x14ac:dyDescent="0.25">
      <c r="A312" s="2"/>
      <c r="B312" s="2"/>
      <c r="C312" s="2"/>
      <c r="D312" s="2"/>
      <c r="E312" s="2"/>
      <c r="F312" s="2"/>
      <c r="G312" s="2"/>
      <c r="H312" s="2"/>
      <c r="I312" s="2"/>
      <c r="J312" s="2"/>
      <c r="K312" s="2"/>
      <c r="L312" s="2"/>
      <c r="M312" s="2"/>
      <c r="N312" s="366"/>
      <c r="O312" s="366"/>
      <c r="P312" s="4"/>
      <c r="Q312" s="366"/>
      <c r="R312" s="366"/>
      <c r="S312" s="366"/>
      <c r="T312" s="366"/>
      <c r="U312" s="367"/>
      <c r="V312" s="366"/>
      <c r="W312" s="367"/>
      <c r="X312" s="366"/>
      <c r="Y312" s="367"/>
      <c r="Z312" s="366"/>
      <c r="AA312" s="367"/>
      <c r="AB312" s="368"/>
    </row>
    <row r="313" spans="1:28" s="369" customFormat="1" x14ac:dyDescent="0.25">
      <c r="A313" s="2"/>
      <c r="B313" s="2"/>
      <c r="C313" s="2"/>
      <c r="D313" s="2"/>
      <c r="E313" s="2"/>
      <c r="F313" s="2"/>
      <c r="G313" s="2"/>
      <c r="H313" s="2"/>
      <c r="I313" s="2"/>
      <c r="J313" s="2"/>
      <c r="K313" s="2"/>
      <c r="L313" s="2"/>
      <c r="M313" s="2"/>
      <c r="N313" s="366"/>
      <c r="O313" s="366"/>
      <c r="P313" s="4"/>
      <c r="Q313" s="366"/>
      <c r="R313" s="366"/>
      <c r="S313" s="366"/>
      <c r="T313" s="366"/>
      <c r="U313" s="367"/>
      <c r="V313" s="366"/>
      <c r="W313" s="367"/>
      <c r="X313" s="366"/>
      <c r="Y313" s="367"/>
      <c r="Z313" s="366"/>
      <c r="AA313" s="367"/>
      <c r="AB313" s="368"/>
    </row>
    <row r="314" spans="1:28" s="369" customFormat="1" x14ac:dyDescent="0.25">
      <c r="A314" s="2"/>
      <c r="B314" s="2"/>
      <c r="C314" s="2"/>
      <c r="D314" s="2"/>
      <c r="E314" s="2"/>
      <c r="F314" s="2"/>
      <c r="G314" s="2"/>
      <c r="H314" s="2"/>
      <c r="I314" s="2"/>
      <c r="J314" s="2"/>
      <c r="K314" s="2"/>
      <c r="L314" s="2"/>
      <c r="M314" s="2"/>
      <c r="N314" s="366"/>
      <c r="O314" s="366"/>
      <c r="P314" s="4"/>
      <c r="Q314" s="366"/>
      <c r="R314" s="366"/>
      <c r="S314" s="366"/>
      <c r="T314" s="366"/>
      <c r="U314" s="367"/>
      <c r="V314" s="366"/>
      <c r="W314" s="367"/>
      <c r="X314" s="366"/>
      <c r="Y314" s="367"/>
      <c r="Z314" s="366"/>
      <c r="AA314" s="367"/>
      <c r="AB314" s="368"/>
    </row>
    <row r="315" spans="1:28" s="369" customFormat="1" x14ac:dyDescent="0.25">
      <c r="A315" s="2"/>
      <c r="B315" s="2"/>
      <c r="C315" s="2"/>
      <c r="D315" s="2"/>
      <c r="E315" s="2"/>
      <c r="F315" s="2"/>
      <c r="G315" s="2"/>
      <c r="H315" s="2"/>
      <c r="I315" s="2"/>
      <c r="J315" s="2"/>
      <c r="K315" s="2"/>
      <c r="L315" s="2"/>
      <c r="M315" s="2"/>
      <c r="N315" s="366"/>
      <c r="O315" s="366"/>
      <c r="P315" s="4"/>
      <c r="Q315" s="366"/>
      <c r="R315" s="366"/>
      <c r="S315" s="366"/>
      <c r="T315" s="366"/>
      <c r="U315" s="367"/>
      <c r="V315" s="366"/>
      <c r="W315" s="367"/>
      <c r="X315" s="366"/>
      <c r="Y315" s="367"/>
      <c r="Z315" s="366"/>
      <c r="AA315" s="367"/>
      <c r="AB315" s="368"/>
    </row>
    <row r="316" spans="1:28" s="369" customFormat="1" x14ac:dyDescent="0.25">
      <c r="A316" s="2"/>
      <c r="B316" s="2"/>
      <c r="C316" s="2"/>
      <c r="D316" s="2"/>
      <c r="E316" s="2"/>
      <c r="F316" s="2"/>
      <c r="G316" s="2"/>
      <c r="H316" s="2"/>
      <c r="I316" s="2"/>
      <c r="J316" s="2"/>
      <c r="K316" s="2"/>
      <c r="L316" s="2"/>
      <c r="M316" s="2"/>
      <c r="N316" s="366"/>
      <c r="O316" s="366"/>
      <c r="P316" s="4"/>
      <c r="Q316" s="366"/>
      <c r="R316" s="366"/>
      <c r="S316" s="366"/>
      <c r="T316" s="366"/>
      <c r="U316" s="367"/>
      <c r="V316" s="366"/>
      <c r="W316" s="367"/>
      <c r="X316" s="366"/>
      <c r="Y316" s="367"/>
      <c r="Z316" s="366"/>
      <c r="AA316" s="367"/>
      <c r="AB316" s="368"/>
    </row>
    <row r="317" spans="1:28" s="369" customFormat="1" x14ac:dyDescent="0.25">
      <c r="A317" s="2"/>
      <c r="B317" s="2"/>
      <c r="C317" s="2"/>
      <c r="D317" s="2"/>
      <c r="E317" s="2"/>
      <c r="F317" s="2"/>
      <c r="G317" s="2"/>
      <c r="H317" s="2"/>
      <c r="I317" s="2"/>
      <c r="J317" s="2"/>
      <c r="K317" s="2"/>
      <c r="L317" s="2"/>
      <c r="M317" s="2"/>
      <c r="N317" s="366"/>
      <c r="O317" s="366"/>
      <c r="P317" s="4"/>
      <c r="Q317" s="366"/>
      <c r="R317" s="366"/>
      <c r="S317" s="366"/>
      <c r="T317" s="366"/>
      <c r="U317" s="367"/>
      <c r="V317" s="366"/>
      <c r="W317" s="367"/>
      <c r="X317" s="366"/>
      <c r="Y317" s="367"/>
      <c r="Z317" s="366"/>
      <c r="AA317" s="367"/>
      <c r="AB317" s="368"/>
    </row>
    <row r="318" spans="1:28" s="369" customFormat="1" x14ac:dyDescent="0.25">
      <c r="A318" s="2"/>
      <c r="B318" s="2"/>
      <c r="C318" s="2"/>
      <c r="D318" s="2"/>
      <c r="E318" s="2"/>
      <c r="F318" s="2"/>
      <c r="G318" s="2"/>
      <c r="H318" s="2"/>
      <c r="I318" s="2"/>
      <c r="J318" s="2"/>
      <c r="K318" s="2"/>
      <c r="L318" s="2"/>
      <c r="M318" s="2"/>
      <c r="N318" s="366"/>
      <c r="O318" s="366"/>
      <c r="P318" s="4"/>
      <c r="Q318" s="366"/>
      <c r="R318" s="366"/>
      <c r="S318" s="366"/>
      <c r="T318" s="366"/>
      <c r="U318" s="367"/>
      <c r="V318" s="366"/>
      <c r="W318" s="367"/>
      <c r="X318" s="366"/>
      <c r="Y318" s="367"/>
      <c r="Z318" s="366"/>
      <c r="AA318" s="367"/>
      <c r="AB318" s="368"/>
    </row>
    <row r="319" spans="1:28" s="369" customFormat="1" x14ac:dyDescent="0.25">
      <c r="A319" s="2"/>
      <c r="B319" s="2"/>
      <c r="C319" s="2"/>
      <c r="D319" s="2"/>
      <c r="E319" s="2"/>
      <c r="F319" s="2"/>
      <c r="G319" s="2"/>
      <c r="H319" s="2"/>
      <c r="I319" s="2"/>
      <c r="J319" s="2"/>
      <c r="K319" s="2"/>
      <c r="L319" s="2"/>
      <c r="M319" s="2"/>
      <c r="N319" s="366"/>
      <c r="O319" s="366"/>
      <c r="P319" s="4"/>
      <c r="Q319" s="366"/>
      <c r="R319" s="366"/>
      <c r="S319" s="366"/>
      <c r="T319" s="366"/>
      <c r="U319" s="367"/>
      <c r="V319" s="366"/>
      <c r="W319" s="367"/>
      <c r="X319" s="366"/>
      <c r="Y319" s="367"/>
      <c r="Z319" s="366"/>
      <c r="AA319" s="367"/>
      <c r="AB319" s="368"/>
    </row>
    <row r="320" spans="1:28" s="369" customFormat="1" x14ac:dyDescent="0.25">
      <c r="A320" s="2"/>
      <c r="B320" s="2"/>
      <c r="C320" s="2"/>
      <c r="D320" s="2"/>
      <c r="E320" s="2"/>
      <c r="F320" s="2"/>
      <c r="G320" s="2"/>
      <c r="H320" s="2"/>
      <c r="I320" s="2"/>
      <c r="J320" s="2"/>
      <c r="K320" s="2"/>
      <c r="L320" s="2"/>
      <c r="M320" s="2"/>
      <c r="N320" s="366"/>
      <c r="O320" s="366"/>
      <c r="P320" s="4"/>
      <c r="Q320" s="366"/>
      <c r="R320" s="366"/>
      <c r="S320" s="366"/>
      <c r="T320" s="366"/>
      <c r="U320" s="367"/>
      <c r="V320" s="366"/>
      <c r="W320" s="367"/>
      <c r="X320" s="366"/>
      <c r="Y320" s="367"/>
      <c r="Z320" s="366"/>
      <c r="AA320" s="367"/>
      <c r="AB320" s="368"/>
    </row>
    <row r="321" spans="1:28" s="369" customFormat="1" x14ac:dyDescent="0.25">
      <c r="A321" s="2"/>
      <c r="B321" s="2"/>
      <c r="C321" s="2"/>
      <c r="D321" s="2"/>
      <c r="E321" s="2"/>
      <c r="F321" s="2"/>
      <c r="G321" s="2"/>
      <c r="H321" s="2"/>
      <c r="I321" s="2"/>
      <c r="J321" s="2"/>
      <c r="K321" s="2"/>
      <c r="L321" s="2"/>
      <c r="M321" s="2"/>
      <c r="N321" s="366"/>
      <c r="O321" s="366"/>
      <c r="P321" s="4"/>
      <c r="Q321" s="366"/>
      <c r="R321" s="366"/>
      <c r="S321" s="366"/>
      <c r="T321" s="366"/>
      <c r="U321" s="367"/>
      <c r="V321" s="366"/>
      <c r="W321" s="367"/>
      <c r="X321" s="366"/>
      <c r="Y321" s="367"/>
      <c r="Z321" s="366"/>
      <c r="AA321" s="367"/>
      <c r="AB321" s="368"/>
    </row>
    <row r="322" spans="1:28" s="369" customFormat="1" x14ac:dyDescent="0.25">
      <c r="A322" s="2"/>
      <c r="B322" s="2"/>
      <c r="C322" s="2"/>
      <c r="D322" s="2"/>
      <c r="E322" s="2"/>
      <c r="F322" s="2"/>
      <c r="G322" s="2"/>
      <c r="H322" s="2"/>
      <c r="I322" s="2"/>
      <c r="J322" s="2"/>
      <c r="K322" s="2"/>
      <c r="L322" s="2"/>
      <c r="M322" s="2"/>
      <c r="N322" s="366"/>
      <c r="O322" s="366"/>
      <c r="P322" s="4"/>
      <c r="Q322" s="366"/>
      <c r="R322" s="366"/>
      <c r="S322" s="366"/>
      <c r="T322" s="366"/>
      <c r="U322" s="367"/>
      <c r="V322" s="366"/>
      <c r="W322" s="367"/>
      <c r="X322" s="366"/>
      <c r="Y322" s="367"/>
      <c r="Z322" s="366"/>
      <c r="AA322" s="367"/>
      <c r="AB322" s="368"/>
    </row>
    <row r="323" spans="1:28" s="369" customFormat="1" x14ac:dyDescent="0.25">
      <c r="A323" s="2"/>
      <c r="B323" s="2"/>
      <c r="C323" s="2"/>
      <c r="D323" s="2"/>
      <c r="E323" s="2"/>
      <c r="F323" s="2"/>
      <c r="G323" s="2"/>
      <c r="H323" s="2"/>
      <c r="I323" s="2"/>
      <c r="J323" s="2"/>
      <c r="K323" s="2"/>
      <c r="L323" s="2"/>
      <c r="M323" s="2"/>
      <c r="N323" s="366"/>
      <c r="O323" s="366"/>
      <c r="P323" s="4"/>
      <c r="Q323" s="366"/>
      <c r="R323" s="366"/>
      <c r="S323" s="366"/>
      <c r="T323" s="366"/>
      <c r="U323" s="367"/>
      <c r="V323" s="366"/>
      <c r="W323" s="367"/>
      <c r="X323" s="366"/>
      <c r="Y323" s="367"/>
      <c r="Z323" s="366"/>
      <c r="AA323" s="367"/>
      <c r="AB323" s="368"/>
    </row>
    <row r="324" spans="1:28" s="369" customFormat="1" x14ac:dyDescent="0.25">
      <c r="A324" s="2"/>
      <c r="B324" s="2"/>
      <c r="C324" s="2"/>
      <c r="D324" s="2"/>
      <c r="E324" s="2"/>
      <c r="F324" s="2"/>
      <c r="G324" s="2"/>
      <c r="H324" s="2"/>
      <c r="I324" s="2"/>
      <c r="J324" s="2"/>
      <c r="K324" s="2"/>
      <c r="L324" s="2"/>
      <c r="M324" s="2"/>
      <c r="N324" s="366"/>
      <c r="O324" s="366"/>
      <c r="P324" s="4"/>
      <c r="Q324" s="366"/>
      <c r="R324" s="366"/>
      <c r="S324" s="366"/>
      <c r="T324" s="366"/>
      <c r="U324" s="367"/>
      <c r="V324" s="366"/>
      <c r="W324" s="367"/>
      <c r="X324" s="366"/>
      <c r="Y324" s="367"/>
      <c r="Z324" s="366"/>
      <c r="AA324" s="367"/>
      <c r="AB324" s="368"/>
    </row>
    <row r="325" spans="1:28" s="369" customFormat="1" x14ac:dyDescent="0.25">
      <c r="A325" s="2"/>
      <c r="B325" s="2"/>
      <c r="C325" s="2"/>
      <c r="D325" s="2"/>
      <c r="E325" s="2"/>
      <c r="F325" s="2"/>
      <c r="G325" s="2"/>
      <c r="H325" s="2"/>
      <c r="I325" s="2"/>
      <c r="J325" s="2"/>
      <c r="K325" s="2"/>
      <c r="L325" s="2"/>
      <c r="M325" s="2"/>
      <c r="N325" s="366"/>
      <c r="O325" s="366"/>
      <c r="P325" s="4"/>
      <c r="Q325" s="366"/>
      <c r="R325" s="366"/>
      <c r="S325" s="366"/>
      <c r="T325" s="366"/>
      <c r="U325" s="367"/>
      <c r="V325" s="366"/>
      <c r="W325" s="367"/>
      <c r="X325" s="366"/>
      <c r="Y325" s="367"/>
      <c r="Z325" s="366"/>
      <c r="AA325" s="367"/>
      <c r="AB325" s="368"/>
    </row>
    <row r="326" spans="1:28" s="369" customFormat="1" x14ac:dyDescent="0.25">
      <c r="A326" s="2"/>
      <c r="B326" s="2"/>
      <c r="C326" s="2"/>
      <c r="D326" s="2"/>
      <c r="E326" s="2"/>
      <c r="F326" s="2"/>
      <c r="G326" s="2"/>
      <c r="H326" s="2"/>
      <c r="I326" s="2"/>
      <c r="J326" s="2"/>
      <c r="K326" s="2"/>
      <c r="L326" s="2"/>
      <c r="M326" s="2"/>
      <c r="N326" s="366"/>
      <c r="O326" s="366"/>
      <c r="P326" s="4"/>
      <c r="Q326" s="366"/>
      <c r="R326" s="366"/>
      <c r="S326" s="366"/>
      <c r="T326" s="366"/>
      <c r="U326" s="367"/>
      <c r="V326" s="366"/>
      <c r="W326" s="367"/>
      <c r="X326" s="366"/>
      <c r="Y326" s="367"/>
      <c r="Z326" s="366"/>
      <c r="AA326" s="367"/>
      <c r="AB326" s="368"/>
    </row>
    <row r="327" spans="1:28" s="369" customFormat="1" x14ac:dyDescent="0.25">
      <c r="A327" s="2"/>
      <c r="B327" s="2"/>
      <c r="C327" s="2"/>
      <c r="D327" s="2"/>
      <c r="E327" s="2"/>
      <c r="F327" s="2"/>
      <c r="G327" s="2"/>
      <c r="H327" s="2"/>
      <c r="I327" s="2"/>
      <c r="J327" s="2"/>
      <c r="K327" s="2"/>
      <c r="L327" s="2"/>
      <c r="M327" s="2"/>
      <c r="N327" s="366"/>
      <c r="O327" s="366"/>
      <c r="P327" s="4"/>
      <c r="Q327" s="366"/>
      <c r="R327" s="366"/>
      <c r="S327" s="366"/>
      <c r="T327" s="366"/>
      <c r="U327" s="367"/>
      <c r="V327" s="366"/>
      <c r="W327" s="367"/>
      <c r="X327" s="366"/>
      <c r="Y327" s="367"/>
      <c r="Z327" s="366"/>
      <c r="AA327" s="367"/>
      <c r="AB327" s="368"/>
    </row>
    <row r="328" spans="1:28" s="369" customFormat="1" x14ac:dyDescent="0.25">
      <c r="A328" s="2"/>
      <c r="B328" s="2"/>
      <c r="C328" s="2"/>
      <c r="D328" s="2"/>
      <c r="E328" s="2"/>
      <c r="F328" s="2"/>
      <c r="G328" s="2"/>
      <c r="H328" s="2"/>
      <c r="I328" s="2"/>
      <c r="J328" s="2"/>
      <c r="K328" s="2"/>
      <c r="L328" s="2"/>
      <c r="M328" s="2"/>
      <c r="N328" s="366"/>
      <c r="O328" s="366"/>
      <c r="P328" s="4"/>
      <c r="Q328" s="366"/>
      <c r="R328" s="366"/>
      <c r="S328" s="366"/>
      <c r="T328" s="366"/>
      <c r="U328" s="367"/>
      <c r="V328" s="366"/>
      <c r="W328" s="367"/>
      <c r="X328" s="366"/>
      <c r="Y328" s="367"/>
      <c r="Z328" s="366"/>
      <c r="AA328" s="367"/>
      <c r="AB328" s="368"/>
    </row>
    <row r="329" spans="1:28" s="369" customFormat="1" x14ac:dyDescent="0.25">
      <c r="A329" s="2"/>
      <c r="B329" s="2"/>
      <c r="C329" s="2"/>
      <c r="D329" s="2"/>
      <c r="E329" s="2"/>
      <c r="F329" s="2"/>
      <c r="G329" s="2"/>
      <c r="H329" s="2"/>
      <c r="I329" s="2"/>
      <c r="J329" s="2"/>
      <c r="K329" s="2"/>
      <c r="L329" s="2"/>
      <c r="M329" s="2"/>
      <c r="N329" s="366"/>
      <c r="O329" s="366"/>
      <c r="P329" s="4"/>
      <c r="Q329" s="366"/>
      <c r="R329" s="366"/>
      <c r="S329" s="366"/>
      <c r="T329" s="366"/>
      <c r="U329" s="367"/>
      <c r="V329" s="366"/>
      <c r="W329" s="367"/>
      <c r="X329" s="366"/>
      <c r="Y329" s="367"/>
      <c r="Z329" s="366"/>
      <c r="AA329" s="367"/>
      <c r="AB329" s="368"/>
    </row>
    <row r="330" spans="1:28" s="369" customFormat="1" x14ac:dyDescent="0.25">
      <c r="A330" s="2"/>
      <c r="B330" s="2"/>
      <c r="C330" s="2"/>
      <c r="D330" s="2"/>
      <c r="E330" s="2"/>
      <c r="F330" s="2"/>
      <c r="G330" s="2"/>
      <c r="H330" s="2"/>
      <c r="I330" s="2"/>
      <c r="J330" s="2"/>
      <c r="K330" s="2"/>
      <c r="L330" s="2"/>
      <c r="M330" s="2"/>
      <c r="N330" s="366"/>
      <c r="O330" s="366"/>
      <c r="P330" s="4"/>
      <c r="Q330" s="366"/>
      <c r="R330" s="366"/>
      <c r="S330" s="366"/>
      <c r="T330" s="366"/>
      <c r="U330" s="367"/>
      <c r="V330" s="366"/>
      <c r="W330" s="367"/>
      <c r="X330" s="366"/>
      <c r="Y330" s="367"/>
      <c r="Z330" s="366"/>
      <c r="AA330" s="367"/>
      <c r="AB330" s="368"/>
    </row>
    <row r="331" spans="1:28" s="369" customFormat="1" x14ac:dyDescent="0.25">
      <c r="A331" s="2"/>
      <c r="B331" s="2"/>
      <c r="C331" s="2"/>
      <c r="D331" s="2"/>
      <c r="E331" s="2"/>
      <c r="F331" s="2"/>
      <c r="G331" s="2"/>
      <c r="H331" s="2"/>
      <c r="I331" s="2"/>
      <c r="J331" s="2"/>
      <c r="K331" s="2"/>
      <c r="L331" s="2"/>
      <c r="M331" s="2"/>
      <c r="N331" s="366"/>
      <c r="O331" s="366"/>
      <c r="P331" s="4"/>
      <c r="Q331" s="366"/>
      <c r="R331" s="366"/>
      <c r="S331" s="366"/>
      <c r="T331" s="366"/>
      <c r="U331" s="367"/>
      <c r="V331" s="366"/>
      <c r="W331" s="367"/>
      <c r="X331" s="366"/>
      <c r="Y331" s="367"/>
      <c r="Z331" s="366"/>
      <c r="AA331" s="367"/>
      <c r="AB331" s="368"/>
    </row>
    <row r="332" spans="1:28" s="369" customFormat="1" x14ac:dyDescent="0.25">
      <c r="A332" s="2"/>
      <c r="B332" s="2"/>
      <c r="C332" s="2"/>
      <c r="D332" s="2"/>
      <c r="E332" s="2"/>
      <c r="F332" s="2"/>
      <c r="G332" s="2"/>
      <c r="H332" s="2"/>
      <c r="I332" s="2"/>
      <c r="J332" s="2"/>
      <c r="K332" s="2"/>
      <c r="L332" s="2"/>
      <c r="M332" s="2"/>
      <c r="N332" s="366"/>
      <c r="O332" s="366"/>
      <c r="P332" s="4"/>
      <c r="Q332" s="366"/>
      <c r="R332" s="366"/>
      <c r="S332" s="366"/>
      <c r="T332" s="366"/>
      <c r="U332" s="367"/>
      <c r="V332" s="366"/>
      <c r="W332" s="367"/>
      <c r="X332" s="366"/>
      <c r="Y332" s="367"/>
      <c r="Z332" s="366"/>
      <c r="AA332" s="367"/>
      <c r="AB332" s="368"/>
    </row>
    <row r="333" spans="1:28" s="369" customFormat="1" x14ac:dyDescent="0.25">
      <c r="A333" s="2"/>
      <c r="B333" s="2"/>
      <c r="C333" s="2"/>
      <c r="D333" s="2"/>
      <c r="E333" s="2"/>
      <c r="F333" s="2"/>
      <c r="G333" s="2"/>
      <c r="H333" s="2"/>
      <c r="I333" s="2"/>
      <c r="J333" s="2"/>
      <c r="K333" s="2"/>
      <c r="L333" s="2"/>
      <c r="M333" s="2"/>
      <c r="N333" s="366"/>
      <c r="O333" s="366"/>
      <c r="P333" s="4"/>
      <c r="Q333" s="366"/>
      <c r="R333" s="366"/>
      <c r="S333" s="366"/>
      <c r="T333" s="366"/>
      <c r="U333" s="367"/>
      <c r="V333" s="366"/>
      <c r="W333" s="367"/>
      <c r="X333" s="366"/>
      <c r="Y333" s="367"/>
      <c r="Z333" s="366"/>
      <c r="AA333" s="367"/>
      <c r="AB333" s="368"/>
    </row>
    <row r="334" spans="1:28" s="369" customFormat="1" x14ac:dyDescent="0.25">
      <c r="A334" s="2"/>
      <c r="B334" s="2"/>
      <c r="C334" s="2"/>
      <c r="D334" s="2"/>
      <c r="E334" s="2"/>
      <c r="F334" s="2"/>
      <c r="G334" s="2"/>
      <c r="H334" s="2"/>
      <c r="I334" s="2"/>
      <c r="J334" s="2"/>
      <c r="K334" s="2"/>
      <c r="L334" s="2"/>
      <c r="M334" s="2"/>
      <c r="N334" s="366"/>
      <c r="O334" s="366"/>
      <c r="P334" s="4"/>
      <c r="Q334" s="366"/>
      <c r="R334" s="366"/>
      <c r="S334" s="366"/>
      <c r="T334" s="366"/>
      <c r="U334" s="367"/>
      <c r="V334" s="366"/>
      <c r="W334" s="367"/>
      <c r="X334" s="366"/>
      <c r="Y334" s="367"/>
      <c r="Z334" s="366"/>
      <c r="AA334" s="367"/>
      <c r="AB334" s="368"/>
    </row>
    <row r="335" spans="1:28" s="369" customFormat="1" x14ac:dyDescent="0.25">
      <c r="A335" s="2"/>
      <c r="B335" s="2"/>
      <c r="C335" s="2"/>
      <c r="D335" s="2"/>
      <c r="E335" s="2"/>
      <c r="F335" s="2"/>
      <c r="G335" s="2"/>
      <c r="H335" s="2"/>
      <c r="I335" s="2"/>
      <c r="J335" s="2"/>
      <c r="K335" s="2"/>
      <c r="L335" s="2"/>
      <c r="M335" s="2"/>
      <c r="N335" s="366"/>
      <c r="O335" s="366"/>
      <c r="P335" s="4"/>
      <c r="Q335" s="366"/>
      <c r="R335" s="366"/>
      <c r="S335" s="366"/>
      <c r="T335" s="366"/>
      <c r="U335" s="367"/>
      <c r="V335" s="366"/>
      <c r="W335" s="367"/>
      <c r="X335" s="366"/>
      <c r="Y335" s="367"/>
      <c r="Z335" s="366"/>
      <c r="AA335" s="367"/>
      <c r="AB335" s="368"/>
    </row>
    <row r="336" spans="1:28" s="369" customFormat="1" x14ac:dyDescent="0.25">
      <c r="A336" s="2"/>
      <c r="B336" s="2"/>
      <c r="C336" s="2"/>
      <c r="D336" s="2"/>
      <c r="E336" s="2"/>
      <c r="F336" s="2"/>
      <c r="G336" s="2"/>
      <c r="H336" s="2"/>
      <c r="I336" s="2"/>
      <c r="J336" s="2"/>
      <c r="K336" s="2"/>
      <c r="L336" s="2"/>
      <c r="M336" s="2"/>
      <c r="N336" s="366"/>
      <c r="O336" s="366"/>
      <c r="P336" s="4"/>
      <c r="Q336" s="366"/>
      <c r="R336" s="366"/>
      <c r="S336" s="366"/>
      <c r="T336" s="366"/>
      <c r="U336" s="367"/>
      <c r="V336" s="366"/>
      <c r="W336" s="367"/>
      <c r="X336" s="366"/>
      <c r="Y336" s="367"/>
      <c r="Z336" s="366"/>
      <c r="AA336" s="367"/>
      <c r="AB336" s="368"/>
    </row>
    <row r="337" spans="1:28" s="369" customFormat="1" x14ac:dyDescent="0.25">
      <c r="A337" s="2"/>
      <c r="B337" s="2"/>
      <c r="C337" s="2"/>
      <c r="D337" s="2"/>
      <c r="E337" s="2"/>
      <c r="F337" s="2"/>
      <c r="G337" s="2"/>
      <c r="H337" s="2"/>
      <c r="I337" s="2"/>
      <c r="J337" s="2"/>
      <c r="K337" s="2"/>
      <c r="L337" s="2"/>
      <c r="M337" s="2"/>
      <c r="N337" s="366"/>
      <c r="O337" s="366"/>
      <c r="P337" s="4"/>
      <c r="Q337" s="366"/>
      <c r="R337" s="366"/>
      <c r="S337" s="366"/>
      <c r="T337" s="366"/>
      <c r="U337" s="367"/>
      <c r="V337" s="366"/>
      <c r="W337" s="367"/>
      <c r="X337" s="366"/>
      <c r="Y337" s="367"/>
      <c r="Z337" s="366"/>
      <c r="AA337" s="367"/>
      <c r="AB337" s="368"/>
    </row>
    <row r="338" spans="1:28" s="369" customFormat="1" x14ac:dyDescent="0.25">
      <c r="A338" s="2"/>
      <c r="B338" s="2"/>
      <c r="C338" s="2"/>
      <c r="D338" s="2"/>
      <c r="E338" s="2"/>
      <c r="F338" s="2"/>
      <c r="G338" s="2"/>
      <c r="H338" s="2"/>
      <c r="I338" s="2"/>
      <c r="J338" s="2"/>
      <c r="K338" s="2"/>
      <c r="L338" s="2"/>
      <c r="M338" s="2"/>
      <c r="N338" s="366"/>
      <c r="O338" s="366"/>
      <c r="P338" s="4"/>
      <c r="Q338" s="366"/>
      <c r="R338" s="366"/>
      <c r="S338" s="366"/>
      <c r="T338" s="366"/>
      <c r="U338" s="367"/>
      <c r="V338" s="366"/>
      <c r="W338" s="367"/>
      <c r="X338" s="366"/>
      <c r="Y338" s="367"/>
      <c r="Z338" s="366"/>
      <c r="AA338" s="367"/>
      <c r="AB338" s="368"/>
    </row>
    <row r="339" spans="1:28" s="369" customFormat="1" x14ac:dyDescent="0.25">
      <c r="A339" s="2"/>
      <c r="B339" s="2"/>
      <c r="C339" s="2"/>
      <c r="D339" s="2"/>
      <c r="E339" s="2"/>
      <c r="F339" s="2"/>
      <c r="G339" s="2"/>
      <c r="H339" s="2"/>
      <c r="I339" s="2"/>
      <c r="J339" s="2"/>
      <c r="K339" s="2"/>
      <c r="L339" s="2"/>
      <c r="M339" s="2"/>
      <c r="N339" s="366"/>
      <c r="O339" s="366"/>
      <c r="P339" s="4"/>
      <c r="Q339" s="366"/>
      <c r="R339" s="366"/>
      <c r="S339" s="366"/>
      <c r="T339" s="366"/>
      <c r="U339" s="367"/>
      <c r="V339" s="366"/>
      <c r="W339" s="367"/>
      <c r="X339" s="366"/>
      <c r="Y339" s="367"/>
      <c r="Z339" s="366"/>
      <c r="AA339" s="367"/>
      <c r="AB339" s="368"/>
    </row>
    <row r="340" spans="1:28" s="369" customFormat="1" x14ac:dyDescent="0.25">
      <c r="A340" s="2"/>
      <c r="B340" s="2"/>
      <c r="C340" s="2"/>
      <c r="D340" s="2"/>
      <c r="E340" s="2"/>
      <c r="F340" s="2"/>
      <c r="G340" s="2"/>
      <c r="H340" s="2"/>
      <c r="I340" s="2"/>
      <c r="J340" s="2"/>
      <c r="K340" s="2"/>
      <c r="L340" s="2"/>
      <c r="M340" s="2"/>
      <c r="N340" s="366"/>
      <c r="O340" s="366"/>
      <c r="P340" s="4"/>
      <c r="Q340" s="366"/>
      <c r="R340" s="366"/>
      <c r="S340" s="366"/>
      <c r="T340" s="366"/>
      <c r="U340" s="367"/>
      <c r="V340" s="366"/>
      <c r="W340" s="367"/>
      <c r="X340" s="366"/>
      <c r="Y340" s="367"/>
      <c r="Z340" s="366"/>
      <c r="AA340" s="367"/>
      <c r="AB340" s="368"/>
    </row>
    <row r="341" spans="1:28" s="369" customFormat="1" x14ac:dyDescent="0.25">
      <c r="A341" s="2"/>
      <c r="B341" s="2"/>
      <c r="C341" s="2"/>
      <c r="D341" s="2"/>
      <c r="E341" s="2"/>
      <c r="F341" s="2"/>
      <c r="G341" s="2"/>
      <c r="H341" s="2"/>
      <c r="I341" s="2"/>
      <c r="J341" s="2"/>
      <c r="K341" s="2"/>
      <c r="L341" s="2"/>
      <c r="M341" s="2"/>
      <c r="N341" s="366"/>
      <c r="O341" s="366"/>
      <c r="P341" s="4"/>
      <c r="Q341" s="366"/>
      <c r="R341" s="366"/>
      <c r="S341" s="366"/>
      <c r="T341" s="366"/>
      <c r="U341" s="367"/>
      <c r="V341" s="366"/>
      <c r="W341" s="367"/>
      <c r="X341" s="366"/>
      <c r="Y341" s="367"/>
      <c r="Z341" s="366"/>
      <c r="AA341" s="367"/>
      <c r="AB341" s="368"/>
    </row>
    <row r="342" spans="1:28" s="369" customFormat="1" x14ac:dyDescent="0.25">
      <c r="A342" s="2"/>
      <c r="B342" s="2"/>
      <c r="C342" s="2"/>
      <c r="D342" s="2"/>
      <c r="E342" s="2"/>
      <c r="F342" s="2"/>
      <c r="G342" s="2"/>
      <c r="H342" s="2"/>
      <c r="I342" s="2"/>
      <c r="J342" s="2"/>
      <c r="K342" s="2"/>
      <c r="L342" s="2"/>
      <c r="M342" s="2"/>
      <c r="N342" s="366"/>
      <c r="O342" s="366"/>
      <c r="P342" s="4"/>
      <c r="Q342" s="366"/>
      <c r="R342" s="366"/>
      <c r="S342" s="366"/>
      <c r="T342" s="366"/>
      <c r="U342" s="367"/>
      <c r="V342" s="366"/>
      <c r="W342" s="367"/>
      <c r="X342" s="366"/>
      <c r="Y342" s="367"/>
      <c r="Z342" s="366"/>
      <c r="AA342" s="367"/>
      <c r="AB342" s="368"/>
    </row>
    <row r="343" spans="1:28" s="369" customFormat="1" x14ac:dyDescent="0.25">
      <c r="A343" s="2"/>
      <c r="B343" s="2"/>
      <c r="C343" s="2"/>
      <c r="D343" s="2"/>
      <c r="E343" s="2"/>
      <c r="F343" s="2"/>
      <c r="G343" s="2"/>
      <c r="H343" s="2"/>
      <c r="I343" s="2"/>
      <c r="J343" s="2"/>
      <c r="K343" s="2"/>
      <c r="L343" s="2"/>
      <c r="M343" s="2"/>
      <c r="N343" s="366"/>
      <c r="O343" s="366"/>
      <c r="P343" s="4"/>
      <c r="Q343" s="366"/>
      <c r="R343" s="366"/>
      <c r="S343" s="366"/>
      <c r="T343" s="366"/>
      <c r="U343" s="367"/>
      <c r="V343" s="366"/>
      <c r="W343" s="367"/>
      <c r="X343" s="366"/>
      <c r="Y343" s="367"/>
      <c r="Z343" s="366"/>
      <c r="AA343" s="367"/>
      <c r="AB343" s="368"/>
    </row>
    <row r="344" spans="1:28" s="369" customFormat="1" x14ac:dyDescent="0.25">
      <c r="A344" s="2"/>
      <c r="B344" s="2"/>
      <c r="C344" s="2"/>
      <c r="D344" s="2"/>
      <c r="E344" s="2"/>
      <c r="F344" s="2"/>
      <c r="G344" s="2"/>
      <c r="H344" s="2"/>
      <c r="I344" s="2"/>
      <c r="J344" s="2"/>
      <c r="K344" s="2"/>
      <c r="L344" s="2"/>
      <c r="M344" s="2"/>
      <c r="N344" s="366"/>
      <c r="O344" s="366"/>
      <c r="P344" s="4"/>
      <c r="Q344" s="366"/>
      <c r="R344" s="366"/>
      <c r="S344" s="366"/>
      <c r="T344" s="366"/>
      <c r="U344" s="367"/>
      <c r="V344" s="366"/>
      <c r="W344" s="367"/>
      <c r="X344" s="366"/>
      <c r="Y344" s="367"/>
      <c r="Z344" s="366"/>
      <c r="AA344" s="367"/>
      <c r="AB344" s="368"/>
    </row>
    <row r="345" spans="1:28" s="369" customFormat="1" x14ac:dyDescent="0.25">
      <c r="A345" s="2"/>
      <c r="B345" s="2"/>
      <c r="C345" s="2"/>
      <c r="D345" s="2"/>
      <c r="E345" s="2"/>
      <c r="F345" s="2"/>
      <c r="G345" s="2"/>
      <c r="H345" s="2"/>
      <c r="I345" s="2"/>
      <c r="J345" s="2"/>
      <c r="K345" s="2"/>
      <c r="L345" s="2"/>
      <c r="M345" s="2"/>
      <c r="N345" s="366"/>
      <c r="O345" s="366"/>
      <c r="P345" s="4"/>
      <c r="Q345" s="366"/>
      <c r="R345" s="366"/>
      <c r="S345" s="366"/>
      <c r="T345" s="366"/>
      <c r="U345" s="367"/>
      <c r="V345" s="366"/>
      <c r="W345" s="367"/>
      <c r="X345" s="366"/>
      <c r="Y345" s="367"/>
      <c r="Z345" s="366"/>
      <c r="AA345" s="367"/>
      <c r="AB345" s="368"/>
    </row>
    <row r="346" spans="1:28" s="369" customFormat="1" x14ac:dyDescent="0.25">
      <c r="A346" s="2"/>
      <c r="B346" s="2"/>
      <c r="C346" s="2"/>
      <c r="D346" s="2"/>
      <c r="E346" s="2"/>
      <c r="F346" s="2"/>
      <c r="G346" s="2"/>
      <c r="H346" s="2"/>
      <c r="I346" s="2"/>
      <c r="J346" s="2"/>
      <c r="K346" s="2"/>
      <c r="L346" s="2"/>
      <c r="M346" s="2"/>
      <c r="N346" s="366"/>
      <c r="O346" s="366"/>
      <c r="P346" s="4"/>
      <c r="Q346" s="366"/>
      <c r="R346" s="366"/>
      <c r="S346" s="366"/>
      <c r="T346" s="366"/>
      <c r="U346" s="367"/>
      <c r="V346" s="366"/>
      <c r="W346" s="367"/>
      <c r="X346" s="366"/>
      <c r="Y346" s="367"/>
      <c r="Z346" s="366"/>
      <c r="AA346" s="367"/>
      <c r="AB346" s="368"/>
    </row>
    <row r="347" spans="1:28" s="369" customFormat="1" x14ac:dyDescent="0.25">
      <c r="A347" s="2"/>
      <c r="B347" s="2"/>
      <c r="C347" s="2"/>
      <c r="D347" s="2"/>
      <c r="E347" s="2"/>
      <c r="F347" s="2"/>
      <c r="G347" s="2"/>
      <c r="H347" s="2"/>
      <c r="I347" s="2"/>
      <c r="J347" s="2"/>
      <c r="K347" s="2"/>
      <c r="L347" s="2"/>
      <c r="M347" s="2"/>
      <c r="N347" s="366"/>
      <c r="O347" s="366"/>
      <c r="P347" s="4"/>
      <c r="Q347" s="366"/>
      <c r="R347" s="366"/>
      <c r="S347" s="366"/>
      <c r="T347" s="366"/>
      <c r="U347" s="367"/>
      <c r="V347" s="366"/>
      <c r="W347" s="367"/>
      <c r="X347" s="366"/>
      <c r="Y347" s="367"/>
      <c r="Z347" s="366"/>
      <c r="AA347" s="367"/>
      <c r="AB347" s="368"/>
    </row>
    <row r="348" spans="1:28" s="369" customFormat="1" x14ac:dyDescent="0.25">
      <c r="A348" s="2"/>
      <c r="B348" s="2"/>
      <c r="C348" s="2"/>
      <c r="D348" s="2"/>
      <c r="E348" s="2"/>
      <c r="F348" s="2"/>
      <c r="G348" s="2"/>
      <c r="H348" s="2"/>
      <c r="I348" s="2"/>
      <c r="J348" s="2"/>
      <c r="K348" s="2"/>
      <c r="L348" s="2"/>
      <c r="M348" s="2"/>
      <c r="N348" s="366"/>
      <c r="O348" s="366"/>
      <c r="P348" s="4"/>
      <c r="Q348" s="366"/>
      <c r="R348" s="366"/>
      <c r="S348" s="366"/>
      <c r="T348" s="366"/>
      <c r="U348" s="367"/>
      <c r="V348" s="366"/>
      <c r="W348" s="367"/>
      <c r="X348" s="366"/>
      <c r="Y348" s="367"/>
      <c r="Z348" s="366"/>
      <c r="AA348" s="367"/>
      <c r="AB348" s="368"/>
    </row>
    <row r="349" spans="1:28" s="369" customFormat="1" x14ac:dyDescent="0.25">
      <c r="A349" s="2"/>
      <c r="B349" s="2"/>
      <c r="C349" s="2"/>
      <c r="D349" s="2"/>
      <c r="E349" s="2"/>
      <c r="F349" s="2"/>
      <c r="G349" s="2"/>
      <c r="H349" s="2"/>
      <c r="I349" s="2"/>
      <c r="J349" s="2"/>
      <c r="K349" s="2"/>
      <c r="L349" s="2"/>
      <c r="M349" s="2"/>
      <c r="N349" s="366"/>
      <c r="O349" s="366"/>
      <c r="P349" s="4"/>
      <c r="Q349" s="366"/>
      <c r="R349" s="366"/>
      <c r="S349" s="366"/>
      <c r="T349" s="366"/>
      <c r="U349" s="367"/>
      <c r="V349" s="366"/>
      <c r="W349" s="367"/>
      <c r="X349" s="366"/>
      <c r="Y349" s="367"/>
      <c r="Z349" s="366"/>
      <c r="AA349" s="367"/>
      <c r="AB349" s="368"/>
    </row>
    <row r="350" spans="1:28" s="369" customFormat="1" x14ac:dyDescent="0.25">
      <c r="A350" s="2"/>
      <c r="B350" s="2"/>
      <c r="C350" s="2"/>
      <c r="D350" s="2"/>
      <c r="E350" s="2"/>
      <c r="F350" s="2"/>
      <c r="G350" s="2"/>
      <c r="H350" s="2"/>
      <c r="I350" s="2"/>
      <c r="J350" s="2"/>
      <c r="K350" s="2"/>
      <c r="L350" s="2"/>
      <c r="M350" s="2"/>
      <c r="N350" s="366"/>
      <c r="O350" s="366"/>
      <c r="P350" s="4"/>
      <c r="Q350" s="366"/>
      <c r="R350" s="366"/>
      <c r="S350" s="366"/>
      <c r="T350" s="366"/>
      <c r="U350" s="367"/>
      <c r="V350" s="366"/>
      <c r="W350" s="367"/>
      <c r="X350" s="366"/>
      <c r="Y350" s="367"/>
      <c r="Z350" s="366"/>
      <c r="AA350" s="367"/>
      <c r="AB350" s="368"/>
    </row>
    <row r="351" spans="1:28" s="369" customFormat="1" x14ac:dyDescent="0.25">
      <c r="A351" s="2"/>
      <c r="B351" s="2"/>
      <c r="C351" s="2"/>
      <c r="D351" s="2"/>
      <c r="E351" s="2"/>
      <c r="F351" s="2"/>
      <c r="G351" s="2"/>
      <c r="H351" s="2"/>
      <c r="I351" s="2"/>
      <c r="J351" s="2"/>
      <c r="K351" s="2"/>
      <c r="L351" s="2"/>
      <c r="M351" s="2"/>
      <c r="N351" s="366"/>
      <c r="O351" s="366"/>
      <c r="P351" s="4"/>
      <c r="Q351" s="366"/>
      <c r="R351" s="366"/>
      <c r="S351" s="366"/>
      <c r="T351" s="366"/>
      <c r="U351" s="367"/>
      <c r="V351" s="366"/>
      <c r="W351" s="367"/>
      <c r="X351" s="366"/>
      <c r="Y351" s="367"/>
      <c r="Z351" s="366"/>
      <c r="AA351" s="367"/>
      <c r="AB351" s="368"/>
    </row>
    <row r="352" spans="1:28" s="369" customFormat="1" x14ac:dyDescent="0.25">
      <c r="A352" s="2"/>
      <c r="B352" s="2"/>
      <c r="C352" s="2"/>
      <c r="D352" s="2"/>
      <c r="E352" s="2"/>
      <c r="F352" s="2"/>
      <c r="G352" s="2"/>
      <c r="H352" s="2"/>
      <c r="I352" s="2"/>
      <c r="J352" s="2"/>
      <c r="K352" s="2"/>
      <c r="L352" s="2"/>
      <c r="M352" s="2"/>
      <c r="N352" s="366"/>
      <c r="O352" s="366"/>
      <c r="P352" s="4"/>
      <c r="Q352" s="366"/>
      <c r="R352" s="366"/>
      <c r="S352" s="366"/>
      <c r="T352" s="366"/>
      <c r="U352" s="367"/>
      <c r="V352" s="366"/>
      <c r="W352" s="367"/>
      <c r="X352" s="366"/>
      <c r="Y352" s="367"/>
      <c r="Z352" s="366"/>
      <c r="AA352" s="367"/>
      <c r="AB352" s="368"/>
    </row>
    <row r="353" spans="1:28" s="369" customFormat="1" x14ac:dyDescent="0.25">
      <c r="A353" s="2"/>
      <c r="B353" s="2"/>
      <c r="C353" s="2"/>
      <c r="D353" s="2"/>
      <c r="E353" s="2"/>
      <c r="F353" s="2"/>
      <c r="G353" s="2"/>
      <c r="H353" s="2"/>
      <c r="I353" s="2"/>
      <c r="J353" s="2"/>
      <c r="K353" s="2"/>
      <c r="L353" s="2"/>
      <c r="M353" s="2"/>
      <c r="N353" s="366"/>
      <c r="O353" s="366"/>
      <c r="P353" s="4"/>
      <c r="Q353" s="366"/>
      <c r="R353" s="366"/>
      <c r="S353" s="366"/>
      <c r="T353" s="366"/>
      <c r="U353" s="367"/>
      <c r="V353" s="366"/>
      <c r="W353" s="367"/>
      <c r="X353" s="366"/>
      <c r="Y353" s="367"/>
      <c r="Z353" s="366"/>
      <c r="AA353" s="367"/>
      <c r="AB353" s="368"/>
    </row>
    <row r="354" spans="1:28" s="369" customFormat="1" x14ac:dyDescent="0.25">
      <c r="A354" s="2"/>
      <c r="B354" s="2"/>
      <c r="C354" s="2"/>
      <c r="D354" s="2"/>
      <c r="E354" s="2"/>
      <c r="F354" s="2"/>
      <c r="G354" s="2"/>
      <c r="H354" s="2"/>
      <c r="I354" s="2"/>
      <c r="J354" s="2"/>
      <c r="K354" s="2"/>
      <c r="L354" s="2"/>
      <c r="M354" s="2"/>
      <c r="N354" s="366"/>
      <c r="O354" s="366"/>
      <c r="P354" s="4"/>
      <c r="Q354" s="366"/>
      <c r="R354" s="366"/>
      <c r="S354" s="366"/>
      <c r="T354" s="366"/>
      <c r="U354" s="367"/>
      <c r="V354" s="366"/>
      <c r="W354" s="367"/>
      <c r="X354" s="366"/>
      <c r="Y354" s="367"/>
      <c r="Z354" s="366"/>
      <c r="AA354" s="367"/>
      <c r="AB354" s="368"/>
    </row>
    <row r="355" spans="1:28" s="369" customFormat="1" x14ac:dyDescent="0.25">
      <c r="A355" s="2"/>
      <c r="B355" s="2"/>
      <c r="C355" s="2"/>
      <c r="D355" s="2"/>
      <c r="E355" s="2"/>
      <c r="F355" s="2"/>
      <c r="G355" s="2"/>
      <c r="H355" s="2"/>
      <c r="I355" s="2"/>
      <c r="J355" s="2"/>
      <c r="K355" s="2"/>
      <c r="L355" s="2"/>
      <c r="M355" s="2"/>
      <c r="N355" s="366"/>
      <c r="O355" s="366"/>
      <c r="P355" s="4"/>
      <c r="Q355" s="366"/>
      <c r="R355" s="366"/>
      <c r="S355" s="366"/>
      <c r="T355" s="366"/>
      <c r="U355" s="367"/>
      <c r="V355" s="366"/>
      <c r="W355" s="367"/>
      <c r="X355" s="366"/>
      <c r="Y355" s="367"/>
      <c r="Z355" s="366"/>
      <c r="AA355" s="367"/>
      <c r="AB355" s="368"/>
    </row>
    <row r="356" spans="1:28" s="369" customFormat="1" x14ac:dyDescent="0.25">
      <c r="A356" s="2"/>
      <c r="B356" s="2"/>
      <c r="C356" s="2"/>
      <c r="D356" s="2"/>
      <c r="E356" s="2"/>
      <c r="F356" s="2"/>
      <c r="G356" s="2"/>
      <c r="H356" s="2"/>
      <c r="I356" s="2"/>
      <c r="J356" s="2"/>
      <c r="K356" s="2"/>
      <c r="L356" s="2"/>
      <c r="M356" s="2"/>
      <c r="N356" s="366"/>
      <c r="O356" s="366"/>
      <c r="P356" s="4"/>
      <c r="Q356" s="366"/>
      <c r="R356" s="366"/>
      <c r="S356" s="366"/>
      <c r="T356" s="366"/>
      <c r="U356" s="367"/>
      <c r="V356" s="366"/>
      <c r="W356" s="367"/>
      <c r="X356" s="366"/>
      <c r="Y356" s="367"/>
      <c r="Z356" s="366"/>
      <c r="AA356" s="367"/>
      <c r="AB356" s="368"/>
    </row>
    <row r="357" spans="1:28" s="369" customFormat="1" x14ac:dyDescent="0.25">
      <c r="A357" s="2"/>
      <c r="B357" s="2"/>
      <c r="C357" s="2"/>
      <c r="D357" s="2"/>
      <c r="E357" s="2"/>
      <c r="F357" s="2"/>
      <c r="G357" s="2"/>
      <c r="H357" s="2"/>
      <c r="I357" s="2"/>
      <c r="J357" s="2"/>
      <c r="K357" s="2"/>
      <c r="L357" s="2"/>
      <c r="M357" s="2"/>
      <c r="N357" s="366"/>
      <c r="O357" s="366"/>
      <c r="P357" s="4"/>
      <c r="Q357" s="366"/>
      <c r="R357" s="366"/>
      <c r="S357" s="366"/>
      <c r="T357" s="366"/>
      <c r="U357" s="367"/>
      <c r="V357" s="366"/>
      <c r="W357" s="367"/>
      <c r="X357" s="366"/>
      <c r="Y357" s="367"/>
      <c r="Z357" s="366"/>
      <c r="AA357" s="367"/>
      <c r="AB357" s="368"/>
    </row>
    <row r="358" spans="1:28" s="369" customFormat="1" x14ac:dyDescent="0.25">
      <c r="A358" s="2"/>
      <c r="B358" s="2"/>
      <c r="C358" s="2"/>
      <c r="D358" s="2"/>
      <c r="E358" s="2"/>
      <c r="F358" s="2"/>
      <c r="G358" s="2"/>
      <c r="H358" s="2"/>
      <c r="I358" s="2"/>
      <c r="J358" s="2"/>
      <c r="K358" s="2"/>
      <c r="L358" s="2"/>
      <c r="M358" s="2"/>
      <c r="N358" s="366"/>
      <c r="O358" s="366"/>
      <c r="P358" s="4"/>
      <c r="Q358" s="366"/>
      <c r="R358" s="366"/>
      <c r="S358" s="366"/>
      <c r="T358" s="366"/>
      <c r="U358" s="367"/>
      <c r="V358" s="366"/>
      <c r="W358" s="367"/>
      <c r="X358" s="366"/>
      <c r="Y358" s="367"/>
      <c r="Z358" s="366"/>
      <c r="AA358" s="367"/>
      <c r="AB358" s="368"/>
    </row>
    <row r="359" spans="1:28" s="369" customFormat="1" x14ac:dyDescent="0.25">
      <c r="A359" s="2"/>
      <c r="B359" s="2"/>
      <c r="C359" s="2"/>
      <c r="D359" s="2"/>
      <c r="E359" s="2"/>
      <c r="F359" s="2"/>
      <c r="G359" s="2"/>
      <c r="H359" s="2"/>
      <c r="I359" s="2"/>
      <c r="J359" s="2"/>
      <c r="K359" s="2"/>
      <c r="L359" s="2"/>
      <c r="M359" s="2"/>
      <c r="N359" s="366"/>
      <c r="O359" s="366"/>
      <c r="P359" s="4"/>
      <c r="Q359" s="366"/>
      <c r="R359" s="366"/>
      <c r="S359" s="366"/>
      <c r="T359" s="366"/>
      <c r="U359" s="367"/>
      <c r="V359" s="366"/>
      <c r="W359" s="367"/>
      <c r="X359" s="366"/>
      <c r="Y359" s="367"/>
      <c r="Z359" s="366"/>
      <c r="AA359" s="367"/>
      <c r="AB359" s="368"/>
    </row>
    <row r="360" spans="1:28" s="369" customFormat="1" x14ac:dyDescent="0.25">
      <c r="A360" s="2"/>
      <c r="B360" s="2"/>
      <c r="C360" s="2"/>
      <c r="D360" s="2"/>
      <c r="E360" s="2"/>
      <c r="F360" s="2"/>
      <c r="G360" s="2"/>
      <c r="H360" s="2"/>
      <c r="I360" s="2"/>
      <c r="J360" s="2"/>
      <c r="K360" s="2"/>
      <c r="L360" s="2"/>
      <c r="M360" s="2"/>
      <c r="N360" s="366"/>
      <c r="O360" s="366"/>
      <c r="P360" s="4"/>
      <c r="Q360" s="366"/>
      <c r="R360" s="366"/>
      <c r="S360" s="366"/>
      <c r="T360" s="366"/>
      <c r="U360" s="367"/>
      <c r="V360" s="366"/>
      <c r="W360" s="367"/>
      <c r="X360" s="366"/>
      <c r="Y360" s="367"/>
      <c r="Z360" s="366"/>
      <c r="AA360" s="367"/>
      <c r="AB360" s="368"/>
    </row>
    <row r="361" spans="1:28" s="369" customFormat="1" x14ac:dyDescent="0.25">
      <c r="A361" s="2"/>
      <c r="B361" s="2"/>
      <c r="C361" s="2"/>
      <c r="D361" s="2"/>
      <c r="E361" s="2"/>
      <c r="F361" s="2"/>
      <c r="G361" s="2"/>
      <c r="H361" s="2"/>
      <c r="I361" s="2"/>
      <c r="J361" s="2"/>
      <c r="K361" s="2"/>
      <c r="L361" s="2"/>
      <c r="M361" s="2"/>
      <c r="N361" s="366"/>
      <c r="O361" s="366"/>
      <c r="P361" s="4"/>
      <c r="Q361" s="366"/>
      <c r="R361" s="366"/>
      <c r="S361" s="366"/>
      <c r="T361" s="366"/>
      <c r="U361" s="367"/>
      <c r="V361" s="366"/>
      <c r="W361" s="367"/>
      <c r="X361" s="366"/>
      <c r="Y361" s="367"/>
      <c r="Z361" s="366"/>
      <c r="AA361" s="367"/>
      <c r="AB361" s="368"/>
    </row>
    <row r="362" spans="1:28" s="369" customFormat="1" x14ac:dyDescent="0.25">
      <c r="A362" s="2"/>
      <c r="B362" s="2"/>
      <c r="C362" s="2"/>
      <c r="D362" s="2"/>
      <c r="E362" s="2"/>
      <c r="F362" s="2"/>
      <c r="G362" s="2"/>
      <c r="H362" s="2"/>
      <c r="I362" s="2"/>
      <c r="J362" s="2"/>
      <c r="K362" s="2"/>
      <c r="L362" s="2"/>
      <c r="M362" s="2"/>
      <c r="N362" s="366"/>
      <c r="O362" s="366"/>
      <c r="P362" s="4"/>
      <c r="Q362" s="366"/>
      <c r="R362" s="366"/>
      <c r="S362" s="366"/>
      <c r="T362" s="366"/>
      <c r="U362" s="367"/>
      <c r="V362" s="366"/>
      <c r="W362" s="367"/>
      <c r="X362" s="366"/>
      <c r="Y362" s="367"/>
      <c r="Z362" s="366"/>
      <c r="AA362" s="367"/>
      <c r="AB362" s="368"/>
    </row>
    <row r="363" spans="1:28" s="369" customFormat="1" x14ac:dyDescent="0.25">
      <c r="A363" s="2"/>
      <c r="B363" s="2"/>
      <c r="C363" s="2"/>
      <c r="D363" s="2"/>
      <c r="E363" s="2"/>
      <c r="F363" s="2"/>
      <c r="G363" s="2"/>
      <c r="H363" s="2"/>
      <c r="I363" s="2"/>
      <c r="J363" s="2"/>
      <c r="K363" s="2"/>
      <c r="L363" s="2"/>
      <c r="M363" s="2"/>
      <c r="N363" s="366"/>
      <c r="O363" s="366"/>
      <c r="P363" s="4"/>
      <c r="Q363" s="366"/>
      <c r="R363" s="366"/>
      <c r="S363" s="366"/>
      <c r="T363" s="366"/>
      <c r="U363" s="367"/>
      <c r="V363" s="366"/>
      <c r="W363" s="367"/>
      <c r="X363" s="366"/>
      <c r="Y363" s="367"/>
      <c r="Z363" s="366"/>
      <c r="AA363" s="367"/>
      <c r="AB363" s="368"/>
    </row>
    <row r="364" spans="1:28" s="369" customFormat="1" x14ac:dyDescent="0.25">
      <c r="A364" s="2"/>
      <c r="B364" s="2"/>
      <c r="C364" s="2"/>
      <c r="D364" s="2"/>
      <c r="E364" s="2"/>
      <c r="F364" s="2"/>
      <c r="G364" s="2"/>
      <c r="H364" s="2"/>
      <c r="I364" s="2"/>
      <c r="J364" s="2"/>
      <c r="K364" s="2"/>
      <c r="L364" s="2"/>
      <c r="M364" s="2"/>
      <c r="N364" s="366"/>
      <c r="O364" s="366"/>
      <c r="P364" s="4"/>
      <c r="Q364" s="366"/>
      <c r="R364" s="366"/>
      <c r="S364" s="366"/>
      <c r="T364" s="366"/>
      <c r="U364" s="367"/>
      <c r="V364" s="366"/>
      <c r="W364" s="367"/>
      <c r="X364" s="366"/>
      <c r="Y364" s="367"/>
      <c r="Z364" s="366"/>
      <c r="AA364" s="367"/>
      <c r="AB364" s="368"/>
    </row>
    <row r="365" spans="1:28" s="369" customFormat="1" x14ac:dyDescent="0.25">
      <c r="A365" s="2"/>
      <c r="B365" s="2"/>
      <c r="C365" s="2"/>
      <c r="D365" s="2"/>
      <c r="E365" s="2"/>
      <c r="F365" s="2"/>
      <c r="G365" s="2"/>
      <c r="H365" s="2"/>
      <c r="I365" s="2"/>
      <c r="J365" s="2"/>
      <c r="K365" s="2"/>
      <c r="L365" s="2"/>
      <c r="M365" s="2"/>
      <c r="N365" s="366"/>
      <c r="O365" s="366"/>
      <c r="P365" s="4"/>
      <c r="Q365" s="366"/>
      <c r="R365" s="366"/>
      <c r="S365" s="366"/>
      <c r="T365" s="366"/>
      <c r="U365" s="367"/>
      <c r="V365" s="366"/>
      <c r="W365" s="367"/>
      <c r="X365" s="366"/>
      <c r="Y365" s="367"/>
      <c r="Z365" s="366"/>
      <c r="AA365" s="367"/>
      <c r="AB365" s="368"/>
    </row>
    <row r="366" spans="1:28" s="369" customFormat="1" x14ac:dyDescent="0.25">
      <c r="A366" s="2"/>
      <c r="B366" s="2"/>
      <c r="C366" s="2"/>
      <c r="D366" s="2"/>
      <c r="E366" s="2"/>
      <c r="F366" s="2"/>
      <c r="G366" s="2"/>
      <c r="H366" s="2"/>
      <c r="I366" s="2"/>
      <c r="J366" s="2"/>
      <c r="K366" s="2"/>
      <c r="L366" s="2"/>
      <c r="M366" s="2"/>
      <c r="N366" s="366"/>
      <c r="O366" s="366"/>
      <c r="P366" s="4"/>
      <c r="Q366" s="366"/>
      <c r="R366" s="366"/>
      <c r="S366" s="366"/>
      <c r="T366" s="366"/>
      <c r="U366" s="367"/>
      <c r="V366" s="366"/>
      <c r="W366" s="367"/>
      <c r="X366" s="366"/>
      <c r="Y366" s="367"/>
      <c r="Z366" s="366"/>
      <c r="AA366" s="367"/>
      <c r="AB366" s="368"/>
    </row>
    <row r="367" spans="1:28" s="369" customFormat="1" x14ac:dyDescent="0.25">
      <c r="A367" s="2"/>
      <c r="B367" s="2"/>
      <c r="C367" s="2"/>
      <c r="D367" s="2"/>
      <c r="E367" s="2"/>
      <c r="F367" s="2"/>
      <c r="G367" s="2"/>
      <c r="H367" s="2"/>
      <c r="I367" s="2"/>
      <c r="J367" s="2"/>
      <c r="K367" s="2"/>
      <c r="L367" s="2"/>
      <c r="M367" s="2"/>
      <c r="N367" s="366"/>
      <c r="O367" s="366"/>
      <c r="P367" s="4"/>
      <c r="Q367" s="366"/>
      <c r="R367" s="366"/>
      <c r="S367" s="366"/>
      <c r="T367" s="366"/>
      <c r="U367" s="367"/>
      <c r="V367" s="366"/>
      <c r="W367" s="367"/>
      <c r="X367" s="366"/>
      <c r="Y367" s="367"/>
      <c r="Z367" s="366"/>
      <c r="AA367" s="367"/>
      <c r="AB367" s="368"/>
    </row>
    <row r="368" spans="1:28" s="369" customFormat="1" x14ac:dyDescent="0.25">
      <c r="A368" s="2"/>
      <c r="B368" s="2"/>
      <c r="C368" s="2"/>
      <c r="D368" s="2"/>
      <c r="E368" s="2"/>
      <c r="F368" s="2"/>
      <c r="G368" s="2"/>
      <c r="H368" s="2"/>
      <c r="I368" s="2"/>
      <c r="J368" s="2"/>
      <c r="K368" s="2"/>
      <c r="L368" s="2"/>
      <c r="M368" s="2"/>
      <c r="N368" s="366"/>
      <c r="O368" s="366"/>
      <c r="P368" s="4"/>
      <c r="Q368" s="366"/>
      <c r="R368" s="366"/>
      <c r="S368" s="366"/>
      <c r="T368" s="366"/>
      <c r="U368" s="367"/>
      <c r="V368" s="366"/>
      <c r="W368" s="367"/>
      <c r="X368" s="366"/>
      <c r="Y368" s="367"/>
      <c r="Z368" s="366"/>
      <c r="AA368" s="367"/>
      <c r="AB368" s="368"/>
    </row>
    <row r="369" spans="1:28" s="369" customFormat="1" x14ac:dyDescent="0.25">
      <c r="A369" s="2"/>
      <c r="B369" s="2"/>
      <c r="C369" s="2"/>
      <c r="D369" s="2"/>
      <c r="E369" s="2"/>
      <c r="F369" s="2"/>
      <c r="G369" s="2"/>
      <c r="H369" s="2"/>
      <c r="I369" s="2"/>
      <c r="J369" s="2"/>
      <c r="K369" s="2"/>
      <c r="L369" s="2"/>
      <c r="M369" s="2"/>
      <c r="N369" s="366"/>
      <c r="O369" s="366"/>
      <c r="P369" s="4"/>
      <c r="Q369" s="366"/>
      <c r="R369" s="366"/>
      <c r="S369" s="366"/>
      <c r="T369" s="366"/>
      <c r="U369" s="367"/>
      <c r="V369" s="366"/>
      <c r="W369" s="367"/>
      <c r="X369" s="366"/>
      <c r="Y369" s="367"/>
      <c r="Z369" s="366"/>
      <c r="AA369" s="367"/>
      <c r="AB369" s="368"/>
    </row>
    <row r="370" spans="1:28" s="369" customFormat="1" x14ac:dyDescent="0.25">
      <c r="A370" s="2"/>
      <c r="B370" s="2"/>
      <c r="C370" s="2"/>
      <c r="D370" s="2"/>
      <c r="E370" s="2"/>
      <c r="F370" s="2"/>
      <c r="G370" s="2"/>
      <c r="H370" s="2"/>
      <c r="I370" s="2"/>
      <c r="J370" s="2"/>
      <c r="K370" s="2"/>
      <c r="L370" s="2"/>
      <c r="M370" s="2"/>
      <c r="N370" s="366"/>
      <c r="O370" s="366"/>
      <c r="P370" s="4"/>
      <c r="Q370" s="366"/>
      <c r="R370" s="366"/>
      <c r="S370" s="366"/>
      <c r="T370" s="366"/>
      <c r="U370" s="367"/>
      <c r="V370" s="366"/>
      <c r="W370" s="367"/>
      <c r="X370" s="366"/>
      <c r="Y370" s="367"/>
      <c r="Z370" s="366"/>
      <c r="AA370" s="367"/>
      <c r="AB370" s="368"/>
    </row>
    <row r="371" spans="1:28" s="369" customFormat="1" x14ac:dyDescent="0.25">
      <c r="A371" s="2"/>
      <c r="B371" s="2"/>
      <c r="C371" s="2"/>
      <c r="D371" s="2"/>
      <c r="E371" s="2"/>
      <c r="F371" s="2"/>
      <c r="G371" s="2"/>
      <c r="H371" s="2"/>
      <c r="I371" s="2"/>
      <c r="J371" s="2"/>
      <c r="K371" s="2"/>
      <c r="L371" s="2"/>
      <c r="M371" s="2"/>
      <c r="N371" s="366"/>
      <c r="O371" s="366"/>
      <c r="P371" s="4"/>
      <c r="Q371" s="366"/>
      <c r="R371" s="366"/>
      <c r="S371" s="366"/>
      <c r="T371" s="366"/>
      <c r="U371" s="367"/>
      <c r="V371" s="366"/>
      <c r="W371" s="367"/>
      <c r="X371" s="366"/>
      <c r="Y371" s="367"/>
      <c r="Z371" s="366"/>
      <c r="AA371" s="367"/>
      <c r="AB371" s="368"/>
    </row>
    <row r="372" spans="1:28" s="369" customFormat="1" x14ac:dyDescent="0.25">
      <c r="A372" s="2"/>
      <c r="B372" s="2"/>
      <c r="C372" s="2"/>
      <c r="D372" s="2"/>
      <c r="E372" s="2"/>
      <c r="F372" s="2"/>
      <c r="G372" s="2"/>
      <c r="H372" s="2"/>
      <c r="I372" s="2"/>
      <c r="J372" s="2"/>
      <c r="K372" s="2"/>
      <c r="L372" s="2"/>
      <c r="M372" s="2"/>
      <c r="N372" s="366"/>
      <c r="O372" s="366"/>
      <c r="P372" s="4"/>
      <c r="Q372" s="366"/>
      <c r="R372" s="366"/>
      <c r="S372" s="366"/>
      <c r="T372" s="366"/>
      <c r="U372" s="367"/>
      <c r="V372" s="366"/>
      <c r="W372" s="367"/>
      <c r="X372" s="366"/>
      <c r="Y372" s="367"/>
      <c r="Z372" s="366"/>
      <c r="AA372" s="367"/>
      <c r="AB372" s="368"/>
    </row>
    <row r="373" spans="1:28" s="369" customFormat="1" x14ac:dyDescent="0.25">
      <c r="A373" s="2"/>
      <c r="B373" s="2"/>
      <c r="C373" s="2"/>
      <c r="D373" s="2"/>
      <c r="E373" s="2"/>
      <c r="F373" s="2"/>
      <c r="G373" s="2"/>
      <c r="H373" s="2"/>
      <c r="I373" s="2"/>
      <c r="J373" s="2"/>
      <c r="K373" s="2"/>
      <c r="L373" s="2"/>
      <c r="M373" s="2"/>
      <c r="N373" s="366"/>
      <c r="O373" s="366"/>
      <c r="P373" s="4"/>
      <c r="Q373" s="366"/>
      <c r="R373" s="366"/>
      <c r="S373" s="366"/>
      <c r="T373" s="366"/>
      <c r="U373" s="367"/>
      <c r="V373" s="366"/>
      <c r="W373" s="367"/>
      <c r="X373" s="366"/>
      <c r="Y373" s="367"/>
      <c r="Z373" s="366"/>
      <c r="AA373" s="367"/>
      <c r="AB373" s="368"/>
    </row>
    <row r="374" spans="1:28" s="369" customFormat="1" x14ac:dyDescent="0.25">
      <c r="A374" s="2"/>
      <c r="B374" s="2"/>
      <c r="C374" s="2"/>
      <c r="D374" s="2"/>
      <c r="E374" s="2"/>
      <c r="F374" s="2"/>
      <c r="G374" s="2"/>
      <c r="H374" s="2"/>
      <c r="I374" s="2"/>
      <c r="J374" s="2"/>
      <c r="K374" s="2"/>
      <c r="L374" s="2"/>
      <c r="M374" s="2"/>
      <c r="N374" s="366"/>
      <c r="O374" s="366"/>
      <c r="P374" s="4"/>
      <c r="Q374" s="366"/>
      <c r="R374" s="366"/>
      <c r="S374" s="366"/>
      <c r="T374" s="366"/>
      <c r="U374" s="367"/>
      <c r="V374" s="366"/>
      <c r="W374" s="367"/>
      <c r="X374" s="366"/>
      <c r="Y374" s="367"/>
      <c r="Z374" s="366"/>
      <c r="AA374" s="367"/>
      <c r="AB374" s="368"/>
    </row>
    <row r="375" spans="1:28" s="369" customFormat="1" x14ac:dyDescent="0.25">
      <c r="A375" s="2"/>
      <c r="B375" s="2"/>
      <c r="C375" s="2"/>
      <c r="D375" s="2"/>
      <c r="E375" s="2"/>
      <c r="F375" s="2"/>
      <c r="G375" s="2"/>
      <c r="H375" s="2"/>
      <c r="I375" s="2"/>
      <c r="J375" s="2"/>
      <c r="K375" s="2"/>
      <c r="L375" s="2"/>
      <c r="M375" s="2"/>
      <c r="N375" s="366"/>
      <c r="O375" s="366"/>
      <c r="P375" s="4"/>
      <c r="Q375" s="366"/>
      <c r="R375" s="366"/>
      <c r="S375" s="366"/>
      <c r="T375" s="366"/>
      <c r="U375" s="367"/>
      <c r="V375" s="366"/>
      <c r="W375" s="367"/>
      <c r="X375" s="366"/>
      <c r="Y375" s="367"/>
      <c r="Z375" s="366"/>
      <c r="AA375" s="367"/>
      <c r="AB375" s="368"/>
    </row>
    <row r="376" spans="1:28" s="369" customFormat="1" x14ac:dyDescent="0.25">
      <c r="A376" s="2"/>
      <c r="B376" s="2"/>
      <c r="C376" s="2"/>
      <c r="D376" s="2"/>
      <c r="E376" s="2"/>
      <c r="F376" s="2"/>
      <c r="G376" s="2"/>
      <c r="H376" s="2"/>
      <c r="I376" s="2"/>
      <c r="J376" s="2"/>
      <c r="K376" s="2"/>
      <c r="L376" s="2"/>
      <c r="M376" s="2"/>
      <c r="N376" s="366"/>
      <c r="O376" s="366"/>
      <c r="P376" s="4"/>
      <c r="Q376" s="366"/>
      <c r="R376" s="366"/>
      <c r="S376" s="366"/>
      <c r="T376" s="366"/>
      <c r="U376" s="367"/>
      <c r="V376" s="366"/>
      <c r="W376" s="367"/>
      <c r="X376" s="366"/>
      <c r="Y376" s="367"/>
      <c r="Z376" s="366"/>
      <c r="AA376" s="367"/>
      <c r="AB376" s="368"/>
    </row>
    <row r="377" spans="1:28" s="369" customFormat="1" x14ac:dyDescent="0.25">
      <c r="A377" s="2"/>
      <c r="B377" s="2"/>
      <c r="C377" s="2"/>
      <c r="D377" s="2"/>
      <c r="E377" s="2"/>
      <c r="F377" s="2"/>
      <c r="G377" s="2"/>
      <c r="H377" s="2"/>
      <c r="I377" s="2"/>
      <c r="J377" s="2"/>
      <c r="K377" s="2"/>
      <c r="L377" s="2"/>
      <c r="M377" s="2"/>
      <c r="N377" s="366"/>
      <c r="O377" s="366"/>
      <c r="P377" s="4"/>
      <c r="Q377" s="366"/>
      <c r="R377" s="366"/>
      <c r="S377" s="366"/>
      <c r="T377" s="366"/>
      <c r="U377" s="367"/>
      <c r="V377" s="366"/>
      <c r="W377" s="367"/>
      <c r="X377" s="366"/>
      <c r="Y377" s="367"/>
      <c r="Z377" s="366"/>
      <c r="AA377" s="367"/>
      <c r="AB377" s="368"/>
    </row>
    <row r="378" spans="1:28" s="369" customFormat="1" x14ac:dyDescent="0.25">
      <c r="A378" s="2"/>
      <c r="B378" s="2"/>
      <c r="C378" s="2"/>
      <c r="D378" s="2"/>
      <c r="E378" s="2"/>
      <c r="F378" s="2"/>
      <c r="G378" s="2"/>
      <c r="H378" s="2"/>
      <c r="I378" s="2"/>
      <c r="J378" s="2"/>
      <c r="K378" s="2"/>
      <c r="L378" s="2"/>
      <c r="M378" s="2"/>
      <c r="N378" s="366"/>
      <c r="O378" s="366"/>
      <c r="P378" s="4"/>
      <c r="Q378" s="366"/>
      <c r="R378" s="366"/>
      <c r="S378" s="366"/>
      <c r="T378" s="366"/>
      <c r="U378" s="367"/>
      <c r="V378" s="366"/>
      <c r="W378" s="367"/>
      <c r="X378" s="366"/>
      <c r="Y378" s="367"/>
      <c r="Z378" s="366"/>
      <c r="AA378" s="367"/>
      <c r="AB378" s="368"/>
    </row>
    <row r="379" spans="1:28" s="369" customFormat="1" x14ac:dyDescent="0.25">
      <c r="A379" s="2"/>
      <c r="B379" s="2"/>
      <c r="C379" s="2"/>
      <c r="D379" s="2"/>
      <c r="E379" s="2"/>
      <c r="F379" s="2"/>
      <c r="G379" s="2"/>
      <c r="H379" s="2"/>
      <c r="I379" s="2"/>
      <c r="J379" s="2"/>
      <c r="K379" s="2"/>
      <c r="L379" s="2"/>
      <c r="M379" s="2"/>
      <c r="N379" s="366"/>
      <c r="O379" s="366"/>
      <c r="P379" s="4"/>
      <c r="Q379" s="366"/>
      <c r="R379" s="366"/>
      <c r="S379" s="366"/>
      <c r="T379" s="366"/>
      <c r="U379" s="367"/>
      <c r="V379" s="366"/>
      <c r="W379" s="367"/>
      <c r="X379" s="366"/>
      <c r="Y379" s="367"/>
      <c r="Z379" s="366"/>
      <c r="AA379" s="367"/>
      <c r="AB379" s="368"/>
    </row>
    <row r="380" spans="1:28" s="369" customFormat="1" x14ac:dyDescent="0.25">
      <c r="A380" s="2"/>
      <c r="B380" s="2"/>
      <c r="C380" s="2"/>
      <c r="D380" s="2"/>
      <c r="E380" s="2"/>
      <c r="F380" s="2"/>
      <c r="G380" s="2"/>
      <c r="H380" s="2"/>
      <c r="I380" s="2"/>
      <c r="J380" s="2"/>
      <c r="K380" s="2"/>
      <c r="L380" s="2"/>
      <c r="M380" s="2"/>
      <c r="N380" s="366"/>
      <c r="O380" s="366"/>
      <c r="P380" s="4"/>
      <c r="Q380" s="366"/>
      <c r="R380" s="366"/>
      <c r="S380" s="366"/>
      <c r="T380" s="366"/>
      <c r="U380" s="367"/>
      <c r="V380" s="366"/>
      <c r="W380" s="367"/>
      <c r="X380" s="366"/>
      <c r="Y380" s="367"/>
      <c r="Z380" s="366"/>
      <c r="AA380" s="367"/>
      <c r="AB380" s="368"/>
    </row>
    <row r="381" spans="1:28" s="369" customFormat="1" x14ac:dyDescent="0.25">
      <c r="A381" s="2"/>
      <c r="B381" s="2"/>
      <c r="C381" s="2"/>
      <c r="D381" s="2"/>
      <c r="E381" s="2"/>
      <c r="F381" s="2"/>
      <c r="G381" s="2"/>
      <c r="H381" s="2"/>
      <c r="I381" s="2"/>
      <c r="J381" s="2"/>
      <c r="K381" s="2"/>
      <c r="L381" s="2"/>
      <c r="M381" s="2"/>
      <c r="N381" s="366"/>
      <c r="O381" s="366"/>
      <c r="P381" s="4"/>
      <c r="Q381" s="366"/>
      <c r="R381" s="366"/>
      <c r="S381" s="366"/>
      <c r="T381" s="366"/>
      <c r="U381" s="367"/>
      <c r="V381" s="366"/>
      <c r="W381" s="367"/>
      <c r="X381" s="366"/>
      <c r="Y381" s="367"/>
      <c r="Z381" s="366"/>
      <c r="AA381" s="367"/>
      <c r="AB381" s="368"/>
    </row>
    <row r="382" spans="1:28" s="369" customFormat="1" x14ac:dyDescent="0.25">
      <c r="A382" s="2"/>
      <c r="B382" s="2"/>
      <c r="C382" s="2"/>
      <c r="D382" s="2"/>
      <c r="E382" s="2"/>
      <c r="F382" s="2"/>
      <c r="G382" s="2"/>
      <c r="H382" s="2"/>
      <c r="I382" s="2"/>
      <c r="J382" s="2"/>
      <c r="K382" s="2"/>
      <c r="L382" s="2"/>
      <c r="M382" s="2"/>
      <c r="N382" s="366"/>
      <c r="O382" s="366"/>
      <c r="P382" s="4"/>
      <c r="Q382" s="366"/>
      <c r="R382" s="366"/>
      <c r="S382" s="366"/>
      <c r="T382" s="366"/>
      <c r="U382" s="367"/>
      <c r="V382" s="366"/>
      <c r="W382" s="367"/>
      <c r="X382" s="366"/>
      <c r="Y382" s="367"/>
      <c r="Z382" s="366"/>
      <c r="AA382" s="367"/>
      <c r="AB382" s="368"/>
    </row>
    <row r="383" spans="1:28" s="369" customFormat="1" x14ac:dyDescent="0.25">
      <c r="A383" s="2"/>
      <c r="B383" s="2"/>
      <c r="C383" s="2"/>
      <c r="D383" s="2"/>
      <c r="E383" s="2"/>
      <c r="F383" s="2"/>
      <c r="G383" s="2"/>
      <c r="H383" s="2"/>
      <c r="I383" s="2"/>
      <c r="J383" s="2"/>
      <c r="K383" s="2"/>
      <c r="L383" s="2"/>
      <c r="M383" s="2"/>
      <c r="N383" s="366"/>
      <c r="O383" s="366"/>
      <c r="P383" s="4"/>
      <c r="Q383" s="366"/>
      <c r="R383" s="366"/>
      <c r="S383" s="366"/>
      <c r="T383" s="366"/>
      <c r="U383" s="367"/>
      <c r="V383" s="366"/>
      <c r="W383" s="367"/>
      <c r="X383" s="366"/>
      <c r="Y383" s="367"/>
      <c r="Z383" s="366"/>
      <c r="AA383" s="367"/>
      <c r="AB383" s="368"/>
    </row>
    <row r="384" spans="1:28" s="369" customFormat="1" x14ac:dyDescent="0.25">
      <c r="A384" s="2"/>
      <c r="B384" s="2"/>
      <c r="C384" s="2"/>
      <c r="D384" s="2"/>
      <c r="E384" s="2"/>
      <c r="F384" s="2"/>
      <c r="G384" s="2"/>
      <c r="H384" s="2"/>
      <c r="I384" s="2"/>
      <c r="J384" s="2"/>
      <c r="K384" s="2"/>
      <c r="L384" s="2"/>
      <c r="M384" s="2"/>
      <c r="N384" s="366"/>
      <c r="O384" s="366"/>
      <c r="P384" s="4"/>
      <c r="Q384" s="366"/>
      <c r="R384" s="366"/>
      <c r="S384" s="366"/>
      <c r="T384" s="366"/>
      <c r="U384" s="367"/>
      <c r="V384" s="366"/>
      <c r="W384" s="367"/>
      <c r="X384" s="366"/>
      <c r="Y384" s="367"/>
      <c r="Z384" s="366"/>
      <c r="AA384" s="367"/>
      <c r="AB384" s="368"/>
    </row>
    <row r="385" spans="1:28" s="369" customFormat="1" x14ac:dyDescent="0.25">
      <c r="A385" s="2"/>
      <c r="B385" s="2"/>
      <c r="C385" s="2"/>
      <c r="D385" s="2"/>
      <c r="E385" s="2"/>
      <c r="F385" s="2"/>
      <c r="G385" s="2"/>
      <c r="H385" s="2"/>
      <c r="I385" s="2"/>
      <c r="J385" s="2"/>
      <c r="K385" s="2"/>
      <c r="L385" s="2"/>
      <c r="M385" s="2"/>
      <c r="N385" s="366"/>
      <c r="O385" s="366"/>
      <c r="P385" s="4"/>
      <c r="Q385" s="366"/>
      <c r="R385" s="366"/>
      <c r="S385" s="366"/>
      <c r="T385" s="366"/>
      <c r="U385" s="367"/>
      <c r="V385" s="366"/>
      <c r="W385" s="367"/>
      <c r="X385" s="366"/>
      <c r="Y385" s="367"/>
      <c r="Z385" s="366"/>
      <c r="AA385" s="367"/>
      <c r="AB385" s="368"/>
    </row>
    <row r="386" spans="1:28" s="369" customFormat="1" x14ac:dyDescent="0.25">
      <c r="A386" s="2"/>
      <c r="B386" s="2"/>
      <c r="C386" s="2"/>
      <c r="D386" s="2"/>
      <c r="E386" s="2"/>
      <c r="F386" s="2"/>
      <c r="G386" s="2"/>
      <c r="H386" s="2"/>
      <c r="I386" s="2"/>
      <c r="J386" s="2"/>
      <c r="K386" s="2"/>
      <c r="L386" s="2"/>
      <c r="M386" s="2"/>
      <c r="N386" s="366"/>
      <c r="O386" s="366"/>
      <c r="P386" s="4"/>
      <c r="Q386" s="366"/>
      <c r="R386" s="366"/>
      <c r="S386" s="366"/>
      <c r="T386" s="366"/>
      <c r="U386" s="367"/>
      <c r="V386" s="366"/>
      <c r="W386" s="367"/>
      <c r="X386" s="366"/>
      <c r="Y386" s="367"/>
      <c r="Z386" s="366"/>
      <c r="AA386" s="367"/>
      <c r="AB386" s="368"/>
    </row>
    <row r="387" spans="1:28" s="369" customFormat="1" x14ac:dyDescent="0.25">
      <c r="A387" s="2"/>
      <c r="B387" s="2"/>
      <c r="C387" s="2"/>
      <c r="D387" s="2"/>
      <c r="E387" s="2"/>
      <c r="F387" s="2"/>
      <c r="G387" s="2"/>
      <c r="H387" s="2"/>
      <c r="I387" s="2"/>
      <c r="J387" s="2"/>
      <c r="K387" s="2"/>
      <c r="L387" s="2"/>
      <c r="M387" s="2"/>
      <c r="N387" s="366"/>
      <c r="O387" s="366"/>
      <c r="P387" s="4"/>
      <c r="Q387" s="366"/>
      <c r="R387" s="366"/>
      <c r="S387" s="366"/>
      <c r="T387" s="366"/>
      <c r="U387" s="367"/>
      <c r="V387" s="366"/>
      <c r="W387" s="367"/>
      <c r="X387" s="366"/>
      <c r="Y387" s="367"/>
      <c r="Z387" s="366"/>
      <c r="AA387" s="367"/>
      <c r="AB387" s="368"/>
    </row>
    <row r="388" spans="1:28" s="369" customFormat="1" x14ac:dyDescent="0.25">
      <c r="A388" s="2"/>
      <c r="B388" s="2"/>
      <c r="C388" s="2"/>
      <c r="D388" s="2"/>
      <c r="E388" s="2"/>
      <c r="F388" s="2"/>
      <c r="G388" s="2"/>
      <c r="H388" s="2"/>
      <c r="I388" s="2"/>
      <c r="J388" s="2"/>
      <c r="K388" s="2"/>
      <c r="L388" s="2"/>
      <c r="M388" s="2"/>
      <c r="N388" s="366"/>
      <c r="O388" s="366"/>
      <c r="P388" s="4"/>
      <c r="Q388" s="366"/>
      <c r="R388" s="366"/>
      <c r="S388" s="366"/>
      <c r="T388" s="366"/>
      <c r="U388" s="367"/>
      <c r="V388" s="366"/>
      <c r="W388" s="367"/>
      <c r="X388" s="366"/>
      <c r="Y388" s="367"/>
      <c r="Z388" s="366"/>
      <c r="AA388" s="367"/>
      <c r="AB388" s="368"/>
    </row>
    <row r="389" spans="1:28" s="369" customFormat="1" x14ac:dyDescent="0.25">
      <c r="A389" s="2"/>
      <c r="B389" s="2"/>
      <c r="C389" s="2"/>
      <c r="D389" s="2"/>
      <c r="E389" s="2"/>
      <c r="F389" s="2"/>
      <c r="G389" s="2"/>
      <c r="H389" s="2"/>
      <c r="I389" s="2"/>
      <c r="J389" s="2"/>
      <c r="K389" s="2"/>
      <c r="L389" s="2"/>
      <c r="M389" s="2"/>
      <c r="N389" s="366"/>
      <c r="O389" s="366"/>
      <c r="P389" s="4"/>
      <c r="Q389" s="366"/>
      <c r="R389" s="366"/>
      <c r="S389" s="366"/>
      <c r="T389" s="366"/>
      <c r="U389" s="367"/>
      <c r="V389" s="366"/>
      <c r="W389" s="367"/>
      <c r="X389" s="366"/>
      <c r="Y389" s="367"/>
      <c r="Z389" s="366"/>
      <c r="AA389" s="367"/>
      <c r="AB389" s="368"/>
    </row>
    <row r="390" spans="1:28" s="369" customFormat="1" x14ac:dyDescent="0.25">
      <c r="A390" s="2"/>
      <c r="B390" s="2"/>
      <c r="C390" s="2"/>
      <c r="D390" s="2"/>
      <c r="E390" s="2"/>
      <c r="F390" s="2"/>
      <c r="G390" s="2"/>
      <c r="H390" s="2"/>
      <c r="I390" s="2"/>
      <c r="J390" s="2"/>
      <c r="K390" s="2"/>
      <c r="L390" s="2"/>
      <c r="M390" s="2"/>
      <c r="N390" s="366"/>
      <c r="O390" s="366"/>
      <c r="P390" s="4"/>
      <c r="Q390" s="366"/>
      <c r="R390" s="366"/>
      <c r="S390" s="366"/>
      <c r="T390" s="366"/>
      <c r="U390" s="367"/>
      <c r="V390" s="366"/>
      <c r="W390" s="367"/>
      <c r="X390" s="366"/>
      <c r="Y390" s="367"/>
      <c r="Z390" s="366"/>
      <c r="AA390" s="367"/>
      <c r="AB390" s="368"/>
    </row>
    <row r="391" spans="1:28" s="369" customFormat="1" x14ac:dyDescent="0.25">
      <c r="A391" s="2"/>
      <c r="B391" s="2"/>
      <c r="C391" s="2"/>
      <c r="D391" s="2"/>
      <c r="E391" s="2"/>
      <c r="F391" s="2"/>
      <c r="G391" s="2"/>
      <c r="H391" s="2"/>
      <c r="I391" s="2"/>
      <c r="J391" s="2"/>
      <c r="K391" s="2"/>
      <c r="L391" s="2"/>
      <c r="M391" s="2"/>
      <c r="N391" s="366"/>
      <c r="O391" s="366"/>
      <c r="P391" s="4"/>
      <c r="Q391" s="366"/>
      <c r="R391" s="366"/>
      <c r="S391" s="366"/>
      <c r="T391" s="366"/>
      <c r="U391" s="367"/>
      <c r="V391" s="366"/>
      <c r="W391" s="367"/>
      <c r="X391" s="366"/>
      <c r="Y391" s="367"/>
      <c r="Z391" s="366"/>
      <c r="AA391" s="367"/>
      <c r="AB391" s="368"/>
    </row>
    <row r="392" spans="1:28" s="369" customFormat="1" x14ac:dyDescent="0.25">
      <c r="A392" s="2"/>
      <c r="B392" s="2"/>
      <c r="C392" s="2"/>
      <c r="D392" s="2"/>
      <c r="E392" s="2"/>
      <c r="F392" s="2"/>
      <c r="G392" s="2"/>
      <c r="H392" s="2"/>
      <c r="I392" s="2"/>
      <c r="J392" s="2"/>
      <c r="K392" s="2"/>
      <c r="L392" s="2"/>
      <c r="M392" s="2"/>
      <c r="N392" s="366"/>
      <c r="O392" s="366"/>
      <c r="P392" s="4"/>
      <c r="Q392" s="366"/>
      <c r="R392" s="366"/>
      <c r="S392" s="366"/>
      <c r="T392" s="366"/>
      <c r="U392" s="367"/>
      <c r="V392" s="366"/>
      <c r="W392" s="367"/>
      <c r="X392" s="366"/>
      <c r="Y392" s="367"/>
      <c r="Z392" s="366"/>
      <c r="AA392" s="367"/>
      <c r="AB392" s="368"/>
    </row>
    <row r="393" spans="1:28" s="369" customFormat="1" x14ac:dyDescent="0.25">
      <c r="A393" s="2"/>
      <c r="B393" s="2"/>
      <c r="C393" s="2"/>
      <c r="D393" s="2"/>
      <c r="E393" s="2"/>
      <c r="F393" s="2"/>
      <c r="G393" s="2"/>
      <c r="H393" s="2"/>
      <c r="I393" s="2"/>
      <c r="J393" s="2"/>
      <c r="K393" s="2"/>
      <c r="L393" s="2"/>
      <c r="M393" s="2"/>
      <c r="N393" s="366"/>
      <c r="O393" s="366"/>
      <c r="P393" s="4"/>
      <c r="Q393" s="366"/>
      <c r="R393" s="366"/>
      <c r="S393" s="366"/>
      <c r="T393" s="366"/>
      <c r="U393" s="367"/>
      <c r="V393" s="366"/>
      <c r="W393" s="367"/>
      <c r="X393" s="366"/>
      <c r="Y393" s="367"/>
      <c r="Z393" s="366"/>
      <c r="AA393" s="367"/>
      <c r="AB393" s="368"/>
    </row>
    <row r="394" spans="1:28" s="369" customFormat="1" x14ac:dyDescent="0.25">
      <c r="A394" s="2"/>
      <c r="B394" s="2"/>
      <c r="C394" s="2"/>
      <c r="D394" s="2"/>
      <c r="E394" s="2"/>
      <c r="F394" s="2"/>
      <c r="G394" s="2"/>
      <c r="H394" s="2"/>
      <c r="I394" s="2"/>
      <c r="J394" s="2"/>
      <c r="K394" s="2"/>
      <c r="L394" s="2"/>
      <c r="M394" s="2"/>
      <c r="N394" s="366"/>
      <c r="O394" s="366"/>
      <c r="P394" s="4"/>
      <c r="Q394" s="366"/>
      <c r="R394" s="366"/>
      <c r="S394" s="366"/>
      <c r="T394" s="366"/>
      <c r="U394" s="367"/>
      <c r="V394" s="366"/>
      <c r="W394" s="367"/>
      <c r="X394" s="366"/>
      <c r="Y394" s="367"/>
      <c r="Z394" s="366"/>
      <c r="AA394" s="367"/>
      <c r="AB394" s="368"/>
    </row>
    <row r="395" spans="1:28" s="369" customFormat="1" x14ac:dyDescent="0.25">
      <c r="A395" s="2"/>
      <c r="B395" s="2"/>
      <c r="C395" s="2"/>
      <c r="D395" s="2"/>
      <c r="E395" s="2"/>
      <c r="F395" s="2"/>
      <c r="G395" s="2"/>
      <c r="H395" s="2"/>
      <c r="I395" s="2"/>
      <c r="J395" s="2"/>
      <c r="K395" s="2"/>
      <c r="L395" s="2"/>
      <c r="M395" s="2"/>
      <c r="N395" s="366"/>
      <c r="O395" s="366"/>
      <c r="P395" s="4"/>
      <c r="Q395" s="366"/>
      <c r="R395" s="366"/>
      <c r="S395" s="366"/>
      <c r="T395" s="366"/>
      <c r="U395" s="367"/>
      <c r="V395" s="366"/>
      <c r="W395" s="367"/>
      <c r="X395" s="366"/>
      <c r="Y395" s="367"/>
      <c r="Z395" s="366"/>
      <c r="AA395" s="367"/>
      <c r="AB395" s="368"/>
    </row>
    <row r="396" spans="1:28" s="369" customFormat="1" x14ac:dyDescent="0.25">
      <c r="A396" s="2"/>
      <c r="B396" s="2"/>
      <c r="C396" s="2"/>
      <c r="D396" s="2"/>
      <c r="E396" s="2"/>
      <c r="F396" s="2"/>
      <c r="G396" s="2"/>
      <c r="H396" s="2"/>
      <c r="I396" s="2"/>
      <c r="J396" s="2"/>
      <c r="K396" s="2"/>
      <c r="L396" s="2"/>
      <c r="M396" s="2"/>
      <c r="N396" s="366"/>
      <c r="O396" s="366"/>
      <c r="P396" s="4"/>
      <c r="Q396" s="366"/>
      <c r="R396" s="366"/>
      <c r="S396" s="366"/>
      <c r="T396" s="366"/>
      <c r="U396" s="367"/>
      <c r="V396" s="366"/>
      <c r="W396" s="367"/>
      <c r="X396" s="366"/>
      <c r="Y396" s="367"/>
      <c r="Z396" s="366"/>
      <c r="AA396" s="367"/>
      <c r="AB396" s="368"/>
    </row>
    <row r="397" spans="1:28" s="369" customFormat="1" x14ac:dyDescent="0.25">
      <c r="A397" s="2"/>
      <c r="B397" s="2"/>
      <c r="C397" s="2"/>
      <c r="D397" s="2"/>
      <c r="E397" s="2"/>
      <c r="F397" s="2"/>
      <c r="G397" s="2"/>
      <c r="H397" s="2"/>
      <c r="I397" s="2"/>
      <c r="J397" s="2"/>
      <c r="K397" s="2"/>
      <c r="L397" s="2"/>
      <c r="M397" s="2"/>
      <c r="N397" s="366"/>
      <c r="O397" s="366"/>
      <c r="P397" s="4"/>
      <c r="Q397" s="366"/>
      <c r="R397" s="366"/>
      <c r="S397" s="366"/>
      <c r="T397" s="366"/>
      <c r="U397" s="367"/>
      <c r="V397" s="366"/>
      <c r="W397" s="367"/>
      <c r="X397" s="366"/>
      <c r="Y397" s="367"/>
      <c r="Z397" s="366"/>
      <c r="AA397" s="367"/>
      <c r="AB397" s="368"/>
    </row>
    <row r="398" spans="1:28" s="369" customFormat="1" x14ac:dyDescent="0.25">
      <c r="A398" s="2"/>
      <c r="B398" s="2"/>
      <c r="C398" s="2"/>
      <c r="D398" s="2"/>
      <c r="E398" s="2"/>
      <c r="F398" s="2"/>
      <c r="G398" s="2"/>
      <c r="H398" s="2"/>
      <c r="I398" s="2"/>
      <c r="J398" s="2"/>
      <c r="K398" s="2"/>
      <c r="L398" s="2"/>
      <c r="M398" s="2"/>
      <c r="N398" s="366"/>
      <c r="O398" s="366"/>
      <c r="P398" s="4"/>
      <c r="Q398" s="366"/>
      <c r="R398" s="366"/>
      <c r="S398" s="366"/>
      <c r="T398" s="366"/>
      <c r="U398" s="367"/>
      <c r="V398" s="366"/>
      <c r="W398" s="367"/>
      <c r="X398" s="366"/>
      <c r="Y398" s="367"/>
      <c r="Z398" s="366"/>
      <c r="AA398" s="367"/>
      <c r="AB398" s="368"/>
    </row>
    <row r="399" spans="1:28" s="369" customFormat="1" x14ac:dyDescent="0.25">
      <c r="A399" s="2"/>
      <c r="B399" s="2"/>
      <c r="C399" s="2"/>
      <c r="D399" s="2"/>
      <c r="E399" s="2"/>
      <c r="F399" s="2"/>
      <c r="G399" s="2"/>
      <c r="H399" s="2"/>
      <c r="I399" s="2"/>
      <c r="J399" s="2"/>
      <c r="K399" s="2"/>
      <c r="L399" s="2"/>
      <c r="M399" s="2"/>
      <c r="N399" s="366"/>
      <c r="O399" s="366"/>
      <c r="P399" s="4"/>
      <c r="Q399" s="366"/>
      <c r="R399" s="366"/>
      <c r="S399" s="366"/>
      <c r="T399" s="366"/>
      <c r="U399" s="367"/>
      <c r="V399" s="366"/>
      <c r="W399" s="367"/>
      <c r="X399" s="366"/>
      <c r="Y399" s="367"/>
      <c r="Z399" s="366"/>
      <c r="AA399" s="367"/>
      <c r="AB399" s="368"/>
    </row>
    <row r="400" spans="1:28" s="369" customFormat="1" x14ac:dyDescent="0.25">
      <c r="A400" s="2"/>
      <c r="B400" s="2"/>
      <c r="C400" s="2"/>
      <c r="D400" s="2"/>
      <c r="E400" s="2"/>
      <c r="F400" s="2"/>
      <c r="G400" s="2"/>
      <c r="H400" s="2"/>
      <c r="I400" s="2"/>
      <c r="J400" s="2"/>
      <c r="K400" s="2"/>
      <c r="L400" s="2"/>
      <c r="M400" s="2"/>
      <c r="N400" s="366"/>
      <c r="O400" s="366"/>
      <c r="P400" s="4"/>
      <c r="Q400" s="366"/>
      <c r="R400" s="366"/>
      <c r="S400" s="366"/>
      <c r="T400" s="366"/>
      <c r="U400" s="367"/>
      <c r="V400" s="366"/>
      <c r="W400" s="367"/>
      <c r="X400" s="366"/>
      <c r="Y400" s="367"/>
      <c r="Z400" s="366"/>
      <c r="AA400" s="367"/>
      <c r="AB400" s="368"/>
    </row>
    <row r="401" spans="1:28" s="369" customFormat="1" x14ac:dyDescent="0.25">
      <c r="A401" s="2"/>
      <c r="B401" s="2"/>
      <c r="C401" s="2"/>
      <c r="D401" s="2"/>
      <c r="E401" s="2"/>
      <c r="F401" s="2"/>
      <c r="G401" s="2"/>
      <c r="H401" s="2"/>
      <c r="I401" s="2"/>
      <c r="J401" s="2"/>
      <c r="K401" s="2"/>
      <c r="L401" s="2"/>
      <c r="M401" s="2"/>
      <c r="N401" s="366"/>
      <c r="O401" s="366"/>
      <c r="P401" s="4"/>
      <c r="Q401" s="366"/>
      <c r="R401" s="366"/>
      <c r="S401" s="366"/>
      <c r="T401" s="366"/>
      <c r="U401" s="367"/>
      <c r="V401" s="366"/>
      <c r="W401" s="367"/>
      <c r="X401" s="366"/>
      <c r="Y401" s="367"/>
      <c r="Z401" s="366"/>
      <c r="AA401" s="367"/>
      <c r="AB401" s="368"/>
    </row>
    <row r="402" spans="1:28" s="369" customFormat="1" x14ac:dyDescent="0.25">
      <c r="A402" s="2"/>
      <c r="B402" s="2"/>
      <c r="C402" s="2"/>
      <c r="D402" s="2"/>
      <c r="E402" s="2"/>
      <c r="F402" s="2"/>
      <c r="G402" s="2"/>
      <c r="H402" s="2"/>
      <c r="I402" s="2"/>
      <c r="J402" s="2"/>
      <c r="K402" s="2"/>
      <c r="L402" s="2"/>
      <c r="M402" s="2"/>
      <c r="N402" s="366"/>
      <c r="O402" s="366"/>
      <c r="P402" s="4"/>
      <c r="Q402" s="366"/>
      <c r="R402" s="366"/>
      <c r="S402" s="366"/>
      <c r="T402" s="366"/>
      <c r="U402" s="367"/>
      <c r="V402" s="366"/>
      <c r="W402" s="367"/>
      <c r="X402" s="366"/>
      <c r="Y402" s="367"/>
      <c r="Z402" s="366"/>
      <c r="AA402" s="367"/>
      <c r="AB402" s="368"/>
    </row>
    <row r="403" spans="1:28" s="369" customFormat="1" x14ac:dyDescent="0.25">
      <c r="A403" s="2"/>
      <c r="B403" s="2"/>
      <c r="C403" s="2"/>
      <c r="D403" s="2"/>
      <c r="E403" s="2"/>
      <c r="F403" s="2"/>
      <c r="G403" s="2"/>
      <c r="H403" s="2"/>
      <c r="I403" s="2"/>
      <c r="J403" s="2"/>
      <c r="K403" s="2"/>
      <c r="L403" s="2"/>
      <c r="M403" s="2"/>
      <c r="N403" s="366"/>
      <c r="O403" s="366"/>
      <c r="P403" s="4"/>
      <c r="Q403" s="366"/>
      <c r="R403" s="366"/>
      <c r="S403" s="366"/>
      <c r="T403" s="366"/>
      <c r="U403" s="367"/>
      <c r="V403" s="366"/>
      <c r="W403" s="367"/>
      <c r="X403" s="366"/>
      <c r="Y403" s="367"/>
      <c r="Z403" s="366"/>
      <c r="AA403" s="367"/>
      <c r="AB403" s="368"/>
    </row>
    <row r="404" spans="1:28" s="369" customFormat="1" x14ac:dyDescent="0.25">
      <c r="A404" s="2"/>
      <c r="B404" s="2"/>
      <c r="C404" s="2"/>
      <c r="D404" s="2"/>
      <c r="E404" s="2"/>
      <c r="F404" s="2"/>
      <c r="G404" s="2"/>
      <c r="H404" s="2"/>
      <c r="I404" s="2"/>
      <c r="J404" s="2"/>
      <c r="K404" s="2"/>
      <c r="L404" s="2"/>
      <c r="M404" s="2"/>
      <c r="N404" s="366"/>
      <c r="O404" s="366"/>
      <c r="P404" s="4"/>
      <c r="Q404" s="366"/>
      <c r="R404" s="366"/>
      <c r="S404" s="366"/>
      <c r="T404" s="366"/>
      <c r="U404" s="367"/>
      <c r="V404" s="366"/>
      <c r="W404" s="367"/>
      <c r="X404" s="366"/>
      <c r="Y404" s="367"/>
      <c r="Z404" s="366"/>
      <c r="AA404" s="367"/>
      <c r="AB404" s="368"/>
    </row>
    <row r="405" spans="1:28" s="369" customFormat="1" x14ac:dyDescent="0.25">
      <c r="A405" s="2"/>
      <c r="B405" s="2"/>
      <c r="C405" s="2"/>
      <c r="D405" s="2"/>
      <c r="E405" s="2"/>
      <c r="F405" s="2"/>
      <c r="G405" s="2"/>
      <c r="H405" s="2"/>
      <c r="I405" s="2"/>
      <c r="J405" s="2"/>
      <c r="K405" s="2"/>
      <c r="L405" s="2"/>
      <c r="M405" s="2"/>
      <c r="N405" s="366"/>
      <c r="O405" s="366"/>
      <c r="P405" s="4"/>
      <c r="Q405" s="366"/>
      <c r="R405" s="366"/>
      <c r="S405" s="366"/>
      <c r="T405" s="366"/>
      <c r="U405" s="367"/>
      <c r="V405" s="366"/>
      <c r="W405" s="367"/>
      <c r="X405" s="366"/>
      <c r="Y405" s="367"/>
      <c r="Z405" s="366"/>
      <c r="AA405" s="367"/>
      <c r="AB405" s="368"/>
    </row>
    <row r="406" spans="1:28" s="369" customFormat="1" x14ac:dyDescent="0.25">
      <c r="A406" s="2"/>
      <c r="B406" s="2"/>
      <c r="C406" s="2"/>
      <c r="D406" s="2"/>
      <c r="E406" s="2"/>
      <c r="F406" s="2"/>
      <c r="G406" s="2"/>
      <c r="H406" s="2"/>
      <c r="I406" s="2"/>
      <c r="J406" s="2"/>
      <c r="K406" s="2"/>
      <c r="L406" s="2"/>
      <c r="M406" s="2"/>
      <c r="N406" s="366"/>
      <c r="O406" s="366"/>
      <c r="P406" s="4"/>
      <c r="Q406" s="366"/>
      <c r="R406" s="366"/>
      <c r="S406" s="366"/>
      <c r="T406" s="366"/>
      <c r="U406" s="367"/>
      <c r="V406" s="366"/>
      <c r="W406" s="367"/>
      <c r="X406" s="366"/>
      <c r="Y406" s="367"/>
      <c r="Z406" s="366"/>
      <c r="AA406" s="367"/>
      <c r="AB406" s="368"/>
    </row>
    <row r="407" spans="1:28" s="369" customFormat="1" x14ac:dyDescent="0.25">
      <c r="A407" s="2"/>
      <c r="B407" s="2"/>
      <c r="C407" s="2"/>
      <c r="D407" s="2"/>
      <c r="E407" s="2"/>
      <c r="F407" s="2"/>
      <c r="G407" s="2"/>
      <c r="H407" s="2"/>
      <c r="I407" s="2"/>
      <c r="J407" s="2"/>
      <c r="K407" s="2"/>
      <c r="L407" s="2"/>
      <c r="M407" s="2"/>
      <c r="N407" s="366"/>
      <c r="O407" s="366"/>
      <c r="P407" s="4"/>
      <c r="Q407" s="366"/>
      <c r="R407" s="366"/>
      <c r="S407" s="366"/>
      <c r="T407" s="366"/>
      <c r="U407" s="367"/>
      <c r="V407" s="366"/>
      <c r="W407" s="367"/>
      <c r="X407" s="366"/>
      <c r="Y407" s="367"/>
      <c r="Z407" s="366"/>
      <c r="AA407" s="367"/>
      <c r="AB407" s="368"/>
    </row>
    <row r="408" spans="1:28" s="369" customFormat="1" x14ac:dyDescent="0.25">
      <c r="A408" s="2"/>
      <c r="B408" s="2"/>
      <c r="C408" s="2"/>
      <c r="D408" s="2"/>
      <c r="E408" s="2"/>
      <c r="F408" s="2"/>
      <c r="G408" s="2"/>
      <c r="H408" s="2"/>
      <c r="I408" s="2"/>
      <c r="J408" s="2"/>
      <c r="K408" s="2"/>
      <c r="L408" s="2"/>
      <c r="M408" s="2"/>
      <c r="N408" s="366"/>
      <c r="O408" s="366"/>
      <c r="P408" s="4"/>
      <c r="Q408" s="366"/>
      <c r="R408" s="366"/>
      <c r="S408" s="366"/>
      <c r="T408" s="366"/>
      <c r="U408" s="367"/>
      <c r="V408" s="366"/>
      <c r="W408" s="367"/>
      <c r="X408" s="366"/>
      <c r="Y408" s="367"/>
      <c r="Z408" s="366"/>
      <c r="AA408" s="367"/>
      <c r="AB408" s="368"/>
    </row>
    <row r="409" spans="1:28" s="369" customFormat="1" x14ac:dyDescent="0.25">
      <c r="A409" s="2"/>
      <c r="B409" s="2"/>
      <c r="C409" s="2"/>
      <c r="D409" s="2"/>
      <c r="E409" s="2"/>
      <c r="F409" s="2"/>
      <c r="G409" s="2"/>
      <c r="H409" s="2"/>
      <c r="I409" s="2"/>
      <c r="J409" s="2"/>
      <c r="K409" s="2"/>
      <c r="L409" s="2"/>
      <c r="M409" s="2"/>
      <c r="N409" s="366"/>
      <c r="O409" s="366"/>
      <c r="P409" s="4"/>
      <c r="Q409" s="366"/>
      <c r="R409" s="366"/>
      <c r="S409" s="366"/>
      <c r="T409" s="366"/>
      <c r="U409" s="367"/>
      <c r="V409" s="366"/>
      <c r="W409" s="367"/>
      <c r="X409" s="366"/>
      <c r="Y409" s="367"/>
      <c r="Z409" s="366"/>
      <c r="AA409" s="367"/>
      <c r="AB409" s="368"/>
    </row>
    <row r="410" spans="1:28" s="369" customFormat="1" x14ac:dyDescent="0.25">
      <c r="A410" s="2"/>
      <c r="B410" s="2"/>
      <c r="C410" s="2"/>
      <c r="D410" s="2"/>
      <c r="E410" s="2"/>
      <c r="F410" s="2"/>
      <c r="G410" s="2"/>
      <c r="H410" s="2"/>
      <c r="I410" s="2"/>
      <c r="J410" s="2"/>
      <c r="K410" s="2"/>
      <c r="L410" s="2"/>
      <c r="M410" s="2"/>
      <c r="N410" s="366"/>
      <c r="O410" s="366"/>
      <c r="P410" s="4"/>
      <c r="Q410" s="366"/>
      <c r="R410" s="366"/>
      <c r="S410" s="366"/>
      <c r="T410" s="366"/>
      <c r="U410" s="367"/>
      <c r="V410" s="366"/>
      <c r="W410" s="367"/>
      <c r="X410" s="366"/>
      <c r="Y410" s="367"/>
      <c r="Z410" s="366"/>
      <c r="AA410" s="367"/>
      <c r="AB410" s="368"/>
    </row>
    <row r="411" spans="1:28" s="369" customFormat="1" x14ac:dyDescent="0.25">
      <c r="A411" s="2"/>
      <c r="B411" s="2"/>
      <c r="C411" s="2"/>
      <c r="D411" s="2"/>
      <c r="E411" s="2"/>
      <c r="F411" s="2"/>
      <c r="G411" s="2"/>
      <c r="H411" s="2"/>
      <c r="I411" s="2"/>
      <c r="J411" s="2"/>
      <c r="K411" s="2"/>
      <c r="L411" s="2"/>
      <c r="M411" s="2"/>
      <c r="N411" s="366"/>
      <c r="O411" s="366"/>
      <c r="P411" s="4"/>
      <c r="Q411" s="366"/>
      <c r="R411" s="366"/>
      <c r="S411" s="366"/>
      <c r="T411" s="366"/>
      <c r="U411" s="367"/>
      <c r="V411" s="366"/>
      <c r="W411" s="367"/>
      <c r="X411" s="366"/>
      <c r="Y411" s="367"/>
      <c r="Z411" s="366"/>
      <c r="AA411" s="367"/>
      <c r="AB411" s="368"/>
    </row>
    <row r="412" spans="1:28" s="369" customFormat="1" x14ac:dyDescent="0.25">
      <c r="A412" s="2"/>
      <c r="B412" s="2"/>
      <c r="C412" s="2"/>
      <c r="D412" s="2"/>
      <c r="E412" s="2"/>
      <c r="F412" s="2"/>
      <c r="G412" s="2"/>
      <c r="H412" s="2"/>
      <c r="I412" s="2"/>
      <c r="J412" s="2"/>
      <c r="K412" s="2"/>
      <c r="L412" s="2"/>
      <c r="M412" s="2"/>
      <c r="N412" s="366"/>
      <c r="O412" s="366"/>
      <c r="P412" s="4"/>
      <c r="Q412" s="366"/>
      <c r="R412" s="366"/>
      <c r="S412" s="366"/>
      <c r="T412" s="366"/>
      <c r="U412" s="367"/>
      <c r="V412" s="366"/>
      <c r="W412" s="367"/>
      <c r="X412" s="366"/>
      <c r="Y412" s="367"/>
      <c r="Z412" s="366"/>
      <c r="AA412" s="367"/>
      <c r="AB412" s="368"/>
    </row>
    <row r="413" spans="1:28" s="369" customFormat="1" x14ac:dyDescent="0.25">
      <c r="A413" s="2"/>
      <c r="B413" s="2"/>
      <c r="C413" s="2"/>
      <c r="D413" s="2"/>
      <c r="E413" s="2"/>
      <c r="F413" s="2"/>
      <c r="G413" s="2"/>
      <c r="H413" s="2"/>
      <c r="I413" s="2"/>
      <c r="J413" s="2"/>
      <c r="K413" s="2"/>
      <c r="L413" s="2"/>
      <c r="M413" s="2"/>
      <c r="N413" s="366"/>
      <c r="O413" s="366"/>
      <c r="P413" s="4"/>
      <c r="Q413" s="366"/>
      <c r="R413" s="366"/>
      <c r="S413" s="366"/>
      <c r="T413" s="366"/>
      <c r="U413" s="367"/>
      <c r="V413" s="366"/>
      <c r="W413" s="367"/>
      <c r="X413" s="366"/>
      <c r="Y413" s="367"/>
      <c r="Z413" s="366"/>
      <c r="AA413" s="367"/>
      <c r="AB413" s="368"/>
    </row>
    <row r="414" spans="1:28" s="369" customFormat="1" x14ac:dyDescent="0.25">
      <c r="A414" s="2"/>
      <c r="B414" s="2"/>
      <c r="C414" s="2"/>
      <c r="D414" s="2"/>
      <c r="E414" s="2"/>
      <c r="F414" s="2"/>
      <c r="G414" s="2"/>
      <c r="H414" s="2"/>
      <c r="I414" s="2"/>
      <c r="J414" s="2"/>
      <c r="K414" s="2"/>
      <c r="L414" s="2"/>
      <c r="M414" s="2"/>
      <c r="N414" s="366"/>
      <c r="O414" s="366"/>
      <c r="P414" s="4"/>
      <c r="Q414" s="366"/>
      <c r="R414" s="366"/>
      <c r="S414" s="366"/>
      <c r="T414" s="366"/>
      <c r="U414" s="367"/>
      <c r="V414" s="366"/>
      <c r="W414" s="367"/>
      <c r="X414" s="366"/>
      <c r="Y414" s="367"/>
      <c r="Z414" s="366"/>
      <c r="AA414" s="367"/>
      <c r="AB414" s="368"/>
    </row>
    <row r="415" spans="1:28" s="369" customFormat="1" x14ac:dyDescent="0.25">
      <c r="A415" s="2"/>
      <c r="B415" s="2"/>
      <c r="C415" s="2"/>
      <c r="D415" s="2"/>
      <c r="E415" s="2"/>
      <c r="F415" s="2"/>
      <c r="G415" s="2"/>
      <c r="H415" s="2"/>
      <c r="I415" s="2"/>
      <c r="J415" s="2"/>
      <c r="K415" s="2"/>
      <c r="L415" s="2"/>
      <c r="M415" s="2"/>
      <c r="N415" s="366"/>
      <c r="O415" s="366"/>
      <c r="P415" s="4"/>
      <c r="Q415" s="366"/>
      <c r="R415" s="366"/>
      <c r="S415" s="366"/>
      <c r="T415" s="366"/>
      <c r="U415" s="367"/>
      <c r="V415" s="366"/>
      <c r="W415" s="367"/>
      <c r="X415" s="366"/>
      <c r="Y415" s="367"/>
      <c r="Z415" s="366"/>
      <c r="AA415" s="367"/>
      <c r="AB415" s="368"/>
    </row>
    <row r="416" spans="1:28" s="369" customFormat="1" x14ac:dyDescent="0.25">
      <c r="A416" s="2"/>
      <c r="B416" s="2"/>
      <c r="C416" s="2"/>
      <c r="D416" s="2"/>
      <c r="E416" s="2"/>
      <c r="F416" s="2"/>
      <c r="G416" s="2"/>
      <c r="H416" s="2"/>
      <c r="I416" s="2"/>
      <c r="J416" s="2"/>
      <c r="K416" s="2"/>
      <c r="L416" s="2"/>
      <c r="M416" s="2"/>
      <c r="N416" s="366"/>
      <c r="O416" s="366"/>
      <c r="P416" s="4"/>
      <c r="Q416" s="366"/>
      <c r="R416" s="366"/>
      <c r="S416" s="366"/>
      <c r="T416" s="366"/>
      <c r="U416" s="367"/>
      <c r="V416" s="366"/>
      <c r="W416" s="367"/>
      <c r="X416" s="366"/>
      <c r="Y416" s="367"/>
      <c r="Z416" s="366"/>
      <c r="AA416" s="367"/>
      <c r="AB416" s="368"/>
    </row>
    <row r="417" spans="1:28" s="369" customFormat="1" x14ac:dyDescent="0.25">
      <c r="A417" s="2"/>
      <c r="B417" s="2"/>
      <c r="C417" s="2"/>
      <c r="D417" s="2"/>
      <c r="E417" s="2"/>
      <c r="F417" s="2"/>
      <c r="G417" s="2"/>
      <c r="H417" s="2"/>
      <c r="I417" s="2"/>
      <c r="J417" s="2"/>
      <c r="K417" s="2"/>
      <c r="L417" s="2"/>
      <c r="M417" s="2"/>
      <c r="N417" s="366"/>
      <c r="O417" s="366"/>
      <c r="P417" s="4"/>
      <c r="Q417" s="366"/>
      <c r="R417" s="366"/>
      <c r="S417" s="366"/>
      <c r="T417" s="366"/>
      <c r="U417" s="367"/>
      <c r="V417" s="366"/>
      <c r="W417" s="367"/>
      <c r="X417" s="366"/>
      <c r="Y417" s="367"/>
      <c r="Z417" s="366"/>
      <c r="AA417" s="367"/>
      <c r="AB417" s="368"/>
    </row>
    <row r="418" spans="1:28" s="369" customFormat="1" x14ac:dyDescent="0.25">
      <c r="A418" s="2"/>
      <c r="B418" s="2"/>
      <c r="C418" s="2"/>
      <c r="D418" s="2"/>
      <c r="E418" s="2"/>
      <c r="F418" s="2"/>
      <c r="G418" s="2"/>
      <c r="H418" s="2"/>
      <c r="I418" s="2"/>
      <c r="J418" s="2"/>
      <c r="K418" s="2"/>
      <c r="L418" s="2"/>
      <c r="M418" s="2"/>
      <c r="N418" s="366"/>
      <c r="O418" s="366"/>
      <c r="P418" s="4"/>
      <c r="Q418" s="366"/>
      <c r="R418" s="366"/>
      <c r="S418" s="366"/>
      <c r="T418" s="366"/>
      <c r="U418" s="367"/>
      <c r="V418" s="366"/>
      <c r="W418" s="367"/>
      <c r="X418" s="366"/>
      <c r="Y418" s="367"/>
      <c r="Z418" s="366"/>
      <c r="AA418" s="367"/>
      <c r="AB418" s="368"/>
    </row>
    <row r="419" spans="1:28" s="369" customFormat="1" x14ac:dyDescent="0.25">
      <c r="A419" s="2"/>
      <c r="B419" s="2"/>
      <c r="C419" s="2"/>
      <c r="D419" s="2"/>
      <c r="E419" s="2"/>
      <c r="F419" s="2"/>
      <c r="G419" s="2"/>
      <c r="H419" s="2"/>
      <c r="I419" s="2"/>
      <c r="J419" s="2"/>
      <c r="K419" s="2"/>
      <c r="L419" s="2"/>
      <c r="M419" s="2"/>
      <c r="N419" s="366"/>
      <c r="O419" s="366"/>
      <c r="P419" s="4"/>
      <c r="Q419" s="366"/>
      <c r="R419" s="366"/>
      <c r="S419" s="366"/>
      <c r="T419" s="366"/>
      <c r="U419" s="367"/>
      <c r="V419" s="366"/>
      <c r="W419" s="367"/>
      <c r="X419" s="366"/>
      <c r="Y419" s="367"/>
      <c r="Z419" s="366"/>
      <c r="AA419" s="367"/>
      <c r="AB419" s="368"/>
    </row>
    <row r="420" spans="1:28" s="369" customFormat="1" x14ac:dyDescent="0.25">
      <c r="A420" s="2"/>
      <c r="B420" s="2"/>
      <c r="C420" s="2"/>
      <c r="D420" s="2"/>
      <c r="E420" s="2"/>
      <c r="F420" s="2"/>
      <c r="G420" s="2"/>
      <c r="H420" s="2"/>
      <c r="I420" s="2"/>
      <c r="J420" s="2"/>
      <c r="K420" s="2"/>
      <c r="L420" s="2"/>
      <c r="M420" s="2"/>
      <c r="N420" s="366"/>
      <c r="O420" s="366"/>
      <c r="P420" s="4"/>
      <c r="Q420" s="366"/>
      <c r="R420" s="366"/>
      <c r="S420" s="366"/>
      <c r="T420" s="366"/>
      <c r="U420" s="367"/>
      <c r="V420" s="366"/>
      <c r="W420" s="367"/>
      <c r="X420" s="366"/>
      <c r="Y420" s="367"/>
      <c r="Z420" s="366"/>
      <c r="AA420" s="367"/>
      <c r="AB420" s="368"/>
    </row>
    <row r="421" spans="1:28" s="369" customFormat="1" x14ac:dyDescent="0.25">
      <c r="A421" s="2"/>
      <c r="B421" s="2"/>
      <c r="C421" s="2"/>
      <c r="D421" s="2"/>
      <c r="E421" s="2"/>
      <c r="F421" s="2"/>
      <c r="G421" s="2"/>
      <c r="H421" s="2"/>
      <c r="I421" s="2"/>
      <c r="J421" s="2"/>
      <c r="K421" s="2"/>
      <c r="L421" s="2"/>
      <c r="M421" s="2"/>
      <c r="N421" s="366"/>
      <c r="O421" s="366"/>
      <c r="P421" s="4"/>
      <c r="Q421" s="366"/>
      <c r="R421" s="366"/>
      <c r="S421" s="366"/>
      <c r="T421" s="366"/>
      <c r="U421" s="367"/>
      <c r="V421" s="366"/>
      <c r="W421" s="367"/>
      <c r="X421" s="366"/>
      <c r="Y421" s="367"/>
      <c r="Z421" s="366"/>
      <c r="AA421" s="367"/>
      <c r="AB421" s="368"/>
    </row>
    <row r="422" spans="1:28" s="369" customFormat="1" x14ac:dyDescent="0.25">
      <c r="A422" s="2"/>
      <c r="B422" s="2"/>
      <c r="C422" s="2"/>
      <c r="D422" s="2"/>
      <c r="E422" s="2"/>
      <c r="F422" s="2"/>
      <c r="G422" s="2"/>
      <c r="H422" s="2"/>
      <c r="I422" s="2"/>
      <c r="J422" s="2"/>
      <c r="K422" s="2"/>
      <c r="L422" s="2"/>
      <c r="M422" s="2"/>
      <c r="N422" s="366"/>
      <c r="O422" s="366"/>
      <c r="P422" s="4"/>
      <c r="Q422" s="366"/>
      <c r="R422" s="366"/>
      <c r="S422" s="366"/>
      <c r="T422" s="366"/>
      <c r="U422" s="367"/>
      <c r="V422" s="366"/>
      <c r="W422" s="367"/>
      <c r="X422" s="366"/>
      <c r="Y422" s="367"/>
      <c r="Z422" s="366"/>
      <c r="AA422" s="367"/>
      <c r="AB422" s="368"/>
    </row>
    <row r="423" spans="1:28" s="369" customFormat="1" x14ac:dyDescent="0.25">
      <c r="A423" s="2"/>
      <c r="B423" s="2"/>
      <c r="C423" s="2"/>
      <c r="D423" s="2"/>
      <c r="E423" s="2"/>
      <c r="F423" s="2"/>
      <c r="G423" s="2"/>
      <c r="H423" s="2"/>
      <c r="I423" s="2"/>
      <c r="J423" s="2"/>
      <c r="K423" s="2"/>
      <c r="L423" s="2"/>
      <c r="M423" s="2"/>
      <c r="N423" s="366"/>
      <c r="O423" s="366"/>
      <c r="P423" s="4"/>
      <c r="Q423" s="366"/>
      <c r="R423" s="366"/>
      <c r="S423" s="366"/>
      <c r="T423" s="366"/>
      <c r="U423" s="367"/>
      <c r="V423" s="366"/>
      <c r="W423" s="367"/>
      <c r="X423" s="366"/>
      <c r="Y423" s="367"/>
      <c r="Z423" s="366"/>
      <c r="AA423" s="367"/>
      <c r="AB423" s="368"/>
    </row>
    <row r="424" spans="1:28" s="369" customFormat="1" x14ac:dyDescent="0.25">
      <c r="A424" s="2"/>
      <c r="B424" s="2"/>
      <c r="C424" s="2"/>
      <c r="D424" s="2"/>
      <c r="E424" s="2"/>
      <c r="F424" s="2"/>
      <c r="G424" s="2"/>
      <c r="H424" s="2"/>
      <c r="I424" s="2"/>
      <c r="J424" s="2"/>
      <c r="K424" s="2"/>
      <c r="L424" s="2"/>
      <c r="M424" s="2"/>
      <c r="N424" s="366"/>
      <c r="O424" s="366"/>
      <c r="P424" s="4"/>
      <c r="Q424" s="366"/>
      <c r="R424" s="366"/>
      <c r="S424" s="366"/>
      <c r="T424" s="366"/>
      <c r="U424" s="367"/>
      <c r="V424" s="366"/>
      <c r="W424" s="367"/>
      <c r="X424" s="366"/>
      <c r="Y424" s="367"/>
      <c r="Z424" s="366"/>
      <c r="AA424" s="367"/>
      <c r="AB424" s="368"/>
    </row>
    <row r="425" spans="1:28" s="369" customFormat="1" x14ac:dyDescent="0.25">
      <c r="A425" s="2"/>
      <c r="B425" s="2"/>
      <c r="C425" s="2"/>
      <c r="D425" s="2"/>
      <c r="E425" s="2"/>
      <c r="F425" s="2"/>
      <c r="G425" s="2"/>
      <c r="H425" s="2"/>
      <c r="I425" s="2"/>
      <c r="J425" s="2"/>
      <c r="K425" s="2"/>
      <c r="L425" s="2"/>
      <c r="M425" s="2"/>
      <c r="N425" s="366"/>
      <c r="O425" s="366"/>
      <c r="P425" s="4"/>
      <c r="Q425" s="366"/>
      <c r="R425" s="366"/>
      <c r="S425" s="366"/>
      <c r="T425" s="366"/>
      <c r="U425" s="367"/>
      <c r="V425" s="366"/>
      <c r="W425" s="367"/>
      <c r="X425" s="366"/>
      <c r="Y425" s="367"/>
      <c r="Z425" s="366"/>
      <c r="AA425" s="367"/>
      <c r="AB425" s="368"/>
    </row>
    <row r="426" spans="1:28" s="369" customFormat="1" x14ac:dyDescent="0.25">
      <c r="A426" s="2"/>
      <c r="B426" s="2"/>
      <c r="C426" s="2"/>
      <c r="D426" s="2"/>
      <c r="E426" s="2"/>
      <c r="F426" s="2"/>
      <c r="G426" s="2"/>
      <c r="H426" s="2"/>
      <c r="I426" s="2"/>
      <c r="J426" s="2"/>
      <c r="K426" s="2"/>
      <c r="L426" s="2"/>
      <c r="M426" s="2"/>
      <c r="N426" s="366"/>
      <c r="O426" s="366"/>
      <c r="P426" s="4"/>
      <c r="Q426" s="366"/>
      <c r="R426" s="366"/>
      <c r="S426" s="366"/>
      <c r="T426" s="366"/>
      <c r="U426" s="367"/>
      <c r="V426" s="366"/>
      <c r="W426" s="367"/>
      <c r="X426" s="366"/>
      <c r="Y426" s="367"/>
      <c r="Z426" s="366"/>
      <c r="AA426" s="367"/>
      <c r="AB426" s="368"/>
    </row>
    <row r="427" spans="1:28" s="369" customFormat="1" x14ac:dyDescent="0.25">
      <c r="A427" s="2"/>
      <c r="B427" s="2"/>
      <c r="C427" s="2"/>
      <c r="D427" s="2"/>
      <c r="E427" s="2"/>
      <c r="F427" s="2"/>
      <c r="G427" s="2"/>
      <c r="H427" s="2"/>
      <c r="I427" s="2"/>
      <c r="J427" s="2"/>
      <c r="K427" s="2"/>
      <c r="L427" s="2"/>
      <c r="M427" s="2"/>
      <c r="N427" s="366"/>
      <c r="O427" s="366"/>
      <c r="P427" s="4"/>
      <c r="Q427" s="366"/>
      <c r="R427" s="366"/>
      <c r="S427" s="366"/>
      <c r="T427" s="366"/>
      <c r="U427" s="367"/>
      <c r="V427" s="366"/>
      <c r="W427" s="367"/>
      <c r="X427" s="366"/>
      <c r="Y427" s="367"/>
      <c r="Z427" s="366"/>
      <c r="AA427" s="367"/>
      <c r="AB427" s="368"/>
    </row>
    <row r="428" spans="1:28" s="369" customFormat="1" x14ac:dyDescent="0.25">
      <c r="A428" s="2"/>
      <c r="B428" s="2"/>
      <c r="C428" s="2"/>
      <c r="D428" s="2"/>
      <c r="E428" s="2"/>
      <c r="F428" s="2"/>
      <c r="G428" s="2"/>
      <c r="H428" s="2"/>
      <c r="I428" s="2"/>
      <c r="J428" s="2"/>
      <c r="K428" s="2"/>
      <c r="L428" s="2"/>
      <c r="M428" s="2"/>
      <c r="N428" s="366"/>
      <c r="O428" s="366"/>
      <c r="P428" s="4"/>
      <c r="Q428" s="366"/>
      <c r="R428" s="366"/>
      <c r="S428" s="366"/>
      <c r="T428" s="366"/>
      <c r="U428" s="367"/>
      <c r="V428" s="366"/>
      <c r="W428" s="367"/>
      <c r="X428" s="366"/>
      <c r="Y428" s="367"/>
      <c r="Z428" s="366"/>
      <c r="AA428" s="367"/>
      <c r="AB428" s="368"/>
    </row>
    <row r="429" spans="1:28" s="369" customFormat="1" x14ac:dyDescent="0.25">
      <c r="A429" s="2"/>
      <c r="B429" s="2"/>
      <c r="C429" s="2"/>
      <c r="D429" s="2"/>
      <c r="E429" s="2"/>
      <c r="F429" s="2"/>
      <c r="G429" s="2"/>
      <c r="H429" s="2"/>
      <c r="I429" s="2"/>
      <c r="J429" s="2"/>
      <c r="K429" s="2"/>
      <c r="L429" s="2"/>
      <c r="M429" s="2"/>
      <c r="N429" s="366"/>
      <c r="O429" s="366"/>
      <c r="P429" s="4"/>
      <c r="Q429" s="366"/>
      <c r="R429" s="366"/>
      <c r="S429" s="366"/>
      <c r="T429" s="366"/>
      <c r="U429" s="367"/>
      <c r="V429" s="366"/>
      <c r="W429" s="367"/>
      <c r="X429" s="366"/>
      <c r="Y429" s="367"/>
      <c r="Z429" s="366"/>
      <c r="AA429" s="367"/>
      <c r="AB429" s="368"/>
    </row>
    <row r="430" spans="1:28" s="369" customFormat="1" x14ac:dyDescent="0.25">
      <c r="A430" s="2"/>
      <c r="B430" s="2"/>
      <c r="C430" s="2"/>
      <c r="D430" s="2"/>
      <c r="E430" s="2"/>
      <c r="F430" s="2"/>
      <c r="G430" s="2"/>
      <c r="H430" s="2"/>
      <c r="I430" s="2"/>
      <c r="J430" s="2"/>
      <c r="K430" s="2"/>
      <c r="L430" s="2"/>
      <c r="M430" s="2"/>
      <c r="N430" s="366"/>
      <c r="O430" s="366"/>
      <c r="P430" s="4"/>
      <c r="Q430" s="366"/>
      <c r="R430" s="366"/>
      <c r="S430" s="366"/>
      <c r="T430" s="366"/>
      <c r="U430" s="367"/>
      <c r="V430" s="366"/>
      <c r="W430" s="367"/>
      <c r="X430" s="366"/>
      <c r="Y430" s="367"/>
      <c r="Z430" s="366"/>
      <c r="AA430" s="367"/>
      <c r="AB430" s="368"/>
    </row>
    <row r="431" spans="1:28" s="369" customFormat="1" x14ac:dyDescent="0.25">
      <c r="A431" s="2"/>
      <c r="B431" s="2"/>
      <c r="C431" s="2"/>
      <c r="D431" s="2"/>
      <c r="E431" s="2"/>
      <c r="F431" s="2"/>
      <c r="G431" s="2"/>
      <c r="H431" s="2"/>
      <c r="I431" s="2"/>
      <c r="J431" s="2"/>
      <c r="K431" s="2"/>
      <c r="L431" s="2"/>
      <c r="M431" s="2"/>
      <c r="N431" s="366"/>
      <c r="O431" s="366"/>
      <c r="P431" s="4"/>
      <c r="Q431" s="366"/>
      <c r="R431" s="366"/>
      <c r="S431" s="366"/>
      <c r="T431" s="366"/>
      <c r="U431" s="367"/>
      <c r="V431" s="366"/>
      <c r="W431" s="367"/>
      <c r="X431" s="366"/>
      <c r="Y431" s="367"/>
      <c r="Z431" s="366"/>
      <c r="AA431" s="367"/>
      <c r="AB431" s="368"/>
    </row>
    <row r="432" spans="1:28" s="369" customFormat="1" x14ac:dyDescent="0.25">
      <c r="A432" s="2"/>
      <c r="B432" s="2"/>
      <c r="C432" s="2"/>
      <c r="D432" s="2"/>
      <c r="E432" s="2"/>
      <c r="F432" s="2"/>
      <c r="G432" s="2"/>
      <c r="H432" s="2"/>
      <c r="I432" s="2"/>
      <c r="J432" s="2"/>
      <c r="K432" s="2"/>
      <c r="L432" s="2"/>
      <c r="M432" s="2"/>
      <c r="N432" s="366"/>
      <c r="O432" s="366"/>
      <c r="P432" s="4"/>
      <c r="Q432" s="366"/>
      <c r="R432" s="366"/>
      <c r="S432" s="366"/>
      <c r="T432" s="366"/>
      <c r="U432" s="367"/>
      <c r="V432" s="366"/>
      <c r="W432" s="367"/>
      <c r="X432" s="366"/>
      <c r="Y432" s="367"/>
      <c r="Z432" s="366"/>
      <c r="AA432" s="367"/>
      <c r="AB432" s="368"/>
    </row>
    <row r="433" spans="1:28" s="369" customFormat="1" x14ac:dyDescent="0.25">
      <c r="A433" s="2"/>
      <c r="B433" s="2"/>
      <c r="C433" s="2"/>
      <c r="D433" s="2"/>
      <c r="E433" s="2"/>
      <c r="F433" s="2"/>
      <c r="G433" s="2"/>
      <c r="H433" s="2"/>
      <c r="I433" s="2"/>
      <c r="J433" s="2"/>
      <c r="K433" s="2"/>
      <c r="L433" s="2"/>
      <c r="M433" s="2"/>
      <c r="N433" s="366"/>
      <c r="O433" s="366"/>
      <c r="P433" s="4"/>
      <c r="Q433" s="366"/>
      <c r="R433" s="366"/>
      <c r="S433" s="366"/>
      <c r="T433" s="366"/>
      <c r="U433" s="367"/>
      <c r="V433" s="366"/>
      <c r="W433" s="367"/>
      <c r="X433" s="366"/>
      <c r="Y433" s="367"/>
      <c r="Z433" s="366"/>
      <c r="AA433" s="367"/>
      <c r="AB433" s="368"/>
    </row>
    <row r="434" spans="1:28" s="369" customFormat="1" x14ac:dyDescent="0.25">
      <c r="A434" s="2"/>
      <c r="B434" s="2"/>
      <c r="C434" s="2"/>
      <c r="D434" s="2"/>
      <c r="E434" s="2"/>
      <c r="F434" s="2"/>
      <c r="G434" s="2"/>
      <c r="H434" s="2"/>
      <c r="I434" s="2"/>
      <c r="J434" s="2"/>
      <c r="K434" s="2"/>
      <c r="L434" s="2"/>
      <c r="M434" s="2"/>
      <c r="N434" s="366"/>
      <c r="O434" s="366"/>
      <c r="P434" s="4"/>
      <c r="Q434" s="366"/>
      <c r="R434" s="366"/>
      <c r="S434" s="366"/>
      <c r="T434" s="366"/>
      <c r="U434" s="367"/>
      <c r="V434" s="366"/>
      <c r="W434" s="367"/>
      <c r="X434" s="366"/>
      <c r="Y434" s="367"/>
      <c r="Z434" s="366"/>
      <c r="AA434" s="367"/>
      <c r="AB434" s="368"/>
    </row>
    <row r="435" spans="1:28" s="369" customFormat="1" x14ac:dyDescent="0.25">
      <c r="A435" s="2"/>
      <c r="B435" s="2"/>
      <c r="C435" s="2"/>
      <c r="D435" s="2"/>
      <c r="E435" s="2"/>
      <c r="F435" s="2"/>
      <c r="G435" s="2"/>
      <c r="H435" s="2"/>
      <c r="I435" s="2"/>
      <c r="J435" s="2"/>
      <c r="K435" s="2"/>
      <c r="L435" s="2"/>
      <c r="M435" s="2"/>
      <c r="N435" s="366"/>
      <c r="O435" s="366"/>
      <c r="P435" s="4"/>
      <c r="Q435" s="366"/>
      <c r="R435" s="366"/>
      <c r="S435" s="366"/>
      <c r="T435" s="366"/>
      <c r="U435" s="367"/>
      <c r="V435" s="366"/>
      <c r="W435" s="367"/>
      <c r="X435" s="366"/>
      <c r="Y435" s="367"/>
      <c r="Z435" s="366"/>
      <c r="AA435" s="367"/>
      <c r="AB435" s="368"/>
    </row>
    <row r="436" spans="1:28" s="369" customFormat="1" x14ac:dyDescent="0.25">
      <c r="A436" s="2"/>
      <c r="B436" s="2"/>
      <c r="C436" s="2"/>
      <c r="D436" s="2"/>
      <c r="E436" s="2"/>
      <c r="F436" s="2"/>
      <c r="G436" s="2"/>
      <c r="H436" s="2"/>
      <c r="I436" s="2"/>
      <c r="J436" s="2"/>
      <c r="K436" s="2"/>
      <c r="L436" s="2"/>
      <c r="M436" s="2"/>
      <c r="N436" s="366"/>
      <c r="O436" s="366"/>
      <c r="P436" s="4"/>
      <c r="Q436" s="366"/>
      <c r="R436" s="366"/>
      <c r="S436" s="366"/>
      <c r="T436" s="366"/>
      <c r="U436" s="367"/>
      <c r="V436" s="366"/>
      <c r="W436" s="367"/>
      <c r="X436" s="366"/>
      <c r="Y436" s="367"/>
      <c r="Z436" s="366"/>
      <c r="AA436" s="367"/>
      <c r="AB436" s="368"/>
    </row>
    <row r="437" spans="1:28" s="369" customFormat="1" x14ac:dyDescent="0.25">
      <c r="A437" s="2"/>
      <c r="B437" s="2"/>
      <c r="C437" s="2"/>
      <c r="D437" s="2"/>
      <c r="E437" s="2"/>
      <c r="F437" s="2"/>
      <c r="G437" s="2"/>
      <c r="H437" s="2"/>
      <c r="I437" s="2"/>
      <c r="J437" s="2"/>
      <c r="K437" s="2"/>
      <c r="L437" s="2"/>
      <c r="M437" s="2"/>
      <c r="N437" s="366"/>
      <c r="O437" s="366"/>
      <c r="P437" s="4"/>
      <c r="Q437" s="366"/>
      <c r="R437" s="366"/>
      <c r="S437" s="366"/>
      <c r="T437" s="366"/>
      <c r="U437" s="367"/>
      <c r="V437" s="366"/>
      <c r="W437" s="367"/>
      <c r="X437" s="366"/>
      <c r="Y437" s="367"/>
      <c r="Z437" s="366"/>
      <c r="AA437" s="367"/>
      <c r="AB437" s="368"/>
    </row>
    <row r="438" spans="1:28" s="369" customFormat="1" x14ac:dyDescent="0.25">
      <c r="A438" s="2"/>
      <c r="B438" s="2"/>
      <c r="C438" s="2"/>
      <c r="D438" s="2"/>
      <c r="E438" s="2"/>
      <c r="F438" s="2"/>
      <c r="G438" s="2"/>
      <c r="H438" s="2"/>
      <c r="I438" s="2"/>
      <c r="J438" s="2"/>
      <c r="K438" s="2"/>
      <c r="L438" s="2"/>
      <c r="M438" s="2"/>
      <c r="N438" s="366"/>
      <c r="O438" s="366"/>
      <c r="P438" s="4"/>
      <c r="Q438" s="366"/>
      <c r="R438" s="366"/>
      <c r="S438" s="366"/>
      <c r="T438" s="366"/>
      <c r="U438" s="367"/>
      <c r="V438" s="366"/>
      <c r="W438" s="367"/>
      <c r="X438" s="366"/>
      <c r="Y438" s="367"/>
      <c r="Z438" s="366"/>
      <c r="AA438" s="367"/>
      <c r="AB438" s="368"/>
    </row>
    <row r="439" spans="1:28" s="369" customFormat="1" x14ac:dyDescent="0.25">
      <c r="A439" s="2"/>
      <c r="B439" s="2"/>
      <c r="C439" s="2"/>
      <c r="D439" s="2"/>
      <c r="E439" s="2"/>
      <c r="F439" s="2"/>
      <c r="G439" s="2"/>
      <c r="H439" s="2"/>
      <c r="I439" s="2"/>
      <c r="J439" s="2"/>
      <c r="K439" s="2"/>
      <c r="L439" s="2"/>
      <c r="M439" s="2"/>
      <c r="N439" s="366"/>
      <c r="O439" s="366"/>
      <c r="P439" s="4"/>
      <c r="Q439" s="366"/>
      <c r="R439" s="366"/>
      <c r="S439" s="366"/>
      <c r="T439" s="366"/>
      <c r="U439" s="367"/>
      <c r="V439" s="366"/>
      <c r="W439" s="367"/>
      <c r="X439" s="366"/>
      <c r="Y439" s="367"/>
      <c r="Z439" s="366"/>
      <c r="AA439" s="367"/>
      <c r="AB439" s="368"/>
    </row>
    <row r="440" spans="1:28" s="369" customFormat="1" x14ac:dyDescent="0.25">
      <c r="A440" s="2"/>
      <c r="B440" s="2"/>
      <c r="C440" s="2"/>
      <c r="D440" s="2"/>
      <c r="E440" s="2"/>
      <c r="F440" s="2"/>
      <c r="G440" s="2"/>
      <c r="H440" s="2"/>
      <c r="I440" s="2"/>
      <c r="J440" s="2"/>
      <c r="K440" s="2"/>
      <c r="L440" s="2"/>
      <c r="M440" s="2"/>
      <c r="N440" s="366"/>
      <c r="O440" s="366"/>
      <c r="P440" s="4"/>
      <c r="Q440" s="366"/>
      <c r="R440" s="366"/>
      <c r="S440" s="366"/>
      <c r="T440" s="366"/>
      <c r="U440" s="367"/>
      <c r="V440" s="366"/>
      <c r="W440" s="367"/>
      <c r="X440" s="366"/>
      <c r="Y440" s="367"/>
      <c r="Z440" s="366"/>
      <c r="AA440" s="367"/>
      <c r="AB440" s="368"/>
    </row>
    <row r="441" spans="1:28" s="369" customFormat="1" x14ac:dyDescent="0.25">
      <c r="A441" s="2"/>
      <c r="B441" s="2"/>
      <c r="C441" s="2"/>
      <c r="D441" s="2"/>
      <c r="E441" s="2"/>
      <c r="F441" s="2"/>
      <c r="G441" s="2"/>
      <c r="H441" s="2"/>
      <c r="I441" s="2"/>
      <c r="J441" s="2"/>
      <c r="K441" s="2"/>
      <c r="L441" s="2"/>
      <c r="M441" s="2"/>
      <c r="N441" s="366"/>
      <c r="O441" s="366"/>
      <c r="P441" s="4"/>
      <c r="Q441" s="366"/>
      <c r="R441" s="366"/>
      <c r="S441" s="366"/>
      <c r="T441" s="366"/>
      <c r="U441" s="367"/>
      <c r="V441" s="366"/>
      <c r="W441" s="367"/>
      <c r="X441" s="366"/>
      <c r="Y441" s="367"/>
      <c r="Z441" s="366"/>
      <c r="AA441" s="367"/>
      <c r="AB441" s="368"/>
    </row>
    <row r="442" spans="1:28" s="369" customFormat="1" x14ac:dyDescent="0.25">
      <c r="A442" s="2"/>
      <c r="B442" s="2"/>
      <c r="C442" s="2"/>
      <c r="D442" s="2"/>
      <c r="E442" s="2"/>
      <c r="F442" s="2"/>
      <c r="G442" s="2"/>
      <c r="H442" s="2"/>
      <c r="I442" s="2"/>
      <c r="J442" s="2"/>
      <c r="K442" s="2"/>
      <c r="L442" s="2"/>
      <c r="M442" s="2"/>
      <c r="N442" s="366"/>
      <c r="O442" s="366"/>
      <c r="P442" s="4"/>
      <c r="Q442" s="366"/>
      <c r="R442" s="366"/>
      <c r="S442" s="366"/>
      <c r="T442" s="366"/>
      <c r="U442" s="367"/>
      <c r="V442" s="366"/>
      <c r="W442" s="367"/>
      <c r="X442" s="366"/>
      <c r="Y442" s="367"/>
      <c r="Z442" s="366"/>
      <c r="AA442" s="367"/>
      <c r="AB442" s="368"/>
    </row>
    <row r="443" spans="1:28" s="369" customFormat="1" x14ac:dyDescent="0.25">
      <c r="A443" s="2"/>
      <c r="B443" s="2"/>
      <c r="C443" s="2"/>
      <c r="D443" s="2"/>
      <c r="E443" s="2"/>
      <c r="F443" s="2"/>
      <c r="G443" s="2"/>
      <c r="H443" s="2"/>
      <c r="I443" s="2"/>
      <c r="J443" s="2"/>
      <c r="K443" s="2"/>
      <c r="L443" s="2"/>
      <c r="M443" s="2"/>
      <c r="N443" s="366"/>
      <c r="O443" s="366"/>
      <c r="P443" s="4"/>
      <c r="Q443" s="366"/>
      <c r="R443" s="366"/>
      <c r="S443" s="366"/>
      <c r="T443" s="366"/>
      <c r="U443" s="367"/>
      <c r="V443" s="366"/>
      <c r="W443" s="367"/>
      <c r="X443" s="366"/>
      <c r="Y443" s="367"/>
      <c r="Z443" s="366"/>
      <c r="AA443" s="367"/>
      <c r="AB443" s="368"/>
    </row>
    <row r="444" spans="1:28" s="369" customFormat="1" x14ac:dyDescent="0.25">
      <c r="A444" s="2"/>
      <c r="B444" s="2"/>
      <c r="C444" s="2"/>
      <c r="D444" s="2"/>
      <c r="E444" s="2"/>
      <c r="F444" s="2"/>
      <c r="G444" s="2"/>
      <c r="H444" s="2"/>
      <c r="I444" s="2"/>
      <c r="J444" s="2"/>
      <c r="K444" s="2"/>
      <c r="L444" s="2"/>
      <c r="M444" s="2"/>
      <c r="N444" s="366"/>
      <c r="O444" s="366"/>
      <c r="P444" s="4"/>
      <c r="Q444" s="366"/>
      <c r="R444" s="366"/>
      <c r="S444" s="366"/>
      <c r="T444" s="366"/>
      <c r="U444" s="367"/>
      <c r="V444" s="366"/>
      <c r="W444" s="367"/>
      <c r="X444" s="366"/>
      <c r="Y444" s="367"/>
      <c r="Z444" s="366"/>
      <c r="AA444" s="367"/>
      <c r="AB444" s="368"/>
    </row>
    <row r="445" spans="1:28" s="369" customFormat="1" x14ac:dyDescent="0.25">
      <c r="A445" s="2"/>
      <c r="B445" s="2"/>
      <c r="C445" s="2"/>
      <c r="D445" s="2"/>
      <c r="E445" s="2"/>
      <c r="F445" s="2"/>
      <c r="G445" s="2"/>
      <c r="H445" s="2"/>
      <c r="I445" s="2"/>
      <c r="J445" s="2"/>
      <c r="K445" s="2"/>
      <c r="L445" s="2"/>
      <c r="M445" s="2"/>
      <c r="N445" s="366"/>
      <c r="O445" s="366"/>
      <c r="P445" s="4"/>
      <c r="Q445" s="366"/>
      <c r="R445" s="366"/>
      <c r="S445" s="366"/>
      <c r="T445" s="366"/>
      <c r="U445" s="367"/>
      <c r="V445" s="366"/>
      <c r="W445" s="367"/>
      <c r="X445" s="366"/>
      <c r="Y445" s="367"/>
      <c r="Z445" s="366"/>
      <c r="AA445" s="367"/>
      <c r="AB445" s="368"/>
    </row>
    <row r="446" spans="1:28" s="369" customFormat="1" x14ac:dyDescent="0.25">
      <c r="A446" s="2"/>
      <c r="B446" s="2"/>
      <c r="C446" s="2"/>
      <c r="D446" s="2"/>
      <c r="E446" s="2"/>
      <c r="F446" s="2"/>
      <c r="G446" s="2"/>
      <c r="H446" s="2"/>
      <c r="I446" s="2"/>
      <c r="J446" s="2"/>
      <c r="K446" s="2"/>
      <c r="L446" s="2"/>
      <c r="M446" s="2"/>
      <c r="N446" s="366"/>
      <c r="O446" s="366"/>
      <c r="P446" s="4"/>
      <c r="Q446" s="366"/>
      <c r="R446" s="366"/>
      <c r="S446" s="366"/>
      <c r="T446" s="366"/>
      <c r="U446" s="367"/>
      <c r="V446" s="366"/>
      <c r="W446" s="367"/>
      <c r="X446" s="366"/>
      <c r="Y446" s="367"/>
      <c r="Z446" s="366"/>
      <c r="AA446" s="367"/>
      <c r="AB446" s="368"/>
    </row>
    <row r="447" spans="1:28" s="369" customFormat="1" x14ac:dyDescent="0.25">
      <c r="A447" s="2"/>
      <c r="B447" s="2"/>
      <c r="C447" s="2"/>
      <c r="D447" s="2"/>
      <c r="E447" s="2"/>
      <c r="F447" s="2"/>
      <c r="G447" s="2"/>
      <c r="H447" s="2"/>
      <c r="I447" s="2"/>
      <c r="J447" s="2"/>
      <c r="K447" s="2"/>
      <c r="L447" s="2"/>
      <c r="M447" s="2"/>
      <c r="N447" s="366"/>
      <c r="O447" s="366"/>
      <c r="P447" s="4"/>
      <c r="Q447" s="366"/>
      <c r="R447" s="366"/>
      <c r="S447" s="366"/>
      <c r="T447" s="366"/>
      <c r="U447" s="367"/>
      <c r="V447" s="366"/>
      <c r="W447" s="367"/>
      <c r="X447" s="366"/>
      <c r="Y447" s="367"/>
      <c r="Z447" s="366"/>
      <c r="AA447" s="367"/>
      <c r="AB447" s="368"/>
    </row>
    <row r="448" spans="1:28" s="369" customFormat="1" x14ac:dyDescent="0.25">
      <c r="A448" s="2"/>
      <c r="B448" s="2"/>
      <c r="C448" s="2"/>
      <c r="D448" s="2"/>
      <c r="E448" s="2"/>
      <c r="F448" s="2"/>
      <c r="G448" s="2"/>
      <c r="H448" s="2"/>
      <c r="I448" s="2"/>
      <c r="J448" s="2"/>
      <c r="K448" s="2"/>
      <c r="L448" s="2"/>
      <c r="M448" s="2"/>
      <c r="N448" s="366"/>
      <c r="O448" s="366"/>
      <c r="P448" s="4"/>
      <c r="Q448" s="366"/>
      <c r="R448" s="366"/>
      <c r="S448" s="366"/>
      <c r="T448" s="366"/>
      <c r="U448" s="367"/>
      <c r="V448" s="366"/>
      <c r="W448" s="367"/>
      <c r="X448" s="366"/>
      <c r="Y448" s="367"/>
      <c r="Z448" s="366"/>
      <c r="AA448" s="367"/>
      <c r="AB448" s="368"/>
    </row>
    <row r="449" spans="1:28" s="369" customFormat="1" x14ac:dyDescent="0.25">
      <c r="A449" s="2"/>
      <c r="B449" s="2"/>
      <c r="C449" s="2"/>
      <c r="D449" s="2"/>
      <c r="E449" s="2"/>
      <c r="F449" s="2"/>
      <c r="G449" s="2"/>
      <c r="H449" s="2"/>
      <c r="I449" s="2"/>
      <c r="J449" s="2"/>
      <c r="K449" s="2"/>
      <c r="L449" s="2"/>
      <c r="M449" s="2"/>
      <c r="N449" s="366"/>
      <c r="O449" s="366"/>
      <c r="P449" s="4"/>
      <c r="Q449" s="366"/>
      <c r="R449" s="366"/>
      <c r="S449" s="366"/>
      <c r="T449" s="366"/>
      <c r="U449" s="367"/>
      <c r="V449" s="366"/>
      <c r="W449" s="367"/>
      <c r="X449" s="366"/>
      <c r="Y449" s="367"/>
      <c r="Z449" s="366"/>
      <c r="AA449" s="367"/>
      <c r="AB449" s="368"/>
    </row>
    <row r="450" spans="1:28" s="369" customFormat="1" x14ac:dyDescent="0.25">
      <c r="A450" s="2"/>
      <c r="B450" s="2"/>
      <c r="C450" s="2"/>
      <c r="D450" s="2"/>
      <c r="E450" s="2"/>
      <c r="F450" s="2"/>
      <c r="G450" s="2"/>
      <c r="H450" s="2"/>
      <c r="I450" s="2"/>
      <c r="J450" s="2"/>
      <c r="K450" s="2"/>
      <c r="L450" s="2"/>
      <c r="M450" s="2"/>
      <c r="N450" s="366"/>
      <c r="O450" s="366"/>
      <c r="P450" s="4"/>
      <c r="Q450" s="366"/>
      <c r="R450" s="366"/>
      <c r="S450" s="366"/>
      <c r="T450" s="366"/>
      <c r="U450" s="367"/>
      <c r="V450" s="366"/>
      <c r="W450" s="367"/>
      <c r="X450" s="366"/>
      <c r="Y450" s="367"/>
      <c r="Z450" s="366"/>
      <c r="AA450" s="367"/>
      <c r="AB450" s="368"/>
    </row>
    <row r="451" spans="1:28" s="369" customFormat="1" x14ac:dyDescent="0.25">
      <c r="A451" s="2"/>
      <c r="B451" s="2"/>
      <c r="C451" s="2"/>
      <c r="D451" s="2"/>
      <c r="E451" s="2"/>
      <c r="F451" s="2"/>
      <c r="G451" s="2"/>
      <c r="H451" s="2"/>
      <c r="I451" s="2"/>
      <c r="J451" s="2"/>
      <c r="K451" s="2"/>
      <c r="L451" s="2"/>
      <c r="M451" s="2"/>
      <c r="N451" s="366"/>
      <c r="O451" s="366"/>
      <c r="P451" s="4"/>
      <c r="Q451" s="366"/>
      <c r="R451" s="366"/>
      <c r="S451" s="366"/>
      <c r="T451" s="366"/>
      <c r="U451" s="367"/>
      <c r="V451" s="366"/>
      <c r="W451" s="367"/>
      <c r="X451" s="366"/>
      <c r="Y451" s="367"/>
      <c r="Z451" s="366"/>
      <c r="AA451" s="367"/>
      <c r="AB451" s="368"/>
    </row>
    <row r="452" spans="1:28" s="369" customFormat="1" x14ac:dyDescent="0.25">
      <c r="A452" s="2"/>
      <c r="B452" s="2"/>
      <c r="C452" s="2"/>
      <c r="D452" s="2"/>
      <c r="E452" s="2"/>
      <c r="F452" s="2"/>
      <c r="G452" s="2"/>
      <c r="H452" s="2"/>
      <c r="I452" s="2"/>
      <c r="J452" s="2"/>
      <c r="K452" s="2"/>
      <c r="L452" s="2"/>
      <c r="M452" s="2"/>
      <c r="N452" s="366"/>
      <c r="O452" s="366"/>
      <c r="P452" s="4"/>
      <c r="Q452" s="366"/>
      <c r="R452" s="366"/>
      <c r="S452" s="366"/>
      <c r="T452" s="366"/>
      <c r="U452" s="367"/>
      <c r="V452" s="366"/>
      <c r="W452" s="367"/>
      <c r="X452" s="366"/>
      <c r="Y452" s="367"/>
      <c r="Z452" s="366"/>
      <c r="AA452" s="367"/>
      <c r="AB452" s="368"/>
    </row>
    <row r="453" spans="1:28" s="369" customFormat="1" x14ac:dyDescent="0.25">
      <c r="A453" s="2"/>
      <c r="B453" s="2"/>
      <c r="C453" s="2"/>
      <c r="D453" s="2"/>
      <c r="E453" s="2"/>
      <c r="F453" s="2"/>
      <c r="G453" s="2"/>
      <c r="H453" s="2"/>
      <c r="I453" s="2"/>
      <c r="J453" s="2"/>
      <c r="K453" s="2"/>
      <c r="L453" s="2"/>
      <c r="M453" s="2"/>
      <c r="N453" s="366"/>
      <c r="O453" s="366"/>
      <c r="P453" s="4"/>
      <c r="Q453" s="366"/>
      <c r="R453" s="366"/>
      <c r="S453" s="366"/>
      <c r="T453" s="366"/>
      <c r="U453" s="367"/>
      <c r="V453" s="366"/>
      <c r="W453" s="367"/>
      <c r="X453" s="366"/>
      <c r="Y453" s="367"/>
      <c r="Z453" s="366"/>
      <c r="AA453" s="367"/>
      <c r="AB453" s="368"/>
    </row>
    <row r="454" spans="1:28" s="369" customFormat="1" x14ac:dyDescent="0.25">
      <c r="A454" s="2"/>
      <c r="B454" s="2"/>
      <c r="C454" s="2"/>
      <c r="D454" s="2"/>
      <c r="E454" s="2"/>
      <c r="F454" s="2"/>
      <c r="G454" s="2"/>
      <c r="H454" s="2"/>
      <c r="I454" s="2"/>
      <c r="J454" s="2"/>
      <c r="K454" s="2"/>
      <c r="L454" s="2"/>
      <c r="M454" s="2"/>
      <c r="N454" s="366"/>
      <c r="O454" s="366"/>
      <c r="P454" s="4"/>
      <c r="Q454" s="366"/>
      <c r="R454" s="366"/>
      <c r="S454" s="366"/>
      <c r="T454" s="366"/>
      <c r="U454" s="367"/>
      <c r="V454" s="366"/>
      <c r="W454" s="367"/>
      <c r="X454" s="366"/>
      <c r="Y454" s="367"/>
      <c r="Z454" s="366"/>
      <c r="AA454" s="367"/>
      <c r="AB454" s="368"/>
    </row>
    <row r="455" spans="1:28" s="369" customFormat="1" x14ac:dyDescent="0.25">
      <c r="A455" s="2"/>
      <c r="B455" s="2"/>
      <c r="C455" s="2"/>
      <c r="D455" s="2"/>
      <c r="E455" s="2"/>
      <c r="F455" s="2"/>
      <c r="G455" s="2"/>
      <c r="H455" s="2"/>
      <c r="I455" s="2"/>
      <c r="J455" s="2"/>
      <c r="K455" s="2"/>
      <c r="L455" s="2"/>
      <c r="M455" s="2"/>
      <c r="N455" s="366"/>
      <c r="O455" s="366"/>
      <c r="P455" s="4"/>
      <c r="Q455" s="366"/>
      <c r="R455" s="366"/>
      <c r="S455" s="366"/>
      <c r="T455" s="366"/>
      <c r="U455" s="367"/>
      <c r="V455" s="366"/>
      <c r="W455" s="367"/>
      <c r="X455" s="366"/>
      <c r="Y455" s="367"/>
      <c r="Z455" s="366"/>
      <c r="AA455" s="367"/>
      <c r="AB455" s="368"/>
    </row>
    <row r="456" spans="1:28" s="369" customFormat="1" x14ac:dyDescent="0.25">
      <c r="A456" s="2"/>
      <c r="B456" s="2"/>
      <c r="C456" s="2"/>
      <c r="D456" s="2"/>
      <c r="E456" s="2"/>
      <c r="F456" s="2"/>
      <c r="G456" s="2"/>
      <c r="H456" s="2"/>
      <c r="I456" s="2"/>
      <c r="J456" s="2"/>
      <c r="K456" s="2"/>
      <c r="L456" s="2"/>
      <c r="M456" s="2"/>
      <c r="N456" s="366"/>
      <c r="O456" s="366"/>
      <c r="P456" s="4"/>
      <c r="Q456" s="366"/>
      <c r="R456" s="366"/>
      <c r="S456" s="366"/>
      <c r="T456" s="366"/>
      <c r="U456" s="367"/>
      <c r="V456" s="366"/>
      <c r="W456" s="367"/>
      <c r="X456" s="366"/>
      <c r="Y456" s="367"/>
      <c r="Z456" s="366"/>
      <c r="AA456" s="367"/>
      <c r="AB456" s="368"/>
    </row>
    <row r="457" spans="1:28" s="369" customFormat="1" x14ac:dyDescent="0.25">
      <c r="A457" s="2"/>
      <c r="B457" s="2"/>
      <c r="C457" s="2"/>
      <c r="D457" s="2"/>
      <c r="E457" s="2"/>
      <c r="F457" s="2"/>
      <c r="G457" s="2"/>
      <c r="H457" s="2"/>
      <c r="I457" s="2"/>
      <c r="J457" s="2"/>
      <c r="K457" s="2"/>
      <c r="L457" s="2"/>
      <c r="M457" s="2"/>
      <c r="N457" s="366"/>
      <c r="O457" s="366"/>
      <c r="P457" s="4"/>
      <c r="Q457" s="366"/>
      <c r="R457" s="366"/>
      <c r="S457" s="366"/>
      <c r="T457" s="366"/>
      <c r="U457" s="367"/>
      <c r="V457" s="366"/>
      <c r="W457" s="367"/>
      <c r="X457" s="366"/>
      <c r="Y457" s="367"/>
      <c r="Z457" s="366"/>
      <c r="AA457" s="367"/>
      <c r="AB457" s="368"/>
    </row>
    <row r="458" spans="1:28" s="369" customFormat="1" x14ac:dyDescent="0.25">
      <c r="A458" s="2"/>
      <c r="B458" s="2"/>
      <c r="C458" s="2"/>
      <c r="D458" s="2"/>
      <c r="E458" s="2"/>
      <c r="F458" s="2"/>
      <c r="G458" s="2"/>
      <c r="H458" s="2"/>
      <c r="I458" s="2"/>
      <c r="J458" s="2"/>
      <c r="K458" s="2"/>
      <c r="L458" s="2"/>
      <c r="M458" s="2"/>
      <c r="N458" s="366"/>
      <c r="O458" s="366"/>
      <c r="P458" s="4"/>
      <c r="Q458" s="366"/>
      <c r="R458" s="366"/>
      <c r="S458" s="366"/>
      <c r="T458" s="366"/>
      <c r="U458" s="367"/>
      <c r="V458" s="366"/>
      <c r="W458" s="367"/>
      <c r="X458" s="366"/>
      <c r="Y458" s="367"/>
      <c r="Z458" s="366"/>
      <c r="AA458" s="367"/>
      <c r="AB458" s="368"/>
    </row>
    <row r="459" spans="1:28" s="369" customFormat="1" x14ac:dyDescent="0.25">
      <c r="A459" s="2"/>
      <c r="B459" s="2"/>
      <c r="C459" s="2"/>
      <c r="D459" s="2"/>
      <c r="E459" s="2"/>
      <c r="F459" s="2"/>
      <c r="G459" s="2"/>
      <c r="H459" s="2"/>
      <c r="I459" s="2"/>
      <c r="J459" s="2"/>
      <c r="K459" s="2"/>
      <c r="L459" s="2"/>
      <c r="M459" s="2"/>
      <c r="N459" s="366"/>
      <c r="O459" s="366"/>
      <c r="P459" s="4"/>
      <c r="Q459" s="366"/>
      <c r="R459" s="366"/>
      <c r="S459" s="366"/>
      <c r="T459" s="366"/>
      <c r="U459" s="367"/>
      <c r="V459" s="366"/>
      <c r="W459" s="367"/>
      <c r="X459" s="366"/>
      <c r="Y459" s="367"/>
      <c r="Z459" s="366"/>
      <c r="AA459" s="367"/>
      <c r="AB459" s="368"/>
    </row>
    <row r="460" spans="1:28" s="369" customFormat="1" x14ac:dyDescent="0.25">
      <c r="A460" s="2"/>
      <c r="B460" s="2"/>
      <c r="C460" s="2"/>
      <c r="D460" s="2"/>
      <c r="E460" s="2"/>
      <c r="F460" s="2"/>
      <c r="G460" s="2"/>
      <c r="H460" s="2"/>
      <c r="I460" s="2"/>
      <c r="J460" s="2"/>
      <c r="K460" s="2"/>
      <c r="L460" s="2"/>
      <c r="M460" s="2"/>
      <c r="N460" s="366"/>
      <c r="O460" s="366"/>
      <c r="P460" s="4"/>
      <c r="Q460" s="366"/>
      <c r="R460" s="366"/>
      <c r="S460" s="366"/>
      <c r="T460" s="366"/>
      <c r="U460" s="367"/>
      <c r="V460" s="366"/>
      <c r="W460" s="367"/>
      <c r="X460" s="366"/>
      <c r="Y460" s="367"/>
      <c r="Z460" s="366"/>
      <c r="AA460" s="367"/>
      <c r="AB460" s="368"/>
    </row>
    <row r="461" spans="1:28" s="369" customFormat="1" x14ac:dyDescent="0.25">
      <c r="A461" s="2"/>
      <c r="B461" s="2"/>
      <c r="C461" s="2"/>
      <c r="D461" s="2"/>
      <c r="E461" s="2"/>
      <c r="F461" s="2"/>
      <c r="G461" s="2"/>
      <c r="H461" s="2"/>
      <c r="I461" s="2"/>
      <c r="J461" s="2"/>
      <c r="K461" s="2"/>
      <c r="L461" s="2"/>
      <c r="M461" s="2"/>
      <c r="N461" s="366"/>
      <c r="O461" s="366"/>
      <c r="P461" s="4"/>
      <c r="Q461" s="366"/>
      <c r="R461" s="366"/>
      <c r="S461" s="366"/>
      <c r="T461" s="366"/>
      <c r="U461" s="367"/>
      <c r="V461" s="366"/>
      <c r="W461" s="367"/>
      <c r="X461" s="366"/>
      <c r="Y461" s="367"/>
      <c r="Z461" s="366"/>
      <c r="AA461" s="367"/>
      <c r="AB461" s="368"/>
    </row>
    <row r="462" spans="1:28" s="369" customFormat="1" x14ac:dyDescent="0.25">
      <c r="A462" s="2"/>
      <c r="B462" s="2"/>
      <c r="C462" s="2"/>
      <c r="D462" s="2"/>
      <c r="E462" s="2"/>
      <c r="F462" s="2"/>
      <c r="G462" s="2"/>
      <c r="H462" s="2"/>
      <c r="I462" s="2"/>
      <c r="J462" s="2"/>
      <c r="K462" s="2"/>
      <c r="L462" s="2"/>
      <c r="M462" s="2"/>
      <c r="N462" s="366"/>
      <c r="O462" s="366"/>
      <c r="P462" s="4"/>
      <c r="Q462" s="366"/>
      <c r="R462" s="366"/>
      <c r="S462" s="366"/>
      <c r="T462" s="366"/>
      <c r="U462" s="367"/>
      <c r="V462" s="366"/>
      <c r="W462" s="367"/>
      <c r="X462" s="366"/>
      <c r="Y462" s="367"/>
      <c r="Z462" s="366"/>
      <c r="AA462" s="367"/>
      <c r="AB462" s="368"/>
    </row>
    <row r="463" spans="1:28" s="369" customFormat="1" x14ac:dyDescent="0.25">
      <c r="A463" s="2"/>
      <c r="B463" s="2"/>
      <c r="C463" s="2"/>
      <c r="D463" s="2"/>
      <c r="E463" s="2"/>
      <c r="F463" s="2"/>
      <c r="G463" s="2"/>
      <c r="H463" s="2"/>
      <c r="I463" s="2"/>
      <c r="J463" s="2"/>
      <c r="K463" s="2"/>
      <c r="L463" s="2"/>
      <c r="M463" s="2"/>
      <c r="N463" s="366"/>
      <c r="O463" s="366"/>
      <c r="P463" s="4"/>
      <c r="Q463" s="366"/>
      <c r="R463" s="366"/>
      <c r="S463" s="366"/>
      <c r="T463" s="366"/>
      <c r="U463" s="367"/>
      <c r="V463" s="366"/>
      <c r="W463" s="367"/>
      <c r="X463" s="366"/>
      <c r="Y463" s="367"/>
      <c r="Z463" s="366"/>
      <c r="AA463" s="367"/>
      <c r="AB463" s="368"/>
    </row>
    <row r="464" spans="1:28" s="369" customFormat="1" x14ac:dyDescent="0.25">
      <c r="A464" s="2"/>
      <c r="B464" s="2"/>
      <c r="C464" s="2"/>
      <c r="D464" s="2"/>
      <c r="E464" s="2"/>
      <c r="F464" s="2"/>
      <c r="G464" s="2"/>
      <c r="H464" s="2"/>
      <c r="I464" s="2"/>
      <c r="J464" s="2"/>
      <c r="K464" s="2"/>
      <c r="L464" s="2"/>
      <c r="M464" s="2"/>
      <c r="N464" s="366"/>
      <c r="O464" s="366"/>
      <c r="P464" s="4"/>
      <c r="Q464" s="366"/>
      <c r="R464" s="366"/>
      <c r="S464" s="366"/>
      <c r="T464" s="366"/>
      <c r="U464" s="367"/>
      <c r="V464" s="366"/>
      <c r="W464" s="367"/>
      <c r="X464" s="366"/>
      <c r="Y464" s="367"/>
      <c r="Z464" s="366"/>
      <c r="AA464" s="367"/>
      <c r="AB464" s="368"/>
    </row>
    <row r="465" spans="1:28" s="369" customFormat="1" x14ac:dyDescent="0.25">
      <c r="A465" s="2"/>
      <c r="B465" s="2"/>
      <c r="C465" s="2"/>
      <c r="D465" s="2"/>
      <c r="E465" s="2"/>
      <c r="F465" s="2"/>
      <c r="G465" s="2"/>
      <c r="H465" s="2"/>
      <c r="I465" s="2"/>
      <c r="J465" s="2"/>
      <c r="K465" s="2"/>
      <c r="L465" s="2"/>
      <c r="M465" s="2"/>
      <c r="N465" s="366"/>
      <c r="O465" s="366"/>
      <c r="P465" s="4"/>
      <c r="Q465" s="366"/>
      <c r="R465" s="366"/>
      <c r="S465" s="366"/>
      <c r="T465" s="366"/>
      <c r="U465" s="367"/>
      <c r="V465" s="366"/>
      <c r="W465" s="367"/>
      <c r="X465" s="366"/>
      <c r="Y465" s="367"/>
      <c r="Z465" s="366"/>
      <c r="AA465" s="367"/>
      <c r="AB465" s="368"/>
    </row>
    <row r="466" spans="1:28" s="369" customFormat="1" x14ac:dyDescent="0.25">
      <c r="A466" s="2"/>
      <c r="B466" s="2"/>
      <c r="C466" s="2"/>
      <c r="D466" s="2"/>
      <c r="E466" s="2"/>
      <c r="F466" s="2"/>
      <c r="G466" s="2"/>
      <c r="H466" s="2"/>
      <c r="I466" s="2"/>
      <c r="J466" s="2"/>
      <c r="K466" s="2"/>
      <c r="L466" s="2"/>
      <c r="M466" s="2"/>
      <c r="N466" s="366"/>
      <c r="O466" s="366"/>
      <c r="P466" s="4"/>
      <c r="Q466" s="366"/>
      <c r="R466" s="366"/>
      <c r="S466" s="366"/>
      <c r="T466" s="366"/>
      <c r="U466" s="367"/>
      <c r="V466" s="366"/>
      <c r="W466" s="367"/>
      <c r="X466" s="366"/>
      <c r="Y466" s="367"/>
      <c r="Z466" s="366"/>
      <c r="AA466" s="367"/>
      <c r="AB466" s="368"/>
    </row>
    <row r="467" spans="1:28" s="369" customFormat="1" x14ac:dyDescent="0.25">
      <c r="A467" s="2"/>
      <c r="B467" s="2"/>
      <c r="C467" s="2"/>
      <c r="D467" s="2"/>
      <c r="E467" s="2"/>
      <c r="F467" s="2"/>
      <c r="G467" s="2"/>
      <c r="H467" s="2"/>
      <c r="I467" s="2"/>
      <c r="J467" s="2"/>
      <c r="K467" s="2"/>
      <c r="L467" s="2"/>
      <c r="M467" s="2"/>
      <c r="N467" s="366"/>
      <c r="O467" s="366"/>
      <c r="P467" s="4"/>
      <c r="Q467" s="366"/>
      <c r="R467" s="366"/>
      <c r="S467" s="366"/>
      <c r="T467" s="366"/>
      <c r="U467" s="367"/>
      <c r="V467" s="366"/>
      <c r="W467" s="367"/>
      <c r="X467" s="366"/>
      <c r="Y467" s="367"/>
      <c r="Z467" s="366"/>
      <c r="AA467" s="367"/>
      <c r="AB467" s="368"/>
    </row>
    <row r="468" spans="1:28" s="369" customFormat="1" x14ac:dyDescent="0.25">
      <c r="A468" s="2"/>
      <c r="B468" s="2"/>
      <c r="C468" s="2"/>
      <c r="D468" s="2"/>
      <c r="E468" s="2"/>
      <c r="F468" s="2"/>
      <c r="G468" s="2"/>
      <c r="H468" s="2"/>
      <c r="I468" s="2"/>
      <c r="J468" s="2"/>
      <c r="K468" s="2"/>
      <c r="L468" s="2"/>
      <c r="M468" s="2"/>
      <c r="N468" s="366"/>
      <c r="O468" s="366"/>
      <c r="P468" s="4"/>
      <c r="Q468" s="366"/>
      <c r="R468" s="366"/>
      <c r="S468" s="366"/>
      <c r="T468" s="366"/>
      <c r="U468" s="367"/>
      <c r="V468" s="366"/>
      <c r="W468" s="367"/>
      <c r="X468" s="366"/>
      <c r="Y468" s="367"/>
      <c r="Z468" s="366"/>
      <c r="AA468" s="367"/>
      <c r="AB468" s="368"/>
    </row>
    <row r="469" spans="1:28" s="369" customFormat="1" x14ac:dyDescent="0.25">
      <c r="A469" s="2"/>
      <c r="B469" s="2"/>
      <c r="C469" s="2"/>
      <c r="D469" s="2"/>
      <c r="E469" s="2"/>
      <c r="F469" s="2"/>
      <c r="G469" s="2"/>
      <c r="H469" s="2"/>
      <c r="I469" s="2"/>
      <c r="J469" s="2"/>
      <c r="K469" s="2"/>
      <c r="L469" s="2"/>
      <c r="M469" s="2"/>
      <c r="N469" s="366"/>
      <c r="O469" s="366"/>
      <c r="P469" s="4"/>
      <c r="Q469" s="366"/>
      <c r="R469" s="366"/>
      <c r="S469" s="366"/>
      <c r="T469" s="366"/>
      <c r="U469" s="367"/>
      <c r="V469" s="366"/>
      <c r="W469" s="367"/>
      <c r="X469" s="366"/>
      <c r="Y469" s="367"/>
      <c r="Z469" s="366"/>
      <c r="AA469" s="367"/>
      <c r="AB469" s="368"/>
    </row>
    <row r="470" spans="1:28" s="369" customFormat="1" x14ac:dyDescent="0.25">
      <c r="A470" s="2"/>
      <c r="B470" s="2"/>
      <c r="C470" s="2"/>
      <c r="D470" s="2"/>
      <c r="E470" s="2"/>
      <c r="F470" s="2"/>
      <c r="G470" s="2"/>
      <c r="H470" s="2"/>
      <c r="I470" s="2"/>
      <c r="J470" s="2"/>
      <c r="K470" s="2"/>
      <c r="L470" s="2"/>
      <c r="M470" s="2"/>
      <c r="N470" s="366"/>
      <c r="O470" s="366"/>
      <c r="P470" s="4"/>
      <c r="Q470" s="366"/>
      <c r="R470" s="366"/>
      <c r="S470" s="366"/>
      <c r="T470" s="366"/>
      <c r="U470" s="367"/>
      <c r="V470" s="366"/>
      <c r="W470" s="367"/>
      <c r="X470" s="366"/>
      <c r="Y470" s="367"/>
      <c r="Z470" s="366"/>
      <c r="AA470" s="367"/>
      <c r="AB470" s="368"/>
    </row>
    <row r="471" spans="1:28" s="369" customFormat="1" x14ac:dyDescent="0.25">
      <c r="A471" s="2"/>
      <c r="B471" s="2"/>
      <c r="C471" s="2"/>
      <c r="D471" s="2"/>
      <c r="E471" s="2"/>
      <c r="F471" s="2"/>
      <c r="G471" s="2"/>
      <c r="H471" s="2"/>
      <c r="I471" s="2"/>
      <c r="J471" s="2"/>
      <c r="K471" s="2"/>
      <c r="L471" s="2"/>
      <c r="M471" s="2"/>
      <c r="N471" s="366"/>
      <c r="O471" s="366"/>
      <c r="P471" s="4"/>
      <c r="Q471" s="366"/>
      <c r="R471" s="366"/>
      <c r="S471" s="366"/>
      <c r="T471" s="366"/>
      <c r="U471" s="367"/>
      <c r="V471" s="366"/>
      <c r="W471" s="367"/>
      <c r="X471" s="366"/>
      <c r="Y471" s="367"/>
      <c r="Z471" s="366"/>
      <c r="AA471" s="367"/>
      <c r="AB471" s="368"/>
    </row>
    <row r="472" spans="1:28" s="369" customFormat="1" x14ac:dyDescent="0.25">
      <c r="A472" s="2"/>
      <c r="B472" s="2"/>
      <c r="C472" s="2"/>
      <c r="D472" s="2"/>
      <c r="E472" s="2"/>
      <c r="F472" s="2"/>
      <c r="G472" s="2"/>
      <c r="H472" s="2"/>
      <c r="I472" s="2"/>
      <c r="J472" s="2"/>
      <c r="K472" s="2"/>
      <c r="L472" s="2"/>
      <c r="M472" s="2"/>
      <c r="N472" s="366"/>
      <c r="O472" s="366"/>
      <c r="P472" s="4"/>
      <c r="Q472" s="366"/>
      <c r="R472" s="366"/>
      <c r="S472" s="366"/>
      <c r="T472" s="366"/>
      <c r="U472" s="367"/>
      <c r="V472" s="366"/>
      <c r="W472" s="367"/>
      <c r="X472" s="366"/>
      <c r="Y472" s="367"/>
      <c r="Z472" s="366"/>
      <c r="AA472" s="367"/>
      <c r="AB472" s="368"/>
    </row>
    <row r="473" spans="1:28" s="369" customFormat="1" x14ac:dyDescent="0.25">
      <c r="A473" s="2"/>
      <c r="B473" s="2"/>
      <c r="C473" s="2"/>
      <c r="D473" s="2"/>
      <c r="E473" s="2"/>
      <c r="F473" s="2"/>
      <c r="G473" s="2"/>
      <c r="H473" s="2"/>
      <c r="I473" s="2"/>
      <c r="J473" s="2"/>
      <c r="K473" s="2"/>
      <c r="L473" s="2"/>
      <c r="M473" s="2"/>
      <c r="N473" s="366"/>
      <c r="O473" s="366"/>
      <c r="P473" s="4"/>
      <c r="Q473" s="366"/>
      <c r="R473" s="366"/>
      <c r="S473" s="366"/>
      <c r="T473" s="366"/>
      <c r="U473" s="367"/>
      <c r="V473" s="366"/>
      <c r="W473" s="367"/>
      <c r="X473" s="366"/>
      <c r="Y473" s="367"/>
      <c r="Z473" s="366"/>
      <c r="AA473" s="367"/>
      <c r="AB473" s="368"/>
    </row>
    <row r="474" spans="1:28" s="369" customFormat="1" x14ac:dyDescent="0.25">
      <c r="A474" s="2"/>
      <c r="B474" s="2"/>
      <c r="C474" s="2"/>
      <c r="D474" s="2"/>
      <c r="E474" s="2"/>
      <c r="F474" s="2"/>
      <c r="G474" s="2"/>
      <c r="H474" s="2"/>
      <c r="I474" s="2"/>
      <c r="J474" s="2"/>
      <c r="K474" s="2"/>
      <c r="L474" s="2"/>
      <c r="M474" s="2"/>
      <c r="N474" s="366"/>
      <c r="O474" s="366"/>
      <c r="P474" s="4"/>
      <c r="Q474" s="366"/>
      <c r="R474" s="366"/>
      <c r="S474" s="366"/>
      <c r="T474" s="366"/>
      <c r="U474" s="367"/>
      <c r="V474" s="366"/>
      <c r="W474" s="367"/>
      <c r="X474" s="366"/>
      <c r="Y474" s="367"/>
      <c r="Z474" s="366"/>
      <c r="AA474" s="367"/>
      <c r="AB474" s="368"/>
    </row>
    <row r="475" spans="1:28" s="369" customFormat="1" x14ac:dyDescent="0.25">
      <c r="A475" s="2"/>
      <c r="B475" s="2"/>
      <c r="C475" s="2"/>
      <c r="D475" s="2"/>
      <c r="E475" s="2"/>
      <c r="F475" s="2"/>
      <c r="G475" s="2"/>
      <c r="H475" s="2"/>
      <c r="I475" s="2"/>
      <c r="J475" s="2"/>
      <c r="K475" s="2"/>
      <c r="L475" s="2"/>
      <c r="M475" s="2"/>
      <c r="N475" s="366"/>
      <c r="O475" s="366"/>
      <c r="P475" s="4"/>
      <c r="Q475" s="366"/>
      <c r="R475" s="366"/>
      <c r="S475" s="366"/>
      <c r="T475" s="366"/>
      <c r="U475" s="367"/>
      <c r="V475" s="366"/>
      <c r="W475" s="367"/>
      <c r="X475" s="366"/>
      <c r="Y475" s="367"/>
      <c r="Z475" s="366"/>
      <c r="AA475" s="367"/>
      <c r="AB475" s="368"/>
    </row>
    <row r="476" spans="1:28" s="369" customFormat="1" x14ac:dyDescent="0.25">
      <c r="A476" s="2"/>
      <c r="B476" s="2"/>
      <c r="C476" s="2"/>
      <c r="D476" s="2"/>
      <c r="E476" s="2"/>
      <c r="F476" s="2"/>
      <c r="G476" s="2"/>
      <c r="H476" s="2"/>
      <c r="I476" s="2"/>
      <c r="J476" s="2"/>
      <c r="K476" s="2"/>
      <c r="L476" s="2"/>
      <c r="M476" s="2"/>
      <c r="N476" s="366"/>
      <c r="O476" s="366"/>
      <c r="P476" s="4"/>
      <c r="Q476" s="366"/>
      <c r="R476" s="366"/>
      <c r="S476" s="366"/>
      <c r="T476" s="366"/>
      <c r="U476" s="367"/>
      <c r="V476" s="366"/>
      <c r="W476" s="367"/>
      <c r="X476" s="366"/>
      <c r="Y476" s="367"/>
      <c r="Z476" s="366"/>
      <c r="AA476" s="367"/>
      <c r="AB476" s="368"/>
    </row>
    <row r="477" spans="1:28" s="369" customFormat="1" x14ac:dyDescent="0.25">
      <c r="A477" s="2"/>
      <c r="B477" s="2"/>
      <c r="C477" s="2"/>
      <c r="D477" s="2"/>
      <c r="E477" s="2"/>
      <c r="F477" s="2"/>
      <c r="G477" s="2"/>
      <c r="H477" s="2"/>
      <c r="I477" s="2"/>
      <c r="J477" s="2"/>
      <c r="K477" s="2"/>
      <c r="L477" s="2"/>
      <c r="M477" s="2"/>
      <c r="N477" s="366"/>
      <c r="O477" s="366"/>
      <c r="P477" s="4"/>
      <c r="Q477" s="366"/>
      <c r="R477" s="366"/>
      <c r="S477" s="366"/>
      <c r="T477" s="366"/>
      <c r="U477" s="367"/>
      <c r="V477" s="366"/>
      <c r="W477" s="367"/>
      <c r="X477" s="366"/>
      <c r="Y477" s="367"/>
      <c r="Z477" s="366"/>
      <c r="AA477" s="367"/>
      <c r="AB477" s="368"/>
    </row>
    <row r="478" spans="1:28" s="369" customFormat="1" x14ac:dyDescent="0.25">
      <c r="A478" s="2"/>
      <c r="B478" s="2"/>
      <c r="C478" s="2"/>
      <c r="D478" s="2"/>
      <c r="E478" s="2"/>
      <c r="F478" s="2"/>
      <c r="G478" s="2"/>
      <c r="H478" s="2"/>
      <c r="I478" s="2"/>
      <c r="J478" s="2"/>
      <c r="K478" s="2"/>
      <c r="L478" s="2"/>
      <c r="M478" s="2"/>
      <c r="N478" s="366"/>
      <c r="O478" s="366"/>
      <c r="P478" s="4"/>
      <c r="Q478" s="366"/>
      <c r="R478" s="366"/>
      <c r="S478" s="366"/>
      <c r="T478" s="366"/>
      <c r="U478" s="367"/>
      <c r="V478" s="366"/>
      <c r="W478" s="367"/>
      <c r="X478" s="366"/>
      <c r="Y478" s="367"/>
      <c r="Z478" s="366"/>
      <c r="AA478" s="367"/>
      <c r="AB478" s="368"/>
    </row>
    <row r="479" spans="1:28" s="369" customFormat="1" x14ac:dyDescent="0.25">
      <c r="A479" s="2"/>
      <c r="B479" s="2"/>
      <c r="C479" s="2"/>
      <c r="D479" s="2"/>
      <c r="E479" s="2"/>
      <c r="F479" s="2"/>
      <c r="G479" s="2"/>
      <c r="H479" s="2"/>
      <c r="I479" s="2"/>
      <c r="J479" s="2"/>
      <c r="K479" s="2"/>
      <c r="L479" s="2"/>
      <c r="M479" s="2"/>
      <c r="N479" s="366"/>
      <c r="O479" s="366"/>
      <c r="P479" s="4"/>
      <c r="Q479" s="366"/>
      <c r="R479" s="366"/>
      <c r="S479" s="366"/>
      <c r="T479" s="366"/>
      <c r="U479" s="367"/>
      <c r="V479" s="366"/>
      <c r="W479" s="367"/>
      <c r="X479" s="366"/>
      <c r="Y479" s="367"/>
      <c r="Z479" s="366"/>
      <c r="AA479" s="367"/>
      <c r="AB479" s="368"/>
    </row>
    <row r="480" spans="1:28" s="369" customFormat="1" x14ac:dyDescent="0.25">
      <c r="A480" s="2"/>
      <c r="B480" s="2"/>
      <c r="C480" s="2"/>
      <c r="D480" s="2"/>
      <c r="E480" s="2"/>
      <c r="F480" s="2"/>
      <c r="G480" s="2"/>
      <c r="H480" s="2"/>
      <c r="I480" s="2"/>
      <c r="J480" s="2"/>
      <c r="K480" s="2"/>
      <c r="L480" s="2"/>
      <c r="M480" s="2"/>
      <c r="N480" s="366"/>
      <c r="O480" s="366"/>
      <c r="P480" s="4"/>
      <c r="Q480" s="366"/>
      <c r="R480" s="366"/>
      <c r="S480" s="366"/>
      <c r="T480" s="366"/>
      <c r="U480" s="367"/>
      <c r="V480" s="366"/>
      <c r="W480" s="367"/>
      <c r="X480" s="366"/>
      <c r="Y480" s="367"/>
      <c r="Z480" s="366"/>
      <c r="AA480" s="367"/>
      <c r="AB480" s="368"/>
    </row>
    <row r="481" spans="1:28" s="369" customFormat="1" x14ac:dyDescent="0.25">
      <c r="A481" s="2"/>
      <c r="B481" s="2"/>
      <c r="C481" s="2"/>
      <c r="D481" s="2"/>
      <c r="E481" s="2"/>
      <c r="F481" s="2"/>
      <c r="G481" s="2"/>
      <c r="H481" s="2"/>
      <c r="I481" s="2"/>
      <c r="J481" s="2"/>
      <c r="K481" s="2"/>
      <c r="L481" s="2"/>
      <c r="M481" s="2"/>
      <c r="N481" s="366"/>
      <c r="O481" s="366"/>
      <c r="P481" s="4"/>
      <c r="Q481" s="366"/>
      <c r="R481" s="366"/>
      <c r="S481" s="366"/>
      <c r="T481" s="366"/>
      <c r="U481" s="367"/>
      <c r="V481" s="366"/>
      <c r="W481" s="367"/>
      <c r="X481" s="366"/>
      <c r="Y481" s="367"/>
      <c r="Z481" s="366"/>
      <c r="AA481" s="367"/>
      <c r="AB481" s="368"/>
    </row>
    <row r="482" spans="1:28" s="369" customFormat="1" x14ac:dyDescent="0.25">
      <c r="A482" s="2"/>
      <c r="B482" s="2"/>
      <c r="C482" s="2"/>
      <c r="D482" s="2"/>
      <c r="E482" s="2"/>
      <c r="F482" s="2"/>
      <c r="G482" s="2"/>
      <c r="H482" s="2"/>
      <c r="I482" s="2"/>
      <c r="J482" s="2"/>
      <c r="K482" s="2"/>
      <c r="L482" s="2"/>
      <c r="M482" s="2"/>
      <c r="N482" s="366"/>
      <c r="O482" s="366"/>
      <c r="P482" s="4"/>
      <c r="Q482" s="366"/>
      <c r="R482" s="366"/>
      <c r="S482" s="366"/>
      <c r="T482" s="366"/>
      <c r="U482" s="367"/>
      <c r="V482" s="366"/>
      <c r="W482" s="367"/>
      <c r="X482" s="366"/>
      <c r="Y482" s="367"/>
      <c r="Z482" s="366"/>
      <c r="AA482" s="367"/>
      <c r="AB482" s="368"/>
    </row>
    <row r="483" spans="1:28" s="369" customFormat="1" x14ac:dyDescent="0.25">
      <c r="A483" s="2"/>
      <c r="B483" s="2"/>
      <c r="C483" s="2"/>
      <c r="D483" s="2"/>
      <c r="E483" s="2"/>
      <c r="F483" s="2"/>
      <c r="G483" s="2"/>
      <c r="H483" s="2"/>
      <c r="I483" s="2"/>
      <c r="J483" s="2"/>
      <c r="K483" s="2"/>
      <c r="L483" s="2"/>
      <c r="M483" s="2"/>
      <c r="N483" s="366"/>
      <c r="O483" s="366"/>
      <c r="P483" s="4"/>
      <c r="Q483" s="366"/>
      <c r="R483" s="366"/>
      <c r="S483" s="366"/>
      <c r="T483" s="366"/>
      <c r="U483" s="367"/>
      <c r="V483" s="366"/>
      <c r="W483" s="367"/>
      <c r="X483" s="366"/>
      <c r="Y483" s="367"/>
      <c r="Z483" s="366"/>
      <c r="AA483" s="367"/>
      <c r="AB483" s="368"/>
    </row>
    <row r="484" spans="1:28" s="369" customFormat="1" x14ac:dyDescent="0.25">
      <c r="A484" s="2"/>
      <c r="B484" s="2"/>
      <c r="C484" s="2"/>
      <c r="D484" s="2"/>
      <c r="E484" s="2"/>
      <c r="F484" s="2"/>
      <c r="G484" s="2"/>
      <c r="H484" s="2"/>
      <c r="I484" s="2"/>
      <c r="J484" s="2"/>
      <c r="K484" s="2"/>
      <c r="L484" s="2"/>
      <c r="M484" s="2"/>
      <c r="N484" s="366"/>
      <c r="O484" s="366"/>
      <c r="P484" s="4"/>
      <c r="Q484" s="366"/>
      <c r="R484" s="366"/>
      <c r="S484" s="366"/>
      <c r="T484" s="366"/>
      <c r="U484" s="367"/>
      <c r="V484" s="366"/>
      <c r="W484" s="367"/>
      <c r="X484" s="366"/>
      <c r="Y484" s="367"/>
      <c r="Z484" s="366"/>
      <c r="AA484" s="367"/>
      <c r="AB484" s="368"/>
    </row>
    <row r="485" spans="1:28" s="369" customFormat="1" x14ac:dyDescent="0.25">
      <c r="A485" s="2"/>
      <c r="B485" s="2"/>
      <c r="C485" s="2"/>
      <c r="D485" s="2"/>
      <c r="E485" s="2"/>
      <c r="F485" s="2"/>
      <c r="G485" s="2"/>
      <c r="H485" s="2"/>
      <c r="I485" s="2"/>
      <c r="J485" s="2"/>
      <c r="K485" s="2"/>
      <c r="L485" s="2"/>
      <c r="M485" s="2"/>
      <c r="N485" s="366"/>
      <c r="O485" s="366"/>
      <c r="P485" s="4"/>
      <c r="Q485" s="366"/>
      <c r="R485" s="366"/>
      <c r="S485" s="366"/>
      <c r="T485" s="366"/>
      <c r="U485" s="367"/>
      <c r="V485" s="366"/>
      <c r="W485" s="367"/>
      <c r="X485" s="366"/>
      <c r="Y485" s="367"/>
      <c r="Z485" s="366"/>
      <c r="AA485" s="367"/>
      <c r="AB485" s="368"/>
    </row>
    <row r="486" spans="1:28" s="369" customFormat="1" x14ac:dyDescent="0.25">
      <c r="A486" s="2"/>
      <c r="B486" s="2"/>
      <c r="C486" s="2"/>
      <c r="D486" s="2"/>
      <c r="E486" s="2"/>
      <c r="F486" s="2"/>
      <c r="G486" s="2"/>
      <c r="H486" s="2"/>
      <c r="I486" s="2"/>
      <c r="J486" s="2"/>
      <c r="K486" s="2"/>
      <c r="L486" s="2"/>
      <c r="M486" s="2"/>
      <c r="N486" s="366"/>
      <c r="O486" s="366"/>
      <c r="P486" s="4"/>
      <c r="Q486" s="366"/>
      <c r="R486" s="366"/>
      <c r="S486" s="366"/>
      <c r="T486" s="366"/>
      <c r="U486" s="367"/>
      <c r="V486" s="366"/>
      <c r="W486" s="367"/>
      <c r="X486" s="366"/>
      <c r="Y486" s="367"/>
      <c r="Z486" s="366"/>
      <c r="AA486" s="367"/>
      <c r="AB486" s="368"/>
    </row>
    <row r="487" spans="1:28" s="369" customFormat="1" x14ac:dyDescent="0.25">
      <c r="A487" s="2"/>
      <c r="B487" s="2"/>
      <c r="C487" s="2"/>
      <c r="D487" s="2"/>
      <c r="E487" s="2"/>
      <c r="F487" s="2"/>
      <c r="G487" s="2"/>
      <c r="H487" s="2"/>
      <c r="I487" s="2"/>
      <c r="J487" s="2"/>
      <c r="K487" s="2"/>
      <c r="L487" s="2"/>
      <c r="M487" s="2"/>
      <c r="N487" s="366"/>
      <c r="O487" s="366"/>
      <c r="P487" s="4"/>
      <c r="Q487" s="366"/>
      <c r="R487" s="366"/>
      <c r="S487" s="366"/>
      <c r="T487" s="366"/>
      <c r="U487" s="367"/>
      <c r="V487" s="366"/>
      <c r="W487" s="367"/>
      <c r="X487" s="366"/>
      <c r="Y487" s="367"/>
      <c r="Z487" s="366"/>
      <c r="AA487" s="367"/>
      <c r="AB487" s="368"/>
    </row>
    <row r="488" spans="1:28" s="369" customFormat="1" x14ac:dyDescent="0.25">
      <c r="A488" s="2"/>
      <c r="B488" s="2"/>
      <c r="C488" s="2"/>
      <c r="D488" s="2"/>
      <c r="E488" s="2"/>
      <c r="F488" s="2"/>
      <c r="G488" s="2"/>
      <c r="H488" s="2"/>
      <c r="I488" s="2"/>
      <c r="J488" s="2"/>
      <c r="K488" s="2"/>
      <c r="L488" s="2"/>
      <c r="M488" s="2"/>
      <c r="N488" s="366"/>
      <c r="O488" s="366"/>
      <c r="P488" s="4"/>
      <c r="Q488" s="366"/>
      <c r="R488" s="366"/>
      <c r="S488" s="366"/>
      <c r="T488" s="366"/>
      <c r="U488" s="367"/>
      <c r="V488" s="366"/>
      <c r="W488" s="367"/>
      <c r="X488" s="366"/>
      <c r="Y488" s="367"/>
      <c r="Z488" s="366"/>
      <c r="AA488" s="367"/>
      <c r="AB488" s="368"/>
    </row>
    <row r="489" spans="1:28" s="369" customFormat="1" x14ac:dyDescent="0.25">
      <c r="A489" s="2"/>
      <c r="B489" s="2"/>
      <c r="C489" s="2"/>
      <c r="D489" s="2"/>
      <c r="E489" s="2"/>
      <c r="F489" s="2"/>
      <c r="G489" s="2"/>
      <c r="H489" s="2"/>
      <c r="I489" s="2"/>
      <c r="J489" s="2"/>
      <c r="K489" s="2"/>
      <c r="L489" s="2"/>
      <c r="M489" s="2"/>
      <c r="N489" s="366"/>
      <c r="O489" s="366"/>
      <c r="P489" s="4"/>
      <c r="Q489" s="366"/>
      <c r="R489" s="366"/>
      <c r="S489" s="366"/>
      <c r="T489" s="366"/>
      <c r="U489" s="367"/>
      <c r="V489" s="366"/>
      <c r="W489" s="367"/>
      <c r="X489" s="366"/>
      <c r="Y489" s="367"/>
      <c r="Z489" s="366"/>
      <c r="AA489" s="367"/>
      <c r="AB489" s="368"/>
    </row>
    <row r="490" spans="1:28" s="369" customFormat="1" x14ac:dyDescent="0.25">
      <c r="A490" s="2"/>
      <c r="B490" s="2"/>
      <c r="C490" s="2"/>
      <c r="D490" s="2"/>
      <c r="E490" s="2"/>
      <c r="F490" s="2"/>
      <c r="G490" s="2"/>
      <c r="H490" s="2"/>
      <c r="I490" s="2"/>
      <c r="J490" s="2"/>
      <c r="K490" s="2"/>
      <c r="L490" s="2"/>
      <c r="M490" s="2"/>
      <c r="N490" s="366"/>
      <c r="O490" s="366"/>
      <c r="P490" s="4"/>
      <c r="Q490" s="366"/>
      <c r="R490" s="366"/>
      <c r="S490" s="366"/>
      <c r="T490" s="366"/>
      <c r="U490" s="367"/>
      <c r="V490" s="366"/>
      <c r="W490" s="367"/>
      <c r="X490" s="366"/>
      <c r="Y490" s="367"/>
      <c r="Z490" s="366"/>
      <c r="AA490" s="367"/>
      <c r="AB490" s="368"/>
    </row>
    <row r="491" spans="1:28" s="369" customFormat="1" x14ac:dyDescent="0.25">
      <c r="A491" s="2"/>
      <c r="B491" s="2"/>
      <c r="C491" s="2"/>
      <c r="D491" s="2"/>
      <c r="E491" s="2"/>
      <c r="F491" s="2"/>
      <c r="G491" s="2"/>
      <c r="H491" s="2"/>
      <c r="I491" s="2"/>
      <c r="J491" s="2"/>
      <c r="K491" s="2"/>
      <c r="L491" s="2"/>
      <c r="M491" s="2"/>
      <c r="N491" s="366"/>
      <c r="O491" s="366"/>
      <c r="P491" s="4"/>
      <c r="Q491" s="366"/>
      <c r="R491" s="366"/>
      <c r="S491" s="366"/>
      <c r="T491" s="366"/>
      <c r="U491" s="367"/>
      <c r="V491" s="366"/>
      <c r="W491" s="367"/>
      <c r="X491" s="366"/>
      <c r="Y491" s="367"/>
      <c r="Z491" s="366"/>
      <c r="AA491" s="367"/>
      <c r="AB491" s="368"/>
    </row>
    <row r="492" spans="1:28" s="369" customFormat="1" x14ac:dyDescent="0.25">
      <c r="A492" s="2"/>
      <c r="B492" s="2"/>
      <c r="C492" s="2"/>
      <c r="D492" s="2"/>
      <c r="E492" s="2"/>
      <c r="F492" s="2"/>
      <c r="G492" s="2"/>
      <c r="H492" s="2"/>
      <c r="I492" s="2"/>
      <c r="J492" s="2"/>
      <c r="K492" s="2"/>
      <c r="L492" s="2"/>
      <c r="M492" s="2"/>
      <c r="N492" s="366"/>
      <c r="O492" s="366"/>
      <c r="P492" s="4"/>
      <c r="Q492" s="366"/>
      <c r="R492" s="366"/>
      <c r="S492" s="366"/>
      <c r="T492" s="366"/>
      <c r="U492" s="367"/>
      <c r="V492" s="366"/>
      <c r="W492" s="367"/>
      <c r="X492" s="366"/>
      <c r="Y492" s="367"/>
      <c r="Z492" s="366"/>
      <c r="AA492" s="367"/>
      <c r="AB492" s="368"/>
    </row>
    <row r="493" spans="1:28" s="369" customFormat="1" x14ac:dyDescent="0.25">
      <c r="A493" s="2"/>
      <c r="B493" s="2"/>
      <c r="C493" s="2"/>
      <c r="D493" s="2"/>
      <c r="E493" s="2"/>
      <c r="F493" s="2"/>
      <c r="G493" s="2"/>
      <c r="H493" s="2"/>
      <c r="I493" s="2"/>
      <c r="J493" s="2"/>
      <c r="K493" s="2"/>
      <c r="L493" s="2"/>
      <c r="M493" s="2"/>
      <c r="N493" s="366"/>
      <c r="O493" s="366"/>
      <c r="P493" s="4"/>
      <c r="Q493" s="366"/>
      <c r="R493" s="366"/>
      <c r="S493" s="366"/>
      <c r="T493" s="366"/>
      <c r="U493" s="367"/>
      <c r="V493" s="366"/>
      <c r="W493" s="367"/>
      <c r="X493" s="366"/>
      <c r="Y493" s="367"/>
      <c r="Z493" s="366"/>
      <c r="AA493" s="367"/>
      <c r="AB493" s="368"/>
    </row>
    <row r="494" spans="1:28" s="369" customFormat="1" x14ac:dyDescent="0.25">
      <c r="A494" s="2"/>
      <c r="B494" s="2"/>
      <c r="C494" s="2"/>
      <c r="D494" s="2"/>
      <c r="E494" s="2"/>
      <c r="F494" s="2"/>
      <c r="G494" s="2"/>
      <c r="H494" s="2"/>
      <c r="I494" s="2"/>
      <c r="J494" s="2"/>
      <c r="K494" s="2"/>
      <c r="L494" s="2"/>
      <c r="M494" s="2"/>
      <c r="N494" s="366"/>
      <c r="O494" s="366"/>
      <c r="P494" s="4"/>
      <c r="Q494" s="366"/>
      <c r="R494" s="366"/>
      <c r="S494" s="366"/>
      <c r="T494" s="366"/>
      <c r="U494" s="367"/>
      <c r="V494" s="366"/>
      <c r="W494" s="367"/>
      <c r="X494" s="366"/>
      <c r="Y494" s="367"/>
      <c r="Z494" s="366"/>
      <c r="AA494" s="367"/>
      <c r="AB494" s="368"/>
    </row>
    <row r="495" spans="1:28" s="369" customFormat="1" x14ac:dyDescent="0.25">
      <c r="A495" s="2"/>
      <c r="B495" s="2"/>
      <c r="C495" s="2"/>
      <c r="D495" s="2"/>
      <c r="E495" s="2"/>
      <c r="F495" s="2"/>
      <c r="G495" s="2"/>
      <c r="H495" s="2"/>
      <c r="I495" s="2"/>
      <c r="J495" s="2"/>
      <c r="K495" s="2"/>
      <c r="L495" s="2"/>
      <c r="M495" s="2"/>
      <c r="N495" s="366"/>
      <c r="O495" s="366"/>
      <c r="P495" s="4"/>
      <c r="Q495" s="366"/>
      <c r="R495" s="366"/>
      <c r="S495" s="366"/>
      <c r="T495" s="366"/>
      <c r="U495" s="367"/>
      <c r="V495" s="366"/>
      <c r="W495" s="367"/>
      <c r="X495" s="366"/>
      <c r="Y495" s="367"/>
      <c r="Z495" s="366"/>
      <c r="AA495" s="367"/>
      <c r="AB495" s="368"/>
    </row>
    <row r="496" spans="1:28" s="369" customFormat="1" x14ac:dyDescent="0.25">
      <c r="A496" s="2"/>
      <c r="B496" s="2"/>
      <c r="C496" s="2"/>
      <c r="D496" s="2"/>
      <c r="E496" s="2"/>
      <c r="F496" s="2"/>
      <c r="G496" s="2"/>
      <c r="H496" s="2"/>
      <c r="I496" s="2"/>
      <c r="J496" s="2"/>
      <c r="K496" s="2"/>
      <c r="L496" s="2"/>
      <c r="M496" s="2"/>
      <c r="N496" s="366"/>
      <c r="O496" s="366"/>
      <c r="P496" s="4"/>
      <c r="Q496" s="366"/>
      <c r="R496" s="366"/>
      <c r="S496" s="366"/>
      <c r="T496" s="366"/>
      <c r="U496" s="367"/>
      <c r="V496" s="366"/>
      <c r="W496" s="367"/>
      <c r="X496" s="366"/>
      <c r="Y496" s="367"/>
      <c r="Z496" s="366"/>
      <c r="AA496" s="367"/>
      <c r="AB496" s="368"/>
    </row>
    <row r="497" spans="1:28" s="369" customFormat="1" x14ac:dyDescent="0.25">
      <c r="A497" s="2"/>
      <c r="B497" s="2"/>
      <c r="C497" s="2"/>
      <c r="D497" s="2"/>
      <c r="E497" s="2"/>
      <c r="F497" s="2"/>
      <c r="G497" s="2"/>
      <c r="H497" s="2"/>
      <c r="I497" s="2"/>
      <c r="J497" s="2"/>
      <c r="K497" s="2"/>
      <c r="L497" s="2"/>
      <c r="M497" s="2"/>
      <c r="N497" s="366"/>
      <c r="O497" s="366"/>
      <c r="P497" s="4"/>
      <c r="Q497" s="366"/>
      <c r="R497" s="366"/>
      <c r="S497" s="366"/>
      <c r="T497" s="366"/>
      <c r="U497" s="367"/>
      <c r="V497" s="366"/>
      <c r="W497" s="367"/>
      <c r="X497" s="366"/>
      <c r="Y497" s="367"/>
      <c r="Z497" s="366"/>
      <c r="AA497" s="367"/>
      <c r="AB497" s="368"/>
    </row>
    <row r="498" spans="1:28" s="369" customFormat="1" x14ac:dyDescent="0.25">
      <c r="A498" s="2"/>
      <c r="B498" s="2"/>
      <c r="C498" s="2"/>
      <c r="D498" s="2"/>
      <c r="E498" s="2"/>
      <c r="F498" s="2"/>
      <c r="G498" s="2"/>
      <c r="H498" s="2"/>
      <c r="I498" s="2"/>
      <c r="J498" s="2"/>
      <c r="K498" s="2"/>
      <c r="L498" s="2"/>
      <c r="M498" s="2"/>
      <c r="N498" s="366"/>
      <c r="O498" s="366"/>
      <c r="P498" s="4"/>
      <c r="Q498" s="366"/>
      <c r="R498" s="366"/>
      <c r="S498" s="366"/>
      <c r="T498" s="366"/>
      <c r="U498" s="367"/>
      <c r="V498" s="366"/>
      <c r="W498" s="367"/>
      <c r="X498" s="366"/>
      <c r="Y498" s="367"/>
      <c r="Z498" s="366"/>
      <c r="AA498" s="367"/>
      <c r="AB498" s="368"/>
    </row>
    <row r="499" spans="1:28" s="369" customFormat="1" x14ac:dyDescent="0.25">
      <c r="A499" s="2"/>
      <c r="B499" s="2"/>
      <c r="C499" s="2"/>
      <c r="D499" s="2"/>
      <c r="E499" s="2"/>
      <c r="F499" s="2"/>
      <c r="G499" s="2"/>
      <c r="H499" s="2"/>
      <c r="I499" s="2"/>
      <c r="J499" s="2"/>
      <c r="K499" s="2"/>
      <c r="L499" s="2"/>
      <c r="M499" s="2"/>
      <c r="N499" s="366"/>
      <c r="O499" s="366"/>
      <c r="P499" s="4"/>
      <c r="Q499" s="366"/>
      <c r="R499" s="366"/>
      <c r="S499" s="366"/>
      <c r="T499" s="366"/>
      <c r="U499" s="367"/>
      <c r="V499" s="366"/>
      <c r="W499" s="367"/>
      <c r="X499" s="366"/>
      <c r="Y499" s="367"/>
      <c r="Z499" s="366"/>
      <c r="AA499" s="367"/>
      <c r="AB499" s="368"/>
    </row>
    <row r="500" spans="1:28" s="369" customFormat="1" x14ac:dyDescent="0.25">
      <c r="A500" s="2"/>
      <c r="B500" s="2"/>
      <c r="C500" s="2"/>
      <c r="D500" s="2"/>
      <c r="E500" s="2"/>
      <c r="F500" s="2"/>
      <c r="G500" s="2"/>
      <c r="H500" s="2"/>
      <c r="I500" s="2"/>
      <c r="J500" s="2"/>
      <c r="K500" s="2"/>
      <c r="L500" s="2"/>
      <c r="M500" s="2"/>
      <c r="N500" s="366"/>
      <c r="O500" s="366"/>
      <c r="P500" s="4"/>
      <c r="Q500" s="366"/>
      <c r="R500" s="366"/>
      <c r="S500" s="366"/>
      <c r="T500" s="366"/>
      <c r="U500" s="367"/>
      <c r="V500" s="366"/>
      <c r="W500" s="367"/>
      <c r="X500" s="366"/>
      <c r="Y500" s="367"/>
      <c r="Z500" s="366"/>
      <c r="AA500" s="367"/>
      <c r="AB500" s="368"/>
    </row>
    <row r="501" spans="1:28" s="369" customFormat="1" x14ac:dyDescent="0.25">
      <c r="A501" s="2"/>
      <c r="B501" s="2"/>
      <c r="C501" s="2"/>
      <c r="D501" s="2"/>
      <c r="E501" s="2"/>
      <c r="F501" s="2"/>
      <c r="G501" s="2"/>
      <c r="H501" s="2"/>
      <c r="I501" s="2"/>
      <c r="J501" s="2"/>
      <c r="K501" s="2"/>
      <c r="L501" s="2"/>
      <c r="M501" s="2"/>
      <c r="N501" s="366"/>
      <c r="O501" s="366"/>
      <c r="P501" s="4"/>
      <c r="Q501" s="366"/>
      <c r="R501" s="366"/>
      <c r="S501" s="366"/>
      <c r="T501" s="366"/>
      <c r="U501" s="367"/>
      <c r="V501" s="366"/>
      <c r="W501" s="367"/>
      <c r="X501" s="366"/>
      <c r="Y501" s="367"/>
      <c r="Z501" s="366"/>
      <c r="AA501" s="367"/>
      <c r="AB501" s="368"/>
    </row>
    <row r="502" spans="1:28" s="369" customFormat="1" x14ac:dyDescent="0.25">
      <c r="A502" s="2"/>
      <c r="B502" s="2"/>
      <c r="C502" s="2"/>
      <c r="D502" s="2"/>
      <c r="E502" s="2"/>
      <c r="F502" s="2"/>
      <c r="G502" s="2"/>
      <c r="H502" s="2"/>
      <c r="I502" s="2"/>
      <c r="J502" s="2"/>
      <c r="K502" s="2"/>
      <c r="L502" s="2"/>
      <c r="M502" s="2"/>
      <c r="N502" s="366"/>
      <c r="O502" s="366"/>
      <c r="P502" s="4"/>
      <c r="Q502" s="366"/>
      <c r="R502" s="366"/>
      <c r="S502" s="366"/>
      <c r="T502" s="366"/>
      <c r="U502" s="367"/>
      <c r="V502" s="366"/>
      <c r="W502" s="367"/>
      <c r="X502" s="366"/>
      <c r="Y502" s="367"/>
      <c r="Z502" s="366"/>
      <c r="AA502" s="367"/>
      <c r="AB502" s="368"/>
    </row>
    <row r="503" spans="1:28" s="369" customFormat="1" x14ac:dyDescent="0.25">
      <c r="A503" s="2"/>
      <c r="B503" s="2"/>
      <c r="C503" s="2"/>
      <c r="D503" s="2"/>
      <c r="E503" s="2"/>
      <c r="F503" s="2"/>
      <c r="G503" s="2"/>
      <c r="H503" s="2"/>
      <c r="I503" s="2"/>
      <c r="J503" s="2"/>
      <c r="K503" s="2"/>
      <c r="L503" s="2"/>
      <c r="M503" s="2"/>
      <c r="N503" s="366"/>
      <c r="O503" s="366"/>
      <c r="P503" s="4"/>
      <c r="Q503" s="366"/>
      <c r="R503" s="366"/>
      <c r="S503" s="366"/>
      <c r="T503" s="366"/>
      <c r="U503" s="367"/>
      <c r="V503" s="366"/>
      <c r="W503" s="367"/>
      <c r="X503" s="366"/>
      <c r="Y503" s="367"/>
      <c r="Z503" s="366"/>
      <c r="AA503" s="367"/>
      <c r="AB503" s="368"/>
    </row>
    <row r="504" spans="1:28" s="369" customFormat="1" x14ac:dyDescent="0.25">
      <c r="A504" s="2"/>
      <c r="B504" s="2"/>
      <c r="C504" s="2"/>
      <c r="D504" s="2"/>
      <c r="E504" s="2"/>
      <c r="F504" s="2"/>
      <c r="G504" s="2"/>
      <c r="H504" s="2"/>
      <c r="I504" s="2"/>
      <c r="J504" s="2"/>
      <c r="K504" s="2"/>
      <c r="L504" s="2"/>
      <c r="M504" s="2"/>
      <c r="N504" s="366"/>
      <c r="O504" s="366"/>
      <c r="P504" s="4"/>
      <c r="Q504" s="366"/>
      <c r="R504" s="366"/>
      <c r="S504" s="366"/>
      <c r="T504" s="366"/>
      <c r="U504" s="367"/>
      <c r="V504" s="366"/>
      <c r="W504" s="367"/>
      <c r="X504" s="366"/>
      <c r="Y504" s="367"/>
      <c r="Z504" s="366"/>
      <c r="AA504" s="367"/>
      <c r="AB504" s="368"/>
    </row>
    <row r="505" spans="1:28" s="369" customFormat="1" x14ac:dyDescent="0.25">
      <c r="A505" s="2"/>
      <c r="B505" s="2"/>
      <c r="C505" s="2"/>
      <c r="D505" s="2"/>
      <c r="E505" s="2"/>
      <c r="F505" s="2"/>
      <c r="G505" s="2"/>
      <c r="H505" s="2"/>
      <c r="I505" s="2"/>
      <c r="J505" s="2"/>
      <c r="K505" s="2"/>
      <c r="L505" s="2"/>
      <c r="M505" s="2"/>
      <c r="N505" s="366"/>
      <c r="O505" s="366"/>
      <c r="P505" s="4"/>
      <c r="Q505" s="366"/>
      <c r="R505" s="366"/>
      <c r="S505" s="366"/>
      <c r="T505" s="366"/>
      <c r="U505" s="367"/>
      <c r="V505" s="366"/>
      <c r="W505" s="367"/>
      <c r="X505" s="366"/>
      <c r="Y505" s="367"/>
      <c r="Z505" s="366"/>
      <c r="AA505" s="367"/>
      <c r="AB505" s="368"/>
    </row>
    <row r="506" spans="1:28" s="369" customFormat="1" x14ac:dyDescent="0.25">
      <c r="A506" s="2"/>
      <c r="B506" s="2"/>
      <c r="C506" s="2"/>
      <c r="D506" s="2"/>
      <c r="E506" s="2"/>
      <c r="F506" s="2"/>
      <c r="G506" s="2"/>
      <c r="H506" s="2"/>
      <c r="I506" s="2"/>
      <c r="J506" s="2"/>
      <c r="K506" s="2"/>
      <c r="L506" s="2"/>
      <c r="M506" s="2"/>
      <c r="N506" s="366"/>
      <c r="O506" s="366"/>
      <c r="P506" s="4"/>
      <c r="Q506" s="366"/>
      <c r="R506" s="366"/>
      <c r="S506" s="366"/>
      <c r="T506" s="366"/>
      <c r="U506" s="367"/>
      <c r="V506" s="366"/>
      <c r="W506" s="367"/>
      <c r="X506" s="366"/>
      <c r="Y506" s="367"/>
      <c r="Z506" s="366"/>
      <c r="AA506" s="367"/>
      <c r="AB506" s="368"/>
    </row>
    <row r="507" spans="1:28" s="369" customFormat="1" x14ac:dyDescent="0.25">
      <c r="A507" s="2"/>
      <c r="B507" s="2"/>
      <c r="C507" s="2"/>
      <c r="D507" s="2"/>
      <c r="E507" s="2"/>
      <c r="F507" s="2"/>
      <c r="G507" s="2"/>
      <c r="H507" s="2"/>
      <c r="I507" s="2"/>
      <c r="J507" s="2"/>
      <c r="K507" s="2"/>
      <c r="L507" s="2"/>
      <c r="M507" s="2"/>
      <c r="N507" s="366"/>
      <c r="O507" s="366"/>
      <c r="P507" s="4"/>
      <c r="Q507" s="366"/>
      <c r="R507" s="366"/>
      <c r="S507" s="366"/>
      <c r="T507" s="366"/>
      <c r="U507" s="367"/>
      <c r="V507" s="366"/>
      <c r="W507" s="367"/>
      <c r="X507" s="366"/>
      <c r="Y507" s="367"/>
      <c r="Z507" s="366"/>
      <c r="AA507" s="367"/>
      <c r="AB507" s="368"/>
    </row>
    <row r="508" spans="1:28" s="369" customFormat="1" x14ac:dyDescent="0.25">
      <c r="A508" s="2"/>
      <c r="B508" s="2"/>
      <c r="C508" s="2"/>
      <c r="D508" s="2"/>
      <c r="E508" s="2"/>
      <c r="F508" s="2"/>
      <c r="G508" s="2"/>
      <c r="H508" s="2"/>
      <c r="I508" s="2"/>
      <c r="J508" s="2"/>
      <c r="K508" s="2"/>
      <c r="L508" s="2"/>
      <c r="M508" s="2"/>
      <c r="N508" s="366"/>
      <c r="O508" s="366"/>
      <c r="P508" s="4"/>
      <c r="Q508" s="366"/>
      <c r="R508" s="366"/>
      <c r="S508" s="366"/>
      <c r="T508" s="366"/>
      <c r="U508" s="367"/>
      <c r="V508" s="366"/>
      <c r="W508" s="367"/>
      <c r="X508" s="366"/>
      <c r="Y508" s="367"/>
      <c r="Z508" s="366"/>
      <c r="AA508" s="367"/>
      <c r="AB508" s="368"/>
    </row>
    <row r="509" spans="1:28" s="369" customFormat="1" x14ac:dyDescent="0.25">
      <c r="A509" s="2"/>
      <c r="B509" s="2"/>
      <c r="C509" s="2"/>
      <c r="D509" s="2"/>
      <c r="E509" s="2"/>
      <c r="F509" s="2"/>
      <c r="G509" s="2"/>
      <c r="H509" s="2"/>
      <c r="I509" s="2"/>
      <c r="J509" s="2"/>
      <c r="K509" s="2"/>
      <c r="L509" s="2"/>
      <c r="M509" s="2"/>
      <c r="N509" s="366"/>
      <c r="O509" s="366"/>
      <c r="P509" s="4"/>
      <c r="Q509" s="366"/>
      <c r="R509" s="366"/>
      <c r="S509" s="366"/>
      <c r="T509" s="366"/>
      <c r="U509" s="367"/>
      <c r="V509" s="366"/>
      <c r="W509" s="367"/>
      <c r="X509" s="366"/>
      <c r="Y509" s="367"/>
      <c r="Z509" s="366"/>
      <c r="AA509" s="367"/>
      <c r="AB509" s="368"/>
    </row>
    <row r="510" spans="1:28" s="369" customFormat="1" x14ac:dyDescent="0.25">
      <c r="A510" s="2"/>
      <c r="B510" s="2"/>
      <c r="C510" s="2"/>
      <c r="D510" s="2"/>
      <c r="E510" s="2"/>
      <c r="F510" s="2"/>
      <c r="G510" s="2"/>
      <c r="H510" s="2"/>
      <c r="I510" s="2"/>
      <c r="J510" s="2"/>
      <c r="K510" s="2"/>
      <c r="L510" s="2"/>
      <c r="M510" s="2"/>
      <c r="N510" s="366"/>
      <c r="O510" s="366"/>
      <c r="P510" s="4"/>
      <c r="Q510" s="366"/>
      <c r="R510" s="366"/>
      <c r="S510" s="366"/>
      <c r="T510" s="366"/>
      <c r="U510" s="367"/>
      <c r="V510" s="366"/>
      <c r="W510" s="367"/>
      <c r="X510" s="366"/>
      <c r="Y510" s="367"/>
      <c r="Z510" s="366"/>
      <c r="AA510" s="367"/>
      <c r="AB510" s="368"/>
    </row>
    <row r="511" spans="1:28" s="369" customFormat="1" x14ac:dyDescent="0.25">
      <c r="A511" s="2"/>
      <c r="B511" s="2"/>
      <c r="C511" s="2"/>
      <c r="D511" s="2"/>
      <c r="E511" s="2"/>
      <c r="F511" s="2"/>
      <c r="G511" s="2"/>
      <c r="H511" s="2"/>
      <c r="I511" s="2"/>
      <c r="J511" s="2"/>
      <c r="K511" s="2"/>
      <c r="L511" s="2"/>
      <c r="M511" s="2"/>
      <c r="N511" s="366"/>
      <c r="O511" s="366"/>
      <c r="P511" s="4"/>
      <c r="Q511" s="366"/>
      <c r="R511" s="366"/>
      <c r="S511" s="366"/>
      <c r="T511" s="366"/>
      <c r="U511" s="367"/>
      <c r="V511" s="366"/>
      <c r="W511" s="367"/>
      <c r="X511" s="366"/>
      <c r="Y511" s="367"/>
      <c r="Z511" s="366"/>
      <c r="AA511" s="367"/>
      <c r="AB511" s="368"/>
    </row>
    <row r="512" spans="1:28" s="369" customFormat="1" x14ac:dyDescent="0.25">
      <c r="A512" s="2"/>
      <c r="B512" s="2"/>
      <c r="C512" s="2"/>
      <c r="D512" s="2"/>
      <c r="E512" s="2"/>
      <c r="F512" s="2"/>
      <c r="G512" s="2"/>
      <c r="H512" s="2"/>
      <c r="I512" s="2"/>
      <c r="J512" s="2"/>
      <c r="K512" s="2"/>
      <c r="L512" s="2"/>
      <c r="M512" s="2"/>
      <c r="N512" s="366"/>
      <c r="O512" s="366"/>
      <c r="P512" s="4"/>
      <c r="Q512" s="366"/>
      <c r="R512" s="366"/>
      <c r="S512" s="366"/>
      <c r="T512" s="366"/>
      <c r="U512" s="367"/>
      <c r="V512" s="366"/>
      <c r="W512" s="367"/>
      <c r="X512" s="366"/>
      <c r="Y512" s="367"/>
      <c r="Z512" s="366"/>
      <c r="AA512" s="367"/>
      <c r="AB512" s="368"/>
    </row>
    <row r="513" spans="1:28" s="369" customFormat="1" x14ac:dyDescent="0.25">
      <c r="A513" s="2"/>
      <c r="B513" s="2"/>
      <c r="C513" s="2"/>
      <c r="D513" s="2"/>
      <c r="E513" s="2"/>
      <c r="F513" s="2"/>
      <c r="G513" s="2"/>
      <c r="H513" s="2"/>
      <c r="I513" s="2"/>
      <c r="J513" s="2"/>
      <c r="K513" s="2"/>
      <c r="L513" s="2"/>
      <c r="M513" s="2"/>
      <c r="N513" s="366"/>
      <c r="O513" s="366"/>
      <c r="P513" s="4"/>
      <c r="Q513" s="366"/>
      <c r="R513" s="366"/>
      <c r="S513" s="366"/>
      <c r="T513" s="366"/>
      <c r="U513" s="367"/>
      <c r="V513" s="366"/>
      <c r="W513" s="367"/>
      <c r="X513" s="366"/>
      <c r="Y513" s="367"/>
      <c r="Z513" s="366"/>
      <c r="AA513" s="367"/>
      <c r="AB513" s="368"/>
    </row>
    <row r="514" spans="1:28" s="369" customFormat="1" x14ac:dyDescent="0.25">
      <c r="A514" s="2"/>
      <c r="B514" s="2"/>
      <c r="C514" s="2"/>
      <c r="D514" s="2"/>
      <c r="E514" s="2"/>
      <c r="F514" s="2"/>
      <c r="G514" s="2"/>
      <c r="H514" s="2"/>
      <c r="I514" s="2"/>
      <c r="J514" s="2"/>
      <c r="K514" s="2"/>
      <c r="L514" s="2"/>
      <c r="M514" s="2"/>
      <c r="N514" s="366"/>
      <c r="O514" s="366"/>
      <c r="P514" s="4"/>
      <c r="Q514" s="366"/>
      <c r="R514" s="366"/>
      <c r="S514" s="366"/>
      <c r="T514" s="366"/>
      <c r="U514" s="367"/>
      <c r="V514" s="366"/>
      <c r="W514" s="367"/>
      <c r="X514" s="366"/>
      <c r="Y514" s="367"/>
      <c r="Z514" s="366"/>
      <c r="AA514" s="367"/>
      <c r="AB514" s="368"/>
    </row>
    <row r="515" spans="1:28" s="369" customFormat="1" x14ac:dyDescent="0.25">
      <c r="A515" s="2"/>
      <c r="B515" s="2"/>
      <c r="C515" s="2"/>
      <c r="D515" s="2"/>
      <c r="E515" s="2"/>
      <c r="F515" s="2"/>
      <c r="G515" s="2"/>
      <c r="H515" s="2"/>
      <c r="I515" s="2"/>
      <c r="J515" s="2"/>
      <c r="K515" s="2"/>
      <c r="L515" s="2"/>
      <c r="M515" s="2"/>
      <c r="N515" s="366"/>
      <c r="O515" s="366"/>
      <c r="P515" s="4"/>
      <c r="Q515" s="366"/>
      <c r="R515" s="366"/>
      <c r="S515" s="366"/>
      <c r="T515" s="366"/>
      <c r="U515" s="367"/>
      <c r="V515" s="366"/>
      <c r="W515" s="367"/>
      <c r="X515" s="366"/>
      <c r="Y515" s="367"/>
      <c r="Z515" s="366"/>
      <c r="AA515" s="367"/>
      <c r="AB515" s="368"/>
    </row>
    <row r="516" spans="1:28" s="369" customFormat="1" x14ac:dyDescent="0.25">
      <c r="A516" s="2"/>
      <c r="B516" s="2"/>
      <c r="C516" s="2"/>
      <c r="D516" s="2"/>
      <c r="E516" s="2"/>
      <c r="F516" s="2"/>
      <c r="G516" s="2"/>
      <c r="H516" s="2"/>
      <c r="I516" s="2"/>
      <c r="J516" s="2"/>
      <c r="K516" s="2"/>
      <c r="L516" s="2"/>
      <c r="M516" s="2"/>
      <c r="N516" s="366"/>
      <c r="O516" s="366"/>
      <c r="P516" s="4"/>
      <c r="Q516" s="366"/>
      <c r="R516" s="366"/>
      <c r="S516" s="366"/>
      <c r="T516" s="366"/>
      <c r="U516" s="367"/>
      <c r="V516" s="366"/>
      <c r="W516" s="367"/>
      <c r="X516" s="366"/>
      <c r="Y516" s="367"/>
      <c r="Z516" s="366"/>
      <c r="AA516" s="367"/>
      <c r="AB516" s="368"/>
    </row>
    <row r="517" spans="1:28" s="369" customFormat="1" x14ac:dyDescent="0.25">
      <c r="A517" s="2"/>
      <c r="B517" s="2"/>
      <c r="C517" s="2"/>
      <c r="D517" s="2"/>
      <c r="E517" s="2"/>
      <c r="F517" s="2"/>
      <c r="G517" s="2"/>
      <c r="H517" s="2"/>
      <c r="I517" s="2"/>
      <c r="J517" s="2"/>
      <c r="K517" s="2"/>
      <c r="L517" s="2"/>
      <c r="M517" s="2"/>
      <c r="N517" s="366"/>
      <c r="O517" s="366"/>
      <c r="P517" s="4"/>
      <c r="Q517" s="366"/>
      <c r="R517" s="366"/>
      <c r="S517" s="366"/>
      <c r="T517" s="366"/>
      <c r="U517" s="367"/>
      <c r="V517" s="366"/>
      <c r="W517" s="367"/>
      <c r="X517" s="366"/>
      <c r="Y517" s="367"/>
      <c r="Z517" s="366"/>
      <c r="AA517" s="367"/>
      <c r="AB517" s="368"/>
    </row>
    <row r="518" spans="1:28" s="369" customFormat="1" x14ac:dyDescent="0.25">
      <c r="A518" s="2"/>
      <c r="B518" s="2"/>
      <c r="C518" s="2"/>
      <c r="D518" s="2"/>
      <c r="E518" s="2"/>
      <c r="F518" s="2"/>
      <c r="G518" s="2"/>
      <c r="H518" s="2"/>
      <c r="I518" s="2"/>
      <c r="J518" s="2"/>
      <c r="K518" s="2"/>
      <c r="L518" s="2"/>
      <c r="M518" s="2"/>
      <c r="N518" s="366"/>
      <c r="O518" s="366"/>
      <c r="P518" s="4"/>
      <c r="Q518" s="366"/>
      <c r="R518" s="366"/>
      <c r="S518" s="366"/>
      <c r="T518" s="366"/>
      <c r="U518" s="367"/>
      <c r="V518" s="366"/>
      <c r="W518" s="367"/>
      <c r="X518" s="366"/>
      <c r="Y518" s="367"/>
      <c r="Z518" s="366"/>
      <c r="AA518" s="367"/>
      <c r="AB518" s="368"/>
    </row>
    <row r="519" spans="1:28" s="369" customFormat="1" x14ac:dyDescent="0.25">
      <c r="A519" s="2"/>
      <c r="B519" s="2"/>
      <c r="C519" s="2"/>
      <c r="D519" s="2"/>
      <c r="E519" s="2"/>
      <c r="F519" s="2"/>
      <c r="G519" s="2"/>
      <c r="H519" s="2"/>
      <c r="I519" s="2"/>
      <c r="J519" s="2"/>
      <c r="K519" s="2"/>
      <c r="L519" s="2"/>
      <c r="M519" s="2"/>
      <c r="N519" s="366"/>
      <c r="O519" s="366"/>
      <c r="P519" s="4"/>
      <c r="Q519" s="366"/>
      <c r="R519" s="366"/>
      <c r="S519" s="366"/>
      <c r="T519" s="366"/>
      <c r="U519" s="367"/>
      <c r="V519" s="366"/>
      <c r="W519" s="367"/>
      <c r="X519" s="366"/>
      <c r="Y519" s="367"/>
      <c r="Z519" s="366"/>
      <c r="AA519" s="367"/>
      <c r="AB519" s="368"/>
    </row>
    <row r="520" spans="1:28" s="369" customFormat="1" x14ac:dyDescent="0.25">
      <c r="A520" s="2"/>
      <c r="B520" s="2"/>
      <c r="C520" s="2"/>
      <c r="D520" s="2"/>
      <c r="E520" s="2"/>
      <c r="F520" s="2"/>
      <c r="G520" s="2"/>
      <c r="H520" s="2"/>
      <c r="I520" s="2"/>
      <c r="J520" s="2"/>
      <c r="K520" s="2"/>
      <c r="L520" s="2"/>
      <c r="M520" s="2"/>
      <c r="N520" s="366"/>
      <c r="O520" s="366"/>
      <c r="P520" s="4"/>
      <c r="Q520" s="366"/>
      <c r="R520" s="366"/>
      <c r="S520" s="366"/>
      <c r="T520" s="366"/>
      <c r="U520" s="367"/>
      <c r="V520" s="366"/>
      <c r="W520" s="367"/>
      <c r="X520" s="366"/>
      <c r="Y520" s="367"/>
      <c r="Z520" s="366"/>
      <c r="AA520" s="367"/>
      <c r="AB520" s="368"/>
    </row>
    <row r="521" spans="1:28" s="369" customFormat="1" x14ac:dyDescent="0.25">
      <c r="A521" s="2"/>
      <c r="B521" s="2"/>
      <c r="C521" s="2"/>
      <c r="D521" s="2"/>
      <c r="E521" s="2"/>
      <c r="F521" s="2"/>
      <c r="G521" s="2"/>
      <c r="H521" s="2"/>
      <c r="I521" s="2"/>
      <c r="J521" s="2"/>
      <c r="K521" s="2"/>
      <c r="L521" s="2"/>
      <c r="M521" s="2"/>
      <c r="N521" s="366"/>
      <c r="O521" s="366"/>
      <c r="P521" s="4"/>
      <c r="Q521" s="366"/>
      <c r="R521" s="366"/>
      <c r="S521" s="366"/>
      <c r="T521" s="366"/>
      <c r="U521" s="367"/>
      <c r="V521" s="366"/>
      <c r="W521" s="367"/>
      <c r="X521" s="366"/>
      <c r="Y521" s="367"/>
      <c r="Z521" s="366"/>
      <c r="AA521" s="367"/>
      <c r="AB521" s="368"/>
    </row>
    <row r="522" spans="1:28" s="369" customFormat="1" x14ac:dyDescent="0.25">
      <c r="A522" s="2"/>
      <c r="B522" s="2"/>
      <c r="C522" s="2"/>
      <c r="D522" s="2"/>
      <c r="E522" s="2"/>
      <c r="F522" s="2"/>
      <c r="G522" s="2"/>
      <c r="H522" s="2"/>
      <c r="I522" s="2"/>
      <c r="J522" s="2"/>
      <c r="K522" s="2"/>
      <c r="L522" s="2"/>
      <c r="M522" s="2"/>
      <c r="N522" s="366"/>
      <c r="O522" s="366"/>
      <c r="P522" s="4"/>
      <c r="Q522" s="366"/>
      <c r="R522" s="366"/>
      <c r="S522" s="366"/>
      <c r="T522" s="366"/>
      <c r="U522" s="367"/>
      <c r="V522" s="366"/>
      <c r="W522" s="367"/>
      <c r="X522" s="366"/>
      <c r="Y522" s="367"/>
      <c r="Z522" s="366"/>
      <c r="AA522" s="367"/>
      <c r="AB522" s="368"/>
    </row>
    <row r="523" spans="1:28" s="369" customFormat="1" x14ac:dyDescent="0.25">
      <c r="A523" s="2"/>
      <c r="B523" s="2"/>
      <c r="C523" s="2"/>
      <c r="D523" s="2"/>
      <c r="E523" s="2"/>
      <c r="F523" s="2"/>
      <c r="G523" s="2"/>
      <c r="H523" s="2"/>
      <c r="I523" s="2"/>
      <c r="J523" s="2"/>
      <c r="K523" s="2"/>
      <c r="L523" s="2"/>
      <c r="M523" s="2"/>
      <c r="N523" s="366"/>
      <c r="O523" s="366"/>
      <c r="P523" s="4"/>
      <c r="Q523" s="366"/>
      <c r="R523" s="366"/>
      <c r="S523" s="366"/>
      <c r="T523" s="366"/>
      <c r="U523" s="367"/>
      <c r="V523" s="366"/>
      <c r="W523" s="367"/>
      <c r="X523" s="366"/>
      <c r="Y523" s="367"/>
      <c r="Z523" s="366"/>
      <c r="AA523" s="367"/>
      <c r="AB523" s="368"/>
    </row>
    <row r="524" spans="1:28" s="369" customFormat="1" x14ac:dyDescent="0.25">
      <c r="A524" s="2"/>
      <c r="B524" s="2"/>
      <c r="C524" s="2"/>
      <c r="D524" s="2"/>
      <c r="E524" s="2"/>
      <c r="F524" s="2"/>
      <c r="G524" s="2"/>
      <c r="H524" s="2"/>
      <c r="I524" s="2"/>
      <c r="J524" s="2"/>
      <c r="K524" s="2"/>
      <c r="L524" s="2"/>
      <c r="M524" s="2"/>
      <c r="N524" s="366"/>
      <c r="O524" s="366"/>
      <c r="P524" s="4"/>
      <c r="Q524" s="366"/>
      <c r="R524" s="366"/>
      <c r="S524" s="366"/>
      <c r="T524" s="366"/>
      <c r="U524" s="367"/>
      <c r="V524" s="366"/>
      <c r="W524" s="367"/>
      <c r="X524" s="366"/>
      <c r="Y524" s="367"/>
      <c r="Z524" s="366"/>
      <c r="AA524" s="367"/>
      <c r="AB524" s="368"/>
    </row>
    <row r="525" spans="1:28" s="369" customFormat="1" x14ac:dyDescent="0.25">
      <c r="A525" s="2"/>
      <c r="B525" s="2"/>
      <c r="C525" s="2"/>
      <c r="D525" s="2"/>
      <c r="E525" s="2"/>
      <c r="F525" s="2"/>
      <c r="G525" s="2"/>
      <c r="H525" s="2"/>
      <c r="I525" s="2"/>
      <c r="J525" s="2"/>
      <c r="K525" s="2"/>
      <c r="L525" s="2"/>
      <c r="M525" s="2"/>
      <c r="N525" s="366"/>
      <c r="O525" s="366"/>
      <c r="P525" s="4"/>
      <c r="Q525" s="366"/>
      <c r="R525" s="366"/>
      <c r="S525" s="366"/>
      <c r="T525" s="366"/>
      <c r="U525" s="367"/>
      <c r="V525" s="366"/>
      <c r="W525" s="367"/>
      <c r="X525" s="366"/>
      <c r="Y525" s="367"/>
      <c r="Z525" s="366"/>
      <c r="AA525" s="367"/>
      <c r="AB525" s="368"/>
    </row>
    <row r="526" spans="1:28" s="369" customFormat="1" x14ac:dyDescent="0.25">
      <c r="A526" s="2"/>
      <c r="B526" s="2"/>
      <c r="C526" s="2"/>
      <c r="D526" s="2"/>
      <c r="E526" s="2"/>
      <c r="F526" s="2"/>
      <c r="G526" s="2"/>
      <c r="H526" s="2"/>
      <c r="I526" s="2"/>
      <c r="J526" s="2"/>
      <c r="K526" s="2"/>
      <c r="L526" s="2"/>
      <c r="M526" s="2"/>
      <c r="N526" s="366"/>
      <c r="O526" s="366"/>
      <c r="P526" s="4"/>
      <c r="Q526" s="366"/>
      <c r="R526" s="366"/>
      <c r="S526" s="366"/>
      <c r="T526" s="366"/>
      <c r="U526" s="367"/>
      <c r="V526" s="366"/>
      <c r="W526" s="367"/>
      <c r="X526" s="366"/>
      <c r="Y526" s="367"/>
      <c r="Z526" s="366"/>
      <c r="AA526" s="367"/>
      <c r="AB526" s="368"/>
    </row>
    <row r="527" spans="1:28" s="369" customFormat="1" x14ac:dyDescent="0.25">
      <c r="A527" s="2"/>
      <c r="B527" s="2"/>
      <c r="C527" s="2"/>
      <c r="D527" s="2"/>
      <c r="E527" s="2"/>
      <c r="F527" s="2"/>
      <c r="G527" s="2"/>
      <c r="H527" s="2"/>
      <c r="I527" s="2"/>
      <c r="J527" s="2"/>
      <c r="K527" s="2"/>
      <c r="L527" s="2"/>
      <c r="M527" s="2"/>
      <c r="N527" s="366"/>
      <c r="O527" s="366"/>
      <c r="P527" s="4"/>
      <c r="Q527" s="366"/>
      <c r="R527" s="366"/>
      <c r="S527" s="366"/>
      <c r="T527" s="366"/>
      <c r="U527" s="367"/>
      <c r="V527" s="366"/>
      <c r="W527" s="367"/>
      <c r="X527" s="366"/>
      <c r="Y527" s="367"/>
      <c r="Z527" s="366"/>
      <c r="AA527" s="367"/>
      <c r="AB527" s="368"/>
    </row>
    <row r="528" spans="1:28" s="369" customFormat="1" x14ac:dyDescent="0.25">
      <c r="A528" s="2"/>
      <c r="B528" s="2"/>
      <c r="C528" s="2"/>
      <c r="D528" s="2"/>
      <c r="E528" s="2"/>
      <c r="F528" s="2"/>
      <c r="G528" s="2"/>
      <c r="H528" s="2"/>
      <c r="I528" s="2"/>
      <c r="J528" s="2"/>
      <c r="K528" s="2"/>
      <c r="L528" s="2"/>
      <c r="M528" s="2"/>
      <c r="N528" s="366"/>
      <c r="O528" s="366"/>
      <c r="P528" s="4"/>
      <c r="Q528" s="366"/>
      <c r="R528" s="366"/>
      <c r="S528" s="366"/>
      <c r="T528" s="366"/>
      <c r="U528" s="367"/>
      <c r="V528" s="366"/>
      <c r="W528" s="367"/>
      <c r="X528" s="366"/>
      <c r="Y528" s="367"/>
      <c r="Z528" s="366"/>
      <c r="AA528" s="367"/>
      <c r="AB528" s="368"/>
    </row>
    <row r="529" spans="1:28" s="369" customFormat="1" x14ac:dyDescent="0.25">
      <c r="A529" s="2"/>
      <c r="B529" s="2"/>
      <c r="C529" s="2"/>
      <c r="D529" s="2"/>
      <c r="E529" s="2"/>
      <c r="F529" s="2"/>
      <c r="G529" s="2"/>
      <c r="H529" s="2"/>
      <c r="I529" s="2"/>
      <c r="J529" s="2"/>
      <c r="K529" s="2"/>
      <c r="L529" s="2"/>
      <c r="M529" s="2"/>
      <c r="N529" s="366"/>
      <c r="O529" s="366"/>
      <c r="P529" s="4"/>
      <c r="Q529" s="366"/>
      <c r="R529" s="366"/>
      <c r="S529" s="366"/>
      <c r="T529" s="366"/>
      <c r="U529" s="367"/>
      <c r="V529" s="366"/>
      <c r="W529" s="367"/>
      <c r="X529" s="366"/>
      <c r="Y529" s="367"/>
      <c r="Z529" s="366"/>
      <c r="AA529" s="367"/>
      <c r="AB529" s="368"/>
    </row>
    <row r="530" spans="1:28" s="369" customFormat="1" x14ac:dyDescent="0.25">
      <c r="A530" s="2"/>
      <c r="B530" s="2"/>
      <c r="C530" s="2"/>
      <c r="D530" s="2"/>
      <c r="E530" s="2"/>
      <c r="F530" s="2"/>
      <c r="G530" s="2"/>
      <c r="H530" s="2"/>
      <c r="I530" s="2"/>
      <c r="J530" s="2"/>
      <c r="K530" s="2"/>
      <c r="L530" s="2"/>
      <c r="M530" s="2"/>
      <c r="N530" s="366"/>
      <c r="O530" s="366"/>
      <c r="P530" s="4"/>
      <c r="Q530" s="366"/>
      <c r="R530" s="366"/>
      <c r="S530" s="366"/>
      <c r="T530" s="366"/>
      <c r="U530" s="367"/>
      <c r="V530" s="366"/>
      <c r="W530" s="367"/>
      <c r="X530" s="366"/>
      <c r="Y530" s="367"/>
      <c r="Z530" s="366"/>
      <c r="AA530" s="367"/>
      <c r="AB530" s="368"/>
    </row>
    <row r="531" spans="1:28" s="369" customFormat="1" x14ac:dyDescent="0.25">
      <c r="A531" s="2"/>
      <c r="B531" s="2"/>
      <c r="C531" s="2"/>
      <c r="D531" s="2"/>
      <c r="E531" s="2"/>
      <c r="F531" s="2"/>
      <c r="G531" s="2"/>
      <c r="H531" s="2"/>
      <c r="I531" s="2"/>
      <c r="J531" s="2"/>
      <c r="K531" s="2"/>
      <c r="L531" s="2"/>
      <c r="M531" s="2"/>
      <c r="N531" s="366"/>
      <c r="O531" s="366"/>
      <c r="P531" s="4"/>
      <c r="Q531" s="366"/>
      <c r="R531" s="366"/>
      <c r="S531" s="366"/>
      <c r="T531" s="366"/>
      <c r="U531" s="367"/>
      <c r="V531" s="366"/>
      <c r="W531" s="367"/>
      <c r="X531" s="366"/>
      <c r="Y531" s="367"/>
      <c r="Z531" s="366"/>
      <c r="AA531" s="367"/>
      <c r="AB531" s="368"/>
    </row>
    <row r="532" spans="1:28" s="369" customFormat="1" x14ac:dyDescent="0.25">
      <c r="A532" s="2"/>
      <c r="B532" s="2"/>
      <c r="C532" s="2"/>
      <c r="D532" s="2"/>
      <c r="E532" s="2"/>
      <c r="F532" s="2"/>
      <c r="G532" s="2"/>
      <c r="H532" s="2"/>
      <c r="I532" s="2"/>
      <c r="J532" s="2"/>
      <c r="K532" s="2"/>
      <c r="L532" s="2"/>
      <c r="M532" s="2"/>
      <c r="N532" s="366"/>
      <c r="O532" s="366"/>
      <c r="P532" s="4"/>
      <c r="Q532" s="366"/>
      <c r="R532" s="366"/>
      <c r="S532" s="366"/>
      <c r="T532" s="366"/>
      <c r="U532" s="367"/>
      <c r="V532" s="366"/>
      <c r="W532" s="367"/>
      <c r="X532" s="366"/>
      <c r="Y532" s="367"/>
      <c r="Z532" s="366"/>
      <c r="AA532" s="367"/>
      <c r="AB532" s="368"/>
    </row>
    <row r="533" spans="1:28" s="369" customFormat="1" x14ac:dyDescent="0.25">
      <c r="A533" s="2"/>
      <c r="B533" s="2"/>
      <c r="C533" s="2"/>
      <c r="D533" s="2"/>
      <c r="E533" s="2"/>
      <c r="F533" s="2"/>
      <c r="G533" s="2"/>
      <c r="H533" s="2"/>
      <c r="I533" s="2"/>
      <c r="J533" s="2"/>
      <c r="K533" s="2"/>
      <c r="L533" s="2"/>
      <c r="M533" s="2"/>
      <c r="N533" s="366"/>
      <c r="O533" s="366"/>
      <c r="P533" s="4"/>
      <c r="Q533" s="366"/>
      <c r="R533" s="366"/>
      <c r="S533" s="366"/>
      <c r="T533" s="366"/>
      <c r="U533" s="367"/>
      <c r="V533" s="366"/>
      <c r="W533" s="367"/>
      <c r="X533" s="366"/>
      <c r="Y533" s="367"/>
      <c r="Z533" s="366"/>
      <c r="AA533" s="367"/>
      <c r="AB533" s="368"/>
    </row>
    <row r="534" spans="1:28" s="369" customFormat="1" x14ac:dyDescent="0.25">
      <c r="A534" s="2"/>
      <c r="B534" s="2"/>
      <c r="C534" s="2"/>
      <c r="D534" s="2"/>
      <c r="E534" s="2"/>
      <c r="F534" s="2"/>
      <c r="G534" s="2"/>
      <c r="H534" s="2"/>
      <c r="I534" s="2"/>
      <c r="J534" s="2"/>
      <c r="K534" s="2"/>
      <c r="L534" s="2"/>
      <c r="M534" s="2"/>
      <c r="N534" s="366"/>
      <c r="O534" s="366"/>
      <c r="P534" s="4"/>
      <c r="Q534" s="366"/>
      <c r="R534" s="366"/>
      <c r="S534" s="366"/>
      <c r="T534" s="366"/>
      <c r="U534" s="367"/>
      <c r="V534" s="366"/>
      <c r="W534" s="367"/>
      <c r="X534" s="366"/>
      <c r="Y534" s="367"/>
      <c r="Z534" s="366"/>
      <c r="AA534" s="367"/>
      <c r="AB534" s="368"/>
    </row>
    <row r="535" spans="1:28" s="369" customFormat="1" x14ac:dyDescent="0.25">
      <c r="A535" s="2"/>
      <c r="B535" s="2"/>
      <c r="C535" s="2"/>
      <c r="D535" s="2"/>
      <c r="E535" s="2"/>
      <c r="F535" s="2"/>
      <c r="G535" s="2"/>
      <c r="H535" s="2"/>
      <c r="I535" s="2"/>
      <c r="J535" s="2"/>
      <c r="K535" s="2"/>
      <c r="L535" s="2"/>
      <c r="M535" s="2"/>
      <c r="N535" s="366"/>
      <c r="O535" s="366"/>
      <c r="P535" s="4"/>
      <c r="Q535" s="366"/>
      <c r="R535" s="366"/>
      <c r="S535" s="366"/>
      <c r="T535" s="366"/>
      <c r="U535" s="367"/>
      <c r="V535" s="366"/>
      <c r="W535" s="367"/>
      <c r="X535" s="366"/>
      <c r="Y535" s="367"/>
      <c r="Z535" s="366"/>
      <c r="AA535" s="367"/>
      <c r="AB535" s="368"/>
    </row>
    <row r="536" spans="1:28" s="369" customFormat="1" x14ac:dyDescent="0.25">
      <c r="A536" s="2"/>
      <c r="B536" s="2"/>
      <c r="C536" s="2"/>
      <c r="D536" s="2"/>
      <c r="E536" s="2"/>
      <c r="F536" s="2"/>
      <c r="G536" s="2"/>
      <c r="H536" s="2"/>
      <c r="I536" s="2"/>
      <c r="J536" s="2"/>
      <c r="K536" s="2"/>
      <c r="L536" s="2"/>
      <c r="M536" s="2"/>
      <c r="N536" s="366"/>
      <c r="O536" s="366"/>
      <c r="P536" s="4"/>
      <c r="Q536" s="366"/>
      <c r="R536" s="366"/>
      <c r="S536" s="366"/>
      <c r="T536" s="366"/>
      <c r="U536" s="367"/>
      <c r="V536" s="366"/>
      <c r="W536" s="367"/>
      <c r="X536" s="366"/>
      <c r="Y536" s="367"/>
      <c r="Z536" s="366"/>
      <c r="AA536" s="367"/>
      <c r="AB536" s="368"/>
    </row>
    <row r="537" spans="1:28" s="369" customFormat="1" x14ac:dyDescent="0.25">
      <c r="A537" s="2"/>
      <c r="B537" s="2"/>
      <c r="C537" s="2"/>
      <c r="D537" s="2"/>
      <c r="E537" s="2"/>
      <c r="F537" s="2"/>
      <c r="G537" s="2"/>
      <c r="H537" s="2"/>
      <c r="I537" s="2"/>
      <c r="J537" s="2"/>
      <c r="K537" s="2"/>
      <c r="L537" s="2"/>
      <c r="M537" s="2"/>
      <c r="N537" s="366"/>
      <c r="O537" s="366"/>
      <c r="P537" s="4"/>
      <c r="Q537" s="366"/>
      <c r="R537" s="366"/>
      <c r="S537" s="366"/>
      <c r="T537" s="366"/>
      <c r="U537" s="367"/>
      <c r="V537" s="366"/>
      <c r="W537" s="367"/>
      <c r="X537" s="366"/>
      <c r="Y537" s="367"/>
      <c r="Z537" s="366"/>
      <c r="AA537" s="367"/>
      <c r="AB537" s="368"/>
    </row>
    <row r="538" spans="1:28" s="369" customFormat="1" x14ac:dyDescent="0.25">
      <c r="A538" s="2"/>
      <c r="B538" s="2"/>
      <c r="C538" s="2"/>
      <c r="D538" s="2"/>
      <c r="E538" s="2"/>
      <c r="F538" s="2"/>
      <c r="G538" s="2"/>
      <c r="H538" s="2"/>
      <c r="I538" s="2"/>
      <c r="J538" s="2"/>
      <c r="K538" s="2"/>
      <c r="L538" s="2"/>
      <c r="M538" s="2"/>
      <c r="N538" s="366"/>
      <c r="O538" s="366"/>
      <c r="P538" s="4"/>
      <c r="Q538" s="366"/>
      <c r="R538" s="366"/>
      <c r="S538" s="366"/>
      <c r="T538" s="366"/>
      <c r="U538" s="367"/>
      <c r="V538" s="366"/>
      <c r="W538" s="367"/>
      <c r="X538" s="366"/>
      <c r="Y538" s="367"/>
      <c r="Z538" s="366"/>
      <c r="AA538" s="367"/>
      <c r="AB538" s="368"/>
    </row>
    <row r="539" spans="1:28" s="369" customFormat="1" x14ac:dyDescent="0.25">
      <c r="A539" s="2"/>
      <c r="B539" s="2"/>
      <c r="C539" s="2"/>
      <c r="D539" s="2"/>
      <c r="E539" s="2"/>
      <c r="F539" s="2"/>
      <c r="G539" s="2"/>
      <c r="H539" s="2"/>
      <c r="I539" s="2"/>
      <c r="J539" s="2"/>
      <c r="K539" s="2"/>
      <c r="L539" s="2"/>
      <c r="M539" s="2"/>
      <c r="N539" s="366"/>
      <c r="O539" s="366"/>
      <c r="P539" s="4"/>
      <c r="Q539" s="366"/>
      <c r="R539" s="366"/>
      <c r="S539" s="366"/>
      <c r="T539" s="366"/>
      <c r="U539" s="367"/>
      <c r="V539" s="366"/>
      <c r="W539" s="367"/>
      <c r="X539" s="366"/>
      <c r="Y539" s="367"/>
      <c r="Z539" s="366"/>
      <c r="AA539" s="367"/>
      <c r="AB539" s="368"/>
    </row>
    <row r="540" spans="1:28" s="369" customFormat="1" x14ac:dyDescent="0.25">
      <c r="A540" s="2"/>
      <c r="B540" s="2"/>
      <c r="C540" s="2"/>
      <c r="D540" s="2"/>
      <c r="E540" s="2"/>
      <c r="F540" s="2"/>
      <c r="G540" s="2"/>
      <c r="H540" s="2"/>
      <c r="I540" s="2"/>
      <c r="J540" s="2"/>
      <c r="K540" s="2"/>
      <c r="L540" s="2"/>
      <c r="M540" s="2"/>
      <c r="N540" s="366"/>
      <c r="O540" s="366"/>
      <c r="P540" s="4"/>
      <c r="Q540" s="366"/>
      <c r="R540" s="366"/>
      <c r="S540" s="366"/>
      <c r="T540" s="366"/>
      <c r="U540" s="367"/>
      <c r="V540" s="366"/>
      <c r="W540" s="367"/>
      <c r="X540" s="366"/>
      <c r="Y540" s="367"/>
      <c r="Z540" s="366"/>
      <c r="AA540" s="367"/>
      <c r="AB540" s="368"/>
    </row>
    <row r="541" spans="1:28" s="369" customFormat="1" x14ac:dyDescent="0.25">
      <c r="A541" s="2"/>
      <c r="B541" s="2"/>
      <c r="C541" s="2"/>
      <c r="D541" s="2"/>
      <c r="E541" s="2"/>
      <c r="F541" s="2"/>
      <c r="G541" s="2"/>
      <c r="H541" s="2"/>
      <c r="I541" s="2"/>
      <c r="J541" s="2"/>
      <c r="K541" s="2"/>
      <c r="L541" s="2"/>
      <c r="M541" s="2"/>
      <c r="N541" s="366"/>
      <c r="O541" s="366"/>
      <c r="P541" s="4"/>
      <c r="Q541" s="366"/>
      <c r="R541" s="366"/>
      <c r="S541" s="366"/>
      <c r="T541" s="366"/>
      <c r="U541" s="367"/>
      <c r="V541" s="366"/>
      <c r="W541" s="367"/>
      <c r="X541" s="366"/>
      <c r="Y541" s="367"/>
      <c r="Z541" s="366"/>
      <c r="AA541" s="367"/>
      <c r="AB541" s="368"/>
    </row>
    <row r="542" spans="1:28" s="369" customFormat="1" x14ac:dyDescent="0.25">
      <c r="A542" s="2"/>
      <c r="B542" s="2"/>
      <c r="C542" s="2"/>
      <c r="D542" s="2"/>
      <c r="E542" s="2"/>
      <c r="F542" s="2"/>
      <c r="G542" s="2"/>
      <c r="H542" s="2"/>
      <c r="I542" s="2"/>
      <c r="J542" s="2"/>
      <c r="K542" s="2"/>
      <c r="L542" s="2"/>
      <c r="M542" s="2"/>
      <c r="N542" s="366"/>
      <c r="O542" s="366"/>
      <c r="P542" s="4"/>
      <c r="Q542" s="366"/>
      <c r="R542" s="366"/>
      <c r="S542" s="366"/>
      <c r="T542" s="366"/>
      <c r="U542" s="367"/>
      <c r="V542" s="366"/>
      <c r="W542" s="367"/>
      <c r="X542" s="366"/>
      <c r="Y542" s="367"/>
      <c r="Z542" s="366"/>
      <c r="AA542" s="367"/>
      <c r="AB542" s="368"/>
    </row>
    <row r="543" spans="1:28" s="369" customFormat="1" x14ac:dyDescent="0.25">
      <c r="A543" s="2"/>
      <c r="B543" s="2"/>
      <c r="C543" s="2"/>
      <c r="D543" s="2"/>
      <c r="E543" s="2"/>
      <c r="F543" s="2"/>
      <c r="G543" s="2"/>
      <c r="H543" s="2"/>
      <c r="I543" s="2"/>
      <c r="J543" s="2"/>
      <c r="K543" s="2"/>
      <c r="L543" s="2"/>
      <c r="M543" s="2"/>
      <c r="N543" s="366"/>
      <c r="O543" s="366"/>
      <c r="P543" s="4"/>
      <c r="Q543" s="366"/>
      <c r="R543" s="366"/>
      <c r="S543" s="366"/>
      <c r="T543" s="366"/>
      <c r="U543" s="367"/>
      <c r="V543" s="366"/>
      <c r="W543" s="367"/>
      <c r="X543" s="366"/>
      <c r="Y543" s="367"/>
      <c r="Z543" s="366"/>
      <c r="AA543" s="367"/>
      <c r="AB543" s="368"/>
    </row>
    <row r="544" spans="1:28" s="369" customFormat="1" x14ac:dyDescent="0.25">
      <c r="A544" s="2"/>
      <c r="B544" s="2"/>
      <c r="C544" s="2"/>
      <c r="D544" s="2"/>
      <c r="E544" s="2"/>
      <c r="F544" s="2"/>
      <c r="G544" s="2"/>
      <c r="H544" s="2"/>
      <c r="I544" s="2"/>
      <c r="J544" s="2"/>
      <c r="K544" s="2"/>
      <c r="L544" s="2"/>
      <c r="M544" s="2"/>
      <c r="N544" s="366"/>
      <c r="O544" s="366"/>
      <c r="P544" s="4"/>
      <c r="Q544" s="366"/>
      <c r="R544" s="366"/>
      <c r="S544" s="366"/>
      <c r="T544" s="366"/>
      <c r="U544" s="367"/>
      <c r="V544" s="366"/>
      <c r="W544" s="367"/>
      <c r="X544" s="366"/>
      <c r="Y544" s="367"/>
      <c r="Z544" s="366"/>
      <c r="AA544" s="367"/>
      <c r="AB544" s="368"/>
    </row>
    <row r="545" spans="1:28" s="369" customFormat="1" x14ac:dyDescent="0.25">
      <c r="A545" s="2"/>
      <c r="B545" s="2"/>
      <c r="C545" s="2"/>
      <c r="D545" s="2"/>
      <c r="E545" s="2"/>
      <c r="F545" s="2"/>
      <c r="G545" s="2"/>
      <c r="H545" s="2"/>
      <c r="I545" s="2"/>
      <c r="J545" s="2"/>
      <c r="K545" s="2"/>
      <c r="L545" s="2"/>
      <c r="M545" s="2"/>
      <c r="N545" s="366"/>
      <c r="O545" s="366"/>
      <c r="P545" s="4"/>
      <c r="Q545" s="366"/>
      <c r="R545" s="366"/>
      <c r="S545" s="366"/>
      <c r="T545" s="366"/>
      <c r="U545" s="367"/>
      <c r="V545" s="366"/>
      <c r="W545" s="367"/>
      <c r="X545" s="366"/>
      <c r="Y545" s="367"/>
      <c r="Z545" s="366"/>
      <c r="AA545" s="367"/>
      <c r="AB545" s="368"/>
    </row>
    <row r="546" spans="1:28" s="369" customFormat="1" x14ac:dyDescent="0.25">
      <c r="A546" s="2"/>
      <c r="B546" s="2"/>
      <c r="C546" s="2"/>
      <c r="D546" s="2"/>
      <c r="E546" s="2"/>
      <c r="F546" s="2"/>
      <c r="G546" s="2"/>
      <c r="H546" s="2"/>
      <c r="I546" s="2"/>
      <c r="J546" s="2"/>
      <c r="K546" s="2"/>
      <c r="L546" s="2"/>
      <c r="M546" s="2"/>
      <c r="N546" s="366"/>
      <c r="O546" s="366"/>
      <c r="P546" s="4"/>
      <c r="Q546" s="366"/>
      <c r="R546" s="366"/>
      <c r="S546" s="366"/>
      <c r="T546" s="366"/>
      <c r="U546" s="367"/>
      <c r="V546" s="366"/>
      <c r="W546" s="367"/>
      <c r="X546" s="366"/>
      <c r="Y546" s="367"/>
      <c r="Z546" s="366"/>
      <c r="AA546" s="367"/>
      <c r="AB546" s="368"/>
    </row>
    <row r="547" spans="1:28" s="369" customFormat="1" x14ac:dyDescent="0.25">
      <c r="A547" s="2"/>
      <c r="B547" s="2"/>
      <c r="C547" s="2"/>
      <c r="D547" s="2"/>
      <c r="E547" s="2"/>
      <c r="F547" s="2"/>
      <c r="G547" s="2"/>
      <c r="H547" s="2"/>
      <c r="I547" s="2"/>
      <c r="J547" s="2"/>
      <c r="K547" s="2"/>
      <c r="L547" s="2"/>
      <c r="M547" s="2"/>
      <c r="N547" s="366"/>
      <c r="O547" s="366"/>
      <c r="P547" s="4"/>
      <c r="Q547" s="366"/>
      <c r="R547" s="366"/>
      <c r="S547" s="366"/>
      <c r="T547" s="366"/>
      <c r="U547" s="367"/>
      <c r="V547" s="366"/>
      <c r="W547" s="367"/>
      <c r="X547" s="366"/>
      <c r="Y547" s="367"/>
      <c r="Z547" s="366"/>
      <c r="AA547" s="367"/>
      <c r="AB547" s="368"/>
    </row>
    <row r="548" spans="1:28" s="369" customFormat="1" x14ac:dyDescent="0.25">
      <c r="A548" s="2"/>
      <c r="B548" s="2"/>
      <c r="C548" s="2"/>
      <c r="D548" s="2"/>
      <c r="E548" s="2"/>
      <c r="F548" s="2"/>
      <c r="G548" s="2"/>
      <c r="H548" s="2"/>
      <c r="I548" s="2"/>
      <c r="J548" s="2"/>
      <c r="K548" s="2"/>
      <c r="L548" s="2"/>
      <c r="M548" s="2"/>
      <c r="N548" s="366"/>
      <c r="O548" s="366"/>
      <c r="P548" s="4"/>
      <c r="Q548" s="366"/>
      <c r="R548" s="366"/>
      <c r="S548" s="366"/>
      <c r="T548" s="366"/>
      <c r="U548" s="367"/>
      <c r="V548" s="366"/>
      <c r="W548" s="367"/>
      <c r="X548" s="366"/>
      <c r="Y548" s="367"/>
      <c r="Z548" s="366"/>
      <c r="AA548" s="367"/>
      <c r="AB548" s="368"/>
    </row>
    <row r="549" spans="1:28" s="369" customFormat="1" x14ac:dyDescent="0.25">
      <c r="A549" s="2"/>
      <c r="B549" s="2"/>
      <c r="C549" s="2"/>
      <c r="D549" s="2"/>
      <c r="E549" s="2"/>
      <c r="F549" s="2"/>
      <c r="G549" s="2"/>
      <c r="H549" s="2"/>
      <c r="I549" s="2"/>
      <c r="J549" s="2"/>
      <c r="K549" s="2"/>
      <c r="L549" s="2"/>
      <c r="M549" s="2"/>
      <c r="N549" s="366"/>
      <c r="O549" s="366"/>
      <c r="P549" s="4"/>
      <c r="Q549" s="366"/>
      <c r="R549" s="366"/>
      <c r="S549" s="366"/>
      <c r="T549" s="366"/>
      <c r="U549" s="367"/>
      <c r="V549" s="366"/>
      <c r="W549" s="367"/>
      <c r="X549" s="366"/>
      <c r="Y549" s="367"/>
      <c r="Z549" s="366"/>
      <c r="AA549" s="367"/>
      <c r="AB549" s="368"/>
    </row>
    <row r="550" spans="1:28" s="369" customFormat="1" x14ac:dyDescent="0.25">
      <c r="A550" s="2"/>
      <c r="B550" s="2"/>
      <c r="C550" s="2"/>
      <c r="D550" s="2"/>
      <c r="E550" s="2"/>
      <c r="F550" s="2"/>
      <c r="G550" s="2"/>
      <c r="H550" s="2"/>
      <c r="I550" s="2"/>
      <c r="J550" s="2"/>
      <c r="K550" s="2"/>
      <c r="L550" s="2"/>
      <c r="M550" s="2"/>
      <c r="N550" s="366"/>
      <c r="O550" s="366"/>
      <c r="P550" s="4"/>
      <c r="Q550" s="366"/>
      <c r="R550" s="366"/>
      <c r="S550" s="366"/>
      <c r="T550" s="366"/>
      <c r="U550" s="367"/>
      <c r="V550" s="366"/>
      <c r="W550" s="367"/>
      <c r="X550" s="366"/>
      <c r="Y550" s="367"/>
      <c r="Z550" s="366"/>
      <c r="AA550" s="367"/>
      <c r="AB550" s="368"/>
    </row>
    <row r="551" spans="1:28" s="369" customFormat="1" x14ac:dyDescent="0.25">
      <c r="A551" s="2"/>
      <c r="B551" s="2"/>
      <c r="C551" s="2"/>
      <c r="D551" s="2"/>
      <c r="E551" s="2"/>
      <c r="F551" s="2"/>
      <c r="G551" s="2"/>
      <c r="H551" s="2"/>
      <c r="I551" s="2"/>
      <c r="J551" s="2"/>
      <c r="K551" s="2"/>
      <c r="L551" s="2"/>
      <c r="M551" s="2"/>
      <c r="N551" s="366"/>
      <c r="O551" s="366"/>
      <c r="P551" s="4"/>
      <c r="Q551" s="366"/>
      <c r="R551" s="366"/>
      <c r="S551" s="366"/>
      <c r="T551" s="366"/>
      <c r="U551" s="367"/>
      <c r="V551" s="366"/>
      <c r="W551" s="367"/>
      <c r="X551" s="366"/>
      <c r="Y551" s="367"/>
      <c r="Z551" s="366"/>
      <c r="AA551" s="367"/>
      <c r="AB551" s="368"/>
    </row>
    <row r="552" spans="1:28" s="369" customFormat="1" x14ac:dyDescent="0.25">
      <c r="A552" s="2"/>
      <c r="B552" s="2"/>
      <c r="C552" s="2"/>
      <c r="D552" s="2"/>
      <c r="E552" s="2"/>
      <c r="F552" s="2"/>
      <c r="G552" s="2"/>
      <c r="H552" s="2"/>
      <c r="I552" s="2"/>
      <c r="J552" s="2"/>
      <c r="K552" s="2"/>
      <c r="L552" s="2"/>
      <c r="M552" s="2"/>
      <c r="N552" s="366"/>
      <c r="O552" s="366"/>
      <c r="P552" s="4"/>
      <c r="Q552" s="366"/>
      <c r="R552" s="366"/>
      <c r="S552" s="366"/>
      <c r="T552" s="366"/>
      <c r="U552" s="367"/>
      <c r="V552" s="366"/>
      <c r="W552" s="367"/>
      <c r="X552" s="366"/>
      <c r="Y552" s="367"/>
      <c r="Z552" s="366"/>
      <c r="AA552" s="367"/>
      <c r="AB552" s="368"/>
    </row>
    <row r="553" spans="1:28" s="369" customFormat="1" x14ac:dyDescent="0.25">
      <c r="A553" s="2"/>
      <c r="B553" s="2"/>
      <c r="C553" s="2"/>
      <c r="D553" s="2"/>
      <c r="E553" s="2"/>
      <c r="F553" s="2"/>
      <c r="G553" s="2"/>
      <c r="H553" s="2"/>
      <c r="I553" s="2"/>
      <c r="J553" s="2"/>
      <c r="K553" s="2"/>
      <c r="L553" s="2"/>
      <c r="M553" s="2"/>
      <c r="N553" s="366"/>
      <c r="O553" s="366"/>
      <c r="P553" s="4"/>
      <c r="Q553" s="366"/>
      <c r="R553" s="366"/>
      <c r="S553" s="366"/>
      <c r="T553" s="366"/>
      <c r="U553" s="367"/>
      <c r="V553" s="366"/>
      <c r="W553" s="367"/>
      <c r="X553" s="366"/>
      <c r="Y553" s="367"/>
      <c r="Z553" s="366"/>
      <c r="AA553" s="367"/>
      <c r="AB553" s="368"/>
    </row>
    <row r="554" spans="1:28" s="369" customFormat="1" x14ac:dyDescent="0.25">
      <c r="A554" s="2"/>
      <c r="B554" s="2"/>
      <c r="C554" s="2"/>
      <c r="D554" s="2"/>
      <c r="E554" s="2"/>
      <c r="F554" s="2"/>
      <c r="G554" s="2"/>
      <c r="H554" s="2"/>
      <c r="I554" s="2"/>
      <c r="J554" s="2"/>
      <c r="K554" s="2"/>
      <c r="L554" s="2"/>
      <c r="M554" s="2"/>
      <c r="N554" s="366"/>
      <c r="O554" s="366"/>
      <c r="P554" s="4"/>
      <c r="Q554" s="366"/>
      <c r="R554" s="366"/>
      <c r="S554" s="366"/>
      <c r="T554" s="366"/>
      <c r="U554" s="367"/>
      <c r="V554" s="366"/>
      <c r="W554" s="367"/>
      <c r="X554" s="366"/>
      <c r="Y554" s="367"/>
      <c r="Z554" s="366"/>
      <c r="AA554" s="367"/>
      <c r="AB554" s="368"/>
    </row>
    <row r="555" spans="1:28" s="369" customFormat="1" x14ac:dyDescent="0.25">
      <c r="A555" s="2"/>
      <c r="B555" s="2"/>
      <c r="C555" s="2"/>
      <c r="D555" s="2"/>
      <c r="E555" s="2"/>
      <c r="F555" s="2"/>
      <c r="G555" s="2"/>
      <c r="H555" s="2"/>
      <c r="I555" s="2"/>
      <c r="J555" s="2"/>
      <c r="K555" s="2"/>
      <c r="L555" s="2"/>
      <c r="M555" s="2"/>
      <c r="N555" s="366"/>
      <c r="O555" s="366"/>
      <c r="P555" s="4"/>
      <c r="Q555" s="366"/>
      <c r="R555" s="366"/>
      <c r="S555" s="366"/>
      <c r="T555" s="366"/>
      <c r="U555" s="367"/>
      <c r="V555" s="366"/>
      <c r="W555" s="367"/>
      <c r="X555" s="366"/>
      <c r="Y555" s="367"/>
      <c r="Z555" s="366"/>
      <c r="AA555" s="367"/>
      <c r="AB555" s="368"/>
    </row>
    <row r="556" spans="1:28" s="369" customFormat="1" x14ac:dyDescent="0.25">
      <c r="A556" s="2"/>
      <c r="B556" s="2"/>
      <c r="C556" s="2"/>
      <c r="D556" s="2"/>
      <c r="E556" s="2"/>
      <c r="F556" s="2"/>
      <c r="G556" s="2"/>
      <c r="H556" s="2"/>
      <c r="I556" s="2"/>
      <c r="J556" s="2"/>
      <c r="K556" s="2"/>
      <c r="L556" s="2"/>
      <c r="M556" s="2"/>
      <c r="N556" s="366"/>
      <c r="O556" s="366"/>
      <c r="P556" s="4"/>
      <c r="Q556" s="366"/>
      <c r="R556" s="366"/>
      <c r="S556" s="366"/>
      <c r="T556" s="366"/>
      <c r="U556" s="367"/>
      <c r="V556" s="366"/>
      <c r="W556" s="367"/>
      <c r="X556" s="366"/>
      <c r="Y556" s="367"/>
      <c r="Z556" s="366"/>
      <c r="AA556" s="367"/>
      <c r="AB556" s="368"/>
    </row>
    <row r="557" spans="1:28" s="369" customFormat="1" x14ac:dyDescent="0.25">
      <c r="A557" s="2"/>
      <c r="B557" s="2"/>
      <c r="C557" s="2"/>
      <c r="D557" s="2"/>
      <c r="E557" s="2"/>
      <c r="F557" s="2"/>
      <c r="G557" s="2"/>
      <c r="H557" s="2"/>
      <c r="I557" s="2"/>
      <c r="J557" s="2"/>
      <c r="K557" s="2"/>
      <c r="L557" s="2"/>
      <c r="M557" s="2"/>
      <c r="N557" s="366"/>
      <c r="O557" s="366"/>
      <c r="P557" s="4"/>
      <c r="Q557" s="366"/>
      <c r="R557" s="366"/>
      <c r="S557" s="366"/>
      <c r="T557" s="366"/>
      <c r="U557" s="367"/>
      <c r="V557" s="366"/>
      <c r="W557" s="367"/>
      <c r="X557" s="366"/>
      <c r="Y557" s="367"/>
      <c r="Z557" s="366"/>
      <c r="AA557" s="367"/>
      <c r="AB557" s="368"/>
    </row>
    <row r="558" spans="1:28" s="369" customFormat="1" x14ac:dyDescent="0.25">
      <c r="A558" s="2"/>
      <c r="B558" s="2"/>
      <c r="C558" s="2"/>
      <c r="D558" s="2"/>
      <c r="E558" s="2"/>
      <c r="F558" s="2"/>
      <c r="G558" s="2"/>
      <c r="H558" s="2"/>
      <c r="I558" s="2"/>
      <c r="J558" s="2"/>
      <c r="K558" s="2"/>
      <c r="L558" s="2"/>
      <c r="M558" s="2"/>
      <c r="N558" s="366"/>
      <c r="O558" s="366"/>
      <c r="P558" s="4"/>
      <c r="Q558" s="366"/>
      <c r="R558" s="366"/>
      <c r="S558" s="366"/>
      <c r="T558" s="366"/>
      <c r="U558" s="367"/>
      <c r="V558" s="366"/>
      <c r="W558" s="367"/>
      <c r="X558" s="366"/>
      <c r="Y558" s="367"/>
      <c r="Z558" s="366"/>
      <c r="AA558" s="367"/>
      <c r="AB558" s="368"/>
    </row>
    <row r="559" spans="1:28" s="369" customFormat="1" x14ac:dyDescent="0.25">
      <c r="A559" s="2"/>
      <c r="B559" s="2"/>
      <c r="C559" s="2"/>
      <c r="D559" s="2"/>
      <c r="E559" s="2"/>
      <c r="F559" s="2"/>
      <c r="G559" s="2"/>
      <c r="H559" s="2"/>
      <c r="I559" s="2"/>
      <c r="J559" s="2"/>
      <c r="K559" s="2"/>
      <c r="L559" s="2"/>
      <c r="M559" s="2"/>
      <c r="N559" s="366"/>
      <c r="O559" s="366"/>
      <c r="P559" s="4"/>
      <c r="Q559" s="366"/>
      <c r="R559" s="366"/>
      <c r="S559" s="366"/>
      <c r="T559" s="366"/>
      <c r="U559" s="367"/>
      <c r="V559" s="366"/>
      <c r="W559" s="367"/>
      <c r="X559" s="366"/>
      <c r="Y559" s="367"/>
      <c r="Z559" s="366"/>
      <c r="AA559" s="367"/>
      <c r="AB559" s="368"/>
    </row>
    <row r="560" spans="1:28" s="369" customFormat="1" x14ac:dyDescent="0.25">
      <c r="A560" s="2"/>
      <c r="B560" s="2"/>
      <c r="C560" s="2"/>
      <c r="D560" s="2"/>
      <c r="E560" s="2"/>
      <c r="F560" s="2"/>
      <c r="G560" s="2"/>
      <c r="H560" s="2"/>
      <c r="I560" s="2"/>
      <c r="J560" s="2"/>
      <c r="K560" s="2"/>
      <c r="L560" s="2"/>
      <c r="M560" s="2"/>
      <c r="N560" s="366"/>
      <c r="O560" s="366"/>
      <c r="P560" s="4"/>
      <c r="Q560" s="366"/>
      <c r="R560" s="366"/>
      <c r="S560" s="366"/>
      <c r="T560" s="366"/>
      <c r="U560" s="367"/>
      <c r="V560" s="366"/>
      <c r="W560" s="367"/>
      <c r="X560" s="366"/>
      <c r="Y560" s="367"/>
      <c r="Z560" s="366"/>
      <c r="AA560" s="367"/>
      <c r="AB560" s="368"/>
    </row>
    <row r="561" spans="1:28" s="369" customFormat="1" x14ac:dyDescent="0.25">
      <c r="A561" s="2"/>
      <c r="B561" s="2"/>
      <c r="C561" s="2"/>
      <c r="D561" s="2"/>
      <c r="E561" s="2"/>
      <c r="F561" s="2"/>
      <c r="G561" s="2"/>
      <c r="H561" s="2"/>
      <c r="I561" s="2"/>
      <c r="J561" s="2"/>
      <c r="K561" s="2"/>
      <c r="L561" s="2"/>
      <c r="M561" s="2"/>
      <c r="N561" s="366"/>
      <c r="O561" s="366"/>
      <c r="P561" s="4"/>
      <c r="Q561" s="366"/>
      <c r="R561" s="366"/>
      <c r="S561" s="366"/>
      <c r="T561" s="366"/>
      <c r="U561" s="367"/>
      <c r="V561" s="366"/>
      <c r="W561" s="367"/>
      <c r="X561" s="366"/>
      <c r="Y561" s="367"/>
      <c r="Z561" s="366"/>
      <c r="AA561" s="367"/>
      <c r="AB561" s="368"/>
    </row>
    <row r="562" spans="1:28" s="369" customFormat="1" x14ac:dyDescent="0.25">
      <c r="A562" s="2"/>
      <c r="B562" s="2"/>
      <c r="C562" s="2"/>
      <c r="D562" s="2"/>
      <c r="E562" s="2"/>
      <c r="F562" s="2"/>
      <c r="G562" s="2"/>
      <c r="H562" s="2"/>
      <c r="I562" s="2"/>
      <c r="J562" s="2"/>
      <c r="K562" s="2"/>
      <c r="L562" s="2"/>
      <c r="M562" s="2"/>
      <c r="N562" s="366"/>
      <c r="O562" s="366"/>
      <c r="P562" s="4"/>
      <c r="Q562" s="366"/>
      <c r="R562" s="366"/>
      <c r="S562" s="366"/>
      <c r="T562" s="366"/>
      <c r="U562" s="367"/>
      <c r="V562" s="366"/>
      <c r="W562" s="367"/>
      <c r="X562" s="366"/>
      <c r="Y562" s="367"/>
      <c r="Z562" s="366"/>
      <c r="AA562" s="367"/>
      <c r="AB562" s="368"/>
    </row>
    <row r="563" spans="1:28" s="369" customFormat="1" x14ac:dyDescent="0.25">
      <c r="A563" s="2"/>
      <c r="B563" s="2"/>
      <c r="C563" s="2"/>
      <c r="D563" s="2"/>
      <c r="E563" s="2"/>
      <c r="F563" s="2"/>
      <c r="G563" s="2"/>
      <c r="H563" s="2"/>
      <c r="I563" s="2"/>
      <c r="J563" s="2"/>
      <c r="K563" s="2"/>
      <c r="L563" s="2"/>
      <c r="M563" s="2"/>
      <c r="N563" s="366"/>
      <c r="O563" s="366"/>
      <c r="P563" s="4"/>
      <c r="Q563" s="366"/>
      <c r="R563" s="366"/>
      <c r="S563" s="366"/>
      <c r="T563" s="366"/>
      <c r="U563" s="367"/>
      <c r="V563" s="366"/>
      <c r="W563" s="367"/>
      <c r="X563" s="366"/>
      <c r="Y563" s="367"/>
      <c r="Z563" s="366"/>
      <c r="AA563" s="367"/>
      <c r="AB563" s="368"/>
    </row>
    <row r="564" spans="1:28" s="369" customFormat="1" x14ac:dyDescent="0.25">
      <c r="A564" s="2"/>
      <c r="B564" s="2"/>
      <c r="C564" s="2"/>
      <c r="D564" s="2"/>
      <c r="E564" s="2"/>
      <c r="F564" s="2"/>
      <c r="G564" s="2"/>
      <c r="H564" s="2"/>
      <c r="I564" s="2"/>
      <c r="J564" s="2"/>
      <c r="K564" s="2"/>
      <c r="L564" s="2"/>
      <c r="M564" s="2"/>
      <c r="N564" s="366"/>
      <c r="O564" s="366"/>
      <c r="P564" s="4"/>
      <c r="Q564" s="366"/>
      <c r="R564" s="366"/>
      <c r="S564" s="366"/>
      <c r="T564" s="366"/>
      <c r="U564" s="367"/>
      <c r="V564" s="366"/>
      <c r="W564" s="367"/>
      <c r="X564" s="366"/>
      <c r="Y564" s="367"/>
      <c r="Z564" s="366"/>
      <c r="AA564" s="367"/>
      <c r="AB564" s="368"/>
    </row>
    <row r="565" spans="1:28" s="369" customFormat="1" x14ac:dyDescent="0.25">
      <c r="A565" s="2"/>
      <c r="B565" s="2"/>
      <c r="C565" s="2"/>
      <c r="D565" s="2"/>
      <c r="E565" s="2"/>
      <c r="F565" s="2"/>
      <c r="G565" s="2"/>
      <c r="H565" s="2"/>
      <c r="I565" s="2"/>
      <c r="J565" s="2"/>
      <c r="K565" s="2"/>
      <c r="L565" s="2"/>
      <c r="M565" s="2"/>
      <c r="N565" s="366"/>
      <c r="O565" s="366"/>
      <c r="P565" s="4"/>
      <c r="Q565" s="366"/>
      <c r="R565" s="366"/>
      <c r="S565" s="366"/>
      <c r="T565" s="366"/>
      <c r="U565" s="367"/>
      <c r="V565" s="366"/>
      <c r="W565" s="367"/>
      <c r="X565" s="366"/>
      <c r="Y565" s="367"/>
      <c r="Z565" s="366"/>
      <c r="AA565" s="367"/>
      <c r="AB565" s="368"/>
    </row>
    <row r="566" spans="1:28" s="369" customFormat="1" x14ac:dyDescent="0.25">
      <c r="A566" s="2"/>
      <c r="B566" s="2"/>
      <c r="C566" s="2"/>
      <c r="D566" s="2"/>
      <c r="E566" s="2"/>
      <c r="F566" s="2"/>
      <c r="G566" s="2"/>
      <c r="H566" s="2"/>
      <c r="I566" s="2"/>
      <c r="J566" s="2"/>
      <c r="K566" s="2"/>
      <c r="L566" s="2"/>
      <c r="M566" s="2"/>
      <c r="N566" s="366"/>
      <c r="O566" s="366"/>
      <c r="P566" s="4"/>
      <c r="Q566" s="366"/>
      <c r="R566" s="366"/>
      <c r="S566" s="366"/>
      <c r="T566" s="366"/>
      <c r="U566" s="367"/>
      <c r="V566" s="366"/>
      <c r="W566" s="367"/>
      <c r="X566" s="366"/>
      <c r="Y566" s="367"/>
      <c r="Z566" s="366"/>
      <c r="AA566" s="367"/>
      <c r="AB566" s="368"/>
    </row>
    <row r="567" spans="1:28" s="369" customFormat="1" x14ac:dyDescent="0.25">
      <c r="A567" s="2"/>
      <c r="B567" s="2"/>
      <c r="C567" s="2"/>
      <c r="D567" s="2"/>
      <c r="E567" s="2"/>
      <c r="F567" s="2"/>
      <c r="G567" s="2"/>
      <c r="H567" s="2"/>
      <c r="I567" s="2"/>
      <c r="J567" s="2"/>
      <c r="K567" s="2"/>
      <c r="L567" s="2"/>
      <c r="M567" s="2"/>
      <c r="N567" s="366"/>
      <c r="O567" s="366"/>
      <c r="P567" s="4"/>
      <c r="Q567" s="366"/>
      <c r="R567" s="366"/>
      <c r="S567" s="366"/>
      <c r="T567" s="366"/>
      <c r="U567" s="367"/>
      <c r="V567" s="366"/>
      <c r="W567" s="367"/>
      <c r="X567" s="366"/>
      <c r="Y567" s="367"/>
      <c r="Z567" s="366"/>
      <c r="AA567" s="367"/>
      <c r="AB567" s="368"/>
    </row>
    <row r="568" spans="1:28" s="369" customFormat="1" x14ac:dyDescent="0.25">
      <c r="A568" s="2"/>
      <c r="B568" s="2"/>
      <c r="C568" s="2"/>
      <c r="D568" s="2"/>
      <c r="E568" s="2"/>
      <c r="F568" s="2"/>
      <c r="G568" s="2"/>
      <c r="H568" s="2"/>
      <c r="I568" s="2"/>
      <c r="J568" s="2"/>
      <c r="K568" s="2"/>
      <c r="L568" s="2"/>
      <c r="M568" s="2"/>
      <c r="N568" s="366"/>
      <c r="O568" s="366"/>
      <c r="P568" s="4"/>
      <c r="Q568" s="366"/>
      <c r="R568" s="366"/>
      <c r="S568" s="366"/>
      <c r="T568" s="366"/>
      <c r="U568" s="367"/>
      <c r="V568" s="366"/>
      <c r="W568" s="367"/>
      <c r="X568" s="366"/>
      <c r="Y568" s="367"/>
      <c r="Z568" s="366"/>
      <c r="AA568" s="367"/>
      <c r="AB568" s="368"/>
    </row>
    <row r="569" spans="1:28" s="369" customFormat="1" x14ac:dyDescent="0.25">
      <c r="A569" s="2"/>
      <c r="B569" s="2"/>
      <c r="C569" s="2"/>
      <c r="D569" s="2"/>
      <c r="E569" s="2"/>
      <c r="F569" s="2"/>
      <c r="G569" s="2"/>
      <c r="H569" s="2"/>
      <c r="I569" s="2"/>
      <c r="J569" s="2"/>
      <c r="K569" s="2"/>
      <c r="L569" s="2"/>
      <c r="M569" s="2"/>
      <c r="N569" s="366"/>
      <c r="O569" s="366"/>
      <c r="P569" s="4"/>
      <c r="Q569" s="366"/>
      <c r="R569" s="366"/>
      <c r="S569" s="366"/>
      <c r="T569" s="366"/>
      <c r="U569" s="367"/>
      <c r="V569" s="366"/>
      <c r="W569" s="367"/>
      <c r="X569" s="366"/>
      <c r="Y569" s="367"/>
      <c r="Z569" s="366"/>
      <c r="AA569" s="367"/>
      <c r="AB569" s="368"/>
    </row>
    <row r="570" spans="1:28" s="369" customFormat="1" x14ac:dyDescent="0.25">
      <c r="A570" s="2"/>
      <c r="B570" s="2"/>
      <c r="C570" s="2"/>
      <c r="D570" s="2"/>
      <c r="E570" s="2"/>
      <c r="F570" s="2"/>
      <c r="G570" s="2"/>
      <c r="H570" s="2"/>
      <c r="I570" s="2"/>
      <c r="J570" s="2"/>
      <c r="K570" s="2"/>
      <c r="L570" s="2"/>
      <c r="M570" s="2"/>
      <c r="N570" s="366"/>
      <c r="O570" s="366"/>
      <c r="P570" s="4"/>
      <c r="Q570" s="366"/>
      <c r="R570" s="366"/>
      <c r="S570" s="366"/>
      <c r="T570" s="366"/>
      <c r="U570" s="367"/>
      <c r="V570" s="366"/>
      <c r="W570" s="367"/>
      <c r="X570" s="366"/>
      <c r="Y570" s="367"/>
      <c r="Z570" s="366"/>
      <c r="AA570" s="367"/>
      <c r="AB570" s="368"/>
    </row>
    <row r="571" spans="1:28" s="369" customFormat="1" x14ac:dyDescent="0.25">
      <c r="A571" s="2"/>
      <c r="B571" s="2"/>
      <c r="C571" s="2"/>
      <c r="D571" s="2"/>
      <c r="E571" s="2"/>
      <c r="F571" s="2"/>
      <c r="G571" s="2"/>
      <c r="H571" s="2"/>
      <c r="I571" s="2"/>
      <c r="J571" s="2"/>
      <c r="K571" s="2"/>
      <c r="L571" s="2"/>
      <c r="M571" s="2"/>
      <c r="N571" s="366"/>
      <c r="O571" s="366"/>
      <c r="P571" s="4"/>
      <c r="Q571" s="366"/>
      <c r="R571" s="366"/>
      <c r="S571" s="366"/>
      <c r="T571" s="366"/>
      <c r="U571" s="367"/>
      <c r="V571" s="366"/>
      <c r="W571" s="367"/>
      <c r="X571" s="366"/>
      <c r="Y571" s="367"/>
      <c r="Z571" s="366"/>
      <c r="AA571" s="367"/>
      <c r="AB571" s="368"/>
    </row>
    <row r="572" spans="1:28" s="369" customFormat="1" x14ac:dyDescent="0.25">
      <c r="A572" s="2"/>
      <c r="B572" s="2"/>
      <c r="C572" s="2"/>
      <c r="D572" s="2"/>
      <c r="E572" s="2"/>
      <c r="F572" s="2"/>
      <c r="G572" s="2"/>
      <c r="H572" s="2"/>
      <c r="I572" s="2"/>
      <c r="J572" s="2"/>
      <c r="K572" s="2"/>
      <c r="L572" s="2"/>
      <c r="M572" s="2"/>
      <c r="N572" s="366"/>
      <c r="O572" s="366"/>
      <c r="P572" s="4"/>
      <c r="Q572" s="366"/>
      <c r="R572" s="366"/>
      <c r="S572" s="366"/>
      <c r="T572" s="366"/>
      <c r="U572" s="367"/>
      <c r="V572" s="366"/>
      <c r="W572" s="367"/>
      <c r="X572" s="366"/>
      <c r="Y572" s="367"/>
      <c r="Z572" s="366"/>
      <c r="AA572" s="367"/>
      <c r="AB572" s="368"/>
    </row>
    <row r="573" spans="1:28" s="369" customFormat="1" x14ac:dyDescent="0.25">
      <c r="A573" s="2"/>
      <c r="B573" s="2"/>
      <c r="C573" s="2"/>
      <c r="D573" s="2"/>
      <c r="E573" s="2"/>
      <c r="F573" s="2"/>
      <c r="G573" s="2"/>
      <c r="H573" s="2"/>
      <c r="I573" s="2"/>
      <c r="J573" s="2"/>
      <c r="K573" s="2"/>
      <c r="L573" s="2"/>
      <c r="M573" s="2"/>
      <c r="N573" s="366"/>
      <c r="O573" s="366"/>
      <c r="P573" s="4"/>
      <c r="Q573" s="366"/>
      <c r="R573" s="366"/>
      <c r="S573" s="366"/>
      <c r="T573" s="366"/>
      <c r="U573" s="367"/>
      <c r="V573" s="366"/>
      <c r="W573" s="367"/>
      <c r="X573" s="366"/>
      <c r="Y573" s="367"/>
      <c r="Z573" s="366"/>
      <c r="AA573" s="367"/>
      <c r="AB573" s="368"/>
    </row>
    <row r="574" spans="1:28" s="369" customFormat="1" x14ac:dyDescent="0.25">
      <c r="A574" s="2"/>
      <c r="B574" s="2"/>
      <c r="C574" s="2"/>
      <c r="D574" s="2"/>
      <c r="E574" s="2"/>
      <c r="F574" s="2"/>
      <c r="G574" s="2"/>
      <c r="H574" s="2"/>
      <c r="I574" s="2"/>
      <c r="J574" s="2"/>
      <c r="K574" s="2"/>
      <c r="L574" s="2"/>
      <c r="M574" s="2"/>
      <c r="N574" s="366"/>
      <c r="O574" s="366"/>
      <c r="P574" s="4"/>
      <c r="Q574" s="366"/>
      <c r="R574" s="366"/>
      <c r="S574" s="366"/>
      <c r="T574" s="366"/>
      <c r="U574" s="367"/>
      <c r="V574" s="366"/>
      <c r="W574" s="367"/>
      <c r="X574" s="366"/>
      <c r="Y574" s="367"/>
      <c r="Z574" s="366"/>
      <c r="AA574" s="367"/>
      <c r="AB574" s="368"/>
    </row>
    <row r="575" spans="1:28" s="369" customFormat="1" x14ac:dyDescent="0.25">
      <c r="A575" s="2"/>
      <c r="B575" s="2"/>
      <c r="C575" s="2"/>
      <c r="D575" s="2"/>
      <c r="E575" s="2"/>
      <c r="F575" s="2"/>
      <c r="G575" s="2"/>
      <c r="H575" s="2"/>
      <c r="I575" s="2"/>
      <c r="J575" s="2"/>
      <c r="K575" s="2"/>
      <c r="L575" s="2"/>
      <c r="M575" s="2"/>
      <c r="N575" s="366"/>
      <c r="O575" s="366"/>
      <c r="P575" s="4"/>
      <c r="Q575" s="366"/>
      <c r="R575" s="366"/>
      <c r="S575" s="366"/>
      <c r="T575" s="366"/>
      <c r="U575" s="367"/>
      <c r="V575" s="366"/>
      <c r="W575" s="367"/>
      <c r="X575" s="366"/>
      <c r="Y575" s="367"/>
      <c r="Z575" s="366"/>
      <c r="AA575" s="367"/>
      <c r="AB575" s="368"/>
    </row>
    <row r="576" spans="1:28" s="369" customFormat="1" x14ac:dyDescent="0.25">
      <c r="A576" s="2"/>
      <c r="B576" s="2"/>
      <c r="C576" s="2"/>
      <c r="D576" s="2"/>
      <c r="E576" s="2"/>
      <c r="F576" s="2"/>
      <c r="G576" s="2"/>
      <c r="H576" s="2"/>
      <c r="I576" s="2"/>
      <c r="J576" s="2"/>
      <c r="K576" s="2"/>
      <c r="L576" s="2"/>
      <c r="M576" s="2"/>
      <c r="N576" s="366"/>
      <c r="O576" s="366"/>
      <c r="P576" s="4"/>
      <c r="Q576" s="366"/>
      <c r="R576" s="366"/>
      <c r="S576" s="366"/>
      <c r="T576" s="366"/>
      <c r="U576" s="367"/>
      <c r="V576" s="366"/>
      <c r="W576" s="367"/>
      <c r="X576" s="366"/>
      <c r="Y576" s="367"/>
      <c r="Z576" s="366"/>
      <c r="AA576" s="367"/>
      <c r="AB576" s="368"/>
    </row>
    <row r="577" spans="1:28" s="369" customFormat="1" x14ac:dyDescent="0.25">
      <c r="A577" s="2"/>
      <c r="B577" s="2"/>
      <c r="C577" s="2"/>
      <c r="D577" s="2"/>
      <c r="E577" s="2"/>
      <c r="F577" s="2"/>
      <c r="G577" s="2"/>
      <c r="H577" s="2"/>
      <c r="I577" s="2"/>
      <c r="J577" s="2"/>
      <c r="K577" s="2"/>
      <c r="L577" s="2"/>
      <c r="M577" s="2"/>
      <c r="N577" s="366"/>
      <c r="O577" s="366"/>
      <c r="P577" s="4"/>
      <c r="Q577" s="366"/>
      <c r="R577" s="366"/>
      <c r="S577" s="366"/>
      <c r="T577" s="366"/>
      <c r="U577" s="367"/>
      <c r="V577" s="366"/>
      <c r="W577" s="367"/>
      <c r="X577" s="366"/>
      <c r="Y577" s="367"/>
      <c r="Z577" s="366"/>
      <c r="AA577" s="367"/>
      <c r="AB577" s="368"/>
    </row>
    <row r="578" spans="1:28" s="369" customFormat="1" x14ac:dyDescent="0.25">
      <c r="A578" s="2"/>
      <c r="B578" s="2"/>
      <c r="C578" s="2"/>
      <c r="D578" s="2"/>
      <c r="E578" s="2"/>
      <c r="F578" s="2"/>
      <c r="G578" s="2"/>
      <c r="H578" s="2"/>
      <c r="I578" s="2"/>
      <c r="J578" s="2"/>
      <c r="K578" s="2"/>
      <c r="L578" s="2"/>
      <c r="M578" s="2"/>
      <c r="N578" s="366"/>
      <c r="O578" s="366"/>
      <c r="P578" s="4"/>
      <c r="Q578" s="366"/>
      <c r="R578" s="366"/>
      <c r="S578" s="366"/>
      <c r="T578" s="366"/>
      <c r="U578" s="367"/>
      <c r="V578" s="366"/>
      <c r="W578" s="367"/>
      <c r="X578" s="366"/>
      <c r="Y578" s="367"/>
      <c r="Z578" s="366"/>
      <c r="AA578" s="367"/>
      <c r="AB578" s="368"/>
    </row>
    <row r="579" spans="1:28" s="369" customFormat="1" x14ac:dyDescent="0.25">
      <c r="A579" s="2"/>
      <c r="B579" s="2"/>
      <c r="C579" s="2"/>
      <c r="D579" s="2"/>
      <c r="E579" s="2"/>
      <c r="F579" s="2"/>
      <c r="G579" s="2"/>
      <c r="H579" s="2"/>
      <c r="I579" s="2"/>
      <c r="J579" s="2"/>
      <c r="K579" s="2"/>
      <c r="L579" s="2"/>
      <c r="M579" s="2"/>
      <c r="N579" s="366"/>
      <c r="O579" s="366"/>
      <c r="P579" s="4"/>
      <c r="Q579" s="366"/>
      <c r="R579" s="366"/>
      <c r="S579" s="366"/>
      <c r="T579" s="366"/>
      <c r="U579" s="367"/>
      <c r="V579" s="366"/>
      <c r="W579" s="367"/>
      <c r="X579" s="366"/>
      <c r="Y579" s="367"/>
      <c r="Z579" s="366"/>
      <c r="AA579" s="367"/>
      <c r="AB579" s="368"/>
    </row>
    <row r="580" spans="1:28" s="369" customFormat="1" x14ac:dyDescent="0.25">
      <c r="A580" s="2"/>
      <c r="B580" s="2"/>
      <c r="C580" s="2"/>
      <c r="D580" s="2"/>
      <c r="E580" s="2"/>
      <c r="F580" s="2"/>
      <c r="G580" s="2"/>
      <c r="H580" s="2"/>
      <c r="I580" s="2"/>
      <c r="J580" s="2"/>
      <c r="K580" s="2"/>
      <c r="L580" s="2"/>
      <c r="M580" s="2"/>
      <c r="N580" s="366"/>
      <c r="O580" s="366"/>
      <c r="P580" s="4"/>
      <c r="Q580" s="366"/>
      <c r="R580" s="366"/>
      <c r="S580" s="366"/>
      <c r="T580" s="366"/>
      <c r="U580" s="367"/>
      <c r="V580" s="366"/>
      <c r="W580" s="367"/>
      <c r="X580" s="366"/>
      <c r="Y580" s="367"/>
      <c r="Z580" s="366"/>
      <c r="AA580" s="367"/>
      <c r="AB580" s="368"/>
    </row>
    <row r="581" spans="1:28" s="369" customFormat="1" x14ac:dyDescent="0.25">
      <c r="A581" s="2"/>
      <c r="B581" s="2"/>
      <c r="C581" s="2"/>
      <c r="D581" s="2"/>
      <c r="E581" s="2"/>
      <c r="F581" s="2"/>
      <c r="G581" s="2"/>
      <c r="H581" s="2"/>
      <c r="I581" s="2"/>
      <c r="J581" s="2"/>
      <c r="K581" s="2"/>
      <c r="L581" s="2"/>
      <c r="M581" s="2"/>
      <c r="N581" s="366"/>
      <c r="O581" s="366"/>
      <c r="P581" s="4"/>
      <c r="Q581" s="366"/>
      <c r="R581" s="366"/>
      <c r="S581" s="366"/>
      <c r="T581" s="366"/>
      <c r="U581" s="367"/>
      <c r="V581" s="366"/>
      <c r="W581" s="367"/>
      <c r="X581" s="366"/>
      <c r="Y581" s="367"/>
      <c r="Z581" s="366"/>
      <c r="AA581" s="367"/>
      <c r="AB581" s="368"/>
    </row>
    <row r="582" spans="1:28" s="369" customFormat="1" x14ac:dyDescent="0.25">
      <c r="A582" s="2"/>
      <c r="B582" s="2"/>
      <c r="C582" s="2"/>
      <c r="D582" s="2"/>
      <c r="E582" s="2"/>
      <c r="F582" s="2"/>
      <c r="G582" s="2"/>
      <c r="H582" s="2"/>
      <c r="I582" s="2"/>
      <c r="J582" s="2"/>
      <c r="K582" s="2"/>
      <c r="L582" s="2"/>
      <c r="M582" s="2"/>
      <c r="N582" s="366"/>
      <c r="O582" s="366"/>
      <c r="P582" s="4"/>
      <c r="Q582" s="366"/>
      <c r="R582" s="366"/>
      <c r="S582" s="366"/>
      <c r="T582" s="366"/>
      <c r="U582" s="367"/>
      <c r="V582" s="366"/>
      <c r="W582" s="367"/>
      <c r="X582" s="366"/>
      <c r="Y582" s="367"/>
      <c r="Z582" s="366"/>
      <c r="AA582" s="367"/>
      <c r="AB582" s="368"/>
    </row>
    <row r="583" spans="1:28" s="369" customFormat="1" x14ac:dyDescent="0.25">
      <c r="A583" s="2"/>
      <c r="B583" s="2"/>
      <c r="C583" s="2"/>
      <c r="D583" s="2"/>
      <c r="E583" s="2"/>
      <c r="F583" s="2"/>
      <c r="G583" s="2"/>
      <c r="H583" s="2"/>
      <c r="I583" s="2"/>
      <c r="J583" s="2"/>
      <c r="K583" s="2"/>
      <c r="L583" s="2"/>
      <c r="M583" s="2"/>
      <c r="N583" s="366"/>
      <c r="O583" s="366"/>
      <c r="P583" s="4"/>
      <c r="Q583" s="366"/>
      <c r="R583" s="366"/>
      <c r="S583" s="366"/>
      <c r="T583" s="366"/>
      <c r="U583" s="367"/>
      <c r="V583" s="366"/>
      <c r="W583" s="367"/>
      <c r="X583" s="366"/>
      <c r="Y583" s="367"/>
      <c r="Z583" s="366"/>
      <c r="AA583" s="367"/>
      <c r="AB583" s="368"/>
    </row>
    <row r="584" spans="1:28" s="369" customFormat="1" x14ac:dyDescent="0.25">
      <c r="A584" s="2"/>
      <c r="B584" s="2"/>
      <c r="C584" s="2"/>
      <c r="D584" s="2"/>
      <c r="E584" s="2"/>
      <c r="F584" s="2"/>
      <c r="G584" s="2"/>
      <c r="H584" s="2"/>
      <c r="I584" s="2"/>
      <c r="J584" s="2"/>
      <c r="K584" s="2"/>
      <c r="L584" s="2"/>
      <c r="M584" s="2"/>
      <c r="N584" s="366"/>
      <c r="O584" s="366"/>
      <c r="P584" s="4"/>
      <c r="Q584" s="366"/>
      <c r="R584" s="366"/>
      <c r="S584" s="366"/>
      <c r="T584" s="366"/>
      <c r="U584" s="367"/>
      <c r="V584" s="366"/>
      <c r="W584" s="367"/>
      <c r="X584" s="366"/>
      <c r="Y584" s="367"/>
      <c r="Z584" s="366"/>
      <c r="AA584" s="367"/>
      <c r="AB584" s="368"/>
    </row>
    <row r="585" spans="1:28" s="369" customFormat="1" x14ac:dyDescent="0.25">
      <c r="A585" s="2"/>
      <c r="B585" s="2"/>
      <c r="C585" s="2"/>
      <c r="D585" s="2"/>
      <c r="E585" s="2"/>
      <c r="F585" s="2"/>
      <c r="G585" s="2"/>
      <c r="H585" s="2"/>
      <c r="I585" s="2"/>
      <c r="J585" s="2"/>
      <c r="K585" s="2"/>
      <c r="L585" s="2"/>
      <c r="M585" s="2"/>
      <c r="N585" s="366"/>
      <c r="O585" s="366"/>
      <c r="P585" s="4"/>
      <c r="Q585" s="366"/>
      <c r="R585" s="366"/>
      <c r="S585" s="366"/>
      <c r="T585" s="366"/>
      <c r="U585" s="367"/>
      <c r="V585" s="366"/>
      <c r="W585" s="367"/>
      <c r="X585" s="366"/>
      <c r="Y585" s="367"/>
      <c r="Z585" s="366"/>
      <c r="AA585" s="367"/>
      <c r="AB585" s="368"/>
    </row>
    <row r="586" spans="1:28" s="369" customFormat="1" x14ac:dyDescent="0.25">
      <c r="A586" s="2"/>
      <c r="B586" s="2"/>
      <c r="C586" s="2"/>
      <c r="D586" s="2"/>
      <c r="E586" s="2"/>
      <c r="F586" s="2"/>
      <c r="G586" s="2"/>
      <c r="H586" s="2"/>
      <c r="I586" s="2"/>
      <c r="J586" s="2"/>
      <c r="K586" s="2"/>
      <c r="L586" s="2"/>
      <c r="M586" s="2"/>
      <c r="N586" s="366"/>
      <c r="O586" s="366"/>
      <c r="P586" s="4"/>
      <c r="Q586" s="366"/>
      <c r="R586" s="366"/>
      <c r="S586" s="366"/>
      <c r="T586" s="366"/>
      <c r="U586" s="367"/>
      <c r="V586" s="366"/>
      <c r="W586" s="367"/>
      <c r="X586" s="366"/>
      <c r="Y586" s="367"/>
      <c r="Z586" s="366"/>
      <c r="AA586" s="367"/>
      <c r="AB586" s="368"/>
    </row>
    <row r="587" spans="1:28" s="369" customFormat="1" x14ac:dyDescent="0.25">
      <c r="A587" s="2"/>
      <c r="B587" s="2"/>
      <c r="C587" s="2"/>
      <c r="D587" s="2"/>
      <c r="E587" s="2"/>
      <c r="F587" s="2"/>
      <c r="G587" s="2"/>
      <c r="H587" s="2"/>
      <c r="I587" s="2"/>
      <c r="J587" s="2"/>
      <c r="K587" s="2"/>
      <c r="L587" s="2"/>
      <c r="M587" s="2"/>
      <c r="N587" s="366"/>
      <c r="O587" s="366"/>
      <c r="P587" s="4"/>
      <c r="Q587" s="366"/>
      <c r="R587" s="366"/>
      <c r="S587" s="366"/>
      <c r="T587" s="366"/>
      <c r="U587" s="367"/>
      <c r="V587" s="366"/>
      <c r="W587" s="367"/>
      <c r="X587" s="366"/>
      <c r="Y587" s="367"/>
      <c r="Z587" s="366"/>
      <c r="AA587" s="367"/>
      <c r="AB587" s="368"/>
    </row>
    <row r="588" spans="1:28" s="369" customFormat="1" x14ac:dyDescent="0.25">
      <c r="A588" s="2"/>
      <c r="B588" s="2"/>
      <c r="C588" s="2"/>
      <c r="D588" s="2"/>
      <c r="E588" s="2"/>
      <c r="F588" s="2"/>
      <c r="G588" s="2"/>
      <c r="H588" s="2"/>
      <c r="I588" s="2"/>
      <c r="J588" s="2"/>
      <c r="K588" s="2"/>
      <c r="L588" s="2"/>
      <c r="M588" s="2"/>
      <c r="N588" s="366"/>
      <c r="O588" s="366"/>
      <c r="P588" s="4"/>
      <c r="Q588" s="366"/>
      <c r="R588" s="366"/>
      <c r="S588" s="366"/>
      <c r="T588" s="366"/>
      <c r="U588" s="367"/>
      <c r="V588" s="366"/>
      <c r="W588" s="367"/>
      <c r="X588" s="366"/>
      <c r="Y588" s="367"/>
      <c r="Z588" s="366"/>
      <c r="AA588" s="367"/>
      <c r="AB588" s="368"/>
    </row>
    <row r="589" spans="1:28" s="369" customFormat="1" x14ac:dyDescent="0.25">
      <c r="A589" s="2"/>
      <c r="B589" s="2"/>
      <c r="C589" s="2"/>
      <c r="D589" s="2"/>
      <c r="E589" s="2"/>
      <c r="F589" s="2"/>
      <c r="G589" s="2"/>
      <c r="H589" s="2"/>
      <c r="I589" s="2"/>
      <c r="J589" s="2"/>
      <c r="K589" s="2"/>
      <c r="L589" s="2"/>
      <c r="M589" s="2"/>
      <c r="N589" s="366"/>
      <c r="O589" s="366"/>
      <c r="P589" s="4"/>
      <c r="Q589" s="366"/>
      <c r="R589" s="366"/>
      <c r="S589" s="366"/>
      <c r="T589" s="366"/>
      <c r="U589" s="367"/>
      <c r="V589" s="366"/>
      <c r="W589" s="367"/>
      <c r="X589" s="366"/>
      <c r="Y589" s="367"/>
      <c r="Z589" s="366"/>
      <c r="AA589" s="367"/>
      <c r="AB589" s="368"/>
    </row>
    <row r="590" spans="1:28" s="369" customFormat="1" x14ac:dyDescent="0.25">
      <c r="A590" s="2"/>
      <c r="B590" s="2"/>
      <c r="C590" s="2"/>
      <c r="D590" s="2"/>
      <c r="E590" s="2"/>
      <c r="F590" s="2"/>
      <c r="G590" s="2"/>
      <c r="H590" s="2"/>
      <c r="I590" s="2"/>
      <c r="J590" s="2"/>
      <c r="K590" s="2"/>
      <c r="L590" s="2"/>
      <c r="M590" s="2"/>
      <c r="N590" s="366"/>
      <c r="O590" s="366"/>
      <c r="P590" s="4"/>
      <c r="Q590" s="366"/>
      <c r="R590" s="366"/>
      <c r="S590" s="366"/>
      <c r="T590" s="366"/>
      <c r="U590" s="367"/>
      <c r="V590" s="366"/>
      <c r="W590" s="367"/>
      <c r="X590" s="366"/>
      <c r="Y590" s="367"/>
      <c r="Z590" s="366"/>
      <c r="AA590" s="367"/>
      <c r="AB590" s="368"/>
    </row>
    <row r="591" spans="1:28" s="369" customFormat="1" x14ac:dyDescent="0.25">
      <c r="A591" s="2"/>
      <c r="B591" s="2"/>
      <c r="C591" s="2"/>
      <c r="D591" s="2"/>
      <c r="E591" s="2"/>
      <c r="F591" s="2"/>
      <c r="G591" s="2"/>
      <c r="H591" s="2"/>
      <c r="I591" s="2"/>
      <c r="J591" s="2"/>
      <c r="K591" s="2"/>
      <c r="L591" s="2"/>
      <c r="M591" s="2"/>
      <c r="N591" s="366"/>
      <c r="O591" s="366"/>
      <c r="P591" s="4"/>
      <c r="Q591" s="366"/>
      <c r="R591" s="366"/>
      <c r="S591" s="366"/>
      <c r="T591" s="366"/>
      <c r="U591" s="367"/>
      <c r="V591" s="366"/>
      <c r="W591" s="367"/>
      <c r="X591" s="366"/>
      <c r="Y591" s="367"/>
      <c r="Z591" s="366"/>
      <c r="AA591" s="367"/>
      <c r="AB591" s="368"/>
    </row>
    <row r="592" spans="1:28" s="369" customFormat="1" x14ac:dyDescent="0.25">
      <c r="A592" s="2"/>
      <c r="B592" s="2"/>
      <c r="C592" s="2"/>
      <c r="D592" s="2"/>
      <c r="E592" s="2"/>
      <c r="F592" s="2"/>
      <c r="G592" s="2"/>
      <c r="H592" s="2"/>
      <c r="I592" s="2"/>
      <c r="J592" s="2"/>
      <c r="K592" s="2"/>
      <c r="L592" s="2"/>
      <c r="M592" s="2"/>
      <c r="N592" s="366"/>
      <c r="O592" s="366"/>
      <c r="P592" s="4"/>
      <c r="Q592" s="366"/>
      <c r="R592" s="366"/>
      <c r="S592" s="366"/>
      <c r="T592" s="366"/>
      <c r="U592" s="367"/>
      <c r="V592" s="366"/>
      <c r="W592" s="367"/>
      <c r="X592" s="366"/>
      <c r="Y592" s="367"/>
      <c r="Z592" s="366"/>
      <c r="AA592" s="367"/>
      <c r="AB592" s="368"/>
    </row>
    <row r="593" spans="1:28" s="369" customFormat="1" x14ac:dyDescent="0.25">
      <c r="A593" s="2"/>
      <c r="B593" s="2"/>
      <c r="C593" s="2"/>
      <c r="D593" s="2"/>
      <c r="E593" s="2"/>
      <c r="F593" s="2"/>
      <c r="G593" s="2"/>
      <c r="H593" s="2"/>
      <c r="I593" s="2"/>
      <c r="J593" s="2"/>
      <c r="K593" s="2"/>
      <c r="L593" s="2"/>
      <c r="M593" s="2"/>
      <c r="N593" s="366"/>
      <c r="O593" s="366"/>
      <c r="P593" s="4"/>
      <c r="Q593" s="366"/>
      <c r="R593" s="366"/>
      <c r="S593" s="366"/>
      <c r="T593" s="366"/>
      <c r="U593" s="367"/>
      <c r="V593" s="366"/>
      <c r="W593" s="367"/>
      <c r="X593" s="366"/>
      <c r="Y593" s="367"/>
      <c r="Z593" s="366"/>
      <c r="AA593" s="367"/>
      <c r="AB593" s="368"/>
    </row>
    <row r="594" spans="1:28" s="369" customFormat="1" x14ac:dyDescent="0.25">
      <c r="A594" s="2"/>
      <c r="B594" s="2"/>
      <c r="C594" s="2"/>
      <c r="D594" s="2"/>
      <c r="E594" s="2"/>
      <c r="F594" s="2"/>
      <c r="G594" s="2"/>
      <c r="H594" s="2"/>
      <c r="I594" s="2"/>
      <c r="J594" s="2"/>
      <c r="K594" s="2"/>
      <c r="L594" s="2"/>
      <c r="M594" s="2"/>
      <c r="N594" s="366"/>
      <c r="O594" s="366"/>
      <c r="P594" s="4"/>
      <c r="Q594" s="366"/>
      <c r="R594" s="366"/>
      <c r="S594" s="366"/>
      <c r="T594" s="366"/>
      <c r="U594" s="367"/>
      <c r="V594" s="366"/>
      <c r="W594" s="367"/>
      <c r="X594" s="366"/>
      <c r="Y594" s="367"/>
      <c r="Z594" s="366"/>
      <c r="AA594" s="367"/>
      <c r="AB594" s="368"/>
    </row>
    <row r="595" spans="1:28" s="369" customFormat="1" x14ac:dyDescent="0.25">
      <c r="A595" s="2"/>
      <c r="B595" s="2"/>
      <c r="C595" s="2"/>
      <c r="D595" s="2"/>
      <c r="E595" s="2"/>
      <c r="F595" s="2"/>
      <c r="G595" s="2"/>
      <c r="H595" s="2"/>
      <c r="I595" s="2"/>
      <c r="J595" s="2"/>
      <c r="K595" s="2"/>
      <c r="L595" s="2"/>
      <c r="M595" s="2"/>
      <c r="N595" s="366"/>
      <c r="O595" s="366"/>
      <c r="P595" s="4"/>
      <c r="Q595" s="366"/>
      <c r="R595" s="366"/>
      <c r="S595" s="366"/>
      <c r="T595" s="366"/>
      <c r="U595" s="367"/>
      <c r="V595" s="366"/>
      <c r="W595" s="367"/>
      <c r="X595" s="366"/>
      <c r="Y595" s="367"/>
      <c r="Z595" s="366"/>
      <c r="AA595" s="367"/>
      <c r="AB595" s="368"/>
    </row>
    <row r="596" spans="1:28" s="369" customFormat="1" x14ac:dyDescent="0.25">
      <c r="A596" s="2"/>
      <c r="B596" s="2"/>
      <c r="C596" s="2"/>
      <c r="D596" s="2"/>
      <c r="E596" s="2"/>
      <c r="F596" s="2"/>
      <c r="G596" s="2"/>
      <c r="H596" s="2"/>
      <c r="I596" s="2"/>
      <c r="J596" s="2"/>
      <c r="K596" s="2"/>
      <c r="L596" s="2"/>
      <c r="M596" s="2"/>
      <c r="N596" s="366"/>
      <c r="O596" s="366"/>
      <c r="P596" s="4"/>
      <c r="Q596" s="366"/>
      <c r="R596" s="366"/>
      <c r="S596" s="366"/>
      <c r="T596" s="366"/>
      <c r="U596" s="367"/>
      <c r="V596" s="366"/>
      <c r="W596" s="367"/>
      <c r="X596" s="366"/>
      <c r="Y596" s="367"/>
      <c r="Z596" s="366"/>
      <c r="AA596" s="367"/>
      <c r="AB596" s="368"/>
    </row>
    <row r="597" spans="1:28" s="369" customFormat="1" x14ac:dyDescent="0.25">
      <c r="A597" s="2"/>
      <c r="B597" s="2"/>
      <c r="C597" s="2"/>
      <c r="D597" s="2"/>
      <c r="E597" s="2"/>
      <c r="F597" s="2"/>
      <c r="G597" s="2"/>
      <c r="H597" s="2"/>
      <c r="I597" s="2"/>
      <c r="J597" s="2"/>
      <c r="K597" s="2"/>
      <c r="L597" s="2"/>
      <c r="M597" s="2"/>
      <c r="N597" s="366"/>
      <c r="O597" s="366"/>
      <c r="P597" s="4"/>
      <c r="Q597" s="366"/>
      <c r="R597" s="366"/>
      <c r="S597" s="366"/>
      <c r="T597" s="366"/>
      <c r="U597" s="367"/>
      <c r="V597" s="366"/>
      <c r="W597" s="367"/>
      <c r="X597" s="366"/>
      <c r="Y597" s="367"/>
      <c r="Z597" s="366"/>
      <c r="AA597" s="367"/>
      <c r="AB597" s="368"/>
    </row>
    <row r="598" spans="1:28" s="369" customFormat="1" x14ac:dyDescent="0.25">
      <c r="A598" s="2"/>
      <c r="B598" s="2"/>
      <c r="C598" s="2"/>
      <c r="D598" s="2"/>
      <c r="E598" s="2"/>
      <c r="F598" s="2"/>
      <c r="G598" s="2"/>
      <c r="H598" s="2"/>
      <c r="I598" s="2"/>
      <c r="J598" s="2"/>
      <c r="K598" s="2"/>
      <c r="L598" s="2"/>
      <c r="M598" s="2"/>
      <c r="N598" s="366"/>
      <c r="O598" s="366"/>
      <c r="P598" s="4"/>
      <c r="Q598" s="366"/>
      <c r="R598" s="366"/>
      <c r="S598" s="366"/>
      <c r="T598" s="366"/>
      <c r="U598" s="367"/>
      <c r="V598" s="366"/>
      <c r="W598" s="367"/>
      <c r="X598" s="366"/>
      <c r="Y598" s="367"/>
      <c r="Z598" s="366"/>
      <c r="AA598" s="367"/>
      <c r="AB598" s="368"/>
    </row>
    <row r="599" spans="1:28" s="369" customFormat="1" x14ac:dyDescent="0.25">
      <c r="A599" s="2"/>
      <c r="B599" s="2"/>
      <c r="C599" s="2"/>
      <c r="D599" s="2"/>
      <c r="E599" s="2"/>
      <c r="F599" s="2"/>
      <c r="G599" s="2"/>
      <c r="H599" s="2"/>
      <c r="I599" s="2"/>
      <c r="J599" s="2"/>
      <c r="K599" s="2"/>
      <c r="L599" s="2"/>
      <c r="M599" s="2"/>
      <c r="N599" s="366"/>
      <c r="O599" s="366"/>
      <c r="P599" s="4"/>
      <c r="Q599" s="366"/>
      <c r="R599" s="366"/>
      <c r="S599" s="366"/>
      <c r="T599" s="366"/>
      <c r="U599" s="367"/>
      <c r="V599" s="366"/>
      <c r="W599" s="367"/>
      <c r="X599" s="366"/>
      <c r="Y599" s="367"/>
      <c r="Z599" s="366"/>
      <c r="AA599" s="367"/>
      <c r="AB599" s="368"/>
    </row>
    <row r="600" spans="1:28" s="369" customFormat="1" x14ac:dyDescent="0.25">
      <c r="A600" s="2"/>
      <c r="B600" s="2"/>
      <c r="C600" s="2"/>
      <c r="D600" s="2"/>
      <c r="E600" s="2"/>
      <c r="F600" s="2"/>
      <c r="G600" s="2"/>
      <c r="H600" s="2"/>
      <c r="I600" s="2"/>
      <c r="J600" s="2"/>
      <c r="K600" s="2"/>
      <c r="L600" s="2"/>
      <c r="M600" s="2"/>
      <c r="N600" s="366"/>
      <c r="O600" s="366"/>
      <c r="P600" s="4"/>
      <c r="Q600" s="366"/>
      <c r="R600" s="366"/>
      <c r="S600" s="366"/>
      <c r="T600" s="366"/>
      <c r="U600" s="367"/>
      <c r="V600" s="366"/>
      <c r="W600" s="367"/>
      <c r="X600" s="366"/>
      <c r="Y600" s="367"/>
      <c r="Z600" s="366"/>
      <c r="AA600" s="367"/>
      <c r="AB600" s="368"/>
    </row>
    <row r="601" spans="1:28" s="369" customFormat="1" x14ac:dyDescent="0.25">
      <c r="A601" s="2"/>
      <c r="B601" s="2"/>
      <c r="C601" s="2"/>
      <c r="D601" s="2"/>
      <c r="E601" s="2"/>
      <c r="F601" s="2"/>
      <c r="G601" s="2"/>
      <c r="H601" s="2"/>
      <c r="I601" s="2"/>
      <c r="J601" s="2"/>
      <c r="K601" s="2"/>
      <c r="L601" s="2"/>
      <c r="M601" s="2"/>
      <c r="N601" s="366"/>
      <c r="O601" s="366"/>
      <c r="P601" s="4"/>
      <c r="Q601" s="366"/>
      <c r="R601" s="366"/>
      <c r="S601" s="366"/>
      <c r="T601" s="366"/>
      <c r="U601" s="367"/>
      <c r="V601" s="366"/>
      <c r="W601" s="367"/>
      <c r="X601" s="366"/>
      <c r="Y601" s="367"/>
      <c r="Z601" s="366"/>
      <c r="AA601" s="367"/>
      <c r="AB601" s="368"/>
    </row>
    <row r="602" spans="1:28" s="369" customFormat="1" x14ac:dyDescent="0.25">
      <c r="A602" s="2"/>
      <c r="B602" s="2"/>
      <c r="C602" s="2"/>
      <c r="D602" s="2"/>
      <c r="E602" s="2"/>
      <c r="F602" s="2"/>
      <c r="G602" s="2"/>
      <c r="H602" s="2"/>
      <c r="I602" s="2"/>
      <c r="J602" s="2"/>
      <c r="K602" s="2"/>
      <c r="L602" s="2"/>
      <c r="M602" s="2"/>
      <c r="N602" s="366"/>
      <c r="O602" s="366"/>
      <c r="P602" s="4"/>
      <c r="Q602" s="366"/>
      <c r="R602" s="366"/>
      <c r="S602" s="366"/>
      <c r="T602" s="366"/>
      <c r="U602" s="367"/>
      <c r="V602" s="366"/>
      <c r="W602" s="367"/>
      <c r="X602" s="366"/>
      <c r="Y602" s="367"/>
      <c r="Z602" s="366"/>
      <c r="AA602" s="367"/>
      <c r="AB602" s="368"/>
    </row>
    <row r="603" spans="1:28" s="369" customFormat="1" x14ac:dyDescent="0.25">
      <c r="A603" s="2"/>
      <c r="B603" s="2"/>
      <c r="C603" s="2"/>
      <c r="D603" s="2"/>
      <c r="E603" s="2"/>
      <c r="F603" s="2"/>
      <c r="G603" s="2"/>
      <c r="H603" s="2"/>
      <c r="I603" s="2"/>
      <c r="J603" s="2"/>
      <c r="K603" s="2"/>
      <c r="L603" s="2"/>
      <c r="M603" s="2"/>
      <c r="N603" s="366"/>
      <c r="O603" s="366"/>
      <c r="P603" s="4"/>
      <c r="Q603" s="366"/>
      <c r="R603" s="366"/>
      <c r="S603" s="366"/>
      <c r="T603" s="366"/>
      <c r="U603" s="367"/>
      <c r="V603" s="366"/>
      <c r="W603" s="367"/>
      <c r="X603" s="366"/>
      <c r="Y603" s="367"/>
      <c r="Z603" s="366"/>
      <c r="AA603" s="367"/>
      <c r="AB603" s="368"/>
    </row>
    <row r="604" spans="1:28" s="369" customFormat="1" x14ac:dyDescent="0.25">
      <c r="A604" s="2"/>
      <c r="B604" s="2"/>
      <c r="C604" s="2"/>
      <c r="D604" s="2"/>
      <c r="E604" s="2"/>
      <c r="F604" s="2"/>
      <c r="G604" s="2"/>
      <c r="H604" s="2"/>
      <c r="I604" s="2"/>
      <c r="J604" s="2"/>
      <c r="K604" s="2"/>
      <c r="L604" s="2"/>
      <c r="M604" s="2"/>
      <c r="N604" s="366"/>
      <c r="O604" s="366"/>
      <c r="P604" s="4"/>
      <c r="Q604" s="366"/>
      <c r="R604" s="366"/>
      <c r="S604" s="366"/>
      <c r="T604" s="366"/>
      <c r="U604" s="367"/>
      <c r="V604" s="366"/>
      <c r="W604" s="367"/>
      <c r="X604" s="366"/>
      <c r="Y604" s="367"/>
      <c r="Z604" s="366"/>
      <c r="AA604" s="367"/>
      <c r="AB604" s="368"/>
    </row>
    <row r="605" spans="1:28" s="369" customFormat="1" x14ac:dyDescent="0.25">
      <c r="A605" s="2"/>
      <c r="B605" s="2"/>
      <c r="C605" s="2"/>
      <c r="D605" s="2"/>
      <c r="E605" s="2"/>
      <c r="F605" s="2"/>
      <c r="G605" s="2"/>
      <c r="H605" s="2"/>
      <c r="I605" s="2"/>
      <c r="J605" s="2"/>
      <c r="K605" s="2"/>
      <c r="L605" s="2"/>
      <c r="M605" s="2"/>
      <c r="N605" s="366"/>
      <c r="O605" s="366"/>
      <c r="P605" s="4"/>
      <c r="Q605" s="366"/>
      <c r="R605" s="366"/>
      <c r="S605" s="366"/>
      <c r="T605" s="366"/>
      <c r="U605" s="367"/>
      <c r="V605" s="366"/>
      <c r="W605" s="367"/>
      <c r="X605" s="366"/>
      <c r="Y605" s="367"/>
      <c r="Z605" s="366"/>
      <c r="AA605" s="367"/>
      <c r="AB605" s="368"/>
    </row>
    <row r="606" spans="1:28" s="369" customFormat="1" x14ac:dyDescent="0.25">
      <c r="A606" s="2"/>
      <c r="B606" s="2"/>
      <c r="C606" s="2"/>
      <c r="D606" s="2"/>
      <c r="E606" s="2"/>
      <c r="F606" s="2"/>
      <c r="G606" s="2"/>
      <c r="H606" s="2"/>
      <c r="I606" s="2"/>
      <c r="J606" s="2"/>
      <c r="K606" s="2"/>
      <c r="L606" s="2"/>
      <c r="M606" s="2"/>
      <c r="N606" s="366"/>
      <c r="O606" s="366"/>
      <c r="P606" s="4"/>
      <c r="Q606" s="366"/>
      <c r="R606" s="366"/>
      <c r="S606" s="366"/>
      <c r="T606" s="366"/>
      <c r="U606" s="367"/>
      <c r="V606" s="366"/>
      <c r="W606" s="367"/>
      <c r="X606" s="366"/>
      <c r="Y606" s="367"/>
      <c r="Z606" s="366"/>
      <c r="AA606" s="367"/>
      <c r="AB606" s="368"/>
    </row>
    <row r="607" spans="1:28" s="369" customFormat="1" x14ac:dyDescent="0.25">
      <c r="A607" s="2"/>
      <c r="B607" s="2"/>
      <c r="C607" s="2"/>
      <c r="D607" s="2"/>
      <c r="E607" s="2"/>
      <c r="F607" s="2"/>
      <c r="G607" s="2"/>
      <c r="H607" s="2"/>
      <c r="I607" s="2"/>
      <c r="J607" s="2"/>
      <c r="K607" s="2"/>
      <c r="L607" s="2"/>
      <c r="M607" s="2"/>
      <c r="N607" s="366"/>
      <c r="O607" s="366"/>
      <c r="P607" s="4"/>
      <c r="Q607" s="366"/>
      <c r="R607" s="366"/>
      <c r="S607" s="366"/>
      <c r="T607" s="366"/>
      <c r="U607" s="367"/>
      <c r="V607" s="366"/>
      <c r="W607" s="367"/>
      <c r="X607" s="366"/>
      <c r="Y607" s="367"/>
      <c r="Z607" s="366"/>
      <c r="AA607" s="367"/>
      <c r="AB607" s="368"/>
    </row>
    <row r="608" spans="1:28" s="369" customFormat="1" x14ac:dyDescent="0.25">
      <c r="A608" s="2"/>
      <c r="B608" s="2"/>
      <c r="C608" s="2"/>
      <c r="D608" s="2"/>
      <c r="E608" s="2"/>
      <c r="F608" s="2"/>
      <c r="G608" s="2"/>
      <c r="H608" s="2"/>
      <c r="I608" s="2"/>
      <c r="J608" s="2"/>
      <c r="K608" s="2"/>
      <c r="L608" s="2"/>
      <c r="M608" s="2"/>
      <c r="N608" s="366"/>
      <c r="O608" s="366"/>
      <c r="P608" s="4"/>
      <c r="Q608" s="366"/>
      <c r="R608" s="366"/>
      <c r="S608" s="366"/>
      <c r="T608" s="366"/>
      <c r="U608" s="367"/>
      <c r="V608" s="366"/>
      <c r="W608" s="367"/>
      <c r="X608" s="366"/>
      <c r="Y608" s="367"/>
      <c r="Z608" s="366"/>
      <c r="AA608" s="367"/>
      <c r="AB608" s="368"/>
    </row>
    <row r="609" spans="1:28" s="369" customFormat="1" x14ac:dyDescent="0.25">
      <c r="A609" s="2"/>
      <c r="B609" s="2"/>
      <c r="C609" s="2"/>
      <c r="D609" s="2"/>
      <c r="E609" s="2"/>
      <c r="F609" s="2"/>
      <c r="G609" s="2"/>
      <c r="H609" s="2"/>
      <c r="I609" s="2"/>
      <c r="J609" s="2"/>
      <c r="K609" s="2"/>
      <c r="L609" s="2"/>
      <c r="M609" s="2"/>
      <c r="N609" s="366"/>
      <c r="O609" s="366"/>
      <c r="P609" s="4"/>
      <c r="Q609" s="366"/>
      <c r="R609" s="366"/>
      <c r="S609" s="366"/>
      <c r="T609" s="366"/>
      <c r="U609" s="367"/>
      <c r="V609" s="366"/>
      <c r="W609" s="367"/>
      <c r="X609" s="366"/>
      <c r="Y609" s="367"/>
      <c r="Z609" s="366"/>
      <c r="AA609" s="367"/>
      <c r="AB609" s="368"/>
    </row>
    <row r="610" spans="1:28" s="369" customFormat="1" x14ac:dyDescent="0.25">
      <c r="A610" s="2"/>
      <c r="B610" s="2"/>
      <c r="C610" s="2"/>
      <c r="D610" s="2"/>
      <c r="E610" s="2"/>
      <c r="F610" s="2"/>
      <c r="G610" s="2"/>
      <c r="H610" s="2"/>
      <c r="I610" s="2"/>
      <c r="J610" s="2"/>
      <c r="K610" s="2"/>
      <c r="L610" s="2"/>
      <c r="M610" s="2"/>
      <c r="N610" s="366"/>
      <c r="O610" s="366"/>
      <c r="P610" s="4"/>
      <c r="Q610" s="366"/>
      <c r="R610" s="366"/>
      <c r="S610" s="366"/>
      <c r="T610" s="366"/>
      <c r="U610" s="367"/>
      <c r="V610" s="366"/>
      <c r="W610" s="367"/>
      <c r="X610" s="366"/>
      <c r="Y610" s="367"/>
      <c r="Z610" s="366"/>
      <c r="AA610" s="367"/>
      <c r="AB610" s="368"/>
    </row>
    <row r="611" spans="1:28" s="369" customFormat="1" x14ac:dyDescent="0.25">
      <c r="A611" s="2"/>
      <c r="B611" s="2"/>
      <c r="C611" s="2"/>
      <c r="D611" s="2"/>
      <c r="E611" s="2"/>
      <c r="F611" s="2"/>
      <c r="G611" s="2"/>
      <c r="H611" s="2"/>
      <c r="I611" s="2"/>
      <c r="J611" s="2"/>
      <c r="K611" s="2"/>
      <c r="L611" s="2"/>
      <c r="M611" s="2"/>
      <c r="N611" s="366"/>
      <c r="O611" s="366"/>
      <c r="P611" s="4"/>
      <c r="Q611" s="366"/>
      <c r="R611" s="366"/>
      <c r="S611" s="366"/>
      <c r="T611" s="366"/>
      <c r="U611" s="367"/>
      <c r="V611" s="366"/>
      <c r="W611" s="367"/>
      <c r="X611" s="366"/>
      <c r="Y611" s="367"/>
      <c r="Z611" s="366"/>
      <c r="AA611" s="367"/>
      <c r="AB611" s="368"/>
    </row>
    <row r="612" spans="1:28" s="369" customFormat="1" x14ac:dyDescent="0.25">
      <c r="A612" s="2"/>
      <c r="B612" s="2"/>
      <c r="C612" s="2"/>
      <c r="D612" s="2"/>
      <c r="E612" s="2"/>
      <c r="F612" s="2"/>
      <c r="G612" s="2"/>
      <c r="H612" s="2"/>
      <c r="I612" s="2"/>
      <c r="J612" s="2"/>
      <c r="K612" s="2"/>
      <c r="L612" s="2"/>
      <c r="M612" s="2"/>
      <c r="N612" s="366"/>
      <c r="O612" s="366"/>
      <c r="P612" s="4"/>
      <c r="Q612" s="366"/>
      <c r="R612" s="366"/>
      <c r="S612" s="366"/>
      <c r="T612" s="366"/>
      <c r="U612" s="367"/>
      <c r="V612" s="366"/>
      <c r="W612" s="367"/>
      <c r="X612" s="366"/>
      <c r="Y612" s="367"/>
      <c r="Z612" s="366"/>
      <c r="AA612" s="367"/>
      <c r="AB612" s="368"/>
    </row>
    <row r="613" spans="1:28" s="369" customFormat="1" x14ac:dyDescent="0.25">
      <c r="A613" s="2"/>
      <c r="B613" s="2"/>
      <c r="C613" s="2"/>
      <c r="D613" s="2"/>
      <c r="E613" s="2"/>
      <c r="F613" s="2"/>
      <c r="G613" s="2"/>
      <c r="H613" s="2"/>
      <c r="I613" s="2"/>
      <c r="J613" s="2"/>
      <c r="K613" s="2"/>
      <c r="L613" s="2"/>
      <c r="M613" s="2"/>
      <c r="N613" s="366"/>
      <c r="O613" s="366"/>
      <c r="P613" s="4"/>
      <c r="Q613" s="366"/>
      <c r="R613" s="366"/>
      <c r="S613" s="366"/>
      <c r="T613" s="366"/>
      <c r="U613" s="367"/>
      <c r="V613" s="366"/>
      <c r="W613" s="367"/>
      <c r="X613" s="366"/>
      <c r="Y613" s="367"/>
      <c r="Z613" s="366"/>
      <c r="AA613" s="367"/>
      <c r="AB613" s="368"/>
    </row>
    <row r="614" spans="1:28" s="369" customFormat="1" x14ac:dyDescent="0.25">
      <c r="A614" s="2"/>
      <c r="B614" s="2"/>
      <c r="C614" s="2"/>
      <c r="D614" s="2"/>
      <c r="E614" s="2"/>
      <c r="F614" s="2"/>
      <c r="G614" s="2"/>
      <c r="H614" s="2"/>
      <c r="I614" s="2"/>
      <c r="J614" s="2"/>
      <c r="K614" s="2"/>
      <c r="L614" s="2"/>
      <c r="M614" s="2"/>
      <c r="N614" s="366"/>
      <c r="O614" s="366"/>
      <c r="P614" s="4"/>
      <c r="Q614" s="366"/>
      <c r="R614" s="366"/>
      <c r="S614" s="366"/>
      <c r="T614" s="366"/>
      <c r="U614" s="367"/>
      <c r="V614" s="366"/>
      <c r="W614" s="367"/>
      <c r="X614" s="366"/>
      <c r="Y614" s="367"/>
      <c r="Z614" s="366"/>
      <c r="AA614" s="367"/>
      <c r="AB614" s="368"/>
    </row>
    <row r="615" spans="1:28" s="369" customFormat="1" x14ac:dyDescent="0.25">
      <c r="A615" s="2"/>
      <c r="B615" s="2"/>
      <c r="C615" s="2"/>
      <c r="D615" s="2"/>
      <c r="E615" s="2"/>
      <c r="F615" s="2"/>
      <c r="G615" s="2"/>
      <c r="H615" s="2"/>
      <c r="I615" s="2"/>
      <c r="J615" s="2"/>
      <c r="K615" s="2"/>
      <c r="L615" s="2"/>
      <c r="M615" s="2"/>
      <c r="N615" s="366"/>
      <c r="O615" s="366"/>
      <c r="P615" s="4"/>
      <c r="Q615" s="366"/>
      <c r="R615" s="366"/>
      <c r="S615" s="366"/>
      <c r="T615" s="366"/>
      <c r="U615" s="367"/>
      <c r="V615" s="366"/>
      <c r="W615" s="367"/>
      <c r="X615" s="366"/>
      <c r="Y615" s="367"/>
      <c r="Z615" s="366"/>
      <c r="AA615" s="367"/>
      <c r="AB615" s="368"/>
    </row>
    <row r="616" spans="1:28" s="369" customFormat="1" x14ac:dyDescent="0.25">
      <c r="A616" s="2"/>
      <c r="B616" s="2"/>
      <c r="C616" s="2"/>
      <c r="D616" s="2"/>
      <c r="E616" s="2"/>
      <c r="F616" s="2"/>
      <c r="G616" s="2"/>
      <c r="H616" s="2"/>
      <c r="I616" s="2"/>
      <c r="J616" s="2"/>
      <c r="K616" s="2"/>
      <c r="L616" s="2"/>
      <c r="M616" s="2"/>
      <c r="N616" s="366"/>
      <c r="O616" s="366"/>
      <c r="P616" s="4"/>
      <c r="Q616" s="366"/>
      <c r="R616" s="366"/>
      <c r="S616" s="366"/>
      <c r="T616" s="366"/>
      <c r="U616" s="367"/>
      <c r="V616" s="366"/>
      <c r="W616" s="367"/>
      <c r="X616" s="366"/>
      <c r="Y616" s="367"/>
      <c r="Z616" s="366"/>
      <c r="AA616" s="367"/>
      <c r="AB616" s="368"/>
    </row>
    <row r="617" spans="1:28" s="369" customFormat="1" x14ac:dyDescent="0.25">
      <c r="A617" s="2"/>
      <c r="B617" s="2"/>
      <c r="C617" s="2"/>
      <c r="D617" s="2"/>
      <c r="E617" s="2"/>
      <c r="F617" s="2"/>
      <c r="G617" s="2"/>
      <c r="H617" s="2"/>
      <c r="I617" s="2"/>
      <c r="J617" s="2"/>
      <c r="K617" s="2"/>
      <c r="L617" s="2"/>
      <c r="M617" s="2"/>
      <c r="N617" s="366"/>
      <c r="O617" s="366"/>
      <c r="P617" s="4"/>
      <c r="Q617" s="366"/>
      <c r="R617" s="366"/>
      <c r="S617" s="366"/>
      <c r="T617" s="366"/>
      <c r="U617" s="367"/>
      <c r="V617" s="366"/>
      <c r="W617" s="367"/>
      <c r="X617" s="366"/>
      <c r="Y617" s="367"/>
      <c r="Z617" s="366"/>
      <c r="AA617" s="367"/>
      <c r="AB617" s="368"/>
    </row>
    <row r="618" spans="1:28" s="369" customFormat="1" x14ac:dyDescent="0.25">
      <c r="A618" s="2"/>
      <c r="B618" s="2"/>
      <c r="C618" s="2"/>
      <c r="D618" s="2"/>
      <c r="E618" s="2"/>
      <c r="F618" s="2"/>
      <c r="G618" s="2"/>
      <c r="H618" s="2"/>
      <c r="I618" s="2"/>
      <c r="J618" s="2"/>
      <c r="K618" s="2"/>
      <c r="L618" s="2"/>
      <c r="M618" s="2"/>
      <c r="N618" s="366"/>
      <c r="O618" s="366"/>
      <c r="P618" s="4"/>
      <c r="Q618" s="366"/>
      <c r="R618" s="366"/>
      <c r="S618" s="366"/>
      <c r="T618" s="366"/>
      <c r="U618" s="367"/>
      <c r="V618" s="366"/>
      <c r="W618" s="367"/>
      <c r="X618" s="366"/>
      <c r="Y618" s="367"/>
      <c r="Z618" s="366"/>
      <c r="AA618" s="367"/>
      <c r="AB618" s="368"/>
    </row>
    <row r="619" spans="1:28" s="369" customFormat="1" x14ac:dyDescent="0.25">
      <c r="A619" s="2"/>
      <c r="B619" s="2"/>
      <c r="C619" s="2"/>
      <c r="D619" s="2"/>
      <c r="E619" s="2"/>
      <c r="F619" s="2"/>
      <c r="G619" s="2"/>
      <c r="H619" s="2"/>
      <c r="I619" s="2"/>
      <c r="J619" s="2"/>
      <c r="K619" s="2"/>
      <c r="L619" s="2"/>
      <c r="M619" s="2"/>
      <c r="N619" s="366"/>
      <c r="O619" s="366"/>
      <c r="P619" s="4"/>
      <c r="Q619" s="366"/>
      <c r="R619" s="366"/>
      <c r="S619" s="366"/>
      <c r="T619" s="366"/>
      <c r="U619" s="367"/>
      <c r="V619" s="366"/>
      <c r="W619" s="367"/>
      <c r="X619" s="366"/>
      <c r="Y619" s="367"/>
      <c r="Z619" s="366"/>
      <c r="AA619" s="367"/>
      <c r="AB619" s="368"/>
    </row>
    <row r="620" spans="1:28" s="369" customFormat="1" x14ac:dyDescent="0.25">
      <c r="A620" s="2"/>
      <c r="B620" s="2"/>
      <c r="C620" s="2"/>
      <c r="D620" s="2"/>
      <c r="E620" s="2"/>
      <c r="F620" s="2"/>
      <c r="G620" s="2"/>
      <c r="H620" s="2"/>
      <c r="I620" s="2"/>
      <c r="J620" s="2"/>
      <c r="K620" s="2"/>
      <c r="L620" s="2"/>
      <c r="M620" s="2"/>
      <c r="N620" s="366"/>
      <c r="O620" s="366"/>
      <c r="P620" s="4"/>
      <c r="Q620" s="366"/>
      <c r="R620" s="366"/>
      <c r="S620" s="366"/>
      <c r="T620" s="366"/>
      <c r="U620" s="367"/>
      <c r="V620" s="366"/>
      <c r="W620" s="367"/>
      <c r="X620" s="366"/>
      <c r="Y620" s="367"/>
      <c r="Z620" s="366"/>
      <c r="AA620" s="367"/>
      <c r="AB620" s="368"/>
    </row>
    <row r="621" spans="1:28" s="369" customFormat="1" x14ac:dyDescent="0.25">
      <c r="A621" s="2"/>
      <c r="B621" s="2"/>
      <c r="C621" s="2"/>
      <c r="D621" s="2"/>
      <c r="E621" s="2"/>
      <c r="F621" s="2"/>
      <c r="G621" s="2"/>
      <c r="H621" s="2"/>
      <c r="I621" s="2"/>
      <c r="J621" s="2"/>
      <c r="K621" s="2"/>
      <c r="L621" s="2"/>
      <c r="M621" s="2"/>
      <c r="N621" s="366"/>
      <c r="O621" s="366"/>
      <c r="P621" s="4"/>
      <c r="Q621" s="366"/>
      <c r="R621" s="366"/>
      <c r="S621" s="366"/>
      <c r="T621" s="366"/>
      <c r="U621" s="367"/>
      <c r="V621" s="366"/>
      <c r="W621" s="367"/>
      <c r="X621" s="366"/>
      <c r="Y621" s="367"/>
      <c r="Z621" s="366"/>
      <c r="AA621" s="367"/>
      <c r="AB621" s="368"/>
    </row>
    <row r="622" spans="1:28" s="369" customFormat="1" x14ac:dyDescent="0.25">
      <c r="A622" s="2"/>
      <c r="B622" s="2"/>
      <c r="C622" s="2"/>
      <c r="D622" s="2"/>
      <c r="E622" s="2"/>
      <c r="F622" s="2"/>
      <c r="G622" s="2"/>
      <c r="H622" s="2"/>
      <c r="I622" s="2"/>
      <c r="J622" s="2"/>
      <c r="K622" s="2"/>
      <c r="L622" s="2"/>
      <c r="M622" s="2"/>
      <c r="N622" s="366"/>
      <c r="O622" s="366"/>
      <c r="P622" s="4"/>
      <c r="Q622" s="366"/>
      <c r="R622" s="366"/>
      <c r="S622" s="366"/>
      <c r="T622" s="366"/>
      <c r="U622" s="367"/>
      <c r="V622" s="366"/>
      <c r="W622" s="367"/>
      <c r="X622" s="366"/>
      <c r="Y622" s="367"/>
      <c r="Z622" s="366"/>
      <c r="AA622" s="367"/>
      <c r="AB622" s="368"/>
    </row>
    <row r="623" spans="1:28" s="369" customFormat="1" x14ac:dyDescent="0.25">
      <c r="A623" s="2"/>
      <c r="B623" s="2"/>
      <c r="C623" s="2"/>
      <c r="D623" s="2"/>
      <c r="E623" s="2"/>
      <c r="F623" s="2"/>
      <c r="G623" s="2"/>
      <c r="H623" s="2"/>
      <c r="I623" s="2"/>
      <c r="J623" s="2"/>
      <c r="K623" s="2"/>
      <c r="L623" s="2"/>
      <c r="M623" s="2"/>
      <c r="N623" s="366"/>
      <c r="O623" s="366"/>
      <c r="P623" s="4"/>
      <c r="Q623" s="366"/>
      <c r="R623" s="366"/>
      <c r="S623" s="366"/>
      <c r="T623" s="366"/>
      <c r="U623" s="367"/>
      <c r="V623" s="366"/>
      <c r="W623" s="367"/>
      <c r="X623" s="366"/>
      <c r="Y623" s="367"/>
      <c r="Z623" s="366"/>
      <c r="AA623" s="367"/>
      <c r="AB623" s="368"/>
    </row>
    <row r="624" spans="1:28" s="369" customFormat="1" x14ac:dyDescent="0.25">
      <c r="A624" s="2"/>
      <c r="B624" s="2"/>
      <c r="C624" s="2"/>
      <c r="D624" s="2"/>
      <c r="E624" s="2"/>
      <c r="F624" s="2"/>
      <c r="G624" s="2"/>
      <c r="H624" s="2"/>
      <c r="I624" s="2"/>
      <c r="J624" s="2"/>
      <c r="K624" s="2"/>
      <c r="L624" s="2"/>
      <c r="M624" s="2"/>
      <c r="N624" s="366"/>
      <c r="O624" s="366"/>
      <c r="P624" s="4"/>
      <c r="Q624" s="366"/>
      <c r="R624" s="366"/>
      <c r="S624" s="366"/>
      <c r="T624" s="366"/>
      <c r="U624" s="367"/>
      <c r="V624" s="366"/>
      <c r="W624" s="367"/>
      <c r="X624" s="366"/>
      <c r="Y624" s="367"/>
      <c r="Z624" s="366"/>
      <c r="AA624" s="367"/>
      <c r="AB624" s="368"/>
    </row>
    <row r="625" spans="1:28" s="369" customFormat="1" x14ac:dyDescent="0.25">
      <c r="A625" s="2"/>
      <c r="B625" s="2"/>
      <c r="C625" s="2"/>
      <c r="D625" s="2"/>
      <c r="E625" s="2"/>
      <c r="F625" s="2"/>
      <c r="G625" s="2"/>
      <c r="H625" s="2"/>
      <c r="I625" s="2"/>
      <c r="J625" s="2"/>
      <c r="K625" s="2"/>
      <c r="L625" s="2"/>
      <c r="M625" s="2"/>
      <c r="N625" s="366"/>
      <c r="O625" s="366"/>
      <c r="P625" s="4"/>
      <c r="Q625" s="366"/>
      <c r="R625" s="366"/>
      <c r="S625" s="366"/>
      <c r="T625" s="366"/>
      <c r="U625" s="367"/>
      <c r="V625" s="366"/>
      <c r="W625" s="367"/>
      <c r="X625" s="366"/>
      <c r="Y625" s="367"/>
      <c r="Z625" s="366"/>
      <c r="AA625" s="367"/>
      <c r="AB625" s="368"/>
    </row>
    <row r="626" spans="1:28" s="369" customFormat="1" x14ac:dyDescent="0.25">
      <c r="A626" s="2"/>
      <c r="B626" s="2"/>
      <c r="C626" s="2"/>
      <c r="D626" s="2"/>
      <c r="E626" s="2"/>
      <c r="F626" s="2"/>
      <c r="G626" s="2"/>
      <c r="H626" s="2"/>
      <c r="I626" s="2"/>
      <c r="J626" s="2"/>
      <c r="K626" s="2"/>
      <c r="L626" s="2"/>
      <c r="M626" s="2"/>
      <c r="N626" s="366"/>
      <c r="O626" s="366"/>
      <c r="P626" s="4"/>
      <c r="Q626" s="366"/>
      <c r="R626" s="366"/>
      <c r="S626" s="366"/>
      <c r="T626" s="366"/>
      <c r="U626" s="367"/>
      <c r="V626" s="366"/>
      <c r="W626" s="367"/>
      <c r="X626" s="366"/>
      <c r="Y626" s="367"/>
      <c r="Z626" s="366"/>
      <c r="AA626" s="367"/>
      <c r="AB626" s="368"/>
    </row>
    <row r="627" spans="1:28" s="369" customFormat="1" x14ac:dyDescent="0.25">
      <c r="A627" s="2"/>
      <c r="B627" s="2"/>
      <c r="C627" s="2"/>
      <c r="D627" s="2"/>
      <c r="E627" s="2"/>
      <c r="F627" s="2"/>
      <c r="G627" s="2"/>
      <c r="H627" s="2"/>
      <c r="I627" s="2"/>
      <c r="J627" s="2"/>
      <c r="K627" s="2"/>
      <c r="L627" s="2"/>
      <c r="M627" s="2"/>
      <c r="N627" s="366"/>
      <c r="O627" s="366"/>
      <c r="P627" s="4"/>
      <c r="Q627" s="366"/>
      <c r="R627" s="366"/>
      <c r="S627" s="366"/>
      <c r="T627" s="366"/>
      <c r="U627" s="367"/>
      <c r="V627" s="366"/>
      <c r="W627" s="367"/>
      <c r="X627" s="366"/>
      <c r="Y627" s="367"/>
      <c r="Z627" s="366"/>
      <c r="AA627" s="367"/>
      <c r="AB627" s="368"/>
    </row>
    <row r="628" spans="1:28" s="369" customFormat="1" x14ac:dyDescent="0.25">
      <c r="A628" s="2"/>
      <c r="B628" s="2"/>
      <c r="C628" s="2"/>
      <c r="D628" s="2"/>
      <c r="E628" s="2"/>
      <c r="F628" s="2"/>
      <c r="G628" s="2"/>
      <c r="H628" s="2"/>
      <c r="I628" s="2"/>
      <c r="J628" s="2"/>
      <c r="K628" s="2"/>
      <c r="L628" s="2"/>
      <c r="M628" s="2"/>
      <c r="N628" s="366"/>
      <c r="O628" s="366"/>
      <c r="P628" s="4"/>
      <c r="Q628" s="366"/>
      <c r="R628" s="366"/>
      <c r="S628" s="366"/>
      <c r="T628" s="366"/>
      <c r="U628" s="367"/>
      <c r="V628" s="366"/>
      <c r="W628" s="367"/>
      <c r="X628" s="366"/>
      <c r="Y628" s="367"/>
      <c r="Z628" s="366"/>
      <c r="AA628" s="367"/>
      <c r="AB628" s="368"/>
    </row>
    <row r="629" spans="1:28" s="369" customFormat="1" x14ac:dyDescent="0.25">
      <c r="A629" s="2"/>
      <c r="B629" s="2"/>
      <c r="C629" s="2"/>
      <c r="D629" s="2"/>
      <c r="E629" s="2"/>
      <c r="F629" s="2"/>
      <c r="G629" s="2"/>
      <c r="H629" s="2"/>
      <c r="I629" s="2"/>
      <c r="J629" s="2"/>
      <c r="K629" s="2"/>
      <c r="L629" s="2"/>
      <c r="M629" s="2"/>
      <c r="N629" s="366"/>
      <c r="O629" s="366"/>
      <c r="P629" s="4"/>
      <c r="Q629" s="366"/>
      <c r="R629" s="366"/>
      <c r="S629" s="366"/>
      <c r="T629" s="366"/>
      <c r="U629" s="367"/>
      <c r="V629" s="366"/>
      <c r="W629" s="367"/>
      <c r="X629" s="366"/>
      <c r="Y629" s="367"/>
      <c r="Z629" s="366"/>
      <c r="AA629" s="367"/>
      <c r="AB629" s="368"/>
    </row>
    <row r="630" spans="1:28" s="369" customFormat="1" x14ac:dyDescent="0.25">
      <c r="A630" s="2"/>
      <c r="B630" s="2"/>
      <c r="C630" s="2"/>
      <c r="D630" s="2"/>
      <c r="E630" s="2"/>
      <c r="F630" s="2"/>
      <c r="G630" s="2"/>
      <c r="H630" s="2"/>
      <c r="I630" s="2"/>
      <c r="J630" s="2"/>
      <c r="K630" s="2"/>
      <c r="L630" s="2"/>
      <c r="M630" s="2"/>
      <c r="N630" s="366"/>
      <c r="O630" s="366"/>
      <c r="P630" s="4"/>
      <c r="Q630" s="366"/>
      <c r="R630" s="366"/>
      <c r="S630" s="366"/>
      <c r="T630" s="366"/>
      <c r="U630" s="367"/>
      <c r="V630" s="366"/>
      <c r="W630" s="367"/>
      <c r="X630" s="366"/>
      <c r="Y630" s="367"/>
      <c r="Z630" s="366"/>
      <c r="AA630" s="367"/>
      <c r="AB630" s="368"/>
    </row>
    <row r="631" spans="1:28" s="369" customFormat="1" x14ac:dyDescent="0.25">
      <c r="A631" s="2"/>
      <c r="B631" s="2"/>
      <c r="C631" s="2"/>
      <c r="D631" s="2"/>
      <c r="E631" s="2"/>
      <c r="F631" s="2"/>
      <c r="G631" s="2"/>
      <c r="H631" s="2"/>
      <c r="I631" s="2"/>
      <c r="J631" s="2"/>
      <c r="K631" s="2"/>
      <c r="L631" s="2"/>
      <c r="M631" s="2"/>
      <c r="N631" s="366"/>
      <c r="O631" s="366"/>
      <c r="P631" s="4"/>
      <c r="Q631" s="366"/>
      <c r="R631" s="366"/>
      <c r="S631" s="366"/>
      <c r="T631" s="366"/>
      <c r="U631" s="367"/>
      <c r="V631" s="366"/>
      <c r="W631" s="367"/>
      <c r="X631" s="366"/>
      <c r="Y631" s="367"/>
      <c r="Z631" s="366"/>
      <c r="AA631" s="367"/>
      <c r="AB631" s="368"/>
    </row>
    <row r="632" spans="1:28" s="369" customFormat="1" x14ac:dyDescent="0.25">
      <c r="A632" s="2"/>
      <c r="B632" s="2"/>
      <c r="C632" s="2"/>
      <c r="D632" s="2"/>
      <c r="E632" s="2"/>
      <c r="F632" s="2"/>
      <c r="G632" s="2"/>
      <c r="H632" s="2"/>
      <c r="I632" s="2"/>
      <c r="J632" s="2"/>
      <c r="K632" s="2"/>
      <c r="L632" s="2"/>
      <c r="M632" s="2"/>
      <c r="N632" s="366"/>
      <c r="O632" s="366"/>
      <c r="P632" s="4"/>
      <c r="Q632" s="366"/>
      <c r="R632" s="366"/>
      <c r="S632" s="366"/>
      <c r="T632" s="366"/>
      <c r="U632" s="367"/>
      <c r="V632" s="366"/>
      <c r="W632" s="367"/>
      <c r="X632" s="366"/>
      <c r="Y632" s="367"/>
      <c r="Z632" s="366"/>
      <c r="AA632" s="367"/>
      <c r="AB632" s="368"/>
    </row>
    <row r="633" spans="1:28" s="369" customFormat="1" x14ac:dyDescent="0.25">
      <c r="A633" s="2"/>
      <c r="B633" s="2"/>
      <c r="C633" s="2"/>
      <c r="D633" s="2"/>
      <c r="E633" s="2"/>
      <c r="F633" s="2"/>
      <c r="G633" s="2"/>
      <c r="H633" s="2"/>
      <c r="I633" s="2"/>
      <c r="J633" s="2"/>
      <c r="K633" s="2"/>
      <c r="L633" s="2"/>
      <c r="M633" s="2"/>
      <c r="N633" s="366"/>
      <c r="O633" s="366"/>
      <c r="P633" s="4"/>
      <c r="Q633" s="366"/>
      <c r="R633" s="366"/>
      <c r="S633" s="366"/>
      <c r="T633" s="366"/>
      <c r="U633" s="367"/>
      <c r="V633" s="366"/>
      <c r="W633" s="367"/>
      <c r="X633" s="366"/>
      <c r="Y633" s="367"/>
      <c r="Z633" s="366"/>
      <c r="AA633" s="367"/>
      <c r="AB633" s="368"/>
    </row>
    <row r="634" spans="1:28" s="369" customFormat="1" x14ac:dyDescent="0.25">
      <c r="A634" s="2"/>
      <c r="B634" s="2"/>
      <c r="C634" s="2"/>
      <c r="D634" s="2"/>
      <c r="E634" s="2"/>
      <c r="F634" s="2"/>
      <c r="G634" s="2"/>
      <c r="H634" s="2"/>
      <c r="I634" s="2"/>
      <c r="J634" s="2"/>
      <c r="K634" s="2"/>
      <c r="L634" s="2"/>
      <c r="M634" s="2"/>
      <c r="N634" s="366"/>
      <c r="O634" s="366"/>
      <c r="P634" s="4"/>
      <c r="Q634" s="366"/>
      <c r="R634" s="366"/>
      <c r="S634" s="366"/>
      <c r="T634" s="366"/>
      <c r="U634" s="367"/>
      <c r="V634" s="366"/>
      <c r="W634" s="367"/>
      <c r="X634" s="366"/>
      <c r="Y634" s="367"/>
      <c r="Z634" s="366"/>
      <c r="AA634" s="367"/>
      <c r="AB634" s="368"/>
    </row>
    <row r="635" spans="1:28" s="369" customFormat="1" x14ac:dyDescent="0.25">
      <c r="A635" s="2"/>
      <c r="B635" s="2"/>
      <c r="C635" s="2"/>
      <c r="D635" s="2"/>
      <c r="E635" s="2"/>
      <c r="F635" s="2"/>
      <c r="G635" s="2"/>
      <c r="H635" s="2"/>
      <c r="I635" s="2"/>
      <c r="J635" s="2"/>
      <c r="K635" s="2"/>
      <c r="L635" s="2"/>
      <c r="M635" s="2"/>
      <c r="N635" s="366"/>
      <c r="O635" s="366"/>
      <c r="P635" s="4"/>
      <c r="Q635" s="366"/>
      <c r="R635" s="366"/>
      <c r="S635" s="366"/>
      <c r="T635" s="366"/>
      <c r="U635" s="367"/>
      <c r="V635" s="366"/>
      <c r="W635" s="367"/>
      <c r="X635" s="366"/>
      <c r="Y635" s="367"/>
      <c r="Z635" s="366"/>
      <c r="AA635" s="367"/>
      <c r="AB635" s="368"/>
    </row>
    <row r="636" spans="1:28" s="369" customFormat="1" x14ac:dyDescent="0.25">
      <c r="A636" s="2"/>
      <c r="B636" s="2"/>
      <c r="C636" s="2"/>
      <c r="D636" s="2"/>
      <c r="E636" s="2"/>
      <c r="F636" s="2"/>
      <c r="G636" s="2"/>
      <c r="H636" s="2"/>
      <c r="I636" s="2"/>
      <c r="J636" s="2"/>
      <c r="K636" s="2"/>
      <c r="L636" s="2"/>
      <c r="M636" s="2"/>
      <c r="N636" s="366"/>
      <c r="O636" s="366"/>
      <c r="P636" s="4"/>
      <c r="Q636" s="366"/>
      <c r="R636" s="366"/>
      <c r="S636" s="366"/>
      <c r="T636" s="366"/>
      <c r="U636" s="367"/>
      <c r="V636" s="366"/>
      <c r="W636" s="367"/>
      <c r="X636" s="366"/>
      <c r="Y636" s="367"/>
      <c r="Z636" s="366"/>
      <c r="AA636" s="367"/>
      <c r="AB636" s="368"/>
    </row>
    <row r="637" spans="1:28" s="369" customFormat="1" x14ac:dyDescent="0.25">
      <c r="A637" s="2"/>
      <c r="B637" s="2"/>
      <c r="C637" s="2"/>
      <c r="D637" s="2"/>
      <c r="E637" s="2"/>
      <c r="F637" s="2"/>
      <c r="G637" s="2"/>
      <c r="H637" s="2"/>
      <c r="I637" s="2"/>
      <c r="J637" s="2"/>
      <c r="K637" s="2"/>
      <c r="L637" s="2"/>
      <c r="M637" s="2"/>
      <c r="N637" s="366"/>
      <c r="O637" s="366"/>
      <c r="P637" s="4"/>
      <c r="Q637" s="366"/>
      <c r="R637" s="366"/>
      <c r="S637" s="366"/>
      <c r="T637" s="366"/>
      <c r="U637" s="367"/>
      <c r="V637" s="366"/>
      <c r="W637" s="367"/>
      <c r="X637" s="366"/>
      <c r="Y637" s="367"/>
      <c r="Z637" s="366"/>
      <c r="AA637" s="367"/>
      <c r="AB637" s="368"/>
    </row>
    <row r="638" spans="1:28" s="369" customFormat="1" x14ac:dyDescent="0.25">
      <c r="A638" s="2"/>
      <c r="B638" s="2"/>
      <c r="C638" s="2"/>
      <c r="D638" s="2"/>
      <c r="E638" s="2"/>
      <c r="F638" s="2"/>
      <c r="G638" s="2"/>
      <c r="H638" s="2"/>
      <c r="I638" s="2"/>
      <c r="J638" s="2"/>
      <c r="K638" s="2"/>
      <c r="L638" s="2"/>
      <c r="M638" s="2"/>
      <c r="N638" s="366"/>
      <c r="O638" s="366"/>
      <c r="P638" s="4"/>
      <c r="Q638" s="366"/>
      <c r="R638" s="366"/>
      <c r="S638" s="366"/>
      <c r="T638" s="366"/>
      <c r="U638" s="367"/>
      <c r="V638" s="366"/>
      <c r="W638" s="367"/>
      <c r="X638" s="366"/>
      <c r="Y638" s="367"/>
      <c r="Z638" s="366"/>
      <c r="AA638" s="367"/>
      <c r="AB638" s="368"/>
    </row>
    <row r="639" spans="1:28" s="369" customFormat="1" x14ac:dyDescent="0.25">
      <c r="A639" s="2"/>
      <c r="B639" s="2"/>
      <c r="C639" s="2"/>
      <c r="D639" s="2"/>
      <c r="E639" s="2"/>
      <c r="F639" s="2"/>
      <c r="G639" s="2"/>
      <c r="H639" s="2"/>
      <c r="I639" s="2"/>
      <c r="J639" s="2"/>
      <c r="K639" s="2"/>
      <c r="L639" s="2"/>
      <c r="M639" s="2"/>
      <c r="N639" s="366"/>
      <c r="O639" s="366"/>
      <c r="P639" s="4"/>
      <c r="Q639" s="366"/>
      <c r="R639" s="366"/>
      <c r="S639" s="366"/>
      <c r="T639" s="366"/>
      <c r="U639" s="367"/>
      <c r="V639" s="366"/>
      <c r="W639" s="367"/>
      <c r="X639" s="366"/>
      <c r="Y639" s="367"/>
      <c r="Z639" s="366"/>
      <c r="AA639" s="367"/>
      <c r="AB639" s="368"/>
    </row>
    <row r="640" spans="1:28" s="369" customFormat="1" x14ac:dyDescent="0.25">
      <c r="A640" s="2"/>
      <c r="B640" s="2"/>
      <c r="C640" s="2"/>
      <c r="D640" s="2"/>
      <c r="E640" s="2"/>
      <c r="F640" s="2"/>
      <c r="G640" s="2"/>
      <c r="H640" s="2"/>
      <c r="I640" s="2"/>
      <c r="J640" s="2"/>
      <c r="K640" s="2"/>
      <c r="L640" s="2"/>
      <c r="M640" s="2"/>
      <c r="N640" s="366"/>
      <c r="O640" s="366"/>
      <c r="P640" s="4"/>
      <c r="Q640" s="366"/>
      <c r="R640" s="366"/>
      <c r="S640" s="366"/>
      <c r="T640" s="366"/>
      <c r="U640" s="367"/>
      <c r="V640" s="366"/>
      <c r="W640" s="367"/>
      <c r="X640" s="366"/>
      <c r="Y640" s="367"/>
      <c r="Z640" s="366"/>
      <c r="AA640" s="367"/>
      <c r="AB640" s="368"/>
    </row>
    <row r="641" spans="1:28" s="369" customFormat="1" x14ac:dyDescent="0.25">
      <c r="A641" s="2"/>
      <c r="B641" s="2"/>
      <c r="C641" s="2"/>
      <c r="D641" s="2"/>
      <c r="E641" s="2"/>
      <c r="F641" s="2"/>
      <c r="G641" s="2"/>
      <c r="H641" s="2"/>
      <c r="I641" s="2"/>
      <c r="J641" s="2"/>
      <c r="K641" s="2"/>
      <c r="L641" s="2"/>
      <c r="M641" s="2"/>
      <c r="N641" s="366"/>
      <c r="O641" s="366"/>
      <c r="P641" s="4"/>
      <c r="Q641" s="366"/>
      <c r="R641" s="366"/>
      <c r="S641" s="366"/>
      <c r="T641" s="366"/>
      <c r="U641" s="367"/>
      <c r="V641" s="366"/>
      <c r="W641" s="367"/>
      <c r="X641" s="366"/>
      <c r="Y641" s="367"/>
      <c r="Z641" s="366"/>
      <c r="AA641" s="367"/>
      <c r="AB641" s="368"/>
    </row>
    <row r="642" spans="1:28" s="369" customFormat="1" x14ac:dyDescent="0.25">
      <c r="A642" s="2"/>
      <c r="B642" s="2"/>
      <c r="C642" s="2"/>
      <c r="D642" s="2"/>
      <c r="E642" s="2"/>
      <c r="F642" s="2"/>
      <c r="G642" s="2"/>
      <c r="H642" s="2"/>
      <c r="I642" s="2"/>
      <c r="J642" s="2"/>
      <c r="K642" s="2"/>
      <c r="L642" s="2"/>
      <c r="M642" s="2"/>
      <c r="N642" s="366"/>
      <c r="O642" s="366"/>
      <c r="P642" s="4"/>
      <c r="Q642" s="366"/>
      <c r="R642" s="366"/>
      <c r="S642" s="366"/>
      <c r="T642" s="366"/>
      <c r="U642" s="367"/>
      <c r="V642" s="366"/>
      <c r="W642" s="367"/>
      <c r="X642" s="366"/>
      <c r="Y642" s="367"/>
      <c r="Z642" s="366"/>
      <c r="AA642" s="367"/>
      <c r="AB642" s="368"/>
    </row>
    <row r="643" spans="1:28" s="369" customFormat="1" x14ac:dyDescent="0.25">
      <c r="A643" s="2"/>
      <c r="B643" s="2"/>
      <c r="C643" s="2"/>
      <c r="D643" s="2"/>
      <c r="E643" s="2"/>
      <c r="F643" s="2"/>
      <c r="G643" s="2"/>
      <c r="H643" s="2"/>
      <c r="I643" s="2"/>
      <c r="J643" s="2"/>
      <c r="K643" s="2"/>
      <c r="L643" s="2"/>
      <c r="M643" s="2"/>
      <c r="N643" s="366"/>
      <c r="O643" s="366"/>
      <c r="P643" s="4"/>
      <c r="Q643" s="366"/>
      <c r="R643" s="366"/>
      <c r="S643" s="366"/>
      <c r="T643" s="366"/>
      <c r="U643" s="367"/>
      <c r="V643" s="366"/>
      <c r="W643" s="367"/>
      <c r="X643" s="366"/>
      <c r="Y643" s="367"/>
      <c r="Z643" s="366"/>
      <c r="AA643" s="367"/>
      <c r="AB643" s="368"/>
    </row>
    <row r="644" spans="1:28" s="369" customFormat="1" x14ac:dyDescent="0.25">
      <c r="A644" s="2"/>
      <c r="B644" s="2"/>
      <c r="C644" s="2"/>
      <c r="D644" s="2"/>
      <c r="E644" s="2"/>
      <c r="F644" s="2"/>
      <c r="G644" s="2"/>
      <c r="H644" s="2"/>
      <c r="I644" s="2"/>
      <c r="J644" s="2"/>
      <c r="K644" s="2"/>
      <c r="L644" s="2"/>
      <c r="M644" s="2"/>
      <c r="N644" s="366"/>
      <c r="O644" s="366"/>
      <c r="P644" s="4"/>
      <c r="Q644" s="366"/>
      <c r="R644" s="366"/>
      <c r="S644" s="366"/>
      <c r="T644" s="366"/>
      <c r="U644" s="367"/>
      <c r="V644" s="366"/>
      <c r="W644" s="367"/>
      <c r="X644" s="366"/>
      <c r="Y644" s="367"/>
      <c r="Z644" s="366"/>
      <c r="AA644" s="367"/>
      <c r="AB644" s="368"/>
    </row>
    <row r="645" spans="1:28" s="369" customFormat="1" x14ac:dyDescent="0.25">
      <c r="A645" s="2"/>
      <c r="B645" s="2"/>
      <c r="C645" s="2"/>
      <c r="D645" s="2"/>
      <c r="E645" s="2"/>
      <c r="F645" s="2"/>
      <c r="G645" s="2"/>
      <c r="H645" s="2"/>
      <c r="I645" s="2"/>
      <c r="J645" s="2"/>
      <c r="K645" s="2"/>
      <c r="L645" s="2"/>
      <c r="M645" s="2"/>
      <c r="N645" s="366"/>
      <c r="O645" s="366"/>
      <c r="P645" s="4"/>
      <c r="Q645" s="366"/>
      <c r="R645" s="366"/>
      <c r="S645" s="366"/>
      <c r="T645" s="366"/>
      <c r="U645" s="367"/>
      <c r="V645" s="366"/>
      <c r="W645" s="367"/>
      <c r="X645" s="366"/>
      <c r="Y645" s="367"/>
      <c r="Z645" s="366"/>
      <c r="AA645" s="367"/>
      <c r="AB645" s="368"/>
    </row>
    <row r="646" spans="1:28" s="369" customFormat="1" x14ac:dyDescent="0.25">
      <c r="A646" s="2"/>
      <c r="B646" s="2"/>
      <c r="C646" s="2"/>
      <c r="D646" s="2"/>
      <c r="E646" s="2"/>
      <c r="F646" s="2"/>
      <c r="G646" s="2"/>
      <c r="H646" s="2"/>
      <c r="I646" s="2"/>
      <c r="J646" s="2"/>
      <c r="K646" s="2"/>
      <c r="L646" s="2"/>
      <c r="M646" s="2"/>
      <c r="N646" s="366"/>
      <c r="O646" s="366"/>
      <c r="P646" s="4"/>
      <c r="Q646" s="366"/>
      <c r="R646" s="366"/>
      <c r="S646" s="366"/>
      <c r="T646" s="366"/>
      <c r="U646" s="367"/>
      <c r="V646" s="366"/>
      <c r="W646" s="367"/>
      <c r="X646" s="366"/>
      <c r="Y646" s="367"/>
      <c r="Z646" s="366"/>
      <c r="AA646" s="367"/>
      <c r="AB646" s="368"/>
    </row>
    <row r="647" spans="1:28" s="369" customFormat="1" x14ac:dyDescent="0.25">
      <c r="A647" s="2"/>
      <c r="B647" s="2"/>
      <c r="C647" s="2"/>
      <c r="D647" s="2"/>
      <c r="E647" s="2"/>
      <c r="F647" s="2"/>
      <c r="G647" s="2"/>
      <c r="H647" s="2"/>
      <c r="I647" s="2"/>
      <c r="J647" s="2"/>
      <c r="K647" s="2"/>
      <c r="L647" s="2"/>
      <c r="M647" s="2"/>
      <c r="N647" s="366"/>
      <c r="O647" s="366"/>
      <c r="P647" s="4"/>
      <c r="Q647" s="366"/>
      <c r="R647" s="366"/>
      <c r="S647" s="366"/>
      <c r="T647" s="366"/>
      <c r="U647" s="367"/>
      <c r="V647" s="366"/>
      <c r="W647" s="367"/>
      <c r="X647" s="366"/>
      <c r="Y647" s="367"/>
      <c r="Z647" s="366"/>
      <c r="AA647" s="367"/>
      <c r="AB647" s="368"/>
    </row>
    <row r="648" spans="1:28" s="369" customFormat="1" x14ac:dyDescent="0.25">
      <c r="A648" s="2"/>
      <c r="B648" s="2"/>
      <c r="C648" s="2"/>
      <c r="D648" s="2"/>
      <c r="E648" s="2"/>
      <c r="F648" s="2"/>
      <c r="G648" s="2"/>
      <c r="H648" s="2"/>
      <c r="I648" s="2"/>
      <c r="J648" s="2"/>
      <c r="K648" s="2"/>
      <c r="L648" s="2"/>
      <c r="M648" s="2"/>
      <c r="N648" s="366"/>
      <c r="O648" s="366"/>
      <c r="P648" s="4"/>
      <c r="Q648" s="366"/>
      <c r="R648" s="366"/>
      <c r="S648" s="366"/>
      <c r="T648" s="366"/>
      <c r="U648" s="367"/>
      <c r="V648" s="366"/>
      <c r="W648" s="367"/>
      <c r="X648" s="366"/>
      <c r="Y648" s="367"/>
      <c r="Z648" s="366"/>
      <c r="AA648" s="367"/>
      <c r="AB648" s="368"/>
    </row>
    <row r="649" spans="1:28" s="369" customFormat="1" x14ac:dyDescent="0.25">
      <c r="A649" s="2"/>
      <c r="B649" s="2"/>
      <c r="C649" s="2"/>
      <c r="D649" s="2"/>
      <c r="E649" s="2"/>
      <c r="F649" s="2"/>
      <c r="G649" s="2"/>
      <c r="H649" s="2"/>
      <c r="I649" s="2"/>
      <c r="J649" s="2"/>
      <c r="K649" s="2"/>
      <c r="L649" s="2"/>
      <c r="M649" s="2"/>
      <c r="N649" s="366"/>
      <c r="O649" s="366"/>
      <c r="P649" s="4"/>
      <c r="Q649" s="366"/>
      <c r="R649" s="366"/>
      <c r="S649" s="366"/>
      <c r="T649" s="366"/>
      <c r="U649" s="367"/>
      <c r="V649" s="366"/>
      <c r="W649" s="367"/>
      <c r="X649" s="366"/>
      <c r="Y649" s="367"/>
      <c r="Z649" s="366"/>
      <c r="AA649" s="367"/>
      <c r="AB649" s="368"/>
    </row>
    <row r="650" spans="1:28" s="369" customFormat="1" x14ac:dyDescent="0.25">
      <c r="A650" s="2"/>
      <c r="B650" s="2"/>
      <c r="C650" s="2"/>
      <c r="D650" s="2"/>
      <c r="E650" s="2"/>
      <c r="F650" s="2"/>
      <c r="G650" s="2"/>
      <c r="H650" s="2"/>
      <c r="I650" s="2"/>
      <c r="J650" s="2"/>
      <c r="K650" s="2"/>
      <c r="L650" s="2"/>
      <c r="M650" s="2"/>
      <c r="N650" s="366"/>
      <c r="O650" s="366"/>
      <c r="P650" s="4"/>
      <c r="Q650" s="366"/>
      <c r="R650" s="366"/>
      <c r="S650" s="366"/>
      <c r="T650" s="366"/>
      <c r="U650" s="367"/>
      <c r="V650" s="366"/>
      <c r="W650" s="367"/>
      <c r="X650" s="366"/>
      <c r="Y650" s="367"/>
      <c r="Z650" s="366"/>
      <c r="AA650" s="367"/>
      <c r="AB650" s="368"/>
    </row>
    <row r="651" spans="1:28" s="369" customFormat="1" x14ac:dyDescent="0.25">
      <c r="A651" s="2"/>
      <c r="B651" s="2"/>
      <c r="C651" s="2"/>
      <c r="D651" s="2"/>
      <c r="E651" s="2"/>
      <c r="F651" s="2"/>
      <c r="G651" s="2"/>
      <c r="H651" s="2"/>
      <c r="I651" s="2"/>
      <c r="J651" s="2"/>
      <c r="K651" s="2"/>
      <c r="L651" s="2"/>
      <c r="M651" s="2"/>
      <c r="N651" s="366"/>
      <c r="O651" s="366"/>
      <c r="P651" s="4"/>
      <c r="Q651" s="366"/>
      <c r="R651" s="366"/>
      <c r="S651" s="366"/>
      <c r="T651" s="366"/>
      <c r="U651" s="367"/>
      <c r="V651" s="366"/>
      <c r="W651" s="367"/>
      <c r="X651" s="366"/>
      <c r="Y651" s="367"/>
      <c r="Z651" s="366"/>
      <c r="AA651" s="367"/>
      <c r="AB651" s="368"/>
    </row>
    <row r="652" spans="1:28" s="369" customFormat="1" x14ac:dyDescent="0.25">
      <c r="A652" s="2"/>
      <c r="B652" s="2"/>
      <c r="C652" s="2"/>
      <c r="D652" s="2"/>
      <c r="E652" s="2"/>
      <c r="F652" s="2"/>
      <c r="G652" s="2"/>
      <c r="H652" s="2"/>
      <c r="I652" s="2"/>
      <c r="J652" s="2"/>
      <c r="K652" s="2"/>
      <c r="L652" s="2"/>
      <c r="M652" s="2"/>
      <c r="N652" s="366"/>
      <c r="O652" s="366"/>
      <c r="P652" s="4"/>
      <c r="Q652" s="366"/>
      <c r="R652" s="366"/>
      <c r="S652" s="366"/>
      <c r="T652" s="366"/>
      <c r="U652" s="367"/>
      <c r="V652" s="366"/>
      <c r="W652" s="367"/>
      <c r="X652" s="366"/>
      <c r="Y652" s="367"/>
      <c r="Z652" s="366"/>
      <c r="AA652" s="367"/>
      <c r="AB652" s="368"/>
    </row>
    <row r="653" spans="1:28" s="369" customFormat="1" x14ac:dyDescent="0.25">
      <c r="A653" s="2"/>
      <c r="B653" s="2"/>
      <c r="C653" s="2"/>
      <c r="D653" s="2"/>
      <c r="E653" s="2"/>
      <c r="F653" s="2"/>
      <c r="G653" s="2"/>
      <c r="H653" s="2"/>
      <c r="I653" s="2"/>
      <c r="J653" s="2"/>
      <c r="K653" s="2"/>
      <c r="L653" s="2"/>
      <c r="M653" s="2"/>
      <c r="N653" s="366"/>
      <c r="O653" s="366"/>
      <c r="P653" s="4"/>
      <c r="Q653" s="366"/>
      <c r="R653" s="366"/>
      <c r="S653" s="366"/>
      <c r="T653" s="366"/>
      <c r="U653" s="367"/>
      <c r="V653" s="366"/>
      <c r="W653" s="367"/>
      <c r="X653" s="366"/>
      <c r="Y653" s="367"/>
      <c r="Z653" s="366"/>
      <c r="AA653" s="367"/>
      <c r="AB653" s="368"/>
    </row>
    <row r="654" spans="1:28" s="369" customFormat="1" x14ac:dyDescent="0.25">
      <c r="A654" s="2"/>
      <c r="B654" s="2"/>
      <c r="C654" s="2"/>
      <c r="D654" s="2"/>
      <c r="E654" s="2"/>
      <c r="F654" s="2"/>
      <c r="G654" s="2"/>
      <c r="H654" s="2"/>
      <c r="I654" s="2"/>
      <c r="J654" s="2"/>
      <c r="K654" s="2"/>
      <c r="L654" s="2"/>
      <c r="M654" s="2"/>
      <c r="N654" s="366"/>
      <c r="O654" s="366"/>
      <c r="P654" s="4"/>
      <c r="Q654" s="366"/>
      <c r="R654" s="366"/>
      <c r="S654" s="366"/>
      <c r="T654" s="366"/>
      <c r="U654" s="367"/>
      <c r="V654" s="366"/>
      <c r="W654" s="367"/>
      <c r="X654" s="366"/>
      <c r="Y654" s="367"/>
      <c r="Z654" s="366"/>
      <c r="AA654" s="367"/>
      <c r="AB654" s="368"/>
    </row>
    <row r="655" spans="1:28" s="369" customFormat="1" x14ac:dyDescent="0.25">
      <c r="A655" s="2"/>
      <c r="B655" s="2"/>
      <c r="C655" s="2"/>
      <c r="D655" s="2"/>
      <c r="E655" s="2"/>
      <c r="F655" s="2"/>
      <c r="G655" s="2"/>
      <c r="H655" s="2"/>
      <c r="I655" s="2"/>
      <c r="J655" s="2"/>
      <c r="K655" s="2"/>
      <c r="L655" s="2"/>
      <c r="M655" s="2"/>
      <c r="N655" s="366"/>
      <c r="O655" s="366"/>
      <c r="P655" s="4"/>
      <c r="Q655" s="366"/>
      <c r="R655" s="366"/>
      <c r="S655" s="366"/>
      <c r="T655" s="366"/>
      <c r="U655" s="367"/>
      <c r="V655" s="366"/>
      <c r="W655" s="367"/>
      <c r="X655" s="366"/>
      <c r="Y655" s="367"/>
      <c r="Z655" s="366"/>
      <c r="AA655" s="367"/>
      <c r="AB655" s="368"/>
    </row>
    <row r="656" spans="1:28" s="369" customFormat="1" x14ac:dyDescent="0.25">
      <c r="A656" s="2"/>
      <c r="B656" s="2"/>
      <c r="C656" s="2"/>
      <c r="D656" s="2"/>
      <c r="E656" s="2"/>
      <c r="F656" s="2"/>
      <c r="G656" s="2"/>
      <c r="H656" s="2"/>
      <c r="I656" s="2"/>
      <c r="J656" s="2"/>
      <c r="K656" s="2"/>
      <c r="L656" s="2"/>
      <c r="M656" s="2"/>
      <c r="N656" s="366"/>
      <c r="O656" s="366"/>
      <c r="P656" s="4"/>
      <c r="Q656" s="366"/>
      <c r="R656" s="366"/>
      <c r="S656" s="366"/>
      <c r="T656" s="366"/>
      <c r="U656" s="367"/>
      <c r="V656" s="366"/>
      <c r="W656" s="367"/>
      <c r="X656" s="366"/>
      <c r="Y656" s="367"/>
      <c r="Z656" s="366"/>
      <c r="AA656" s="367"/>
      <c r="AB656" s="368"/>
    </row>
    <row r="657" spans="1:28" s="369" customFormat="1" x14ac:dyDescent="0.25">
      <c r="A657" s="2"/>
      <c r="B657" s="2"/>
      <c r="C657" s="2"/>
      <c r="D657" s="2"/>
      <c r="E657" s="2"/>
      <c r="F657" s="2"/>
      <c r="G657" s="2"/>
      <c r="H657" s="2"/>
      <c r="I657" s="2"/>
      <c r="J657" s="2"/>
      <c r="K657" s="2"/>
      <c r="L657" s="2"/>
      <c r="M657" s="2"/>
      <c r="N657" s="366"/>
      <c r="O657" s="366"/>
      <c r="P657" s="4"/>
      <c r="Q657" s="366"/>
      <c r="R657" s="366"/>
      <c r="S657" s="366"/>
      <c r="T657" s="366"/>
      <c r="U657" s="367"/>
      <c r="V657" s="366"/>
      <c r="W657" s="367"/>
      <c r="X657" s="366"/>
      <c r="Y657" s="367"/>
      <c r="Z657" s="366"/>
      <c r="AA657" s="367"/>
      <c r="AB657" s="368"/>
    </row>
    <row r="658" spans="1:28" s="369" customFormat="1" x14ac:dyDescent="0.25">
      <c r="A658" s="2"/>
      <c r="B658" s="2"/>
      <c r="C658" s="2"/>
      <c r="D658" s="2"/>
      <c r="E658" s="2"/>
      <c r="F658" s="2"/>
      <c r="G658" s="2"/>
      <c r="H658" s="2"/>
      <c r="I658" s="2"/>
      <c r="J658" s="2"/>
      <c r="K658" s="2"/>
      <c r="L658" s="2"/>
      <c r="M658" s="2"/>
      <c r="N658" s="366"/>
      <c r="O658" s="366"/>
      <c r="P658" s="4"/>
      <c r="Q658" s="366"/>
      <c r="R658" s="366"/>
      <c r="S658" s="366"/>
      <c r="T658" s="366"/>
      <c r="U658" s="367"/>
      <c r="V658" s="366"/>
      <c r="W658" s="367"/>
      <c r="X658" s="366"/>
      <c r="Y658" s="367"/>
      <c r="Z658" s="366"/>
      <c r="AA658" s="367"/>
      <c r="AB658" s="368"/>
    </row>
    <row r="659" spans="1:28" s="369" customFormat="1" x14ac:dyDescent="0.25">
      <c r="A659" s="2"/>
      <c r="B659" s="2"/>
      <c r="C659" s="2"/>
      <c r="D659" s="2"/>
      <c r="E659" s="2"/>
      <c r="F659" s="2"/>
      <c r="G659" s="2"/>
      <c r="H659" s="2"/>
      <c r="I659" s="2"/>
      <c r="J659" s="2"/>
      <c r="K659" s="2"/>
      <c r="L659" s="2"/>
      <c r="M659" s="2"/>
      <c r="N659" s="366"/>
      <c r="O659" s="366"/>
      <c r="P659" s="4"/>
      <c r="Q659" s="366"/>
      <c r="R659" s="366"/>
      <c r="S659" s="366"/>
      <c r="T659" s="366"/>
      <c r="U659" s="367"/>
      <c r="V659" s="366"/>
      <c r="W659" s="367"/>
      <c r="X659" s="366"/>
      <c r="Y659" s="367"/>
      <c r="Z659" s="366"/>
      <c r="AA659" s="367"/>
      <c r="AB659" s="368"/>
    </row>
    <row r="660" spans="1:28" s="369" customFormat="1" x14ac:dyDescent="0.25">
      <c r="A660" s="2"/>
      <c r="B660" s="2"/>
      <c r="C660" s="2"/>
      <c r="D660" s="2"/>
      <c r="E660" s="2"/>
      <c r="F660" s="2"/>
      <c r="G660" s="2"/>
      <c r="H660" s="2"/>
      <c r="I660" s="2"/>
      <c r="J660" s="2"/>
      <c r="K660" s="2"/>
      <c r="L660" s="2"/>
      <c r="M660" s="2"/>
      <c r="N660" s="366"/>
      <c r="O660" s="366"/>
      <c r="P660" s="4"/>
      <c r="Q660" s="366"/>
      <c r="R660" s="366"/>
      <c r="S660" s="366"/>
      <c r="T660" s="366"/>
      <c r="U660" s="367"/>
      <c r="V660" s="366"/>
      <c r="W660" s="367"/>
      <c r="X660" s="366"/>
      <c r="Y660" s="367"/>
      <c r="Z660" s="366"/>
      <c r="AA660" s="367"/>
      <c r="AB660" s="368"/>
    </row>
    <row r="661" spans="1:28" s="369" customFormat="1" x14ac:dyDescent="0.25">
      <c r="A661" s="2"/>
      <c r="B661" s="2"/>
      <c r="C661" s="2"/>
      <c r="D661" s="2"/>
      <c r="E661" s="2"/>
      <c r="F661" s="2"/>
      <c r="G661" s="2"/>
      <c r="H661" s="2"/>
      <c r="I661" s="2"/>
      <c r="J661" s="2"/>
      <c r="K661" s="2"/>
      <c r="L661" s="2"/>
      <c r="M661" s="2"/>
      <c r="N661" s="366"/>
      <c r="O661" s="366"/>
      <c r="P661" s="4"/>
      <c r="Q661" s="366"/>
      <c r="R661" s="366"/>
      <c r="S661" s="366"/>
      <c r="T661" s="366"/>
      <c r="U661" s="367"/>
      <c r="V661" s="366"/>
      <c r="W661" s="367"/>
      <c r="X661" s="366"/>
      <c r="Y661" s="367"/>
      <c r="Z661" s="366"/>
      <c r="AA661" s="367"/>
      <c r="AB661" s="368"/>
    </row>
    <row r="662" spans="1:28" s="369" customFormat="1" x14ac:dyDescent="0.25">
      <c r="A662" s="2"/>
      <c r="B662" s="2"/>
      <c r="C662" s="2"/>
      <c r="D662" s="2"/>
      <c r="E662" s="2"/>
      <c r="F662" s="2"/>
      <c r="G662" s="2"/>
      <c r="H662" s="2"/>
      <c r="I662" s="2"/>
      <c r="J662" s="2"/>
      <c r="K662" s="2"/>
      <c r="L662" s="2"/>
      <c r="M662" s="2"/>
      <c r="N662" s="366"/>
      <c r="O662" s="366"/>
      <c r="P662" s="4"/>
      <c r="Q662" s="366"/>
      <c r="R662" s="366"/>
      <c r="S662" s="366"/>
      <c r="T662" s="366"/>
      <c r="U662" s="367"/>
      <c r="V662" s="366"/>
      <c r="W662" s="367"/>
      <c r="X662" s="366"/>
      <c r="Y662" s="367"/>
      <c r="Z662" s="366"/>
      <c r="AA662" s="367"/>
      <c r="AB662" s="368"/>
    </row>
    <row r="663" spans="1:28" s="369" customFormat="1" x14ac:dyDescent="0.25">
      <c r="A663" s="2"/>
      <c r="B663" s="2"/>
      <c r="C663" s="2"/>
      <c r="D663" s="2"/>
      <c r="E663" s="2"/>
      <c r="F663" s="2"/>
      <c r="G663" s="2"/>
      <c r="H663" s="2"/>
      <c r="I663" s="2"/>
      <c r="J663" s="2"/>
      <c r="K663" s="2"/>
      <c r="L663" s="2"/>
      <c r="M663" s="2"/>
      <c r="N663" s="366"/>
      <c r="O663" s="366"/>
      <c r="P663" s="4"/>
      <c r="Q663" s="366"/>
      <c r="R663" s="366"/>
      <c r="S663" s="366"/>
      <c r="T663" s="366"/>
      <c r="U663" s="367"/>
      <c r="V663" s="366"/>
      <c r="W663" s="367"/>
      <c r="X663" s="366"/>
      <c r="Y663" s="367"/>
      <c r="Z663" s="366"/>
      <c r="AA663" s="367"/>
      <c r="AB663" s="368"/>
    </row>
    <row r="664" spans="1:28" s="369" customFormat="1" x14ac:dyDescent="0.25">
      <c r="A664" s="2"/>
      <c r="B664" s="2"/>
      <c r="C664" s="2"/>
      <c r="D664" s="2"/>
      <c r="E664" s="2"/>
      <c r="F664" s="2"/>
      <c r="G664" s="2"/>
      <c r="H664" s="2"/>
      <c r="I664" s="2"/>
      <c r="J664" s="2"/>
      <c r="K664" s="2"/>
      <c r="L664" s="2"/>
      <c r="M664" s="2"/>
      <c r="N664" s="366"/>
      <c r="O664" s="366"/>
      <c r="P664" s="4"/>
      <c r="Q664" s="366"/>
      <c r="R664" s="366"/>
      <c r="S664" s="366"/>
      <c r="T664" s="366"/>
      <c r="U664" s="367"/>
      <c r="V664" s="366"/>
      <c r="W664" s="367"/>
      <c r="X664" s="366"/>
      <c r="Y664" s="367"/>
      <c r="Z664" s="366"/>
      <c r="AA664" s="367"/>
      <c r="AB664" s="368"/>
    </row>
    <row r="665" spans="1:28" s="369" customFormat="1" x14ac:dyDescent="0.25">
      <c r="A665" s="2"/>
      <c r="B665" s="2"/>
      <c r="C665" s="2"/>
      <c r="D665" s="2"/>
      <c r="E665" s="2"/>
      <c r="F665" s="2"/>
      <c r="G665" s="2"/>
      <c r="H665" s="2"/>
      <c r="I665" s="2"/>
      <c r="J665" s="2"/>
      <c r="K665" s="2"/>
      <c r="L665" s="2"/>
      <c r="M665" s="2"/>
      <c r="N665" s="366"/>
      <c r="O665" s="366"/>
      <c r="P665" s="4"/>
      <c r="Q665" s="366"/>
      <c r="R665" s="366"/>
      <c r="S665" s="366"/>
      <c r="T665" s="366"/>
      <c r="U665" s="367"/>
      <c r="V665" s="366"/>
      <c r="W665" s="367"/>
      <c r="X665" s="366"/>
      <c r="Y665" s="367"/>
      <c r="Z665" s="366"/>
      <c r="AA665" s="367"/>
      <c r="AB665" s="368"/>
    </row>
    <row r="666" spans="1:28" s="369" customFormat="1" x14ac:dyDescent="0.25">
      <c r="A666" s="2"/>
      <c r="B666" s="2"/>
      <c r="C666" s="2"/>
      <c r="D666" s="2"/>
      <c r="E666" s="2"/>
      <c r="F666" s="2"/>
      <c r="G666" s="2"/>
      <c r="H666" s="2"/>
      <c r="I666" s="2"/>
      <c r="J666" s="2"/>
      <c r="K666" s="2"/>
      <c r="L666" s="2"/>
      <c r="M666" s="2"/>
      <c r="N666" s="366"/>
      <c r="O666" s="366"/>
      <c r="P666" s="4"/>
      <c r="Q666" s="366"/>
      <c r="R666" s="366"/>
      <c r="S666" s="366"/>
      <c r="T666" s="366"/>
      <c r="U666" s="367"/>
      <c r="V666" s="366"/>
      <c r="W666" s="367"/>
      <c r="X666" s="366"/>
      <c r="Y666" s="367"/>
      <c r="Z666" s="366"/>
      <c r="AA666" s="367"/>
      <c r="AB666" s="368"/>
    </row>
    <row r="667" spans="1:28" s="369" customFormat="1" x14ac:dyDescent="0.25">
      <c r="A667" s="2"/>
      <c r="B667" s="2"/>
      <c r="C667" s="2"/>
      <c r="D667" s="2"/>
      <c r="E667" s="2"/>
      <c r="F667" s="2"/>
      <c r="G667" s="2"/>
      <c r="H667" s="2"/>
      <c r="I667" s="2"/>
      <c r="J667" s="2"/>
      <c r="K667" s="2"/>
      <c r="L667" s="2"/>
      <c r="M667" s="2"/>
      <c r="N667" s="366"/>
      <c r="O667" s="366"/>
      <c r="P667" s="4"/>
      <c r="Q667" s="366"/>
      <c r="R667" s="366"/>
      <c r="S667" s="366"/>
      <c r="T667" s="366"/>
      <c r="U667" s="367"/>
      <c r="V667" s="366"/>
      <c r="W667" s="367"/>
      <c r="X667" s="366"/>
      <c r="Y667" s="367"/>
      <c r="Z667" s="366"/>
      <c r="AA667" s="367"/>
      <c r="AB667" s="368"/>
    </row>
    <row r="668" spans="1:28" s="369" customFormat="1" x14ac:dyDescent="0.25">
      <c r="A668" s="2"/>
      <c r="B668" s="2"/>
      <c r="C668" s="2"/>
      <c r="D668" s="2"/>
      <c r="E668" s="2"/>
      <c r="F668" s="2"/>
      <c r="G668" s="2"/>
      <c r="H668" s="2"/>
      <c r="I668" s="2"/>
      <c r="J668" s="2"/>
      <c r="K668" s="2"/>
      <c r="L668" s="2"/>
      <c r="M668" s="2"/>
      <c r="N668" s="366"/>
      <c r="O668" s="366"/>
      <c r="P668" s="4"/>
      <c r="Q668" s="366"/>
      <c r="R668" s="366"/>
      <c r="S668" s="366"/>
      <c r="T668" s="366"/>
      <c r="U668" s="367"/>
      <c r="V668" s="366"/>
      <c r="W668" s="367"/>
      <c r="X668" s="366"/>
      <c r="Y668" s="367"/>
      <c r="Z668" s="366"/>
      <c r="AA668" s="367"/>
      <c r="AB668" s="368"/>
    </row>
    <row r="669" spans="1:28" s="369" customFormat="1" x14ac:dyDescent="0.25">
      <c r="A669" s="2"/>
      <c r="B669" s="2"/>
      <c r="C669" s="2"/>
      <c r="D669" s="2"/>
      <c r="E669" s="2"/>
      <c r="F669" s="2"/>
      <c r="G669" s="2"/>
      <c r="H669" s="2"/>
      <c r="I669" s="2"/>
      <c r="J669" s="2"/>
      <c r="K669" s="2"/>
      <c r="L669" s="2"/>
      <c r="M669" s="2"/>
      <c r="N669" s="366"/>
      <c r="O669" s="366"/>
      <c r="P669" s="4"/>
      <c r="Q669" s="366"/>
      <c r="R669" s="366"/>
      <c r="S669" s="366"/>
      <c r="T669" s="366"/>
      <c r="U669" s="367"/>
      <c r="V669" s="366"/>
      <c r="W669" s="367"/>
      <c r="X669" s="366"/>
      <c r="Y669" s="367"/>
      <c r="Z669" s="366"/>
      <c r="AA669" s="367"/>
      <c r="AB669" s="368"/>
    </row>
    <row r="670" spans="1:28" s="369" customFormat="1" x14ac:dyDescent="0.25">
      <c r="A670" s="2"/>
      <c r="B670" s="2"/>
      <c r="C670" s="2"/>
      <c r="D670" s="2"/>
      <c r="E670" s="2"/>
      <c r="F670" s="2"/>
      <c r="G670" s="2"/>
      <c r="H670" s="2"/>
      <c r="I670" s="2"/>
      <c r="J670" s="2"/>
      <c r="K670" s="2"/>
      <c r="L670" s="2"/>
      <c r="M670" s="2"/>
      <c r="N670" s="366"/>
      <c r="O670" s="366"/>
      <c r="P670" s="4"/>
      <c r="Q670" s="366"/>
      <c r="R670" s="366"/>
      <c r="S670" s="366"/>
      <c r="T670" s="366"/>
      <c r="U670" s="367"/>
      <c r="V670" s="366"/>
      <c r="W670" s="367"/>
      <c r="X670" s="366"/>
      <c r="Y670" s="367"/>
      <c r="Z670" s="366"/>
      <c r="AA670" s="367"/>
      <c r="AB670" s="368"/>
    </row>
    <row r="671" spans="1:28" s="369" customFormat="1" x14ac:dyDescent="0.25">
      <c r="A671" s="2"/>
      <c r="B671" s="2"/>
      <c r="C671" s="2"/>
      <c r="D671" s="2"/>
      <c r="E671" s="2"/>
      <c r="F671" s="2"/>
      <c r="G671" s="2"/>
      <c r="H671" s="2"/>
      <c r="I671" s="2"/>
      <c r="J671" s="2"/>
      <c r="K671" s="2"/>
      <c r="L671" s="2"/>
      <c r="M671" s="2"/>
      <c r="N671" s="366"/>
      <c r="O671" s="366"/>
      <c r="P671" s="4"/>
      <c r="Q671" s="366"/>
      <c r="R671" s="366"/>
      <c r="S671" s="366"/>
      <c r="T671" s="366"/>
      <c r="U671" s="367"/>
      <c r="V671" s="366"/>
      <c r="W671" s="367"/>
      <c r="X671" s="366"/>
      <c r="Y671" s="367"/>
      <c r="Z671" s="366"/>
      <c r="AA671" s="367"/>
      <c r="AB671" s="368"/>
    </row>
    <row r="672" spans="1:28" s="369" customFormat="1" x14ac:dyDescent="0.25">
      <c r="A672" s="2"/>
      <c r="B672" s="2"/>
      <c r="C672" s="2"/>
      <c r="D672" s="2"/>
      <c r="E672" s="2"/>
      <c r="F672" s="2"/>
      <c r="G672" s="2"/>
      <c r="H672" s="2"/>
      <c r="I672" s="2"/>
      <c r="J672" s="2"/>
      <c r="K672" s="2"/>
      <c r="L672" s="2"/>
      <c r="M672" s="2"/>
      <c r="N672" s="366"/>
      <c r="O672" s="366"/>
      <c r="P672" s="4"/>
      <c r="Q672" s="366"/>
      <c r="R672" s="366"/>
      <c r="S672" s="366"/>
      <c r="T672" s="366"/>
      <c r="U672" s="367"/>
      <c r="V672" s="366"/>
      <c r="W672" s="367"/>
      <c r="X672" s="366"/>
      <c r="Y672" s="367"/>
      <c r="Z672" s="366"/>
      <c r="AA672" s="367"/>
      <c r="AB672" s="368"/>
    </row>
    <row r="673" spans="1:28" s="369" customFormat="1" x14ac:dyDescent="0.25">
      <c r="A673" s="2"/>
      <c r="B673" s="2"/>
      <c r="C673" s="2"/>
      <c r="D673" s="2"/>
      <c r="E673" s="2"/>
      <c r="F673" s="2"/>
      <c r="G673" s="2"/>
      <c r="H673" s="2"/>
      <c r="I673" s="2"/>
      <c r="J673" s="2"/>
      <c r="K673" s="2"/>
      <c r="L673" s="2"/>
      <c r="M673" s="2"/>
      <c r="N673" s="366"/>
      <c r="O673" s="366"/>
      <c r="P673" s="4"/>
      <c r="Q673" s="366"/>
      <c r="R673" s="366"/>
      <c r="S673" s="366"/>
      <c r="T673" s="366"/>
      <c r="U673" s="367"/>
      <c r="V673" s="366"/>
      <c r="W673" s="367"/>
      <c r="X673" s="366"/>
      <c r="Y673" s="367"/>
      <c r="Z673" s="366"/>
      <c r="AA673" s="367"/>
      <c r="AB673" s="368"/>
    </row>
    <row r="674" spans="1:28" s="369" customFormat="1" x14ac:dyDescent="0.25">
      <c r="A674" s="2"/>
      <c r="B674" s="2"/>
      <c r="C674" s="2"/>
      <c r="D674" s="2"/>
      <c r="E674" s="2"/>
      <c r="F674" s="2"/>
      <c r="G674" s="2"/>
      <c r="H674" s="2"/>
      <c r="I674" s="2"/>
      <c r="J674" s="2"/>
      <c r="K674" s="2"/>
      <c r="L674" s="2"/>
      <c r="M674" s="2"/>
      <c r="N674" s="366"/>
      <c r="O674" s="366"/>
      <c r="P674" s="4"/>
      <c r="Q674" s="366"/>
      <c r="R674" s="366"/>
      <c r="S674" s="366"/>
      <c r="T674" s="366"/>
      <c r="U674" s="367"/>
      <c r="V674" s="366"/>
      <c r="W674" s="367"/>
      <c r="X674" s="366"/>
      <c r="Y674" s="367"/>
      <c r="Z674" s="366"/>
      <c r="AA674" s="367"/>
      <c r="AB674" s="368"/>
    </row>
    <row r="675" spans="1:28" s="369" customFormat="1" x14ac:dyDescent="0.25">
      <c r="A675" s="2"/>
      <c r="B675" s="2"/>
      <c r="C675" s="2"/>
      <c r="D675" s="2"/>
      <c r="E675" s="2"/>
      <c r="F675" s="2"/>
      <c r="G675" s="2"/>
      <c r="H675" s="2"/>
      <c r="I675" s="2"/>
      <c r="J675" s="2"/>
      <c r="K675" s="2"/>
      <c r="L675" s="2"/>
      <c r="M675" s="2"/>
      <c r="N675" s="366"/>
      <c r="O675" s="366"/>
      <c r="P675" s="4"/>
      <c r="Q675" s="366"/>
      <c r="R675" s="366"/>
      <c r="S675" s="366"/>
      <c r="T675" s="366"/>
      <c r="U675" s="367"/>
      <c r="V675" s="366"/>
      <c r="W675" s="367"/>
      <c r="X675" s="366"/>
      <c r="Y675" s="367"/>
      <c r="Z675" s="366"/>
      <c r="AA675" s="367"/>
      <c r="AB675" s="368"/>
    </row>
    <row r="676" spans="1:28" s="369" customFormat="1" x14ac:dyDescent="0.25">
      <c r="A676" s="2"/>
      <c r="B676" s="2"/>
      <c r="C676" s="2"/>
      <c r="D676" s="2"/>
      <c r="E676" s="2"/>
      <c r="F676" s="2"/>
      <c r="G676" s="2"/>
      <c r="H676" s="2"/>
      <c r="I676" s="2"/>
      <c r="J676" s="2"/>
      <c r="K676" s="2"/>
      <c r="L676" s="2"/>
      <c r="M676" s="2"/>
      <c r="N676" s="366"/>
      <c r="O676" s="366"/>
      <c r="P676" s="4"/>
      <c r="Q676" s="366"/>
      <c r="R676" s="366"/>
      <c r="S676" s="366"/>
      <c r="T676" s="366"/>
      <c r="U676" s="367"/>
      <c r="V676" s="366"/>
      <c r="W676" s="367"/>
      <c r="X676" s="366"/>
      <c r="Y676" s="367"/>
      <c r="Z676" s="366"/>
      <c r="AA676" s="367"/>
      <c r="AB676" s="368"/>
    </row>
    <row r="677" spans="1:28" s="369" customFormat="1" x14ac:dyDescent="0.25">
      <c r="A677" s="2"/>
      <c r="B677" s="2"/>
      <c r="C677" s="2"/>
      <c r="D677" s="2"/>
      <c r="E677" s="2"/>
      <c r="F677" s="2"/>
      <c r="G677" s="2"/>
      <c r="H677" s="2"/>
      <c r="I677" s="2"/>
      <c r="J677" s="2"/>
      <c r="K677" s="2"/>
      <c r="L677" s="2"/>
      <c r="M677" s="2"/>
      <c r="N677" s="366"/>
      <c r="O677" s="366"/>
      <c r="P677" s="4"/>
      <c r="Q677" s="366"/>
      <c r="R677" s="366"/>
      <c r="S677" s="366"/>
      <c r="T677" s="366"/>
      <c r="U677" s="367"/>
      <c r="V677" s="366"/>
      <c r="W677" s="367"/>
      <c r="X677" s="366"/>
      <c r="Y677" s="367"/>
      <c r="Z677" s="366"/>
      <c r="AA677" s="367"/>
      <c r="AB677" s="368"/>
    </row>
    <row r="678" spans="1:28" s="369" customFormat="1" x14ac:dyDescent="0.25">
      <c r="A678" s="2"/>
      <c r="B678" s="2"/>
      <c r="C678" s="2"/>
      <c r="D678" s="2"/>
      <c r="E678" s="2"/>
      <c r="F678" s="2"/>
      <c r="G678" s="2"/>
      <c r="H678" s="2"/>
      <c r="I678" s="2"/>
      <c r="J678" s="2"/>
      <c r="K678" s="2"/>
      <c r="L678" s="2"/>
      <c r="M678" s="2"/>
      <c r="N678" s="366"/>
      <c r="O678" s="366"/>
      <c r="P678" s="4"/>
      <c r="Q678" s="366"/>
      <c r="R678" s="366"/>
      <c r="S678" s="366"/>
      <c r="T678" s="366"/>
      <c r="U678" s="367"/>
      <c r="V678" s="366"/>
      <c r="W678" s="367"/>
      <c r="X678" s="366"/>
      <c r="Y678" s="367"/>
      <c r="Z678" s="366"/>
      <c r="AA678" s="367"/>
      <c r="AB678" s="368"/>
    </row>
    <row r="679" spans="1:28" s="369" customFormat="1" x14ac:dyDescent="0.25">
      <c r="A679" s="2"/>
      <c r="B679" s="2"/>
      <c r="C679" s="2"/>
      <c r="D679" s="2"/>
      <c r="E679" s="2"/>
      <c r="F679" s="2"/>
      <c r="G679" s="2"/>
      <c r="H679" s="2"/>
      <c r="I679" s="2"/>
      <c r="J679" s="2"/>
      <c r="K679" s="2"/>
      <c r="L679" s="2"/>
      <c r="M679" s="2"/>
      <c r="N679" s="366"/>
      <c r="O679" s="366"/>
      <c r="P679" s="4"/>
      <c r="Q679" s="366"/>
      <c r="R679" s="366"/>
      <c r="S679" s="366"/>
      <c r="T679" s="366"/>
      <c r="U679" s="367"/>
      <c r="V679" s="366"/>
      <c r="W679" s="367"/>
      <c r="X679" s="366"/>
      <c r="Y679" s="367"/>
      <c r="Z679" s="366"/>
      <c r="AA679" s="367"/>
      <c r="AB679" s="368"/>
    </row>
    <row r="680" spans="1:28" s="369" customFormat="1" x14ac:dyDescent="0.25">
      <c r="A680" s="2"/>
      <c r="B680" s="2"/>
      <c r="C680" s="2"/>
      <c r="D680" s="2"/>
      <c r="E680" s="2"/>
      <c r="F680" s="2"/>
      <c r="G680" s="2"/>
      <c r="H680" s="2"/>
      <c r="I680" s="2"/>
      <c r="J680" s="2"/>
      <c r="K680" s="2"/>
      <c r="L680" s="2"/>
      <c r="M680" s="2"/>
      <c r="N680" s="366"/>
      <c r="O680" s="366"/>
      <c r="P680" s="4"/>
      <c r="Q680" s="366"/>
      <c r="R680" s="366"/>
      <c r="S680" s="366"/>
      <c r="T680" s="366"/>
      <c r="U680" s="367"/>
      <c r="V680" s="366"/>
      <c r="W680" s="367"/>
      <c r="X680" s="366"/>
      <c r="Y680" s="367"/>
      <c r="Z680" s="366"/>
      <c r="AA680" s="367"/>
      <c r="AB680" s="368"/>
    </row>
    <row r="681" spans="1:28" s="369" customFormat="1" x14ac:dyDescent="0.25">
      <c r="A681" s="2"/>
      <c r="B681" s="2"/>
      <c r="C681" s="2"/>
      <c r="D681" s="2"/>
      <c r="E681" s="2"/>
      <c r="F681" s="2"/>
      <c r="G681" s="2"/>
      <c r="H681" s="2"/>
      <c r="I681" s="2"/>
      <c r="J681" s="2"/>
      <c r="K681" s="2"/>
      <c r="L681" s="2"/>
      <c r="M681" s="2"/>
      <c r="N681" s="366"/>
      <c r="O681" s="366"/>
      <c r="P681" s="4"/>
      <c r="Q681" s="366"/>
      <c r="R681" s="366"/>
      <c r="S681" s="366"/>
      <c r="T681" s="366"/>
      <c r="U681" s="367"/>
      <c r="V681" s="366"/>
      <c r="W681" s="367"/>
      <c r="X681" s="366"/>
      <c r="Y681" s="367"/>
      <c r="Z681" s="366"/>
      <c r="AA681" s="367"/>
      <c r="AB681" s="368"/>
    </row>
    <row r="682" spans="1:28" s="369" customFormat="1" x14ac:dyDescent="0.25">
      <c r="A682" s="2"/>
      <c r="B682" s="2"/>
      <c r="C682" s="2"/>
      <c r="D682" s="2"/>
      <c r="E682" s="2"/>
      <c r="F682" s="2"/>
      <c r="G682" s="2"/>
      <c r="H682" s="2"/>
      <c r="I682" s="2"/>
      <c r="J682" s="2"/>
      <c r="K682" s="2"/>
      <c r="L682" s="2"/>
      <c r="M682" s="2"/>
      <c r="N682" s="366"/>
      <c r="O682" s="366"/>
      <c r="P682" s="4"/>
      <c r="Q682" s="366"/>
      <c r="R682" s="366"/>
      <c r="S682" s="366"/>
      <c r="T682" s="366"/>
      <c r="U682" s="367"/>
      <c r="V682" s="366"/>
      <c r="W682" s="367"/>
      <c r="X682" s="366"/>
      <c r="Y682" s="367"/>
      <c r="Z682" s="366"/>
      <c r="AA682" s="367"/>
      <c r="AB682" s="368"/>
    </row>
    <row r="683" spans="1:28" s="369" customFormat="1" x14ac:dyDescent="0.25">
      <c r="A683" s="2"/>
      <c r="B683" s="2"/>
      <c r="C683" s="2"/>
      <c r="D683" s="2"/>
      <c r="E683" s="2"/>
      <c r="F683" s="2"/>
      <c r="G683" s="2"/>
      <c r="H683" s="2"/>
      <c r="I683" s="2"/>
      <c r="J683" s="2"/>
      <c r="K683" s="2"/>
      <c r="L683" s="2"/>
      <c r="M683" s="2"/>
      <c r="N683" s="366"/>
      <c r="O683" s="366"/>
      <c r="P683" s="4"/>
      <c r="Q683" s="366"/>
      <c r="R683" s="366"/>
      <c r="S683" s="366"/>
      <c r="T683" s="366"/>
      <c r="U683" s="367"/>
      <c r="V683" s="366"/>
      <c r="W683" s="367"/>
      <c r="X683" s="366"/>
      <c r="Y683" s="367"/>
      <c r="Z683" s="366"/>
      <c r="AA683" s="367"/>
      <c r="AB683" s="368"/>
    </row>
    <row r="684" spans="1:28" s="369" customFormat="1" x14ac:dyDescent="0.25">
      <c r="A684" s="2"/>
      <c r="B684" s="2"/>
      <c r="C684" s="2"/>
      <c r="D684" s="2"/>
      <c r="E684" s="2"/>
      <c r="F684" s="2"/>
      <c r="G684" s="2"/>
      <c r="H684" s="2"/>
      <c r="I684" s="2"/>
      <c r="J684" s="2"/>
      <c r="K684" s="2"/>
      <c r="L684" s="2"/>
      <c r="M684" s="2"/>
      <c r="N684" s="366"/>
      <c r="O684" s="366"/>
      <c r="P684" s="4"/>
      <c r="Q684" s="366"/>
      <c r="R684" s="366"/>
      <c r="S684" s="366"/>
      <c r="T684" s="366"/>
      <c r="U684" s="367"/>
      <c r="V684" s="366"/>
      <c r="W684" s="367"/>
      <c r="X684" s="366"/>
      <c r="Y684" s="367"/>
      <c r="Z684" s="366"/>
      <c r="AA684" s="367"/>
      <c r="AB684" s="368"/>
    </row>
    <row r="685" spans="1:28" s="369" customFormat="1" x14ac:dyDescent="0.25">
      <c r="A685" s="2"/>
      <c r="B685" s="2"/>
      <c r="C685" s="2"/>
      <c r="D685" s="2"/>
      <c r="E685" s="2"/>
      <c r="F685" s="2"/>
      <c r="G685" s="2"/>
      <c r="H685" s="2"/>
      <c r="I685" s="2"/>
      <c r="J685" s="2"/>
      <c r="K685" s="2"/>
      <c r="L685" s="2"/>
      <c r="M685" s="2"/>
      <c r="N685" s="366"/>
      <c r="O685" s="366"/>
      <c r="P685" s="4"/>
      <c r="Q685" s="366"/>
      <c r="R685" s="366"/>
      <c r="S685" s="366"/>
      <c r="T685" s="366"/>
      <c r="U685" s="367"/>
      <c r="V685" s="366"/>
      <c r="W685" s="367"/>
      <c r="X685" s="366"/>
      <c r="Y685" s="367"/>
      <c r="Z685" s="366"/>
      <c r="AA685" s="367"/>
      <c r="AB685" s="368"/>
    </row>
  </sheetData>
  <mergeCells count="256">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Q36:Q37"/>
    <mergeCell ref="R36:R37"/>
    <mergeCell ref="S36:S37"/>
    <mergeCell ref="T36:T37"/>
    <mergeCell ref="U36:U37"/>
    <mergeCell ref="V36:V41"/>
    <mergeCell ref="R48:R49"/>
    <mergeCell ref="S48:S49"/>
    <mergeCell ref="T48:T49"/>
    <mergeCell ref="U48:U49"/>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R18:R20"/>
    <mergeCell ref="S18:S20"/>
    <mergeCell ref="T18:T20"/>
    <mergeCell ref="U18:U20"/>
    <mergeCell ref="J18:J20"/>
    <mergeCell ref="K18:K20"/>
    <mergeCell ref="L18:L20"/>
    <mergeCell ref="M18:M20"/>
    <mergeCell ref="N18:N20"/>
    <mergeCell ref="O18:O20"/>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A1:I1"/>
    <mergeCell ref="A2:A3"/>
    <mergeCell ref="B2:B3"/>
    <mergeCell ref="C2:C3"/>
    <mergeCell ref="D2:D3"/>
    <mergeCell ref="E2:E3"/>
    <mergeCell ref="F2:F3"/>
    <mergeCell ref="G2:G3"/>
    <mergeCell ref="H2:H3"/>
    <mergeCell ref="I2:I3"/>
  </mergeCells>
  <conditionalFormatting sqref="L44">
    <cfRule type="duplicateValues" dxfId="534" priority="522"/>
  </conditionalFormatting>
  <conditionalFormatting sqref="L39">
    <cfRule type="duplicateValues" dxfId="533" priority="521"/>
  </conditionalFormatting>
  <conditionalFormatting sqref="L18">
    <cfRule type="duplicateValues" dxfId="532" priority="520"/>
  </conditionalFormatting>
  <conditionalFormatting sqref="L42">
    <cfRule type="duplicateValues" dxfId="531" priority="519"/>
  </conditionalFormatting>
  <conditionalFormatting sqref="L50">
    <cfRule type="duplicateValues" dxfId="530" priority="518"/>
  </conditionalFormatting>
  <conditionalFormatting sqref="P42:P120 P36 P4 P7:P32">
    <cfRule type="cellIs" dxfId="529" priority="513" operator="lessThan">
      <formula>0.4</formula>
    </cfRule>
    <cfRule type="cellIs" dxfId="528" priority="514" operator="between">
      <formula>0.4</formula>
      <formula>0.5999</formula>
    </cfRule>
    <cfRule type="cellIs" dxfId="527" priority="515" operator="between">
      <formula>0.6</formula>
      <formula>0.6999</formula>
    </cfRule>
    <cfRule type="cellIs" dxfId="526" priority="516" operator="between">
      <formula>0.7</formula>
      <formula>0.7999</formula>
    </cfRule>
    <cfRule type="cellIs" dxfId="525" priority="517" operator="greaterThan">
      <formula>0.7999</formula>
    </cfRule>
  </conditionalFormatting>
  <conditionalFormatting sqref="P4:P10 P99 P12:P18 P21:P29 P56 P34 P52 P43:P44 P46:P48 P36 P38:P41">
    <cfRule type="cellIs" dxfId="524" priority="508" operator="lessThan">
      <formula>0.4</formula>
    </cfRule>
    <cfRule type="cellIs" dxfId="523" priority="509" operator="between">
      <formula>0.4</formula>
      <formula>0.5999</formula>
    </cfRule>
    <cfRule type="cellIs" dxfId="522" priority="510" operator="between">
      <formula>0.6</formula>
      <formula>0.6999</formula>
    </cfRule>
    <cfRule type="cellIs" dxfId="521" priority="511" operator="between">
      <formula>0.7</formula>
      <formula>0.7999</formula>
    </cfRule>
    <cfRule type="cellIs" dxfId="520" priority="512" operator="greaterThan">
      <formula>0.7999</formula>
    </cfRule>
  </conditionalFormatting>
  <conditionalFormatting sqref="P61 P72 P91:P92 P68:P69 P82 P87 P95 P74:P75">
    <cfRule type="cellIs" dxfId="519" priority="503" operator="lessThan">
      <formula>0.4</formula>
    </cfRule>
    <cfRule type="cellIs" dxfId="518" priority="504" operator="between">
      <formula>0.4</formula>
      <formula>0.5999</formula>
    </cfRule>
    <cfRule type="cellIs" dxfId="517" priority="505" operator="between">
      <formula>0.6</formula>
      <formula>0.6999</formula>
    </cfRule>
    <cfRule type="cellIs" dxfId="516" priority="506" operator="between">
      <formula>0.7</formula>
      <formula>0.7999</formula>
    </cfRule>
    <cfRule type="cellIs" dxfId="515" priority="507" operator="greaterThan">
      <formula>0.7999</formula>
    </cfRule>
  </conditionalFormatting>
  <conditionalFormatting sqref="P11">
    <cfRule type="cellIs" dxfId="514" priority="498" operator="lessThan">
      <formula>0.4</formula>
    </cfRule>
    <cfRule type="cellIs" dxfId="513" priority="499" operator="between">
      <formula>0.4</formula>
      <formula>0.5999</formula>
    </cfRule>
    <cfRule type="cellIs" dxfId="512" priority="500" operator="between">
      <formula>0.6</formula>
      <formula>0.6999</formula>
    </cfRule>
    <cfRule type="cellIs" dxfId="511" priority="501" operator="between">
      <formula>0.7</formula>
      <formula>0.7999</formula>
    </cfRule>
    <cfRule type="cellIs" dxfId="510" priority="502" operator="greaterThan">
      <formula>0.7999</formula>
    </cfRule>
  </conditionalFormatting>
  <conditionalFormatting sqref="P71">
    <cfRule type="cellIs" dxfId="509" priority="493" operator="lessThan">
      <formula>0.4</formula>
    </cfRule>
    <cfRule type="cellIs" dxfId="508" priority="494" operator="between">
      <formula>0.4</formula>
      <formula>0.5999</formula>
    </cfRule>
    <cfRule type="cellIs" dxfId="507" priority="495" operator="between">
      <formula>0.6</formula>
      <formula>0.6999</formula>
    </cfRule>
    <cfRule type="cellIs" dxfId="506" priority="496" operator="between">
      <formula>0.7</formula>
      <formula>0.7999</formula>
    </cfRule>
    <cfRule type="cellIs" dxfId="505" priority="497" operator="greaterThan">
      <formula>0.7999</formula>
    </cfRule>
  </conditionalFormatting>
  <conditionalFormatting sqref="P90">
    <cfRule type="cellIs" dxfId="504" priority="488" operator="lessThan">
      <formula>0.4</formula>
    </cfRule>
    <cfRule type="cellIs" dxfId="503" priority="489" operator="between">
      <formula>0.4</formula>
      <formula>0.5999</formula>
    </cfRule>
    <cfRule type="cellIs" dxfId="502" priority="490" operator="between">
      <formula>0.6</formula>
      <formula>0.6999</formula>
    </cfRule>
    <cfRule type="cellIs" dxfId="501" priority="491" operator="between">
      <formula>0.7</formula>
      <formula>0.7999</formula>
    </cfRule>
    <cfRule type="cellIs" dxfId="500" priority="492" operator="greaterThan">
      <formula>0.7999</formula>
    </cfRule>
  </conditionalFormatting>
  <conditionalFormatting sqref="P30:P32">
    <cfRule type="cellIs" dxfId="499" priority="483" operator="lessThan">
      <formula>0.4</formula>
    </cfRule>
    <cfRule type="cellIs" dxfId="498" priority="484" operator="between">
      <formula>0.4</formula>
      <formula>0.5999</formula>
    </cfRule>
    <cfRule type="cellIs" dxfId="497" priority="485" operator="between">
      <formula>0.6</formula>
      <formula>0.6999</formula>
    </cfRule>
    <cfRule type="cellIs" dxfId="496" priority="486" operator="between">
      <formula>0.7</formula>
      <formula>0.7999</formula>
    </cfRule>
    <cfRule type="cellIs" dxfId="495" priority="487" operator="greaterThan">
      <formula>0.7999</formula>
    </cfRule>
  </conditionalFormatting>
  <conditionalFormatting sqref="P53">
    <cfRule type="cellIs" dxfId="494" priority="478" operator="lessThan">
      <formula>0.4</formula>
    </cfRule>
    <cfRule type="cellIs" dxfId="493" priority="479" operator="between">
      <formula>0.4</formula>
      <formula>0.5999</formula>
    </cfRule>
    <cfRule type="cellIs" dxfId="492" priority="480" operator="between">
      <formula>0.6</formula>
      <formula>0.6999</formula>
    </cfRule>
    <cfRule type="cellIs" dxfId="491" priority="481" operator="between">
      <formula>0.7</formula>
      <formula>0.7999</formula>
    </cfRule>
    <cfRule type="cellIs" dxfId="490" priority="482" operator="greaterThan">
      <formula>0.7999</formula>
    </cfRule>
  </conditionalFormatting>
  <conditionalFormatting sqref="P57">
    <cfRule type="cellIs" dxfId="489" priority="473" operator="lessThan">
      <formula>0.4</formula>
    </cfRule>
    <cfRule type="cellIs" dxfId="488" priority="474" operator="between">
      <formula>0.4</formula>
      <formula>0.5999</formula>
    </cfRule>
    <cfRule type="cellIs" dxfId="487" priority="475" operator="between">
      <formula>0.6</formula>
      <formula>0.6999</formula>
    </cfRule>
    <cfRule type="cellIs" dxfId="486" priority="476" operator="between">
      <formula>0.7</formula>
      <formula>0.7999</formula>
    </cfRule>
    <cfRule type="cellIs" dxfId="485" priority="477" operator="greaterThan">
      <formula>0.7999</formula>
    </cfRule>
  </conditionalFormatting>
  <conditionalFormatting sqref="P62">
    <cfRule type="cellIs" dxfId="484" priority="468" operator="lessThan">
      <formula>0.4</formula>
    </cfRule>
    <cfRule type="cellIs" dxfId="483" priority="469" operator="between">
      <formula>0.4</formula>
      <formula>0.5999</formula>
    </cfRule>
    <cfRule type="cellIs" dxfId="482" priority="470" operator="between">
      <formula>0.6</formula>
      <formula>0.6999</formula>
    </cfRule>
    <cfRule type="cellIs" dxfId="481" priority="471" operator="between">
      <formula>0.7</formula>
      <formula>0.7999</formula>
    </cfRule>
    <cfRule type="cellIs" dxfId="480" priority="472" operator="greaterThan">
      <formula>0.7999</formula>
    </cfRule>
  </conditionalFormatting>
  <conditionalFormatting sqref="P109">
    <cfRule type="cellIs" dxfId="479" priority="463" operator="lessThan">
      <formula>0.4</formula>
    </cfRule>
    <cfRule type="cellIs" dxfId="478" priority="464" operator="between">
      <formula>0.4</formula>
      <formula>0.5999</formula>
    </cfRule>
    <cfRule type="cellIs" dxfId="477" priority="465" operator="between">
      <formula>0.6</formula>
      <formula>0.6999</formula>
    </cfRule>
    <cfRule type="cellIs" dxfId="476" priority="466" operator="between">
      <formula>0.7</formula>
      <formula>0.7999</formula>
    </cfRule>
    <cfRule type="cellIs" dxfId="475" priority="467" operator="greaterThan">
      <formula>0.7999</formula>
    </cfRule>
  </conditionalFormatting>
  <conditionalFormatting sqref="P78">
    <cfRule type="cellIs" dxfId="474" priority="458" operator="lessThan">
      <formula>0.4</formula>
    </cfRule>
    <cfRule type="cellIs" dxfId="473" priority="459" operator="between">
      <formula>0.4</formula>
      <formula>0.5999</formula>
    </cfRule>
    <cfRule type="cellIs" dxfId="472" priority="460" operator="between">
      <formula>0.6</formula>
      <formula>0.6999</formula>
    </cfRule>
    <cfRule type="cellIs" dxfId="471" priority="461" operator="between">
      <formula>0.7</formula>
      <formula>0.7999</formula>
    </cfRule>
    <cfRule type="cellIs" dxfId="470" priority="462" operator="greaterThan">
      <formula>0.7999</formula>
    </cfRule>
  </conditionalFormatting>
  <conditionalFormatting sqref="P83:P84 P86">
    <cfRule type="cellIs" dxfId="469" priority="453" operator="lessThan">
      <formula>0.4</formula>
    </cfRule>
    <cfRule type="cellIs" dxfId="468" priority="454" operator="between">
      <formula>0.4</formula>
      <formula>0.5999</formula>
    </cfRule>
    <cfRule type="cellIs" dxfId="467" priority="455" operator="between">
      <formula>0.6</formula>
      <formula>0.6999</formula>
    </cfRule>
    <cfRule type="cellIs" dxfId="466" priority="456" operator="between">
      <formula>0.7</formula>
      <formula>0.7999</formula>
    </cfRule>
    <cfRule type="cellIs" dxfId="465" priority="457" operator="greaterThan">
      <formula>0.7999</formula>
    </cfRule>
  </conditionalFormatting>
  <conditionalFormatting sqref="P88">
    <cfRule type="cellIs" dxfId="464" priority="448" operator="lessThan">
      <formula>0.4</formula>
    </cfRule>
    <cfRule type="cellIs" dxfId="463" priority="449" operator="between">
      <formula>0.4</formula>
      <formula>0.5999</formula>
    </cfRule>
    <cfRule type="cellIs" dxfId="462" priority="450" operator="between">
      <formula>0.6</formula>
      <formula>0.6999</formula>
    </cfRule>
    <cfRule type="cellIs" dxfId="461" priority="451" operator="between">
      <formula>0.7</formula>
      <formula>0.7999</formula>
    </cfRule>
    <cfRule type="cellIs" dxfId="460" priority="452" operator="greaterThan">
      <formula>0.7999</formula>
    </cfRule>
  </conditionalFormatting>
  <conditionalFormatting sqref="P106">
    <cfRule type="cellIs" dxfId="459" priority="443" operator="lessThan">
      <formula>0.4</formula>
    </cfRule>
    <cfRule type="cellIs" dxfId="458" priority="444" operator="between">
      <formula>0.4</formula>
      <formula>0.5999</formula>
    </cfRule>
    <cfRule type="cellIs" dxfId="457" priority="445" operator="between">
      <formula>0.6</formula>
      <formula>0.6999</formula>
    </cfRule>
    <cfRule type="cellIs" dxfId="456" priority="446" operator="between">
      <formula>0.7</formula>
      <formula>0.7999</formula>
    </cfRule>
    <cfRule type="cellIs" dxfId="455" priority="447" operator="greaterThan">
      <formula>0.7999</formula>
    </cfRule>
  </conditionalFormatting>
  <conditionalFormatting sqref="P102">
    <cfRule type="cellIs" dxfId="454" priority="438" operator="lessThan">
      <formula>0.4</formula>
    </cfRule>
    <cfRule type="cellIs" dxfId="453" priority="439" operator="between">
      <formula>0.4</formula>
      <formula>0.5999</formula>
    </cfRule>
    <cfRule type="cellIs" dxfId="452" priority="440" operator="between">
      <formula>0.6</formula>
      <formula>0.6999</formula>
    </cfRule>
    <cfRule type="cellIs" dxfId="451" priority="441" operator="between">
      <formula>0.7</formula>
      <formula>0.7999</formula>
    </cfRule>
    <cfRule type="cellIs" dxfId="450" priority="442" operator="greaterThan">
      <formula>0.7999</formula>
    </cfRule>
  </conditionalFormatting>
  <conditionalFormatting sqref="P100">
    <cfRule type="cellIs" dxfId="449" priority="433" operator="lessThan">
      <formula>0.4</formula>
    </cfRule>
    <cfRule type="cellIs" dxfId="448" priority="434" operator="between">
      <formula>0.4</formula>
      <formula>0.5999</formula>
    </cfRule>
    <cfRule type="cellIs" dxfId="447" priority="435" operator="between">
      <formula>0.6</formula>
      <formula>0.6999</formula>
    </cfRule>
    <cfRule type="cellIs" dxfId="446" priority="436" operator="between">
      <formula>0.7</formula>
      <formula>0.7999</formula>
    </cfRule>
    <cfRule type="cellIs" dxfId="445" priority="437" operator="greaterThan">
      <formula>0.7999</formula>
    </cfRule>
  </conditionalFormatting>
  <conditionalFormatting sqref="P96">
    <cfRule type="cellIs" dxfId="444" priority="428" operator="lessThan">
      <formula>0.4</formula>
    </cfRule>
    <cfRule type="cellIs" dxfId="443" priority="429" operator="between">
      <formula>0.4</formula>
      <formula>0.5999</formula>
    </cfRule>
    <cfRule type="cellIs" dxfId="442" priority="430" operator="between">
      <formula>0.6</formula>
      <formula>0.6999</formula>
    </cfRule>
    <cfRule type="cellIs" dxfId="441" priority="431" operator="between">
      <formula>0.7</formula>
      <formula>0.7999</formula>
    </cfRule>
    <cfRule type="cellIs" dxfId="440" priority="432" operator="greaterThan">
      <formula>0.7999</formula>
    </cfRule>
  </conditionalFormatting>
  <conditionalFormatting sqref="P93">
    <cfRule type="cellIs" dxfId="439" priority="423" operator="lessThan">
      <formula>0.4</formula>
    </cfRule>
    <cfRule type="cellIs" dxfId="438" priority="424" operator="between">
      <formula>0.4</formula>
      <formula>0.5999</formula>
    </cfRule>
    <cfRule type="cellIs" dxfId="437" priority="425" operator="between">
      <formula>0.6</formula>
      <formula>0.6999</formula>
    </cfRule>
    <cfRule type="cellIs" dxfId="436" priority="426" operator="between">
      <formula>0.7</formula>
      <formula>0.7999</formula>
    </cfRule>
    <cfRule type="cellIs" dxfId="435" priority="427" operator="greaterThan">
      <formula>0.7999</formula>
    </cfRule>
  </conditionalFormatting>
  <conditionalFormatting sqref="P76">
    <cfRule type="cellIs" dxfId="434" priority="418" operator="lessThan">
      <formula>0.4</formula>
    </cfRule>
    <cfRule type="cellIs" dxfId="433" priority="419" operator="between">
      <formula>0.4</formula>
      <formula>0.5999</formula>
    </cfRule>
    <cfRule type="cellIs" dxfId="432" priority="420" operator="between">
      <formula>0.6</formula>
      <formula>0.6999</formula>
    </cfRule>
    <cfRule type="cellIs" dxfId="431" priority="421" operator="between">
      <formula>0.7</formula>
      <formula>0.7999</formula>
    </cfRule>
    <cfRule type="cellIs" dxfId="430" priority="422" operator="greaterThan">
      <formula>0.7999</formula>
    </cfRule>
  </conditionalFormatting>
  <conditionalFormatting sqref="P73">
    <cfRule type="cellIs" dxfId="429" priority="413" operator="lessThan">
      <formula>0.4</formula>
    </cfRule>
    <cfRule type="cellIs" dxfId="428" priority="414" operator="between">
      <formula>0.4</formula>
      <formula>0.5999</formula>
    </cfRule>
    <cfRule type="cellIs" dxfId="427" priority="415" operator="between">
      <formula>0.6</formula>
      <formula>0.6999</formula>
    </cfRule>
    <cfRule type="cellIs" dxfId="426" priority="416" operator="between">
      <formula>0.7</formula>
      <formula>0.7999</formula>
    </cfRule>
    <cfRule type="cellIs" dxfId="425" priority="417" operator="greaterThan">
      <formula>0.7999</formula>
    </cfRule>
  </conditionalFormatting>
  <conditionalFormatting sqref="P104">
    <cfRule type="cellIs" dxfId="424" priority="408" operator="lessThan">
      <formula>0.4</formula>
    </cfRule>
    <cfRule type="cellIs" dxfId="423" priority="409" operator="between">
      <formula>0.4</formula>
      <formula>0.5999</formula>
    </cfRule>
    <cfRule type="cellIs" dxfId="422" priority="410" operator="between">
      <formula>0.6</formula>
      <formula>0.6999</formula>
    </cfRule>
    <cfRule type="cellIs" dxfId="421" priority="411" operator="between">
      <formula>0.7</formula>
      <formula>0.7999</formula>
    </cfRule>
    <cfRule type="cellIs" dxfId="420" priority="412" operator="greaterThan">
      <formula>0.7999</formula>
    </cfRule>
  </conditionalFormatting>
  <conditionalFormatting sqref="P108">
    <cfRule type="cellIs" dxfId="419" priority="403" operator="lessThan">
      <formula>0.4</formula>
    </cfRule>
    <cfRule type="cellIs" dxfId="418" priority="404" operator="between">
      <formula>0.4</formula>
      <formula>0.5999</formula>
    </cfRule>
    <cfRule type="cellIs" dxfId="417" priority="405" operator="between">
      <formula>0.6</formula>
      <formula>0.6999</formula>
    </cfRule>
    <cfRule type="cellIs" dxfId="416" priority="406" operator="between">
      <formula>0.7</formula>
      <formula>0.7999</formula>
    </cfRule>
    <cfRule type="cellIs" dxfId="415" priority="407" operator="greaterThan">
      <formula>0.7999</formula>
    </cfRule>
  </conditionalFormatting>
  <conditionalFormatting sqref="P103">
    <cfRule type="cellIs" dxfId="414" priority="398" operator="lessThan">
      <formula>0.4</formula>
    </cfRule>
    <cfRule type="cellIs" dxfId="413" priority="399" operator="between">
      <formula>0.4</formula>
      <formula>0.5999</formula>
    </cfRule>
    <cfRule type="cellIs" dxfId="412" priority="400" operator="between">
      <formula>0.6</formula>
      <formula>0.6999</formula>
    </cfRule>
    <cfRule type="cellIs" dxfId="411" priority="401" operator="between">
      <formula>0.7</formula>
      <formula>0.7999</formula>
    </cfRule>
    <cfRule type="cellIs" dxfId="410" priority="402" operator="greaterThan">
      <formula>0.7999</formula>
    </cfRule>
  </conditionalFormatting>
  <conditionalFormatting sqref="P85">
    <cfRule type="cellIs" dxfId="409" priority="393" operator="lessThan">
      <formula>0.4</formula>
    </cfRule>
    <cfRule type="cellIs" dxfId="408" priority="394" operator="between">
      <formula>0.4</formula>
      <formula>0.5999</formula>
    </cfRule>
    <cfRule type="cellIs" dxfId="407" priority="395" operator="between">
      <formula>0.6</formula>
      <formula>0.6999</formula>
    </cfRule>
    <cfRule type="cellIs" dxfId="406" priority="396" operator="between">
      <formula>0.7</formula>
      <formula>0.7999</formula>
    </cfRule>
    <cfRule type="cellIs" dxfId="405" priority="397" operator="greaterThan">
      <formula>0.7999</formula>
    </cfRule>
  </conditionalFormatting>
  <conditionalFormatting sqref="P77">
    <cfRule type="cellIs" dxfId="404" priority="388" operator="lessThan">
      <formula>0.4</formula>
    </cfRule>
    <cfRule type="cellIs" dxfId="403" priority="389" operator="between">
      <formula>0.4</formula>
      <formula>0.5999</formula>
    </cfRule>
    <cfRule type="cellIs" dxfId="402" priority="390" operator="between">
      <formula>0.6</formula>
      <formula>0.6999</formula>
    </cfRule>
    <cfRule type="cellIs" dxfId="401" priority="391" operator="between">
      <formula>0.7</formula>
      <formula>0.7999</formula>
    </cfRule>
    <cfRule type="cellIs" dxfId="400" priority="392" operator="greaterThan">
      <formula>0.7999</formula>
    </cfRule>
  </conditionalFormatting>
  <conditionalFormatting sqref="P42">
    <cfRule type="cellIs" dxfId="399" priority="383" operator="lessThan">
      <formula>0.4</formula>
    </cfRule>
    <cfRule type="cellIs" dxfId="398" priority="384" operator="between">
      <formula>0.4</formula>
      <formula>0.5999</formula>
    </cfRule>
    <cfRule type="cellIs" dxfId="397" priority="385" operator="between">
      <formula>0.6</formula>
      <formula>0.6999</formula>
    </cfRule>
    <cfRule type="cellIs" dxfId="396" priority="386" operator="between">
      <formula>0.7</formula>
      <formula>0.7999</formula>
    </cfRule>
    <cfRule type="cellIs" dxfId="395" priority="387" operator="greaterThan">
      <formula>0.7999</formula>
    </cfRule>
  </conditionalFormatting>
  <conditionalFormatting sqref="P33">
    <cfRule type="cellIs" dxfId="394" priority="378" operator="lessThan">
      <formula>0.4</formula>
    </cfRule>
    <cfRule type="cellIs" dxfId="393" priority="379" operator="between">
      <formula>0.4</formula>
      <formula>0.5999</formula>
    </cfRule>
    <cfRule type="cellIs" dxfId="392" priority="380" operator="between">
      <formula>0.6</formula>
      <formula>0.6999</formula>
    </cfRule>
    <cfRule type="cellIs" dxfId="391" priority="381" operator="between">
      <formula>0.7</formula>
      <formula>0.7999</formula>
    </cfRule>
    <cfRule type="cellIs" dxfId="390" priority="382" operator="greaterThan">
      <formula>0.7999</formula>
    </cfRule>
  </conditionalFormatting>
  <conditionalFormatting sqref="P45">
    <cfRule type="cellIs" dxfId="389" priority="373" operator="lessThan">
      <formula>0.4</formula>
    </cfRule>
    <cfRule type="cellIs" dxfId="388" priority="374" operator="between">
      <formula>0.4</formula>
      <formula>0.5999</formula>
    </cfRule>
    <cfRule type="cellIs" dxfId="387" priority="375" operator="between">
      <formula>0.6</formula>
      <formula>0.6999</formula>
    </cfRule>
    <cfRule type="cellIs" dxfId="386" priority="376" operator="between">
      <formula>0.7</formula>
      <formula>0.7999</formula>
    </cfRule>
    <cfRule type="cellIs" dxfId="385" priority="377" operator="greaterThan">
      <formula>0.7999</formula>
    </cfRule>
  </conditionalFormatting>
  <conditionalFormatting sqref="P105">
    <cfRule type="cellIs" dxfId="384" priority="368" operator="lessThan">
      <formula>0.4</formula>
    </cfRule>
    <cfRule type="cellIs" dxfId="383" priority="369" operator="between">
      <formula>0.4</formula>
      <formula>0.5999</formula>
    </cfRule>
    <cfRule type="cellIs" dxfId="382" priority="370" operator="between">
      <formula>0.6</formula>
      <formula>0.6999</formula>
    </cfRule>
    <cfRule type="cellIs" dxfId="381" priority="371" operator="between">
      <formula>0.7</formula>
      <formula>0.7999</formula>
    </cfRule>
    <cfRule type="cellIs" dxfId="380" priority="372" operator="greaterThan">
      <formula>0.7999</formula>
    </cfRule>
  </conditionalFormatting>
  <conditionalFormatting sqref="P35">
    <cfRule type="cellIs" dxfId="379" priority="363" operator="lessThan">
      <formula>0.4</formula>
    </cfRule>
    <cfRule type="cellIs" dxfId="378" priority="364" operator="between">
      <formula>0.4</formula>
      <formula>0.5999</formula>
    </cfRule>
    <cfRule type="cellIs" dxfId="377" priority="365" operator="between">
      <formula>0.6</formula>
      <formula>0.6999</formula>
    </cfRule>
    <cfRule type="cellIs" dxfId="376" priority="366" operator="between">
      <formula>0.7</formula>
      <formula>0.7999</formula>
    </cfRule>
    <cfRule type="cellIs" dxfId="375" priority="367" operator="greaterThan">
      <formula>0.7999</formula>
    </cfRule>
  </conditionalFormatting>
  <conditionalFormatting sqref="P50">
    <cfRule type="cellIs" dxfId="374" priority="358" operator="lessThan">
      <formula>0.4</formula>
    </cfRule>
    <cfRule type="cellIs" dxfId="373" priority="359" operator="between">
      <formula>0.4</formula>
      <formula>0.5999</formula>
    </cfRule>
    <cfRule type="cellIs" dxfId="372" priority="360" operator="between">
      <formula>0.6</formula>
      <formula>0.6999</formula>
    </cfRule>
    <cfRule type="cellIs" dxfId="371" priority="361" operator="between">
      <formula>0.7</formula>
      <formula>0.7999</formula>
    </cfRule>
    <cfRule type="cellIs" dxfId="370" priority="362" operator="greaterThan">
      <formula>0.7999</formula>
    </cfRule>
  </conditionalFormatting>
  <conditionalFormatting sqref="P70">
    <cfRule type="cellIs" dxfId="369" priority="353" operator="lessThan">
      <formula>0.4</formula>
    </cfRule>
    <cfRule type="cellIs" dxfId="368" priority="354" operator="between">
      <formula>0.4</formula>
      <formula>0.5999</formula>
    </cfRule>
    <cfRule type="cellIs" dxfId="367" priority="355" operator="between">
      <formula>0.6</formula>
      <formula>0.6999</formula>
    </cfRule>
    <cfRule type="cellIs" dxfId="366" priority="356" operator="between">
      <formula>0.7</formula>
      <formula>0.7999</formula>
    </cfRule>
    <cfRule type="cellIs" dxfId="365" priority="357" operator="greaterThan">
      <formula>0.7999</formula>
    </cfRule>
  </conditionalFormatting>
  <conditionalFormatting sqref="L44">
    <cfRule type="duplicateValues" dxfId="364" priority="352"/>
  </conditionalFormatting>
  <conditionalFormatting sqref="L39">
    <cfRule type="duplicateValues" dxfId="363" priority="351"/>
  </conditionalFormatting>
  <conditionalFormatting sqref="L18">
    <cfRule type="duplicateValues" dxfId="362" priority="350"/>
  </conditionalFormatting>
  <conditionalFormatting sqref="L42">
    <cfRule type="duplicateValues" dxfId="361" priority="349"/>
  </conditionalFormatting>
  <conditionalFormatting sqref="L50">
    <cfRule type="duplicateValues" dxfId="360" priority="348"/>
  </conditionalFormatting>
  <conditionalFormatting sqref="K75">
    <cfRule type="duplicateValues" dxfId="359" priority="347"/>
  </conditionalFormatting>
  <conditionalFormatting sqref="L109">
    <cfRule type="duplicateValues" dxfId="358" priority="346"/>
  </conditionalFormatting>
  <conditionalFormatting sqref="P4:P10 P99 P12:P18 P21:P29 P56 P34 P52 P43:P44 P46:P48 P36 P38:P41">
    <cfRule type="cellIs" dxfId="357" priority="341" operator="lessThan">
      <formula>0.4</formula>
    </cfRule>
    <cfRule type="cellIs" dxfId="356" priority="342" operator="between">
      <formula>0.4</formula>
      <formula>0.5999</formula>
    </cfRule>
    <cfRule type="cellIs" dxfId="355" priority="343" operator="between">
      <formula>0.6</formula>
      <formula>0.6999</formula>
    </cfRule>
    <cfRule type="cellIs" dxfId="354" priority="344" operator="between">
      <formula>0.7</formula>
      <formula>0.7999</formula>
    </cfRule>
    <cfRule type="cellIs" dxfId="353" priority="345" operator="greaterThan">
      <formula>0.7999</formula>
    </cfRule>
  </conditionalFormatting>
  <conditionalFormatting sqref="S4:S5 S99 S12:S18 S21:S29 S34 S52 S43:S44 S46:S48 S36 S38:S41 S7 S9:S10">
    <cfRule type="cellIs" dxfId="352" priority="336" operator="lessThan">
      <formula>0.4</formula>
    </cfRule>
    <cfRule type="cellIs" dxfId="351" priority="337" operator="between">
      <formula>0.4</formula>
      <formula>0.5999</formula>
    </cfRule>
    <cfRule type="cellIs" dxfId="350" priority="338" operator="between">
      <formula>0.6</formula>
      <formula>0.6999</formula>
    </cfRule>
    <cfRule type="cellIs" dxfId="349" priority="339" operator="between">
      <formula>0.7</formula>
      <formula>0.7999</formula>
    </cfRule>
    <cfRule type="cellIs" dxfId="348" priority="340" operator="greaterThan">
      <formula>0.7999</formula>
    </cfRule>
  </conditionalFormatting>
  <conditionalFormatting sqref="P61 P72 P91:P92 P68:P69 P82 P87 P95 P74:P75">
    <cfRule type="cellIs" dxfId="347" priority="331" operator="lessThan">
      <formula>0.4</formula>
    </cfRule>
    <cfRule type="cellIs" dxfId="346" priority="332" operator="between">
      <formula>0.4</formula>
      <formula>0.5999</formula>
    </cfRule>
    <cfRule type="cellIs" dxfId="345" priority="333" operator="between">
      <formula>0.6</formula>
      <formula>0.6999</formula>
    </cfRule>
    <cfRule type="cellIs" dxfId="344" priority="334" operator="between">
      <formula>0.7</formula>
      <formula>0.7999</formula>
    </cfRule>
    <cfRule type="cellIs" dxfId="343" priority="335" operator="greaterThan">
      <formula>0.7999</formula>
    </cfRule>
  </conditionalFormatting>
  <conditionalFormatting sqref="S61 S72 S91:S92 S68:S69 S82 S87 S95 S74:S75">
    <cfRule type="cellIs" dxfId="342" priority="326" operator="lessThan">
      <formula>0.4</formula>
    </cfRule>
    <cfRule type="cellIs" dxfId="341" priority="327" operator="between">
      <formula>0.4</formula>
      <formula>0.5999</formula>
    </cfRule>
    <cfRule type="cellIs" dxfId="340" priority="328" operator="between">
      <formula>0.6</formula>
      <formula>0.6999</formula>
    </cfRule>
    <cfRule type="cellIs" dxfId="339" priority="329" operator="between">
      <formula>0.7</formula>
      <formula>0.7999</formula>
    </cfRule>
    <cfRule type="cellIs" dxfId="338" priority="330" operator="greaterThan">
      <formula>0.7999</formula>
    </cfRule>
  </conditionalFormatting>
  <conditionalFormatting sqref="P11">
    <cfRule type="cellIs" dxfId="337" priority="321" operator="lessThan">
      <formula>0.4</formula>
    </cfRule>
    <cfRule type="cellIs" dxfId="336" priority="322" operator="between">
      <formula>0.4</formula>
      <formula>0.5999</formula>
    </cfRule>
    <cfRule type="cellIs" dxfId="335" priority="323" operator="between">
      <formula>0.6</formula>
      <formula>0.6999</formula>
    </cfRule>
    <cfRule type="cellIs" dxfId="334" priority="324" operator="between">
      <formula>0.7</formula>
      <formula>0.7999</formula>
    </cfRule>
    <cfRule type="cellIs" dxfId="333" priority="325" operator="greaterThan">
      <formula>0.7999</formula>
    </cfRule>
  </conditionalFormatting>
  <conditionalFormatting sqref="S11">
    <cfRule type="cellIs" dxfId="332" priority="316" operator="lessThan">
      <formula>0.4</formula>
    </cfRule>
    <cfRule type="cellIs" dxfId="331" priority="317" operator="between">
      <formula>0.4</formula>
      <formula>0.5999</formula>
    </cfRule>
    <cfRule type="cellIs" dxfId="330" priority="318" operator="between">
      <formula>0.6</formula>
      <formula>0.6999</formula>
    </cfRule>
    <cfRule type="cellIs" dxfId="329" priority="319" operator="between">
      <formula>0.7</formula>
      <formula>0.7999</formula>
    </cfRule>
    <cfRule type="cellIs" dxfId="328" priority="320" operator="greaterThan">
      <formula>0.7999</formula>
    </cfRule>
  </conditionalFormatting>
  <conditionalFormatting sqref="P71">
    <cfRule type="cellIs" dxfId="327" priority="311" operator="lessThan">
      <formula>0.4</formula>
    </cfRule>
    <cfRule type="cellIs" dxfId="326" priority="312" operator="between">
      <formula>0.4</formula>
      <formula>0.5999</formula>
    </cfRule>
    <cfRule type="cellIs" dxfId="325" priority="313" operator="between">
      <formula>0.6</formula>
      <formula>0.6999</formula>
    </cfRule>
    <cfRule type="cellIs" dxfId="324" priority="314" operator="between">
      <formula>0.7</formula>
      <formula>0.7999</formula>
    </cfRule>
    <cfRule type="cellIs" dxfId="323" priority="315" operator="greaterThan">
      <formula>0.7999</formula>
    </cfRule>
  </conditionalFormatting>
  <conditionalFormatting sqref="S71">
    <cfRule type="cellIs" dxfId="322" priority="306" operator="lessThan">
      <formula>0.4</formula>
    </cfRule>
    <cfRule type="cellIs" dxfId="321" priority="307" operator="between">
      <formula>0.4</formula>
      <formula>0.5999</formula>
    </cfRule>
    <cfRule type="cellIs" dxfId="320" priority="308" operator="between">
      <formula>0.6</formula>
      <formula>0.6999</formula>
    </cfRule>
    <cfRule type="cellIs" dxfId="319" priority="309" operator="between">
      <formula>0.7</formula>
      <formula>0.7999</formula>
    </cfRule>
    <cfRule type="cellIs" dxfId="318" priority="310" operator="greaterThan">
      <formula>0.7999</formula>
    </cfRule>
  </conditionalFormatting>
  <conditionalFormatting sqref="P90">
    <cfRule type="cellIs" dxfId="317" priority="301" operator="lessThan">
      <formula>0.4</formula>
    </cfRule>
    <cfRule type="cellIs" dxfId="316" priority="302" operator="between">
      <formula>0.4</formula>
      <formula>0.5999</formula>
    </cfRule>
    <cfRule type="cellIs" dxfId="315" priority="303" operator="between">
      <formula>0.6</formula>
      <formula>0.6999</formula>
    </cfRule>
    <cfRule type="cellIs" dxfId="314" priority="304" operator="between">
      <formula>0.7</formula>
      <formula>0.7999</formula>
    </cfRule>
    <cfRule type="cellIs" dxfId="313" priority="305" operator="greaterThan">
      <formula>0.7999</formula>
    </cfRule>
  </conditionalFormatting>
  <conditionalFormatting sqref="S90">
    <cfRule type="cellIs" dxfId="312" priority="296" operator="lessThan">
      <formula>0.4</formula>
    </cfRule>
    <cfRule type="cellIs" dxfId="311" priority="297" operator="between">
      <formula>0.4</formula>
      <formula>0.5999</formula>
    </cfRule>
    <cfRule type="cellIs" dxfId="310" priority="298" operator="between">
      <formula>0.6</formula>
      <formula>0.6999</formula>
    </cfRule>
    <cfRule type="cellIs" dxfId="309" priority="299" operator="between">
      <formula>0.7</formula>
      <formula>0.7999</formula>
    </cfRule>
    <cfRule type="cellIs" dxfId="308" priority="300" operator="greaterThan">
      <formula>0.7999</formula>
    </cfRule>
  </conditionalFormatting>
  <conditionalFormatting sqref="P30:P32">
    <cfRule type="cellIs" dxfId="307" priority="291" operator="lessThan">
      <formula>0.4</formula>
    </cfRule>
    <cfRule type="cellIs" dxfId="306" priority="292" operator="between">
      <formula>0.4</formula>
      <formula>0.5999</formula>
    </cfRule>
    <cfRule type="cellIs" dxfId="305" priority="293" operator="between">
      <formula>0.6</formula>
      <formula>0.6999</formula>
    </cfRule>
    <cfRule type="cellIs" dxfId="304" priority="294" operator="between">
      <formula>0.7</formula>
      <formula>0.7999</formula>
    </cfRule>
    <cfRule type="cellIs" dxfId="303" priority="295" operator="greaterThan">
      <formula>0.7999</formula>
    </cfRule>
  </conditionalFormatting>
  <conditionalFormatting sqref="S31:S32">
    <cfRule type="cellIs" dxfId="302" priority="286" operator="lessThan">
      <formula>0.4</formula>
    </cfRule>
    <cfRule type="cellIs" dxfId="301" priority="287" operator="between">
      <formula>0.4</formula>
      <formula>0.5999</formula>
    </cfRule>
    <cfRule type="cellIs" dxfId="300" priority="288" operator="between">
      <formula>0.6</formula>
      <formula>0.6999</formula>
    </cfRule>
    <cfRule type="cellIs" dxfId="299" priority="289" operator="between">
      <formula>0.7</formula>
      <formula>0.7999</formula>
    </cfRule>
    <cfRule type="cellIs" dxfId="298" priority="290" operator="greaterThan">
      <formula>0.7999</formula>
    </cfRule>
  </conditionalFormatting>
  <conditionalFormatting sqref="P53">
    <cfRule type="cellIs" dxfId="297" priority="281" operator="lessThan">
      <formula>0.4</formula>
    </cfRule>
    <cfRule type="cellIs" dxfId="296" priority="282" operator="between">
      <formula>0.4</formula>
      <formula>0.5999</formula>
    </cfRule>
    <cfRule type="cellIs" dxfId="295" priority="283" operator="between">
      <formula>0.6</formula>
      <formula>0.6999</formula>
    </cfRule>
    <cfRule type="cellIs" dxfId="294" priority="284" operator="between">
      <formula>0.7</formula>
      <formula>0.7999</formula>
    </cfRule>
    <cfRule type="cellIs" dxfId="293" priority="285" operator="greaterThan">
      <formula>0.7999</formula>
    </cfRule>
  </conditionalFormatting>
  <conditionalFormatting sqref="S53">
    <cfRule type="cellIs" dxfId="292" priority="276" operator="lessThan">
      <formula>0.4</formula>
    </cfRule>
    <cfRule type="cellIs" dxfId="291" priority="277" operator="between">
      <formula>0.4</formula>
      <formula>0.5999</formula>
    </cfRule>
    <cfRule type="cellIs" dxfId="290" priority="278" operator="between">
      <formula>0.6</formula>
      <formula>0.6999</formula>
    </cfRule>
    <cfRule type="cellIs" dxfId="289" priority="279" operator="between">
      <formula>0.7</formula>
      <formula>0.7999</formula>
    </cfRule>
    <cfRule type="cellIs" dxfId="288" priority="280" operator="greaterThan">
      <formula>0.7999</formula>
    </cfRule>
  </conditionalFormatting>
  <conditionalFormatting sqref="P57">
    <cfRule type="cellIs" dxfId="287" priority="271" operator="lessThan">
      <formula>0.4</formula>
    </cfRule>
    <cfRule type="cellIs" dxfId="286" priority="272" operator="between">
      <formula>0.4</formula>
      <formula>0.5999</formula>
    </cfRule>
    <cfRule type="cellIs" dxfId="285" priority="273" operator="between">
      <formula>0.6</formula>
      <formula>0.6999</formula>
    </cfRule>
    <cfRule type="cellIs" dxfId="284" priority="274" operator="between">
      <formula>0.7</formula>
      <formula>0.7999</formula>
    </cfRule>
    <cfRule type="cellIs" dxfId="283" priority="275" operator="greaterThan">
      <formula>0.7999</formula>
    </cfRule>
  </conditionalFormatting>
  <conditionalFormatting sqref="S57">
    <cfRule type="cellIs" dxfId="282" priority="266" operator="lessThan">
      <formula>0.4</formula>
    </cfRule>
    <cfRule type="cellIs" dxfId="281" priority="267" operator="between">
      <formula>0.4</formula>
      <formula>0.5999</formula>
    </cfRule>
    <cfRule type="cellIs" dxfId="280" priority="268" operator="between">
      <formula>0.6</formula>
      <formula>0.6999</formula>
    </cfRule>
    <cfRule type="cellIs" dxfId="279" priority="269" operator="between">
      <formula>0.7</formula>
      <formula>0.7999</formula>
    </cfRule>
    <cfRule type="cellIs" dxfId="278" priority="270" operator="greaterThan">
      <formula>0.7999</formula>
    </cfRule>
  </conditionalFormatting>
  <conditionalFormatting sqref="P62">
    <cfRule type="cellIs" dxfId="277" priority="261" operator="lessThan">
      <formula>0.4</formula>
    </cfRule>
    <cfRule type="cellIs" dxfId="276" priority="262" operator="between">
      <formula>0.4</formula>
      <formula>0.5999</formula>
    </cfRule>
    <cfRule type="cellIs" dxfId="275" priority="263" operator="between">
      <formula>0.6</formula>
      <formula>0.6999</formula>
    </cfRule>
    <cfRule type="cellIs" dxfId="274" priority="264" operator="between">
      <formula>0.7</formula>
      <formula>0.7999</formula>
    </cfRule>
    <cfRule type="cellIs" dxfId="273" priority="265" operator="greaterThan">
      <formula>0.7999</formula>
    </cfRule>
  </conditionalFormatting>
  <conditionalFormatting sqref="S62">
    <cfRule type="cellIs" dxfId="272" priority="256" operator="lessThan">
      <formula>0.4</formula>
    </cfRule>
    <cfRule type="cellIs" dxfId="271" priority="257" operator="between">
      <formula>0.4</formula>
      <formula>0.5999</formula>
    </cfRule>
    <cfRule type="cellIs" dxfId="270" priority="258" operator="between">
      <formula>0.6</formula>
      <formula>0.6999</formula>
    </cfRule>
    <cfRule type="cellIs" dxfId="269" priority="259" operator="between">
      <formula>0.7</formula>
      <formula>0.7999</formula>
    </cfRule>
    <cfRule type="cellIs" dxfId="268" priority="260" operator="greaterThan">
      <formula>0.7999</formula>
    </cfRule>
  </conditionalFormatting>
  <conditionalFormatting sqref="P109">
    <cfRule type="cellIs" dxfId="267" priority="251" operator="lessThan">
      <formula>0.4</formula>
    </cfRule>
    <cfRule type="cellIs" dxfId="266" priority="252" operator="between">
      <formula>0.4</formula>
      <formula>0.5999</formula>
    </cfRule>
    <cfRule type="cellIs" dxfId="265" priority="253" operator="between">
      <formula>0.6</formula>
      <formula>0.6999</formula>
    </cfRule>
    <cfRule type="cellIs" dxfId="264" priority="254" operator="between">
      <formula>0.7</formula>
      <formula>0.7999</formula>
    </cfRule>
    <cfRule type="cellIs" dxfId="263" priority="255" operator="greaterThan">
      <formula>0.7999</formula>
    </cfRule>
  </conditionalFormatting>
  <conditionalFormatting sqref="S109:S120">
    <cfRule type="cellIs" dxfId="262" priority="246" operator="lessThan">
      <formula>0.4</formula>
    </cfRule>
    <cfRule type="cellIs" dxfId="261" priority="247" operator="between">
      <formula>0.4</formula>
      <formula>0.5999</formula>
    </cfRule>
    <cfRule type="cellIs" dxfId="260" priority="248" operator="between">
      <formula>0.6</formula>
      <formula>0.6999</formula>
    </cfRule>
    <cfRule type="cellIs" dxfId="259" priority="249" operator="between">
      <formula>0.7</formula>
      <formula>0.7999</formula>
    </cfRule>
    <cfRule type="cellIs" dxfId="258" priority="250" operator="greaterThan">
      <formula>0.7999</formula>
    </cfRule>
  </conditionalFormatting>
  <conditionalFormatting sqref="P78">
    <cfRule type="cellIs" dxfId="257" priority="241" operator="lessThan">
      <formula>0.4</formula>
    </cfRule>
    <cfRule type="cellIs" dxfId="256" priority="242" operator="between">
      <formula>0.4</formula>
      <formula>0.5999</formula>
    </cfRule>
    <cfRule type="cellIs" dxfId="255" priority="243" operator="between">
      <formula>0.6</formula>
      <formula>0.6999</formula>
    </cfRule>
    <cfRule type="cellIs" dxfId="254" priority="244" operator="between">
      <formula>0.7</formula>
      <formula>0.7999</formula>
    </cfRule>
    <cfRule type="cellIs" dxfId="253" priority="245" operator="greaterThan">
      <formula>0.7999</formula>
    </cfRule>
  </conditionalFormatting>
  <conditionalFormatting sqref="S78">
    <cfRule type="cellIs" dxfId="252" priority="236" operator="lessThan">
      <formula>0.4</formula>
    </cfRule>
    <cfRule type="cellIs" dxfId="251" priority="237" operator="between">
      <formula>0.4</formula>
      <formula>0.5999</formula>
    </cfRule>
    <cfRule type="cellIs" dxfId="250" priority="238" operator="between">
      <formula>0.6</formula>
      <formula>0.6999</formula>
    </cfRule>
    <cfRule type="cellIs" dxfId="249" priority="239" operator="between">
      <formula>0.7</formula>
      <formula>0.7999</formula>
    </cfRule>
    <cfRule type="cellIs" dxfId="248" priority="240" operator="greaterThan">
      <formula>0.7999</formula>
    </cfRule>
  </conditionalFormatting>
  <conditionalFormatting sqref="P83:P84 P86">
    <cfRule type="cellIs" dxfId="247" priority="231" operator="lessThan">
      <formula>0.4</formula>
    </cfRule>
    <cfRule type="cellIs" dxfId="246" priority="232" operator="between">
      <formula>0.4</formula>
      <formula>0.5999</formula>
    </cfRule>
    <cfRule type="cellIs" dxfId="245" priority="233" operator="between">
      <formula>0.6</formula>
      <formula>0.6999</formula>
    </cfRule>
    <cfRule type="cellIs" dxfId="244" priority="234" operator="between">
      <formula>0.7</formula>
      <formula>0.7999</formula>
    </cfRule>
    <cfRule type="cellIs" dxfId="243" priority="235" operator="greaterThan">
      <formula>0.7999</formula>
    </cfRule>
  </conditionalFormatting>
  <conditionalFormatting sqref="S83:S84 S86">
    <cfRule type="cellIs" dxfId="242" priority="226" operator="lessThan">
      <formula>0.4</formula>
    </cfRule>
    <cfRule type="cellIs" dxfId="241" priority="227" operator="between">
      <formula>0.4</formula>
      <formula>0.5999</formula>
    </cfRule>
    <cfRule type="cellIs" dxfId="240" priority="228" operator="between">
      <formula>0.6</formula>
      <formula>0.6999</formula>
    </cfRule>
    <cfRule type="cellIs" dxfId="239" priority="229" operator="between">
      <formula>0.7</formula>
      <formula>0.7999</formula>
    </cfRule>
    <cfRule type="cellIs" dxfId="238" priority="230" operator="greaterThan">
      <formula>0.7999</formula>
    </cfRule>
  </conditionalFormatting>
  <conditionalFormatting sqref="P88">
    <cfRule type="cellIs" dxfId="237" priority="221" operator="lessThan">
      <formula>0.4</formula>
    </cfRule>
    <cfRule type="cellIs" dxfId="236" priority="222" operator="between">
      <formula>0.4</formula>
      <formula>0.5999</formula>
    </cfRule>
    <cfRule type="cellIs" dxfId="235" priority="223" operator="between">
      <formula>0.6</formula>
      <formula>0.6999</formula>
    </cfRule>
    <cfRule type="cellIs" dxfId="234" priority="224" operator="between">
      <formula>0.7</formula>
      <formula>0.7999</formula>
    </cfRule>
    <cfRule type="cellIs" dxfId="233" priority="225" operator="greaterThan">
      <formula>0.7999</formula>
    </cfRule>
  </conditionalFormatting>
  <conditionalFormatting sqref="S88">
    <cfRule type="cellIs" dxfId="232" priority="216" operator="lessThan">
      <formula>0.4</formula>
    </cfRule>
    <cfRule type="cellIs" dxfId="231" priority="217" operator="between">
      <formula>0.4</formula>
      <formula>0.5999</formula>
    </cfRule>
    <cfRule type="cellIs" dxfId="230" priority="218" operator="between">
      <formula>0.6</formula>
      <formula>0.6999</formula>
    </cfRule>
    <cfRule type="cellIs" dxfId="229" priority="219" operator="between">
      <formula>0.7</formula>
      <formula>0.7999</formula>
    </cfRule>
    <cfRule type="cellIs" dxfId="228" priority="220" operator="greaterThan">
      <formula>0.7999</formula>
    </cfRule>
  </conditionalFormatting>
  <conditionalFormatting sqref="P106">
    <cfRule type="cellIs" dxfId="227" priority="211" operator="lessThan">
      <formula>0.4</formula>
    </cfRule>
    <cfRule type="cellIs" dxfId="226" priority="212" operator="between">
      <formula>0.4</formula>
      <formula>0.5999</formula>
    </cfRule>
    <cfRule type="cellIs" dxfId="225" priority="213" operator="between">
      <formula>0.6</formula>
      <formula>0.6999</formula>
    </cfRule>
    <cfRule type="cellIs" dxfId="224" priority="214" operator="between">
      <formula>0.7</formula>
      <formula>0.7999</formula>
    </cfRule>
    <cfRule type="cellIs" dxfId="223" priority="215" operator="greaterThan">
      <formula>0.7999</formula>
    </cfRule>
  </conditionalFormatting>
  <conditionalFormatting sqref="S106">
    <cfRule type="cellIs" dxfId="222" priority="206" operator="lessThan">
      <formula>0.4</formula>
    </cfRule>
    <cfRule type="cellIs" dxfId="221" priority="207" operator="between">
      <formula>0.4</formula>
      <formula>0.5999</formula>
    </cfRule>
    <cfRule type="cellIs" dxfId="220" priority="208" operator="between">
      <formula>0.6</formula>
      <formula>0.6999</formula>
    </cfRule>
    <cfRule type="cellIs" dxfId="219" priority="209" operator="between">
      <formula>0.7</formula>
      <formula>0.7999</formula>
    </cfRule>
    <cfRule type="cellIs" dxfId="218" priority="210" operator="greaterThan">
      <formula>0.7999</formula>
    </cfRule>
  </conditionalFormatting>
  <conditionalFormatting sqref="P102">
    <cfRule type="cellIs" dxfId="217" priority="201" operator="lessThan">
      <formula>0.4</formula>
    </cfRule>
    <cfRule type="cellIs" dxfId="216" priority="202" operator="between">
      <formula>0.4</formula>
      <formula>0.5999</formula>
    </cfRule>
    <cfRule type="cellIs" dxfId="215" priority="203" operator="between">
      <formula>0.6</formula>
      <formula>0.6999</formula>
    </cfRule>
    <cfRule type="cellIs" dxfId="214" priority="204" operator="between">
      <formula>0.7</formula>
      <formula>0.7999</formula>
    </cfRule>
    <cfRule type="cellIs" dxfId="213" priority="205" operator="greaterThan">
      <formula>0.7999</formula>
    </cfRule>
  </conditionalFormatting>
  <conditionalFormatting sqref="S102">
    <cfRule type="cellIs" dxfId="212" priority="196" operator="lessThan">
      <formula>0.4</formula>
    </cfRule>
    <cfRule type="cellIs" dxfId="211" priority="197" operator="between">
      <formula>0.4</formula>
      <formula>0.5999</formula>
    </cfRule>
    <cfRule type="cellIs" dxfId="210" priority="198" operator="between">
      <formula>0.6</formula>
      <formula>0.6999</formula>
    </cfRule>
    <cfRule type="cellIs" dxfId="209" priority="199" operator="between">
      <formula>0.7</formula>
      <formula>0.7999</formula>
    </cfRule>
    <cfRule type="cellIs" dxfId="208" priority="200" operator="greaterThan">
      <formula>0.7999</formula>
    </cfRule>
  </conditionalFormatting>
  <conditionalFormatting sqref="P100">
    <cfRule type="cellIs" dxfId="207" priority="191" operator="lessThan">
      <formula>0.4</formula>
    </cfRule>
    <cfRule type="cellIs" dxfId="206" priority="192" operator="between">
      <formula>0.4</formula>
      <formula>0.5999</formula>
    </cfRule>
    <cfRule type="cellIs" dxfId="205" priority="193" operator="between">
      <formula>0.6</formula>
      <formula>0.6999</formula>
    </cfRule>
    <cfRule type="cellIs" dxfId="204" priority="194" operator="between">
      <formula>0.7</formula>
      <formula>0.7999</formula>
    </cfRule>
    <cfRule type="cellIs" dxfId="203" priority="195" operator="greaterThan">
      <formula>0.7999</formula>
    </cfRule>
  </conditionalFormatting>
  <conditionalFormatting sqref="S100">
    <cfRule type="cellIs" dxfId="202" priority="186" operator="lessThan">
      <formula>0.4</formula>
    </cfRule>
    <cfRule type="cellIs" dxfId="201" priority="187" operator="between">
      <formula>0.4</formula>
      <formula>0.5999</formula>
    </cfRule>
    <cfRule type="cellIs" dxfId="200" priority="188" operator="between">
      <formula>0.6</formula>
      <formula>0.6999</formula>
    </cfRule>
    <cfRule type="cellIs" dxfId="199" priority="189" operator="between">
      <formula>0.7</formula>
      <formula>0.7999</formula>
    </cfRule>
    <cfRule type="cellIs" dxfId="198" priority="190" operator="greaterThan">
      <formula>0.7999</formula>
    </cfRule>
  </conditionalFormatting>
  <conditionalFormatting sqref="P96">
    <cfRule type="cellIs" dxfId="197" priority="181" operator="lessThan">
      <formula>0.4</formula>
    </cfRule>
    <cfRule type="cellIs" dxfId="196" priority="182" operator="between">
      <formula>0.4</formula>
      <formula>0.5999</formula>
    </cfRule>
    <cfRule type="cellIs" dxfId="195" priority="183" operator="between">
      <formula>0.6</formula>
      <formula>0.6999</formula>
    </cfRule>
    <cfRule type="cellIs" dxfId="194" priority="184" operator="between">
      <formula>0.7</formula>
      <formula>0.7999</formula>
    </cfRule>
    <cfRule type="cellIs" dxfId="193" priority="185" operator="greaterThan">
      <formula>0.7999</formula>
    </cfRule>
  </conditionalFormatting>
  <conditionalFormatting sqref="S96">
    <cfRule type="cellIs" dxfId="192" priority="176" operator="lessThan">
      <formula>0.4</formula>
    </cfRule>
    <cfRule type="cellIs" dxfId="191" priority="177" operator="between">
      <formula>0.4</formula>
      <formula>0.5999</formula>
    </cfRule>
    <cfRule type="cellIs" dxfId="190" priority="178" operator="between">
      <formula>0.6</formula>
      <formula>0.6999</formula>
    </cfRule>
    <cfRule type="cellIs" dxfId="189" priority="179" operator="between">
      <formula>0.7</formula>
      <formula>0.7999</formula>
    </cfRule>
    <cfRule type="cellIs" dxfId="188" priority="180" operator="greaterThan">
      <formula>0.7999</formula>
    </cfRule>
  </conditionalFormatting>
  <conditionalFormatting sqref="P93">
    <cfRule type="cellIs" dxfId="187" priority="171" operator="lessThan">
      <formula>0.4</formula>
    </cfRule>
    <cfRule type="cellIs" dxfId="186" priority="172" operator="between">
      <formula>0.4</formula>
      <formula>0.5999</formula>
    </cfRule>
    <cfRule type="cellIs" dxfId="185" priority="173" operator="between">
      <formula>0.6</formula>
      <formula>0.6999</formula>
    </cfRule>
    <cfRule type="cellIs" dxfId="184" priority="174" operator="between">
      <formula>0.7</formula>
      <formula>0.7999</formula>
    </cfRule>
    <cfRule type="cellIs" dxfId="183" priority="175" operator="greaterThan">
      <formula>0.7999</formula>
    </cfRule>
  </conditionalFormatting>
  <conditionalFormatting sqref="S93">
    <cfRule type="cellIs" dxfId="182" priority="166" operator="lessThan">
      <formula>0.4</formula>
    </cfRule>
    <cfRule type="cellIs" dxfId="181" priority="167" operator="between">
      <formula>0.4</formula>
      <formula>0.5999</formula>
    </cfRule>
    <cfRule type="cellIs" dxfId="180" priority="168" operator="between">
      <formula>0.6</formula>
      <formula>0.6999</formula>
    </cfRule>
    <cfRule type="cellIs" dxfId="179" priority="169" operator="between">
      <formula>0.7</formula>
      <formula>0.7999</formula>
    </cfRule>
    <cfRule type="cellIs" dxfId="178" priority="170" operator="greaterThan">
      <formula>0.7999</formula>
    </cfRule>
  </conditionalFormatting>
  <conditionalFormatting sqref="P76">
    <cfRule type="cellIs" dxfId="177" priority="161" operator="lessThan">
      <formula>0.4</formula>
    </cfRule>
    <cfRule type="cellIs" dxfId="176" priority="162" operator="between">
      <formula>0.4</formula>
      <formula>0.5999</formula>
    </cfRule>
    <cfRule type="cellIs" dxfId="175" priority="163" operator="between">
      <formula>0.6</formula>
      <formula>0.6999</formula>
    </cfRule>
    <cfRule type="cellIs" dxfId="174" priority="164" operator="between">
      <formula>0.7</formula>
      <formula>0.7999</formula>
    </cfRule>
    <cfRule type="cellIs" dxfId="173" priority="165" operator="greaterThan">
      <formula>0.7999</formula>
    </cfRule>
  </conditionalFormatting>
  <conditionalFormatting sqref="S76">
    <cfRule type="cellIs" dxfId="172" priority="156" operator="lessThan">
      <formula>0.4</formula>
    </cfRule>
    <cfRule type="cellIs" dxfId="171" priority="157" operator="between">
      <formula>0.4</formula>
      <formula>0.5999</formula>
    </cfRule>
    <cfRule type="cellIs" dxfId="170" priority="158" operator="between">
      <formula>0.6</formula>
      <formula>0.6999</formula>
    </cfRule>
    <cfRule type="cellIs" dxfId="169" priority="159" operator="between">
      <formula>0.7</formula>
      <formula>0.7999</formula>
    </cfRule>
    <cfRule type="cellIs" dxfId="168" priority="160" operator="greaterThan">
      <formula>0.7999</formula>
    </cfRule>
  </conditionalFormatting>
  <conditionalFormatting sqref="P73">
    <cfRule type="cellIs" dxfId="167" priority="151" operator="lessThan">
      <formula>0.4</formula>
    </cfRule>
    <cfRule type="cellIs" dxfId="166" priority="152" operator="between">
      <formula>0.4</formula>
      <formula>0.5999</formula>
    </cfRule>
    <cfRule type="cellIs" dxfId="165" priority="153" operator="between">
      <formula>0.6</formula>
      <formula>0.6999</formula>
    </cfRule>
    <cfRule type="cellIs" dxfId="164" priority="154" operator="between">
      <formula>0.7</formula>
      <formula>0.7999</formula>
    </cfRule>
    <cfRule type="cellIs" dxfId="163" priority="155" operator="greaterThan">
      <formula>0.7999</formula>
    </cfRule>
  </conditionalFormatting>
  <conditionalFormatting sqref="S73">
    <cfRule type="cellIs" dxfId="162" priority="146" operator="lessThan">
      <formula>0.4</formula>
    </cfRule>
    <cfRule type="cellIs" dxfId="161" priority="147" operator="between">
      <formula>0.4</formula>
      <formula>0.5999</formula>
    </cfRule>
    <cfRule type="cellIs" dxfId="160" priority="148" operator="between">
      <formula>0.6</formula>
      <formula>0.6999</formula>
    </cfRule>
    <cfRule type="cellIs" dxfId="159" priority="149" operator="between">
      <formula>0.7</formula>
      <formula>0.7999</formula>
    </cfRule>
    <cfRule type="cellIs" dxfId="158" priority="150" operator="greaterThan">
      <formula>0.7999</formula>
    </cfRule>
  </conditionalFormatting>
  <conditionalFormatting sqref="S56">
    <cfRule type="cellIs" dxfId="157" priority="141" operator="lessThan">
      <formula>0.4</formula>
    </cfRule>
    <cfRule type="cellIs" dxfId="156" priority="142" operator="between">
      <formula>0.4</formula>
      <formula>0.5999</formula>
    </cfRule>
    <cfRule type="cellIs" dxfId="155" priority="143" operator="between">
      <formula>0.6</formula>
      <formula>0.6999</formula>
    </cfRule>
    <cfRule type="cellIs" dxfId="154" priority="144" operator="between">
      <formula>0.7</formula>
      <formula>0.7999</formula>
    </cfRule>
    <cfRule type="cellIs" dxfId="153" priority="145" operator="greaterThan">
      <formula>0.7999</formula>
    </cfRule>
  </conditionalFormatting>
  <conditionalFormatting sqref="P104">
    <cfRule type="cellIs" dxfId="152" priority="136" operator="lessThan">
      <formula>0.4</formula>
    </cfRule>
    <cfRule type="cellIs" dxfId="151" priority="137" operator="between">
      <formula>0.4</formula>
      <formula>0.5999</formula>
    </cfRule>
    <cfRule type="cellIs" dxfId="150" priority="138" operator="between">
      <formula>0.6</formula>
      <formula>0.6999</formula>
    </cfRule>
    <cfRule type="cellIs" dxfId="149" priority="139" operator="between">
      <formula>0.7</formula>
      <formula>0.7999</formula>
    </cfRule>
    <cfRule type="cellIs" dxfId="148" priority="140" operator="greaterThan">
      <formula>0.7999</formula>
    </cfRule>
  </conditionalFormatting>
  <conditionalFormatting sqref="S104">
    <cfRule type="cellIs" dxfId="147" priority="131" operator="lessThan">
      <formula>0.4</formula>
    </cfRule>
    <cfRule type="cellIs" dxfId="146" priority="132" operator="between">
      <formula>0.4</formula>
      <formula>0.5999</formula>
    </cfRule>
    <cfRule type="cellIs" dxfId="145" priority="133" operator="between">
      <formula>0.6</formula>
      <formula>0.6999</formula>
    </cfRule>
    <cfRule type="cellIs" dxfId="144" priority="134" operator="between">
      <formula>0.7</formula>
      <formula>0.7999</formula>
    </cfRule>
    <cfRule type="cellIs" dxfId="143" priority="135" operator="greaterThan">
      <formula>0.7999</formula>
    </cfRule>
  </conditionalFormatting>
  <conditionalFormatting sqref="P108">
    <cfRule type="cellIs" dxfId="142" priority="126" operator="lessThan">
      <formula>0.4</formula>
    </cfRule>
    <cfRule type="cellIs" dxfId="141" priority="127" operator="between">
      <formula>0.4</formula>
      <formula>0.5999</formula>
    </cfRule>
    <cfRule type="cellIs" dxfId="140" priority="128" operator="between">
      <formula>0.6</formula>
      <formula>0.6999</formula>
    </cfRule>
    <cfRule type="cellIs" dxfId="139" priority="129" operator="between">
      <formula>0.7</formula>
      <formula>0.7999</formula>
    </cfRule>
    <cfRule type="cellIs" dxfId="138" priority="130" operator="greaterThan">
      <formula>0.7999</formula>
    </cfRule>
  </conditionalFormatting>
  <conditionalFormatting sqref="S108">
    <cfRule type="cellIs" dxfId="137" priority="121" operator="lessThan">
      <formula>0.4</formula>
    </cfRule>
    <cfRule type="cellIs" dxfId="136" priority="122" operator="between">
      <formula>0.4</formula>
      <formula>0.5999</formula>
    </cfRule>
    <cfRule type="cellIs" dxfId="135" priority="123" operator="between">
      <formula>0.6</formula>
      <formula>0.6999</formula>
    </cfRule>
    <cfRule type="cellIs" dxfId="134" priority="124" operator="between">
      <formula>0.7</formula>
      <formula>0.7999</formula>
    </cfRule>
    <cfRule type="cellIs" dxfId="133" priority="125" operator="greaterThan">
      <formula>0.7999</formula>
    </cfRule>
  </conditionalFormatting>
  <conditionalFormatting sqref="P103">
    <cfRule type="cellIs" dxfId="132" priority="116" operator="lessThan">
      <formula>0.4</formula>
    </cfRule>
    <cfRule type="cellIs" dxfId="131" priority="117" operator="between">
      <formula>0.4</formula>
      <formula>0.5999</formula>
    </cfRule>
    <cfRule type="cellIs" dxfId="130" priority="118" operator="between">
      <formula>0.6</formula>
      <formula>0.6999</formula>
    </cfRule>
    <cfRule type="cellIs" dxfId="129" priority="119" operator="between">
      <formula>0.7</formula>
      <formula>0.7999</formula>
    </cfRule>
    <cfRule type="cellIs" dxfId="128" priority="120" operator="greaterThan">
      <formula>0.7999</formula>
    </cfRule>
  </conditionalFormatting>
  <conditionalFormatting sqref="S103">
    <cfRule type="cellIs" dxfId="127" priority="111" operator="lessThan">
      <formula>0.4</formula>
    </cfRule>
    <cfRule type="cellIs" dxfId="126" priority="112" operator="between">
      <formula>0.4</formula>
      <formula>0.5999</formula>
    </cfRule>
    <cfRule type="cellIs" dxfId="125" priority="113" operator="between">
      <formula>0.6</formula>
      <formula>0.6999</formula>
    </cfRule>
    <cfRule type="cellIs" dxfId="124" priority="114" operator="between">
      <formula>0.7</formula>
      <formula>0.7999</formula>
    </cfRule>
    <cfRule type="cellIs" dxfId="123" priority="115" operator="greaterThan">
      <formula>0.7999</formula>
    </cfRule>
  </conditionalFormatting>
  <conditionalFormatting sqref="P85">
    <cfRule type="cellIs" dxfId="122" priority="106" operator="lessThan">
      <formula>0.4</formula>
    </cfRule>
    <cfRule type="cellIs" dxfId="121" priority="107" operator="between">
      <formula>0.4</formula>
      <formula>0.5999</formula>
    </cfRule>
    <cfRule type="cellIs" dxfId="120" priority="108" operator="between">
      <formula>0.6</formula>
      <formula>0.6999</formula>
    </cfRule>
    <cfRule type="cellIs" dxfId="119" priority="109" operator="between">
      <formula>0.7</formula>
      <formula>0.7999</formula>
    </cfRule>
    <cfRule type="cellIs" dxfId="118" priority="110" operator="greaterThan">
      <formula>0.7999</formula>
    </cfRule>
  </conditionalFormatting>
  <conditionalFormatting sqref="S85">
    <cfRule type="cellIs" dxfId="117" priority="101" operator="lessThan">
      <formula>0.4</formula>
    </cfRule>
    <cfRule type="cellIs" dxfId="116" priority="102" operator="between">
      <formula>0.4</formula>
      <formula>0.5999</formula>
    </cfRule>
    <cfRule type="cellIs" dxfId="115" priority="103" operator="between">
      <formula>0.6</formula>
      <formula>0.6999</formula>
    </cfRule>
    <cfRule type="cellIs" dxfId="114" priority="104" operator="between">
      <formula>0.7</formula>
      <formula>0.7999</formula>
    </cfRule>
    <cfRule type="cellIs" dxfId="113" priority="105" operator="greaterThan">
      <formula>0.7999</formula>
    </cfRule>
  </conditionalFormatting>
  <conditionalFormatting sqref="P77">
    <cfRule type="cellIs" dxfId="112" priority="96" operator="lessThan">
      <formula>0.4</formula>
    </cfRule>
    <cfRule type="cellIs" dxfId="111" priority="97" operator="between">
      <formula>0.4</formula>
      <formula>0.5999</formula>
    </cfRule>
    <cfRule type="cellIs" dxfId="110" priority="98" operator="between">
      <formula>0.6</formula>
      <formula>0.6999</formula>
    </cfRule>
    <cfRule type="cellIs" dxfId="109" priority="99" operator="between">
      <formula>0.7</formula>
      <formula>0.7999</formula>
    </cfRule>
    <cfRule type="cellIs" dxfId="108" priority="100" operator="greaterThan">
      <formula>0.7999</formula>
    </cfRule>
  </conditionalFormatting>
  <conditionalFormatting sqref="S77">
    <cfRule type="cellIs" dxfId="107" priority="91" operator="lessThan">
      <formula>0.4</formula>
    </cfRule>
    <cfRule type="cellIs" dxfId="106" priority="92" operator="between">
      <formula>0.4</formula>
      <formula>0.5999</formula>
    </cfRule>
    <cfRule type="cellIs" dxfId="105" priority="93" operator="between">
      <formula>0.6</formula>
      <formula>0.6999</formula>
    </cfRule>
    <cfRule type="cellIs" dxfId="104" priority="94" operator="between">
      <formula>0.7</formula>
      <formula>0.7999</formula>
    </cfRule>
    <cfRule type="cellIs" dxfId="103" priority="95" operator="greaterThan">
      <formula>0.7999</formula>
    </cfRule>
  </conditionalFormatting>
  <conditionalFormatting sqref="P42">
    <cfRule type="cellIs" dxfId="102" priority="86" operator="lessThan">
      <formula>0.4</formula>
    </cfRule>
    <cfRule type="cellIs" dxfId="101" priority="87" operator="between">
      <formula>0.4</formula>
      <formula>0.5999</formula>
    </cfRule>
    <cfRule type="cellIs" dxfId="100" priority="88" operator="between">
      <formula>0.6</formula>
      <formula>0.6999</formula>
    </cfRule>
    <cfRule type="cellIs" dxfId="99" priority="89" operator="between">
      <formula>0.7</formula>
      <formula>0.7999</formula>
    </cfRule>
    <cfRule type="cellIs" dxfId="98" priority="90" operator="greaterThan">
      <formula>0.7999</formula>
    </cfRule>
  </conditionalFormatting>
  <conditionalFormatting sqref="S42">
    <cfRule type="cellIs" dxfId="97" priority="81" operator="lessThan">
      <formula>0.4</formula>
    </cfRule>
    <cfRule type="cellIs" dxfId="96" priority="82" operator="between">
      <formula>0.4</formula>
      <formula>0.5999</formula>
    </cfRule>
    <cfRule type="cellIs" dxfId="95" priority="83" operator="between">
      <formula>0.6</formula>
      <formula>0.6999</formula>
    </cfRule>
    <cfRule type="cellIs" dxfId="94" priority="84" operator="between">
      <formula>0.7</formula>
      <formula>0.7999</formula>
    </cfRule>
    <cfRule type="cellIs" dxfId="93" priority="85" operator="greaterThan">
      <formula>0.7999</formula>
    </cfRule>
  </conditionalFormatting>
  <conditionalFormatting sqref="P33">
    <cfRule type="cellIs" dxfId="92" priority="76" operator="lessThan">
      <formula>0.4</formula>
    </cfRule>
    <cfRule type="cellIs" dxfId="91" priority="77" operator="between">
      <formula>0.4</formula>
      <formula>0.5999</formula>
    </cfRule>
    <cfRule type="cellIs" dxfId="90" priority="78" operator="between">
      <formula>0.6</formula>
      <formula>0.6999</formula>
    </cfRule>
    <cfRule type="cellIs" dxfId="89" priority="79" operator="between">
      <formula>0.7</formula>
      <formula>0.7999</formula>
    </cfRule>
    <cfRule type="cellIs" dxfId="88" priority="80" operator="greaterThan">
      <formula>0.7999</formula>
    </cfRule>
  </conditionalFormatting>
  <conditionalFormatting sqref="S33">
    <cfRule type="cellIs" dxfId="87" priority="71" operator="lessThan">
      <formula>0.4</formula>
    </cfRule>
    <cfRule type="cellIs" dxfId="86" priority="72" operator="between">
      <formula>0.4</formula>
      <formula>0.5999</formula>
    </cfRule>
    <cfRule type="cellIs" dxfId="85" priority="73" operator="between">
      <formula>0.6</formula>
      <formula>0.6999</formula>
    </cfRule>
    <cfRule type="cellIs" dxfId="84" priority="74" operator="between">
      <formula>0.7</formula>
      <formula>0.7999</formula>
    </cfRule>
    <cfRule type="cellIs" dxfId="83" priority="75" operator="greaterThan">
      <formula>0.7999</formula>
    </cfRule>
  </conditionalFormatting>
  <conditionalFormatting sqref="P45">
    <cfRule type="cellIs" dxfId="82" priority="66" operator="lessThan">
      <formula>0.4</formula>
    </cfRule>
    <cfRule type="cellIs" dxfId="81" priority="67" operator="between">
      <formula>0.4</formula>
      <formula>0.5999</formula>
    </cfRule>
    <cfRule type="cellIs" dxfId="80" priority="68" operator="between">
      <formula>0.6</formula>
      <formula>0.6999</formula>
    </cfRule>
    <cfRule type="cellIs" dxfId="79" priority="69" operator="between">
      <formula>0.7</formula>
      <formula>0.7999</formula>
    </cfRule>
    <cfRule type="cellIs" dxfId="78" priority="70" operator="greaterThan">
      <formula>0.7999</formula>
    </cfRule>
  </conditionalFormatting>
  <conditionalFormatting sqref="S45">
    <cfRule type="cellIs" dxfId="77" priority="61" operator="lessThan">
      <formula>0.4</formula>
    </cfRule>
    <cfRule type="cellIs" dxfId="76" priority="62" operator="between">
      <formula>0.4</formula>
      <formula>0.5999</formula>
    </cfRule>
    <cfRule type="cellIs" dxfId="75" priority="63" operator="between">
      <formula>0.6</formula>
      <formula>0.6999</formula>
    </cfRule>
    <cfRule type="cellIs" dxfId="74" priority="64" operator="between">
      <formula>0.7</formula>
      <formula>0.7999</formula>
    </cfRule>
    <cfRule type="cellIs" dxfId="73" priority="65" operator="greaterThan">
      <formula>0.7999</formula>
    </cfRule>
  </conditionalFormatting>
  <conditionalFormatting sqref="P105">
    <cfRule type="cellIs" dxfId="72" priority="56" operator="lessThan">
      <formula>0.4</formula>
    </cfRule>
    <cfRule type="cellIs" dxfId="71" priority="57" operator="between">
      <formula>0.4</formula>
      <formula>0.5999</formula>
    </cfRule>
    <cfRule type="cellIs" dxfId="70" priority="58" operator="between">
      <formula>0.6</formula>
      <formula>0.6999</formula>
    </cfRule>
    <cfRule type="cellIs" dxfId="69" priority="59" operator="between">
      <formula>0.7</formula>
      <formula>0.7999</formula>
    </cfRule>
    <cfRule type="cellIs" dxfId="68" priority="60" operator="greaterThan">
      <formula>0.7999</formula>
    </cfRule>
  </conditionalFormatting>
  <conditionalFormatting sqref="S105">
    <cfRule type="cellIs" dxfId="67" priority="51" operator="lessThan">
      <formula>0.4</formula>
    </cfRule>
    <cfRule type="cellIs" dxfId="66" priority="52" operator="between">
      <formula>0.4</formula>
      <formula>0.5999</formula>
    </cfRule>
    <cfRule type="cellIs" dxfId="65" priority="53" operator="between">
      <formula>0.6</formula>
      <formula>0.6999</formula>
    </cfRule>
    <cfRule type="cellIs" dxfId="64" priority="54" operator="between">
      <formula>0.7</formula>
      <formula>0.7999</formula>
    </cfRule>
    <cfRule type="cellIs" dxfId="63" priority="55" operator="greaterThan">
      <formula>0.7999</formula>
    </cfRule>
  </conditionalFormatting>
  <conditionalFormatting sqref="P35">
    <cfRule type="cellIs" dxfId="62" priority="46" operator="lessThan">
      <formula>0.4</formula>
    </cfRule>
    <cfRule type="cellIs" dxfId="61" priority="47" operator="between">
      <formula>0.4</formula>
      <formula>0.5999</formula>
    </cfRule>
    <cfRule type="cellIs" dxfId="60" priority="48" operator="between">
      <formula>0.6</formula>
      <formula>0.6999</formula>
    </cfRule>
    <cfRule type="cellIs" dxfId="59" priority="49" operator="between">
      <formula>0.7</formula>
      <formula>0.7999</formula>
    </cfRule>
    <cfRule type="cellIs" dxfId="58" priority="50" operator="greaterThan">
      <formula>0.7999</formula>
    </cfRule>
  </conditionalFormatting>
  <conditionalFormatting sqref="S35">
    <cfRule type="cellIs" dxfId="57" priority="41" operator="lessThan">
      <formula>0.4</formula>
    </cfRule>
    <cfRule type="cellIs" dxfId="56" priority="42" operator="between">
      <formula>0.4</formula>
      <formula>0.5999</formula>
    </cfRule>
    <cfRule type="cellIs" dxfId="55" priority="43" operator="between">
      <formula>0.6</formula>
      <formula>0.6999</formula>
    </cfRule>
    <cfRule type="cellIs" dxfId="54" priority="44" operator="between">
      <formula>0.7</formula>
      <formula>0.7999</formula>
    </cfRule>
    <cfRule type="cellIs" dxfId="53" priority="45" operator="greaterThan">
      <formula>0.7999</formula>
    </cfRule>
  </conditionalFormatting>
  <conditionalFormatting sqref="P50">
    <cfRule type="cellIs" dxfId="52" priority="36" operator="lessThan">
      <formula>0.4</formula>
    </cfRule>
    <cfRule type="cellIs" dxfId="51" priority="37" operator="between">
      <formula>0.4</formula>
      <formula>0.5999</formula>
    </cfRule>
    <cfRule type="cellIs" dxfId="50" priority="38" operator="between">
      <formula>0.6</formula>
      <formula>0.6999</formula>
    </cfRule>
    <cfRule type="cellIs" dxfId="49" priority="39" operator="between">
      <formula>0.7</formula>
      <formula>0.7999</formula>
    </cfRule>
    <cfRule type="cellIs" dxfId="48" priority="40" operator="greaterThan">
      <formula>0.7999</formula>
    </cfRule>
  </conditionalFormatting>
  <conditionalFormatting sqref="S50">
    <cfRule type="cellIs" dxfId="47" priority="31" operator="lessThan">
      <formula>0.4</formula>
    </cfRule>
    <cfRule type="cellIs" dxfId="46" priority="32" operator="between">
      <formula>0.4</formula>
      <formula>0.5999</formula>
    </cfRule>
    <cfRule type="cellIs" dxfId="45" priority="33" operator="between">
      <formula>0.6</formula>
      <formula>0.6999</formula>
    </cfRule>
    <cfRule type="cellIs" dxfId="44" priority="34" operator="between">
      <formula>0.7</formula>
      <formula>0.7999</formula>
    </cfRule>
    <cfRule type="cellIs" dxfId="43" priority="35" operator="greaterThan">
      <formula>0.7999</formula>
    </cfRule>
  </conditionalFormatting>
  <conditionalFormatting sqref="S6">
    <cfRule type="cellIs" dxfId="42" priority="26" operator="lessThan">
      <formula>0.4</formula>
    </cfRule>
    <cfRule type="cellIs" dxfId="41" priority="27" operator="between">
      <formula>0.4</formula>
      <formula>0.5999</formula>
    </cfRule>
    <cfRule type="cellIs" dxfId="40" priority="28" operator="between">
      <formula>0.6</formula>
      <formula>0.6999</formula>
    </cfRule>
    <cfRule type="cellIs" dxfId="39" priority="29" operator="between">
      <formula>0.7</formula>
      <formula>0.7999</formula>
    </cfRule>
    <cfRule type="cellIs" dxfId="38" priority="30" operator="greaterThan">
      <formula>0.7999</formula>
    </cfRule>
  </conditionalFormatting>
  <conditionalFormatting sqref="S8">
    <cfRule type="cellIs" dxfId="37" priority="21" operator="lessThan">
      <formula>0.4</formula>
    </cfRule>
    <cfRule type="cellIs" dxfId="36" priority="22" operator="between">
      <formula>0.4</formula>
      <formula>0.5999</formula>
    </cfRule>
    <cfRule type="cellIs" dxfId="35" priority="23" operator="between">
      <formula>0.6</formula>
      <formula>0.6999</formula>
    </cfRule>
    <cfRule type="cellIs" dxfId="34" priority="24" operator="between">
      <formula>0.7</formula>
      <formula>0.7999</formula>
    </cfRule>
    <cfRule type="cellIs" dxfId="33" priority="25" operator="greaterThan">
      <formula>0.7999</formula>
    </cfRule>
  </conditionalFormatting>
  <conditionalFormatting sqref="P70">
    <cfRule type="cellIs" dxfId="32" priority="16" operator="lessThan">
      <formula>0.4</formula>
    </cfRule>
    <cfRule type="cellIs" dxfId="31" priority="17" operator="between">
      <formula>0.4</formula>
      <formula>0.5999</formula>
    </cfRule>
    <cfRule type="cellIs" dxfId="30" priority="18" operator="between">
      <formula>0.6</formula>
      <formula>0.6999</formula>
    </cfRule>
    <cfRule type="cellIs" dxfId="29" priority="19" operator="between">
      <formula>0.7</formula>
      <formula>0.7999</formula>
    </cfRule>
    <cfRule type="cellIs" dxfId="28" priority="20" operator="greaterThan">
      <formula>0.7999</formula>
    </cfRule>
  </conditionalFormatting>
  <conditionalFormatting sqref="S70">
    <cfRule type="cellIs" dxfId="27" priority="11" operator="lessThan">
      <formula>0.4</formula>
    </cfRule>
    <cfRule type="cellIs" dxfId="26" priority="12" operator="between">
      <formula>0.4</formula>
      <formula>0.5999</formula>
    </cfRule>
    <cfRule type="cellIs" dxfId="25" priority="13" operator="between">
      <formula>0.6</formula>
      <formula>0.6999</formula>
    </cfRule>
    <cfRule type="cellIs" dxfId="24" priority="14" operator="between">
      <formula>0.7</formula>
      <formula>0.7999</formula>
    </cfRule>
    <cfRule type="cellIs" dxfId="23" priority="15" operator="greaterThan">
      <formula>0.7999</formula>
    </cfRule>
  </conditionalFormatting>
  <conditionalFormatting sqref="S30">
    <cfRule type="cellIs" dxfId="22" priority="6" operator="lessThan">
      <formula>0.4</formula>
    </cfRule>
    <cfRule type="cellIs" dxfId="21" priority="7" operator="between">
      <formula>0.4</formula>
      <formula>0.5999</formula>
    </cfRule>
    <cfRule type="cellIs" dxfId="20" priority="8" operator="between">
      <formula>0.6</formula>
      <formula>0.6999</formula>
    </cfRule>
    <cfRule type="cellIs" dxfId="19" priority="9" operator="between">
      <formula>0.7</formula>
      <formula>0.7999</formula>
    </cfRule>
    <cfRule type="cellIs" dxfId="18" priority="10" operator="greaterThan">
      <formula>0.7999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677"/>
  <sheetViews>
    <sheetView topLeftCell="B1" workbookViewId="0">
      <pane xSplit="3" topLeftCell="X1" activePane="topRight" state="frozen"/>
      <selection activeCell="B1" sqref="B1"/>
      <selection pane="topRight" activeCell="AB2" sqref="AB2:AC2"/>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629" customWidth="1"/>
    <col min="11" max="11" width="18.7109375" style="629" customWidth="1"/>
    <col min="12" max="12" width="16.42578125" style="629" customWidth="1"/>
    <col min="13" max="13" width="15.140625" style="629" customWidth="1"/>
    <col min="14" max="14" width="14.140625" style="629" customWidth="1"/>
    <col min="15" max="15" width="13.7109375" style="629" customWidth="1"/>
    <col min="16" max="16" width="10.85546875" style="629" customWidth="1"/>
    <col min="17" max="17" width="14.5703125" style="89" customWidth="1"/>
    <col min="18" max="18" width="21.28515625" style="89" customWidth="1"/>
    <col min="19" max="19" width="22.140625" style="89" customWidth="1"/>
    <col min="20" max="20" width="19.140625" style="89" customWidth="1"/>
    <col min="21" max="21" width="15.5703125" style="89" customWidth="1"/>
    <col min="22" max="22" width="14" style="89" customWidth="1"/>
    <col min="23" max="23" width="19.85546875" style="90" customWidth="1"/>
    <col min="24" max="24" width="12" style="89" customWidth="1"/>
    <col min="25" max="25" width="19.28515625" style="90" customWidth="1"/>
    <col min="26" max="26" width="13.85546875" style="89" customWidth="1"/>
    <col min="27" max="27" width="14.7109375" style="90" customWidth="1"/>
    <col min="28" max="28" width="10.42578125" style="89" customWidth="1"/>
    <col min="29" max="29" width="15" style="90" customWidth="1"/>
    <col min="30" max="30" width="62.28515625" style="418" customWidth="1"/>
    <col min="31" max="31" width="48" style="173" customWidth="1"/>
    <col min="32" max="32" width="70" style="173" customWidth="1"/>
    <col min="33" max="33" width="62.28515625" style="173" customWidth="1"/>
    <col min="34" max="34" width="51" style="173" customWidth="1"/>
    <col min="35" max="35" width="69.42578125" style="173" customWidth="1"/>
    <col min="36" max="36" width="45.7109375" style="173" customWidth="1"/>
    <col min="37" max="37" width="44" style="173" customWidth="1"/>
    <col min="38" max="38" width="86.7109375" style="173" customWidth="1"/>
    <col min="39" max="39" width="50.85546875" style="173" customWidth="1"/>
    <col min="40" max="40" width="49.140625" style="173" customWidth="1"/>
    <col min="41" max="16384" width="11.42578125" style="173"/>
  </cols>
  <sheetData>
    <row r="1" spans="1:40" ht="27.75" customHeight="1" x14ac:dyDescent="0.25">
      <c r="A1" s="631" t="s">
        <v>1461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30"/>
      <c r="AE1" s="431"/>
      <c r="AF1" s="431"/>
    </row>
    <row r="2" spans="1:40" ht="51.75" customHeight="1" x14ac:dyDescent="0.25">
      <c r="A2" s="425" t="s">
        <v>0</v>
      </c>
      <c r="B2" s="425" t="s">
        <v>1</v>
      </c>
      <c r="C2" s="425" t="s">
        <v>2</v>
      </c>
      <c r="D2" s="425" t="s">
        <v>12</v>
      </c>
      <c r="E2" s="425" t="s">
        <v>1462</v>
      </c>
      <c r="F2" s="421" t="s">
        <v>4</v>
      </c>
      <c r="G2" s="421" t="s">
        <v>5</v>
      </c>
      <c r="H2" s="421" t="s">
        <v>6</v>
      </c>
      <c r="I2" s="421" t="s">
        <v>7</v>
      </c>
      <c r="J2" s="1516" t="s">
        <v>1463</v>
      </c>
      <c r="K2" s="1517"/>
      <c r="L2" s="1517"/>
      <c r="M2" s="1517"/>
      <c r="N2" s="1517"/>
      <c r="O2" s="1517"/>
      <c r="P2" s="1518"/>
      <c r="Q2" s="1519" t="s">
        <v>1464</v>
      </c>
      <c r="R2" s="1520"/>
      <c r="S2" s="1519" t="s">
        <v>1465</v>
      </c>
      <c r="T2" s="1520"/>
      <c r="U2" s="432" t="s">
        <v>281</v>
      </c>
      <c r="V2" s="1514" t="s">
        <v>703</v>
      </c>
      <c r="W2" s="1515"/>
      <c r="X2" s="1514" t="s">
        <v>704</v>
      </c>
      <c r="Y2" s="1515"/>
      <c r="Z2" s="1514" t="s">
        <v>705</v>
      </c>
      <c r="AA2" s="1515"/>
      <c r="AB2" s="1514" t="s">
        <v>706</v>
      </c>
      <c r="AC2" s="1515"/>
      <c r="AD2" s="433" t="s">
        <v>1466</v>
      </c>
      <c r="AE2" s="434" t="s">
        <v>1467</v>
      </c>
      <c r="AF2" s="433" t="s">
        <v>1468</v>
      </c>
      <c r="AG2" s="434" t="s">
        <v>1467</v>
      </c>
      <c r="AH2" s="434" t="s">
        <v>1469</v>
      </c>
      <c r="AI2" s="433" t="s">
        <v>1470</v>
      </c>
      <c r="AJ2" s="434" t="s">
        <v>1467</v>
      </c>
      <c r="AK2" s="434" t="s">
        <v>1469</v>
      </c>
      <c r="AL2" s="433" t="s">
        <v>1471</v>
      </c>
      <c r="AM2" s="434" t="s">
        <v>1467</v>
      </c>
      <c r="AN2" s="434" t="s">
        <v>1469</v>
      </c>
    </row>
    <row r="3" spans="1:40" ht="42" customHeight="1" x14ac:dyDescent="0.25">
      <c r="A3" s="425"/>
      <c r="B3" s="425"/>
      <c r="C3" s="425"/>
      <c r="D3" s="425"/>
      <c r="E3" s="425"/>
      <c r="F3" s="420"/>
      <c r="G3" s="420"/>
      <c r="H3" s="420"/>
      <c r="I3" s="420"/>
      <c r="J3" s="435" t="s">
        <v>1472</v>
      </c>
      <c r="K3" s="435" t="s">
        <v>1473</v>
      </c>
      <c r="L3" s="435" t="s">
        <v>1474</v>
      </c>
      <c r="M3" s="435" t="s">
        <v>1475</v>
      </c>
      <c r="N3" s="435" t="s">
        <v>1476</v>
      </c>
      <c r="O3" s="435" t="s">
        <v>1477</v>
      </c>
      <c r="P3" s="435" t="s">
        <v>1478</v>
      </c>
      <c r="Q3" s="425" t="s">
        <v>707</v>
      </c>
      <c r="R3" s="384" t="s">
        <v>700</v>
      </c>
      <c r="S3" s="425" t="s">
        <v>707</v>
      </c>
      <c r="T3" s="384" t="s">
        <v>700</v>
      </c>
      <c r="U3" s="436"/>
      <c r="V3" s="425" t="s">
        <v>701</v>
      </c>
      <c r="W3" s="384" t="s">
        <v>702</v>
      </c>
      <c r="X3" s="425" t="s">
        <v>701</v>
      </c>
      <c r="Y3" s="384" t="s">
        <v>702</v>
      </c>
      <c r="Z3" s="425" t="s">
        <v>701</v>
      </c>
      <c r="AA3" s="384" t="s">
        <v>702</v>
      </c>
      <c r="AB3" s="425" t="s">
        <v>701</v>
      </c>
      <c r="AC3" s="384" t="s">
        <v>702</v>
      </c>
      <c r="AD3" s="437"/>
      <c r="AE3" s="438"/>
      <c r="AF3" s="438"/>
      <c r="AG3" s="439"/>
      <c r="AH3" s="366"/>
      <c r="AI3" s="350"/>
      <c r="AJ3" s="350"/>
      <c r="AK3" s="350"/>
      <c r="AL3" s="350"/>
      <c r="AM3" s="350"/>
      <c r="AN3" s="350"/>
    </row>
    <row r="4" spans="1:40" ht="265.5" customHeight="1" x14ac:dyDescent="0.25">
      <c r="A4" s="440" t="s">
        <v>13</v>
      </c>
      <c r="B4" s="426" t="s">
        <v>14</v>
      </c>
      <c r="C4" s="426" t="s">
        <v>15</v>
      </c>
      <c r="D4" s="419">
        <v>1</v>
      </c>
      <c r="E4" s="441" t="s">
        <v>1479</v>
      </c>
      <c r="F4" s="419" t="s">
        <v>1480</v>
      </c>
      <c r="G4" s="419" t="s">
        <v>1103</v>
      </c>
      <c r="H4" s="419" t="s">
        <v>19</v>
      </c>
      <c r="I4" s="419" t="s">
        <v>1481</v>
      </c>
      <c r="J4" s="442"/>
      <c r="K4" s="443"/>
      <c r="L4" s="443"/>
      <c r="M4" s="443"/>
      <c r="N4" s="444"/>
      <c r="O4" s="443"/>
      <c r="P4" s="443"/>
      <c r="Q4" s="427">
        <v>3</v>
      </c>
      <c r="R4" s="427">
        <v>1</v>
      </c>
      <c r="S4" s="445"/>
      <c r="T4" s="446"/>
      <c r="U4" s="447">
        <f>(R4/Q4)*1</f>
        <v>0.33333333333333331</v>
      </c>
      <c r="V4" s="427">
        <v>1</v>
      </c>
      <c r="W4" s="446"/>
      <c r="X4" s="448">
        <v>0</v>
      </c>
      <c r="Y4" s="446">
        <v>0</v>
      </c>
      <c r="Z4" s="448"/>
      <c r="AA4" s="446"/>
      <c r="AB4" s="448"/>
      <c r="AC4" s="446"/>
      <c r="AD4" s="449" t="s">
        <v>1482</v>
      </c>
      <c r="AE4" s="450"/>
      <c r="AF4" s="451" t="s">
        <v>1483</v>
      </c>
      <c r="AG4" s="350" t="s">
        <v>1484</v>
      </c>
      <c r="AH4" s="452" t="s">
        <v>1485</v>
      </c>
      <c r="AI4" s="423" t="s">
        <v>1486</v>
      </c>
      <c r="AJ4" s="423" t="s">
        <v>1487</v>
      </c>
      <c r="AK4" s="350"/>
      <c r="AL4" s="448" t="s">
        <v>1488</v>
      </c>
      <c r="AM4" s="350" t="s">
        <v>1489</v>
      </c>
      <c r="AN4" s="350"/>
    </row>
    <row r="5" spans="1:40" ht="234" customHeight="1" x14ac:dyDescent="0.25">
      <c r="A5" s="440"/>
      <c r="B5" s="426"/>
      <c r="C5" s="426"/>
      <c r="D5" s="419">
        <v>2</v>
      </c>
      <c r="E5" s="426" t="s">
        <v>21</v>
      </c>
      <c r="F5" s="419" t="s">
        <v>22</v>
      </c>
      <c r="G5" s="419" t="s">
        <v>23</v>
      </c>
      <c r="H5" s="419" t="s">
        <v>24</v>
      </c>
      <c r="I5" s="419" t="s">
        <v>1490</v>
      </c>
      <c r="J5" s="454" t="s">
        <v>1491</v>
      </c>
      <c r="K5" s="454" t="s">
        <v>1492</v>
      </c>
      <c r="L5" s="454" t="s">
        <v>1493</v>
      </c>
      <c r="M5" s="350">
        <v>28.4</v>
      </c>
      <c r="N5" s="454" t="s">
        <v>1494</v>
      </c>
      <c r="O5" s="454" t="s">
        <v>1491</v>
      </c>
      <c r="P5" s="350">
        <v>6</v>
      </c>
      <c r="Q5" s="427">
        <v>4</v>
      </c>
      <c r="R5" s="455">
        <v>4</v>
      </c>
      <c r="S5" s="456">
        <v>20000000</v>
      </c>
      <c r="T5" s="451">
        <v>17596632</v>
      </c>
      <c r="U5" s="457">
        <f>(R5/Q5)*1</f>
        <v>1</v>
      </c>
      <c r="V5" s="427">
        <v>4</v>
      </c>
      <c r="W5" s="451">
        <f>1142307+1500000</f>
        <v>2642307</v>
      </c>
      <c r="X5" s="448">
        <v>7</v>
      </c>
      <c r="Y5" s="446">
        <v>14954325</v>
      </c>
      <c r="Z5" s="448"/>
      <c r="AA5" s="446">
        <v>85655000</v>
      </c>
      <c r="AB5" s="448"/>
      <c r="AC5" s="446"/>
      <c r="AD5" s="449" t="s">
        <v>1495</v>
      </c>
      <c r="AE5" s="458"/>
      <c r="AF5" s="448" t="s">
        <v>1496</v>
      </c>
      <c r="AG5" s="350" t="s">
        <v>1497</v>
      </c>
      <c r="AH5" s="452"/>
      <c r="AI5" s="423" t="s">
        <v>1498</v>
      </c>
      <c r="AJ5" s="423" t="s">
        <v>1499</v>
      </c>
      <c r="AK5" s="350"/>
      <c r="AL5" s="423" t="s">
        <v>1500</v>
      </c>
      <c r="AM5" s="423" t="s">
        <v>1501</v>
      </c>
      <c r="AN5" s="350"/>
    </row>
    <row r="6" spans="1:40" ht="94.5" customHeight="1" x14ac:dyDescent="0.25">
      <c r="A6" s="440"/>
      <c r="B6" s="426"/>
      <c r="C6" s="426"/>
      <c r="D6" s="459">
        <v>3</v>
      </c>
      <c r="E6" s="426" t="s">
        <v>1105</v>
      </c>
      <c r="F6" s="426" t="s">
        <v>27</v>
      </c>
      <c r="G6" s="426" t="s">
        <v>28</v>
      </c>
      <c r="H6" s="426" t="s">
        <v>1106</v>
      </c>
      <c r="I6" s="426" t="s">
        <v>1502</v>
      </c>
      <c r="J6" s="444"/>
      <c r="K6" s="444"/>
      <c r="L6" s="444"/>
      <c r="M6" s="444"/>
      <c r="N6" s="444"/>
      <c r="O6" s="444"/>
      <c r="P6" s="444"/>
      <c r="Q6" s="460">
        <v>1</v>
      </c>
      <c r="R6" s="460">
        <v>1</v>
      </c>
      <c r="S6" s="422">
        <v>0</v>
      </c>
      <c r="T6" s="461">
        <v>0</v>
      </c>
      <c r="U6" s="457">
        <v>1</v>
      </c>
      <c r="V6" s="427">
        <v>0</v>
      </c>
      <c r="W6" s="462">
        <v>0</v>
      </c>
      <c r="X6" s="448"/>
      <c r="Y6" s="446"/>
      <c r="Z6" s="448"/>
      <c r="AA6" s="446"/>
      <c r="AB6" s="448"/>
      <c r="AC6" s="446"/>
      <c r="AD6" s="449" t="s">
        <v>1503</v>
      </c>
      <c r="AE6" s="463"/>
      <c r="AF6" s="438" t="s">
        <v>1504</v>
      </c>
      <c r="AG6" s="350"/>
      <c r="AH6" s="452" t="s">
        <v>1505</v>
      </c>
      <c r="AI6" s="350"/>
      <c r="AJ6" s="350"/>
      <c r="AK6" s="350"/>
      <c r="AL6" s="448" t="s">
        <v>1506</v>
      </c>
      <c r="AM6" s="423" t="s">
        <v>1507</v>
      </c>
      <c r="AN6" s="350"/>
    </row>
    <row r="7" spans="1:40" ht="114" customHeight="1" x14ac:dyDescent="0.25">
      <c r="A7" s="440"/>
      <c r="B7" s="426"/>
      <c r="C7" s="426"/>
      <c r="D7" s="419">
        <v>4</v>
      </c>
      <c r="E7" s="426" t="s">
        <v>1109</v>
      </c>
      <c r="F7" s="426" t="s">
        <v>32</v>
      </c>
      <c r="G7" s="426" t="s">
        <v>33</v>
      </c>
      <c r="H7" s="426" t="s">
        <v>34</v>
      </c>
      <c r="I7" s="426" t="s">
        <v>1508</v>
      </c>
      <c r="J7" s="444" t="s">
        <v>1371</v>
      </c>
      <c r="K7" s="444" t="s">
        <v>1371</v>
      </c>
      <c r="L7" s="444" t="s">
        <v>1371</v>
      </c>
      <c r="M7" s="444" t="s">
        <v>1371</v>
      </c>
      <c r="N7" s="444" t="s">
        <v>1371</v>
      </c>
      <c r="O7" s="444" t="s">
        <v>1371</v>
      </c>
      <c r="P7" s="444" t="s">
        <v>1371</v>
      </c>
      <c r="Q7" s="422">
        <v>1</v>
      </c>
      <c r="R7" s="422">
        <v>0</v>
      </c>
      <c r="S7" s="422" t="s">
        <v>1079</v>
      </c>
      <c r="T7" s="461" t="s">
        <v>1079</v>
      </c>
      <c r="U7" s="457">
        <v>0</v>
      </c>
      <c r="V7" s="448">
        <v>0</v>
      </c>
      <c r="W7" s="446" t="s">
        <v>1079</v>
      </c>
      <c r="X7" s="448"/>
      <c r="Y7" s="446"/>
      <c r="Z7" s="448"/>
      <c r="AA7" s="446"/>
      <c r="AB7" s="448"/>
      <c r="AC7" s="446"/>
      <c r="AD7" s="449" t="s">
        <v>1509</v>
      </c>
      <c r="AE7" s="449"/>
      <c r="AF7" s="448" t="s">
        <v>1510</v>
      </c>
      <c r="AG7" s="423" t="s">
        <v>1511</v>
      </c>
      <c r="AH7" s="464" t="s">
        <v>1512</v>
      </c>
      <c r="AI7" s="350"/>
      <c r="AJ7" s="350"/>
      <c r="AK7" s="350"/>
      <c r="AL7" s="423" t="s">
        <v>1513</v>
      </c>
      <c r="AM7" s="350" t="s">
        <v>1497</v>
      </c>
      <c r="AN7" s="350"/>
    </row>
    <row r="8" spans="1:40" ht="150" x14ac:dyDescent="0.25">
      <c r="A8" s="440"/>
      <c r="B8" s="426"/>
      <c r="C8" s="426"/>
      <c r="D8" s="419">
        <v>5</v>
      </c>
      <c r="E8" s="426" t="s">
        <v>36</v>
      </c>
      <c r="F8" s="426" t="s">
        <v>37</v>
      </c>
      <c r="G8" s="426" t="s">
        <v>38</v>
      </c>
      <c r="H8" s="426" t="s">
        <v>1111</v>
      </c>
      <c r="I8" s="426" t="s">
        <v>1112</v>
      </c>
      <c r="J8" s="444" t="s">
        <v>1371</v>
      </c>
      <c r="K8" s="444" t="s">
        <v>1371</v>
      </c>
      <c r="L8" s="444" t="s">
        <v>1371</v>
      </c>
      <c r="M8" s="444" t="s">
        <v>1371</v>
      </c>
      <c r="N8" s="444" t="s">
        <v>1371</v>
      </c>
      <c r="O8" s="444" t="s">
        <v>1371</v>
      </c>
      <c r="P8" s="444" t="s">
        <v>1371</v>
      </c>
      <c r="Q8" s="460">
        <v>1</v>
      </c>
      <c r="R8" s="460">
        <v>2</v>
      </c>
      <c r="S8" s="422">
        <v>0</v>
      </c>
      <c r="T8" s="461">
        <v>0</v>
      </c>
      <c r="U8" s="457">
        <f t="shared" ref="U8:U19" si="0">(R8/Q8)*1</f>
        <v>2</v>
      </c>
      <c r="V8" s="427">
        <v>0</v>
      </c>
      <c r="W8" s="446">
        <v>0</v>
      </c>
      <c r="X8" s="448"/>
      <c r="Y8" s="446"/>
      <c r="Z8" s="448"/>
      <c r="AA8" s="446"/>
      <c r="AB8" s="448"/>
      <c r="AC8" s="446"/>
      <c r="AD8" s="449" t="s">
        <v>1503</v>
      </c>
      <c r="AE8" s="463"/>
      <c r="AF8" s="438" t="s">
        <v>1504</v>
      </c>
      <c r="AG8" s="350"/>
      <c r="AH8" s="452"/>
      <c r="AI8" s="350"/>
      <c r="AJ8" s="350"/>
      <c r="AK8" s="350"/>
      <c r="AL8" s="448" t="s">
        <v>2601</v>
      </c>
      <c r="AM8" s="423" t="s">
        <v>1514</v>
      </c>
      <c r="AN8" s="350"/>
    </row>
    <row r="9" spans="1:40" ht="102" x14ac:dyDescent="0.25">
      <c r="A9" s="440"/>
      <c r="B9" s="426"/>
      <c r="C9" s="426"/>
      <c r="D9" s="419">
        <v>6</v>
      </c>
      <c r="E9" s="426" t="s">
        <v>41</v>
      </c>
      <c r="F9" s="426" t="s">
        <v>1114</v>
      </c>
      <c r="G9" s="426" t="s">
        <v>1515</v>
      </c>
      <c r="H9" s="426" t="s">
        <v>44</v>
      </c>
      <c r="I9" s="426" t="s">
        <v>1516</v>
      </c>
      <c r="J9" s="444" t="s">
        <v>1371</v>
      </c>
      <c r="K9" s="444" t="s">
        <v>1371</v>
      </c>
      <c r="L9" s="444" t="s">
        <v>1371</v>
      </c>
      <c r="M9" s="444" t="s">
        <v>1371</v>
      </c>
      <c r="N9" s="444" t="s">
        <v>1371</v>
      </c>
      <c r="O9" s="444" t="s">
        <v>1371</v>
      </c>
      <c r="P9" s="444" t="s">
        <v>1371</v>
      </c>
      <c r="Q9" s="460">
        <v>2</v>
      </c>
      <c r="R9" s="465">
        <v>2</v>
      </c>
      <c r="S9" s="175">
        <v>0</v>
      </c>
      <c r="T9" s="171">
        <v>0</v>
      </c>
      <c r="U9" s="457">
        <f t="shared" si="0"/>
        <v>1</v>
      </c>
      <c r="V9" s="427">
        <v>0</v>
      </c>
      <c r="W9" s="171">
        <v>0</v>
      </c>
      <c r="X9" s="448"/>
      <c r="Y9" s="446"/>
      <c r="Z9" s="448"/>
      <c r="AA9" s="446"/>
      <c r="AB9" s="448"/>
      <c r="AC9" s="446"/>
      <c r="AD9" s="449" t="s">
        <v>1517</v>
      </c>
      <c r="AE9" s="449"/>
      <c r="AF9" s="448" t="s">
        <v>1504</v>
      </c>
      <c r="AG9" s="350"/>
      <c r="AH9" s="452"/>
      <c r="AI9" s="350"/>
      <c r="AJ9" s="350"/>
      <c r="AK9" s="350"/>
      <c r="AL9" s="423" t="s">
        <v>1518</v>
      </c>
      <c r="AM9" s="423" t="s">
        <v>1507</v>
      </c>
      <c r="AN9" s="350"/>
    </row>
    <row r="10" spans="1:40" ht="253.5" customHeight="1" x14ac:dyDescent="0.25">
      <c r="A10" s="440"/>
      <c r="B10" s="426"/>
      <c r="C10" s="426"/>
      <c r="D10" s="419">
        <v>7</v>
      </c>
      <c r="E10" s="426" t="s">
        <v>46</v>
      </c>
      <c r="F10" s="426" t="s">
        <v>47</v>
      </c>
      <c r="G10" s="426" t="s">
        <v>48</v>
      </c>
      <c r="H10" s="426" t="s">
        <v>19</v>
      </c>
      <c r="I10" s="426" t="s">
        <v>1116</v>
      </c>
      <c r="J10" s="423" t="s">
        <v>1519</v>
      </c>
      <c r="K10" s="466" t="s">
        <v>1520</v>
      </c>
      <c r="L10" s="466">
        <v>2301030</v>
      </c>
      <c r="M10" s="466" t="s">
        <v>1521</v>
      </c>
      <c r="N10" s="466" t="s">
        <v>1522</v>
      </c>
      <c r="O10" s="183"/>
      <c r="P10" s="466">
        <v>17000</v>
      </c>
      <c r="Q10" s="422">
        <v>4</v>
      </c>
      <c r="R10" s="422">
        <v>4</v>
      </c>
      <c r="S10" s="461">
        <v>46160000</v>
      </c>
      <c r="T10" s="461">
        <v>8655000</v>
      </c>
      <c r="U10" s="467">
        <f t="shared" si="0"/>
        <v>1</v>
      </c>
      <c r="V10" s="448">
        <v>1</v>
      </c>
      <c r="W10" s="461">
        <v>8655000</v>
      </c>
      <c r="X10" s="448">
        <v>1</v>
      </c>
      <c r="Y10" s="446">
        <v>25965000</v>
      </c>
      <c r="Z10" s="448">
        <v>1</v>
      </c>
      <c r="AA10" s="446">
        <v>221880434</v>
      </c>
      <c r="AB10" s="448">
        <v>1</v>
      </c>
      <c r="AC10" s="446">
        <v>246752401</v>
      </c>
      <c r="AD10" s="449" t="s">
        <v>1523</v>
      </c>
      <c r="AE10" s="350" t="s">
        <v>1524</v>
      </c>
      <c r="AF10" s="451" t="s">
        <v>1525</v>
      </c>
      <c r="AG10" s="350" t="s">
        <v>1524</v>
      </c>
      <c r="AH10" s="452"/>
      <c r="AI10" s="423" t="s">
        <v>1526</v>
      </c>
      <c r="AJ10" s="350" t="s">
        <v>1527</v>
      </c>
      <c r="AK10" s="350"/>
      <c r="AL10" s="448" t="s">
        <v>1528</v>
      </c>
      <c r="AM10" s="423" t="s">
        <v>1529</v>
      </c>
      <c r="AN10" s="350"/>
    </row>
    <row r="11" spans="1:40" ht="354" customHeight="1" x14ac:dyDescent="0.25">
      <c r="A11" s="440"/>
      <c r="B11" s="426"/>
      <c r="C11" s="426" t="s">
        <v>1117</v>
      </c>
      <c r="D11" s="459">
        <v>8</v>
      </c>
      <c r="E11" s="426" t="s">
        <v>51</v>
      </c>
      <c r="F11" s="426" t="s">
        <v>52</v>
      </c>
      <c r="G11" s="426" t="s">
        <v>53</v>
      </c>
      <c r="H11" s="426" t="s">
        <v>54</v>
      </c>
      <c r="I11" s="426" t="s">
        <v>1530</v>
      </c>
      <c r="J11" s="426"/>
      <c r="K11" s="426" t="s">
        <v>1531</v>
      </c>
      <c r="L11" s="426">
        <v>2</v>
      </c>
      <c r="M11" s="468" t="s">
        <v>1532</v>
      </c>
      <c r="N11" s="426"/>
      <c r="O11" s="468" t="s">
        <v>1533</v>
      </c>
      <c r="P11" s="426"/>
      <c r="Q11" s="460">
        <v>4</v>
      </c>
      <c r="R11" s="465">
        <v>5</v>
      </c>
      <c r="S11" s="469">
        <v>226000000</v>
      </c>
      <c r="T11" s="469">
        <v>8655000</v>
      </c>
      <c r="U11" s="467">
        <f t="shared" si="0"/>
        <v>1.25</v>
      </c>
      <c r="V11" s="427">
        <v>0</v>
      </c>
      <c r="W11" s="469">
        <v>8655000</v>
      </c>
      <c r="X11" s="448"/>
      <c r="Y11" s="446"/>
      <c r="Z11" s="448"/>
      <c r="AA11" s="446"/>
      <c r="AB11" s="448"/>
      <c r="AC11" s="446">
        <v>126750000</v>
      </c>
      <c r="AD11" s="449" t="s">
        <v>1534</v>
      </c>
      <c r="AE11" s="470"/>
      <c r="AF11" s="471" t="s">
        <v>1535</v>
      </c>
      <c r="AG11" s="350"/>
      <c r="AH11" s="452"/>
      <c r="AI11" s="350"/>
      <c r="AJ11" s="350"/>
      <c r="AK11" s="350"/>
      <c r="AL11" s="678" t="s">
        <v>2604</v>
      </c>
      <c r="AM11" s="350" t="s">
        <v>1536</v>
      </c>
      <c r="AN11" s="350"/>
    </row>
    <row r="12" spans="1:40" ht="140.25" customHeight="1" x14ac:dyDescent="0.25">
      <c r="A12" s="440"/>
      <c r="B12" s="426"/>
      <c r="C12" s="426"/>
      <c r="D12" s="459">
        <v>9</v>
      </c>
      <c r="E12" s="426" t="s">
        <v>1119</v>
      </c>
      <c r="F12" s="426" t="s">
        <v>1120</v>
      </c>
      <c r="G12" s="426" t="s">
        <v>1121</v>
      </c>
      <c r="H12" s="426" t="s">
        <v>59</v>
      </c>
      <c r="I12" s="426" t="s">
        <v>1530</v>
      </c>
      <c r="J12" s="472"/>
      <c r="K12" s="426" t="s">
        <v>1531</v>
      </c>
      <c r="L12" s="426">
        <v>2</v>
      </c>
      <c r="M12" s="468" t="s">
        <v>1537</v>
      </c>
      <c r="N12" s="426"/>
      <c r="O12" s="468" t="s">
        <v>1538</v>
      </c>
      <c r="P12" s="426"/>
      <c r="Q12" s="460">
        <v>4</v>
      </c>
      <c r="R12" s="465">
        <v>16</v>
      </c>
      <c r="S12" s="473">
        <v>123000000</v>
      </c>
      <c r="T12" s="163"/>
      <c r="U12" s="467">
        <f t="shared" si="0"/>
        <v>4</v>
      </c>
      <c r="V12" s="427">
        <v>0</v>
      </c>
      <c r="W12" s="163"/>
      <c r="X12" s="448"/>
      <c r="Y12" s="446"/>
      <c r="Z12" s="448"/>
      <c r="AA12" s="446"/>
      <c r="AB12" s="448">
        <v>16</v>
      </c>
      <c r="AC12" s="446">
        <v>123000000</v>
      </c>
      <c r="AD12" s="474" t="s">
        <v>1539</v>
      </c>
      <c r="AE12" s="449" t="s">
        <v>1540</v>
      </c>
      <c r="AF12" s="438" t="s">
        <v>1504</v>
      </c>
      <c r="AG12" s="350"/>
      <c r="AH12" s="452"/>
      <c r="AI12" s="423" t="s">
        <v>1541</v>
      </c>
      <c r="AJ12" s="423" t="s">
        <v>1542</v>
      </c>
      <c r="AK12" s="350"/>
      <c r="AL12" s="423" t="s">
        <v>2606</v>
      </c>
      <c r="AM12" s="350" t="s">
        <v>1536</v>
      </c>
      <c r="AN12" s="350"/>
    </row>
    <row r="13" spans="1:40" ht="276" customHeight="1" x14ac:dyDescent="0.25">
      <c r="A13" s="440"/>
      <c r="B13" s="426"/>
      <c r="C13" s="426"/>
      <c r="D13" s="459">
        <v>10</v>
      </c>
      <c r="E13" s="426" t="s">
        <v>1543</v>
      </c>
      <c r="F13" s="426" t="s">
        <v>61</v>
      </c>
      <c r="G13" s="426" t="s">
        <v>62</v>
      </c>
      <c r="H13" s="426" t="s">
        <v>63</v>
      </c>
      <c r="I13" s="426" t="s">
        <v>1530</v>
      </c>
      <c r="J13" s="472"/>
      <c r="K13" s="426" t="s">
        <v>1531</v>
      </c>
      <c r="L13" s="426">
        <v>2</v>
      </c>
      <c r="M13" s="426" t="s">
        <v>1544</v>
      </c>
      <c r="N13" s="426">
        <v>170201700</v>
      </c>
      <c r="O13" s="426" t="s">
        <v>1545</v>
      </c>
      <c r="P13" s="426">
        <v>2500</v>
      </c>
      <c r="Q13" s="422">
        <v>2</v>
      </c>
      <c r="R13" s="422">
        <v>4</v>
      </c>
      <c r="S13" s="475">
        <v>130000000</v>
      </c>
      <c r="T13" s="461">
        <v>0</v>
      </c>
      <c r="U13" s="467">
        <f t="shared" si="0"/>
        <v>2</v>
      </c>
      <c r="V13" s="448">
        <v>0</v>
      </c>
      <c r="W13" s="446">
        <v>0</v>
      </c>
      <c r="X13" s="448" t="s">
        <v>1546</v>
      </c>
      <c r="Y13" s="446"/>
      <c r="Z13" s="448">
        <v>1</v>
      </c>
      <c r="AA13" s="446"/>
      <c r="AB13" s="448">
        <v>1</v>
      </c>
      <c r="AC13" s="446">
        <v>88229666</v>
      </c>
      <c r="AD13" s="474" t="s">
        <v>1539</v>
      </c>
      <c r="AE13" s="449" t="s">
        <v>1547</v>
      </c>
      <c r="AF13" s="448" t="s">
        <v>1548</v>
      </c>
      <c r="AG13" s="350" t="s">
        <v>1549</v>
      </c>
      <c r="AH13" s="464" t="s">
        <v>1550</v>
      </c>
      <c r="AI13" s="423" t="s">
        <v>1551</v>
      </c>
      <c r="AJ13" s="423" t="s">
        <v>1552</v>
      </c>
      <c r="AK13" s="350"/>
      <c r="AL13" s="423" t="s">
        <v>1553</v>
      </c>
      <c r="AM13" s="350" t="s">
        <v>1536</v>
      </c>
      <c r="AN13" s="350"/>
    </row>
    <row r="14" spans="1:40" ht="152.25" customHeight="1" x14ac:dyDescent="0.25">
      <c r="A14" s="440"/>
      <c r="B14" s="426"/>
      <c r="C14" s="426" t="s">
        <v>1117</v>
      </c>
      <c r="D14" s="459">
        <v>11</v>
      </c>
      <c r="E14" s="426" t="s">
        <v>1554</v>
      </c>
      <c r="F14" s="426" t="s">
        <v>1555</v>
      </c>
      <c r="G14" s="426" t="s">
        <v>66</v>
      </c>
      <c r="H14" s="426" t="s">
        <v>67</v>
      </c>
      <c r="I14" s="426" t="s">
        <v>1556</v>
      </c>
      <c r="J14" s="426"/>
      <c r="K14" s="426" t="s">
        <v>1531</v>
      </c>
      <c r="L14" s="426">
        <v>2</v>
      </c>
      <c r="M14" s="426" t="s">
        <v>1544</v>
      </c>
      <c r="N14" s="426">
        <v>170201700</v>
      </c>
      <c r="O14" s="426" t="s">
        <v>1545</v>
      </c>
      <c r="P14" s="426">
        <v>2500</v>
      </c>
      <c r="Q14" s="460">
        <v>465</v>
      </c>
      <c r="R14" s="465">
        <v>655</v>
      </c>
      <c r="S14" s="175">
        <v>0</v>
      </c>
      <c r="T14" s="171">
        <v>0</v>
      </c>
      <c r="U14" s="467">
        <f t="shared" si="0"/>
        <v>1.4086021505376345</v>
      </c>
      <c r="V14" s="427">
        <v>0</v>
      </c>
      <c r="W14" s="171">
        <v>0</v>
      </c>
      <c r="X14" s="448"/>
      <c r="Y14" s="446"/>
      <c r="Z14" s="448">
        <v>0</v>
      </c>
      <c r="AA14" s="446"/>
      <c r="AB14" s="448"/>
      <c r="AC14" s="446">
        <v>22000000</v>
      </c>
      <c r="AD14" s="474" t="s">
        <v>1539</v>
      </c>
      <c r="AE14" s="449" t="s">
        <v>1547</v>
      </c>
      <c r="AF14" s="438" t="s">
        <v>1504</v>
      </c>
      <c r="AG14" s="350"/>
      <c r="AH14" s="452"/>
      <c r="AI14" s="423" t="s">
        <v>1557</v>
      </c>
      <c r="AJ14" s="350" t="s">
        <v>1536</v>
      </c>
      <c r="AK14" s="350"/>
      <c r="AL14" s="448" t="s">
        <v>1558</v>
      </c>
      <c r="AM14" s="350" t="s">
        <v>1536</v>
      </c>
      <c r="AN14" s="350"/>
    </row>
    <row r="15" spans="1:40" ht="179.25" customHeight="1" x14ac:dyDescent="0.25">
      <c r="A15" s="440"/>
      <c r="B15" s="426"/>
      <c r="C15" s="426"/>
      <c r="D15" s="459">
        <v>12</v>
      </c>
      <c r="E15" s="426" t="s">
        <v>1128</v>
      </c>
      <c r="F15" s="426" t="s">
        <v>1129</v>
      </c>
      <c r="G15" s="426" t="s">
        <v>71</v>
      </c>
      <c r="H15" s="426" t="s">
        <v>72</v>
      </c>
      <c r="I15" s="426" t="s">
        <v>1559</v>
      </c>
      <c r="J15" s="476"/>
      <c r="K15" s="426" t="s">
        <v>1531</v>
      </c>
      <c r="L15" s="426">
        <v>2</v>
      </c>
      <c r="M15" s="426" t="s">
        <v>1544</v>
      </c>
      <c r="N15" s="426">
        <v>170201700</v>
      </c>
      <c r="O15" s="426" t="s">
        <v>1545</v>
      </c>
      <c r="P15" s="426">
        <v>2500</v>
      </c>
      <c r="Q15" s="422">
        <v>80</v>
      </c>
      <c r="R15" s="422">
        <v>154</v>
      </c>
      <c r="S15" s="477">
        <v>130000000</v>
      </c>
      <c r="T15" s="387">
        <v>0</v>
      </c>
      <c r="U15" s="467">
        <f t="shared" si="0"/>
        <v>1.925</v>
      </c>
      <c r="V15" s="448"/>
      <c r="W15" s="478">
        <v>0</v>
      </c>
      <c r="X15" s="448"/>
      <c r="Y15" s="446"/>
      <c r="Z15" s="448"/>
      <c r="AA15" s="446">
        <v>300000000</v>
      </c>
      <c r="AB15" s="448"/>
      <c r="AC15" s="446">
        <v>300000000</v>
      </c>
      <c r="AD15" s="474" t="s">
        <v>1539</v>
      </c>
      <c r="AE15" s="449" t="s">
        <v>1547</v>
      </c>
      <c r="AF15" s="438" t="s">
        <v>1504</v>
      </c>
      <c r="AG15" s="350"/>
      <c r="AH15" s="452"/>
      <c r="AI15" s="423" t="s">
        <v>1560</v>
      </c>
      <c r="AJ15" s="350" t="s">
        <v>1561</v>
      </c>
      <c r="AK15" s="350"/>
      <c r="AL15" s="453" t="s">
        <v>1562</v>
      </c>
      <c r="AM15" s="350" t="s">
        <v>1536</v>
      </c>
      <c r="AN15" s="350"/>
    </row>
    <row r="16" spans="1:40" ht="123" customHeight="1" x14ac:dyDescent="0.25">
      <c r="A16" s="440"/>
      <c r="B16" s="426"/>
      <c r="C16" s="426"/>
      <c r="D16" s="459">
        <v>13</v>
      </c>
      <c r="E16" s="426" t="s">
        <v>1131</v>
      </c>
      <c r="F16" s="426" t="s">
        <v>288</v>
      </c>
      <c r="G16" s="426" t="s">
        <v>1132</v>
      </c>
      <c r="H16" s="426" t="s">
        <v>74</v>
      </c>
      <c r="I16" s="426" t="s">
        <v>1563</v>
      </c>
      <c r="J16" s="476"/>
      <c r="K16" s="426" t="s">
        <v>1531</v>
      </c>
      <c r="L16" s="426">
        <v>2</v>
      </c>
      <c r="M16" s="426" t="s">
        <v>1544</v>
      </c>
      <c r="N16" s="426">
        <v>170201700</v>
      </c>
      <c r="O16" s="426" t="s">
        <v>1545</v>
      </c>
      <c r="P16" s="426">
        <v>2500</v>
      </c>
      <c r="Q16" s="479">
        <v>465</v>
      </c>
      <c r="R16" s="465">
        <v>25</v>
      </c>
      <c r="S16" s="477">
        <v>130000000</v>
      </c>
      <c r="T16" s="163">
        <v>0</v>
      </c>
      <c r="U16" s="467">
        <f t="shared" si="0"/>
        <v>5.3763440860215055E-2</v>
      </c>
      <c r="V16" s="480">
        <v>0</v>
      </c>
      <c r="W16" s="163">
        <v>0</v>
      </c>
      <c r="X16" s="448"/>
      <c r="Y16" s="446"/>
      <c r="Z16" s="448">
        <v>0</v>
      </c>
      <c r="AA16" s="446">
        <v>7420000</v>
      </c>
      <c r="AB16" s="448"/>
      <c r="AC16" s="446">
        <v>7420000</v>
      </c>
      <c r="AD16" s="474" t="s">
        <v>1539</v>
      </c>
      <c r="AE16" s="449" t="s">
        <v>1547</v>
      </c>
      <c r="AF16" s="438" t="s">
        <v>1564</v>
      </c>
      <c r="AG16" s="350"/>
      <c r="AH16" s="452"/>
      <c r="AI16" s="423" t="s">
        <v>1565</v>
      </c>
      <c r="AJ16" s="350" t="s">
        <v>1536</v>
      </c>
      <c r="AK16" s="350"/>
      <c r="AL16" s="423" t="s">
        <v>1566</v>
      </c>
      <c r="AM16" s="350" t="s">
        <v>1567</v>
      </c>
      <c r="AN16" s="481"/>
    </row>
    <row r="17" spans="1:40" ht="143.25" customHeight="1" x14ac:dyDescent="0.25">
      <c r="A17" s="440"/>
      <c r="B17" s="426"/>
      <c r="C17" s="426"/>
      <c r="D17" s="459">
        <v>14</v>
      </c>
      <c r="E17" s="426" t="s">
        <v>75</v>
      </c>
      <c r="F17" s="426" t="s">
        <v>76</v>
      </c>
      <c r="G17" s="426" t="s">
        <v>1136</v>
      </c>
      <c r="H17" s="426" t="s">
        <v>78</v>
      </c>
      <c r="I17" s="426" t="s">
        <v>1568</v>
      </c>
      <c r="J17" s="472"/>
      <c r="K17" s="426" t="s">
        <v>1531</v>
      </c>
      <c r="L17" s="426">
        <v>2</v>
      </c>
      <c r="M17" s="426" t="s">
        <v>1544</v>
      </c>
      <c r="N17" s="426">
        <v>170201700</v>
      </c>
      <c r="O17" s="426" t="s">
        <v>1545</v>
      </c>
      <c r="P17" s="426">
        <v>2500</v>
      </c>
      <c r="Q17" s="460">
        <v>0</v>
      </c>
      <c r="R17" s="465">
        <v>0</v>
      </c>
      <c r="S17" s="477">
        <v>130000000</v>
      </c>
      <c r="T17" s="171">
        <v>0</v>
      </c>
      <c r="U17" s="467">
        <v>0</v>
      </c>
      <c r="V17" s="427">
        <v>0</v>
      </c>
      <c r="W17" s="171">
        <v>0</v>
      </c>
      <c r="X17" s="448"/>
      <c r="Y17" s="446"/>
      <c r="Z17" s="448"/>
      <c r="AA17" s="446">
        <v>300000000</v>
      </c>
      <c r="AB17" s="448"/>
      <c r="AC17" s="446">
        <v>300000000</v>
      </c>
      <c r="AD17" s="474" t="s">
        <v>1539</v>
      </c>
      <c r="AE17" s="449" t="s">
        <v>1547</v>
      </c>
      <c r="AF17" s="438" t="s">
        <v>1504</v>
      </c>
      <c r="AG17" s="350"/>
      <c r="AH17" s="464" t="s">
        <v>1569</v>
      </c>
      <c r="AI17" s="423" t="s">
        <v>1560</v>
      </c>
      <c r="AJ17" s="350" t="s">
        <v>1536</v>
      </c>
      <c r="AK17" s="350"/>
      <c r="AL17" s="453" t="s">
        <v>1570</v>
      </c>
      <c r="AM17" s="350" t="s">
        <v>1536</v>
      </c>
      <c r="AN17" s="481"/>
    </row>
    <row r="18" spans="1:40" ht="171.75" customHeight="1" x14ac:dyDescent="0.25">
      <c r="A18" s="440"/>
      <c r="B18" s="426"/>
      <c r="C18" s="426" t="s">
        <v>79</v>
      </c>
      <c r="D18" s="459">
        <v>15</v>
      </c>
      <c r="E18" s="426" t="s">
        <v>80</v>
      </c>
      <c r="F18" s="426" t="s">
        <v>81</v>
      </c>
      <c r="G18" s="426" t="s">
        <v>1137</v>
      </c>
      <c r="H18" s="426" t="s">
        <v>83</v>
      </c>
      <c r="I18" s="426" t="s">
        <v>1571</v>
      </c>
      <c r="J18" s="454" t="s">
        <v>1572</v>
      </c>
      <c r="K18" s="482" t="s">
        <v>1573</v>
      </c>
      <c r="L18" s="350">
        <v>28.2</v>
      </c>
      <c r="M18" s="482" t="s">
        <v>1574</v>
      </c>
      <c r="N18" s="454" t="s">
        <v>1575</v>
      </c>
      <c r="O18" s="444"/>
      <c r="P18" s="350">
        <v>3</v>
      </c>
      <c r="Q18" s="460">
        <v>3</v>
      </c>
      <c r="R18" s="483">
        <v>1</v>
      </c>
      <c r="S18" s="422">
        <v>0</v>
      </c>
      <c r="T18" s="484">
        <v>1923000</v>
      </c>
      <c r="U18" s="467">
        <v>1</v>
      </c>
      <c r="V18" s="485">
        <v>1</v>
      </c>
      <c r="W18" s="484">
        <v>1923000</v>
      </c>
      <c r="X18" s="448"/>
      <c r="Y18" s="446"/>
      <c r="Z18" s="448">
        <v>3</v>
      </c>
      <c r="AA18" s="446"/>
      <c r="AB18" s="448"/>
      <c r="AC18" s="446"/>
      <c r="AD18" s="474" t="s">
        <v>1576</v>
      </c>
      <c r="AE18" s="486" t="s">
        <v>1577</v>
      </c>
      <c r="AF18" s="438" t="s">
        <v>1504</v>
      </c>
      <c r="AG18" s="350"/>
      <c r="AH18" s="452"/>
      <c r="AI18" s="350"/>
      <c r="AJ18" s="350"/>
      <c r="AK18" s="350"/>
      <c r="AL18" s="453" t="s">
        <v>1578</v>
      </c>
      <c r="AM18" s="423" t="s">
        <v>1579</v>
      </c>
      <c r="AN18" s="350"/>
    </row>
    <row r="19" spans="1:40" ht="336.75" customHeight="1" x14ac:dyDescent="0.25">
      <c r="A19" s="440"/>
      <c r="B19" s="426"/>
      <c r="C19" s="426"/>
      <c r="D19" s="459">
        <v>16</v>
      </c>
      <c r="E19" s="426" t="s">
        <v>85</v>
      </c>
      <c r="F19" s="426" t="s">
        <v>86</v>
      </c>
      <c r="G19" s="426" t="s">
        <v>291</v>
      </c>
      <c r="H19" s="426" t="s">
        <v>87</v>
      </c>
      <c r="I19" s="426" t="s">
        <v>1580</v>
      </c>
      <c r="J19" s="487"/>
      <c r="K19" s="488"/>
      <c r="L19" s="488"/>
      <c r="M19" s="488"/>
      <c r="N19" s="488"/>
      <c r="O19" s="488"/>
      <c r="P19" s="488"/>
      <c r="Q19" s="460">
        <v>1</v>
      </c>
      <c r="R19" s="483">
        <v>1</v>
      </c>
      <c r="S19" s="422"/>
      <c r="T19" s="489"/>
      <c r="U19" s="467">
        <f t="shared" si="0"/>
        <v>1</v>
      </c>
      <c r="V19" s="485"/>
      <c r="W19" s="490"/>
      <c r="X19" s="448" t="s">
        <v>1581</v>
      </c>
      <c r="Y19" s="446"/>
      <c r="Z19" s="448"/>
      <c r="AA19" s="446"/>
      <c r="AB19" s="448"/>
      <c r="AC19" s="446"/>
      <c r="AD19" s="449" t="s">
        <v>1582</v>
      </c>
      <c r="AE19" s="486" t="s">
        <v>1583</v>
      </c>
      <c r="AF19" s="448" t="s">
        <v>1584</v>
      </c>
      <c r="AG19" s="350" t="s">
        <v>1585</v>
      </c>
      <c r="AH19" s="464" t="s">
        <v>1586</v>
      </c>
      <c r="AI19" s="491" t="s">
        <v>1587</v>
      </c>
      <c r="AJ19" s="491" t="s">
        <v>1588</v>
      </c>
      <c r="AK19" s="350"/>
      <c r="AL19" s="423" t="s">
        <v>1589</v>
      </c>
      <c r="AM19" s="423" t="s">
        <v>1590</v>
      </c>
      <c r="AN19" s="350"/>
    </row>
    <row r="20" spans="1:40" ht="199.5" customHeight="1" x14ac:dyDescent="0.25">
      <c r="A20" s="440"/>
      <c r="B20" s="426"/>
      <c r="C20" s="426"/>
      <c r="D20" s="459">
        <v>17</v>
      </c>
      <c r="E20" s="426" t="s">
        <v>89</v>
      </c>
      <c r="F20" s="426" t="s">
        <v>90</v>
      </c>
      <c r="G20" s="426" t="s">
        <v>91</v>
      </c>
      <c r="H20" s="426" t="s">
        <v>87</v>
      </c>
      <c r="I20" s="426" t="s">
        <v>1591</v>
      </c>
      <c r="J20" s="492"/>
      <c r="K20" s="493"/>
      <c r="L20" s="493"/>
      <c r="M20" s="493"/>
      <c r="N20" s="493"/>
      <c r="O20" s="493"/>
      <c r="P20" s="493"/>
      <c r="Q20" s="460">
        <v>1</v>
      </c>
      <c r="R20" s="483">
        <v>1</v>
      </c>
      <c r="S20" s="422"/>
      <c r="T20" s="489"/>
      <c r="U20" s="494">
        <v>1</v>
      </c>
      <c r="V20" s="485"/>
      <c r="W20" s="490"/>
      <c r="X20" s="448"/>
      <c r="Y20" s="446"/>
      <c r="Z20" s="448"/>
      <c r="AA20" s="446"/>
      <c r="AB20" s="448"/>
      <c r="AC20" s="446"/>
      <c r="AD20" s="449" t="s">
        <v>1592</v>
      </c>
      <c r="AE20" s="495"/>
      <c r="AF20" s="438" t="s">
        <v>1504</v>
      </c>
      <c r="AG20" s="350"/>
      <c r="AH20" s="452"/>
      <c r="AI20" s="423" t="s">
        <v>1593</v>
      </c>
      <c r="AJ20" s="350" t="s">
        <v>1594</v>
      </c>
      <c r="AK20" s="350"/>
      <c r="AL20" s="423" t="s">
        <v>1595</v>
      </c>
      <c r="AM20" s="423" t="s">
        <v>1596</v>
      </c>
      <c r="AN20" s="350"/>
    </row>
    <row r="21" spans="1:40" ht="114.75" customHeight="1" x14ac:dyDescent="0.25">
      <c r="A21" s="440"/>
      <c r="B21" s="426"/>
      <c r="C21" s="426"/>
      <c r="D21" s="459">
        <v>18</v>
      </c>
      <c r="E21" s="426" t="s">
        <v>1143</v>
      </c>
      <c r="F21" s="426" t="s">
        <v>94</v>
      </c>
      <c r="G21" s="426" t="s">
        <v>1144</v>
      </c>
      <c r="H21" s="426" t="s">
        <v>96</v>
      </c>
      <c r="I21" s="426" t="s">
        <v>1597</v>
      </c>
      <c r="J21" s="492"/>
      <c r="K21" s="493"/>
      <c r="L21" s="493"/>
      <c r="M21" s="493"/>
      <c r="N21" s="493"/>
      <c r="O21" s="493"/>
      <c r="P21" s="493"/>
      <c r="Q21" s="460">
        <v>0</v>
      </c>
      <c r="R21" s="465">
        <v>0</v>
      </c>
      <c r="S21" s="175">
        <v>0</v>
      </c>
      <c r="T21" s="171">
        <v>0</v>
      </c>
      <c r="U21" s="467">
        <v>0</v>
      </c>
      <c r="V21" s="427">
        <v>0</v>
      </c>
      <c r="W21" s="171">
        <v>0</v>
      </c>
      <c r="X21" s="448"/>
      <c r="Y21" s="446"/>
      <c r="Z21" s="448"/>
      <c r="AA21" s="446"/>
      <c r="AB21" s="448"/>
      <c r="AC21" s="446"/>
      <c r="AD21" s="449" t="s">
        <v>1598</v>
      </c>
      <c r="AE21" s="463"/>
      <c r="AF21" s="438" t="s">
        <v>1504</v>
      </c>
      <c r="AG21" s="350"/>
      <c r="AH21" s="464" t="s">
        <v>1569</v>
      </c>
      <c r="AI21" s="423" t="s">
        <v>1599</v>
      </c>
      <c r="AJ21" s="350" t="s">
        <v>1484</v>
      </c>
      <c r="AK21" s="350"/>
      <c r="AL21" s="423" t="s">
        <v>1600</v>
      </c>
      <c r="AM21" s="423" t="s">
        <v>1501</v>
      </c>
      <c r="AN21" s="350" t="s">
        <v>1601</v>
      </c>
    </row>
    <row r="22" spans="1:40" ht="97.5" customHeight="1" x14ac:dyDescent="0.25">
      <c r="A22" s="440"/>
      <c r="B22" s="426"/>
      <c r="C22" s="426"/>
      <c r="D22" s="459">
        <v>19</v>
      </c>
      <c r="E22" s="426" t="s">
        <v>98</v>
      </c>
      <c r="F22" s="426" t="s">
        <v>99</v>
      </c>
      <c r="G22" s="426" t="s">
        <v>100</v>
      </c>
      <c r="H22" s="426" t="s">
        <v>101</v>
      </c>
      <c r="I22" s="426" t="s">
        <v>1602</v>
      </c>
      <c r="J22" s="183" t="s">
        <v>233</v>
      </c>
      <c r="K22" s="183" t="s">
        <v>234</v>
      </c>
      <c r="L22" s="183">
        <v>192</v>
      </c>
      <c r="M22" s="183" t="s">
        <v>235</v>
      </c>
      <c r="N22" s="183"/>
      <c r="O22" s="183"/>
      <c r="P22" s="183"/>
      <c r="Q22" s="460">
        <v>0</v>
      </c>
      <c r="R22" s="428">
        <v>0</v>
      </c>
      <c r="S22" s="163">
        <v>0</v>
      </c>
      <c r="T22" s="163">
        <v>0</v>
      </c>
      <c r="U22" s="467">
        <v>0</v>
      </c>
      <c r="V22" s="427">
        <v>0</v>
      </c>
      <c r="W22" s="163">
        <v>0</v>
      </c>
      <c r="X22" s="448"/>
      <c r="Y22" s="446"/>
      <c r="Z22" s="448"/>
      <c r="AA22" s="446"/>
      <c r="AB22" s="448"/>
      <c r="AC22" s="446"/>
      <c r="AD22" s="449" t="s">
        <v>1603</v>
      </c>
      <c r="AE22" s="496"/>
      <c r="AF22" s="438"/>
      <c r="AG22" s="350" t="s">
        <v>1497</v>
      </c>
      <c r="AH22" s="464" t="s">
        <v>1604</v>
      </c>
      <c r="AI22" s="350"/>
      <c r="AJ22" s="350"/>
      <c r="AK22" s="350"/>
      <c r="AL22" s="423" t="s">
        <v>1605</v>
      </c>
      <c r="AM22" s="350" t="s">
        <v>1497</v>
      </c>
      <c r="AN22" s="350"/>
    </row>
    <row r="23" spans="1:40" ht="279.75" customHeight="1" x14ac:dyDescent="0.25">
      <c r="A23" s="440"/>
      <c r="B23" s="426"/>
      <c r="C23" s="426"/>
      <c r="D23" s="419">
        <v>20</v>
      </c>
      <c r="E23" s="426" t="s">
        <v>1148</v>
      </c>
      <c r="F23" s="426" t="s">
        <v>104</v>
      </c>
      <c r="G23" s="426" t="s">
        <v>105</v>
      </c>
      <c r="H23" s="426" t="s">
        <v>106</v>
      </c>
      <c r="I23" s="426" t="s">
        <v>1149</v>
      </c>
      <c r="J23" s="423" t="s">
        <v>1572</v>
      </c>
      <c r="K23" s="423" t="s">
        <v>1573</v>
      </c>
      <c r="L23" s="350">
        <v>28.2</v>
      </c>
      <c r="M23" s="423" t="s">
        <v>1574</v>
      </c>
      <c r="N23" s="423" t="s">
        <v>1575</v>
      </c>
      <c r="O23" s="497"/>
      <c r="P23" s="498">
        <v>3</v>
      </c>
      <c r="Q23" s="422">
        <v>3</v>
      </c>
      <c r="R23" s="422">
        <v>3</v>
      </c>
      <c r="S23" s="499">
        <v>7692000</v>
      </c>
      <c r="T23" s="484">
        <v>3846000</v>
      </c>
      <c r="U23" s="467">
        <v>1</v>
      </c>
      <c r="V23" s="448">
        <v>0</v>
      </c>
      <c r="W23" s="446" t="s">
        <v>1079</v>
      </c>
      <c r="X23" s="448">
        <v>1</v>
      </c>
      <c r="Y23" s="446">
        <v>3846000</v>
      </c>
      <c r="Z23" s="448"/>
      <c r="AA23" s="446"/>
      <c r="AB23" s="448"/>
      <c r="AC23" s="446">
        <v>7692000</v>
      </c>
      <c r="AD23" s="474" t="s">
        <v>1576</v>
      </c>
      <c r="AE23" s="449" t="s">
        <v>1606</v>
      </c>
      <c r="AF23" s="424" t="s">
        <v>1607</v>
      </c>
      <c r="AG23" s="350" t="s">
        <v>1608</v>
      </c>
      <c r="AH23" s="464" t="s">
        <v>1609</v>
      </c>
      <c r="AI23" s="491" t="s">
        <v>1610</v>
      </c>
      <c r="AJ23" s="491" t="s">
        <v>1611</v>
      </c>
      <c r="AK23" s="350"/>
      <c r="AL23" s="423" t="s">
        <v>1612</v>
      </c>
      <c r="AM23" s="350" t="s">
        <v>1613</v>
      </c>
      <c r="AN23" s="350"/>
    </row>
    <row r="24" spans="1:40" ht="210" customHeight="1" x14ac:dyDescent="0.25">
      <c r="A24" s="440"/>
      <c r="B24" s="426" t="s">
        <v>108</v>
      </c>
      <c r="C24" s="426" t="s">
        <v>109</v>
      </c>
      <c r="D24" s="459">
        <v>21</v>
      </c>
      <c r="E24" s="426" t="s">
        <v>1150</v>
      </c>
      <c r="F24" s="426" t="s">
        <v>1151</v>
      </c>
      <c r="G24" s="426" t="s">
        <v>1152</v>
      </c>
      <c r="H24" s="426" t="s">
        <v>113</v>
      </c>
      <c r="I24" s="426" t="s">
        <v>1614</v>
      </c>
      <c r="J24" s="500" t="s">
        <v>1615</v>
      </c>
      <c r="K24" s="500" t="s">
        <v>1616</v>
      </c>
      <c r="L24" s="500">
        <v>2201030</v>
      </c>
      <c r="M24" s="500" t="s">
        <v>1617</v>
      </c>
      <c r="N24" s="500">
        <v>220103300</v>
      </c>
      <c r="O24" s="500" t="s">
        <v>1618</v>
      </c>
      <c r="P24" s="500">
        <v>36000</v>
      </c>
      <c r="Q24" s="460">
        <v>1</v>
      </c>
      <c r="R24" s="460"/>
      <c r="S24" s="163"/>
      <c r="T24" s="163"/>
      <c r="U24" s="467">
        <f>R24/Q24*1</f>
        <v>0</v>
      </c>
      <c r="V24" s="427"/>
      <c r="W24" s="386"/>
      <c r="X24" s="448"/>
      <c r="Y24" s="446"/>
      <c r="Z24" s="448"/>
      <c r="AA24" s="446"/>
      <c r="AB24" s="448"/>
      <c r="AC24" s="446"/>
      <c r="AD24" s="501" t="s">
        <v>1619</v>
      </c>
      <c r="AE24" s="449" t="s">
        <v>1620</v>
      </c>
      <c r="AF24" s="424" t="s">
        <v>1504</v>
      </c>
      <c r="AG24" s="486"/>
      <c r="AH24" s="452"/>
      <c r="AI24" s="423" t="s">
        <v>1621</v>
      </c>
      <c r="AJ24" s="350" t="s">
        <v>1622</v>
      </c>
      <c r="AK24" s="350"/>
      <c r="AL24" s="350" t="s">
        <v>1623</v>
      </c>
      <c r="AM24" s="350"/>
      <c r="AN24" s="350"/>
    </row>
    <row r="25" spans="1:40" ht="165" customHeight="1" x14ac:dyDescent="0.25">
      <c r="A25" s="440"/>
      <c r="B25" s="426"/>
      <c r="C25" s="426"/>
      <c r="D25" s="459">
        <v>22</v>
      </c>
      <c r="E25" s="426" t="s">
        <v>1624</v>
      </c>
      <c r="F25" s="426" t="s">
        <v>1156</v>
      </c>
      <c r="G25" s="426" t="s">
        <v>1157</v>
      </c>
      <c r="H25" s="426" t="s">
        <v>118</v>
      </c>
      <c r="I25" s="426" t="s">
        <v>1625</v>
      </c>
      <c r="J25" s="448" t="s">
        <v>1615</v>
      </c>
      <c r="K25" s="448" t="s">
        <v>1616</v>
      </c>
      <c r="L25" s="448">
        <v>2201009</v>
      </c>
      <c r="M25" s="448" t="s">
        <v>1626</v>
      </c>
      <c r="N25" s="448" t="s">
        <v>1627</v>
      </c>
      <c r="O25" s="448"/>
      <c r="P25" s="448">
        <v>1814</v>
      </c>
      <c r="Q25" s="460">
        <v>2</v>
      </c>
      <c r="R25" s="460">
        <v>2</v>
      </c>
      <c r="S25" s="171">
        <v>0</v>
      </c>
      <c r="T25" s="163"/>
      <c r="U25" s="467">
        <f>R25/Q25*1</f>
        <v>1</v>
      </c>
      <c r="V25" s="480">
        <v>2</v>
      </c>
      <c r="W25" s="448">
        <v>0</v>
      </c>
      <c r="X25" s="448">
        <v>0</v>
      </c>
      <c r="Y25" s="446">
        <v>0</v>
      </c>
      <c r="Z25" s="448"/>
      <c r="AA25" s="446"/>
      <c r="AB25" s="448"/>
      <c r="AC25" s="446"/>
      <c r="AD25" s="449" t="s">
        <v>1628</v>
      </c>
      <c r="AE25" s="449" t="s">
        <v>1629</v>
      </c>
      <c r="AF25" s="426" t="s">
        <v>1630</v>
      </c>
      <c r="AG25" s="350" t="s">
        <v>1631</v>
      </c>
      <c r="AH25" s="452" t="s">
        <v>1632</v>
      </c>
      <c r="AI25" s="350"/>
      <c r="AJ25" s="350"/>
      <c r="AK25" s="350"/>
      <c r="AL25" s="350" t="s">
        <v>1623</v>
      </c>
      <c r="AM25" s="350"/>
      <c r="AN25" s="350"/>
    </row>
    <row r="26" spans="1:40" ht="163.5" customHeight="1" x14ac:dyDescent="0.25">
      <c r="A26" s="440"/>
      <c r="B26" s="426"/>
      <c r="C26" s="426"/>
      <c r="D26" s="459">
        <v>23</v>
      </c>
      <c r="E26" s="426" t="s">
        <v>1159</v>
      </c>
      <c r="F26" s="426" t="s">
        <v>1160</v>
      </c>
      <c r="G26" s="426" t="s">
        <v>122</v>
      </c>
      <c r="H26" s="426" t="s">
        <v>118</v>
      </c>
      <c r="I26" s="426" t="s">
        <v>1633</v>
      </c>
      <c r="J26" s="426" t="s">
        <v>96</v>
      </c>
      <c r="K26" s="426" t="s">
        <v>96</v>
      </c>
      <c r="L26" s="426" t="s">
        <v>96</v>
      </c>
      <c r="M26" s="426" t="s">
        <v>96</v>
      </c>
      <c r="N26" s="426" t="s">
        <v>96</v>
      </c>
      <c r="O26" s="426" t="s">
        <v>96</v>
      </c>
      <c r="P26" s="426" t="s">
        <v>96</v>
      </c>
      <c r="Q26" s="460">
        <v>1</v>
      </c>
      <c r="R26" s="460">
        <v>1</v>
      </c>
      <c r="S26" s="422">
        <v>0</v>
      </c>
      <c r="T26" s="461">
        <v>0</v>
      </c>
      <c r="U26" s="467">
        <v>0</v>
      </c>
      <c r="V26" s="427">
        <v>0</v>
      </c>
      <c r="W26" s="446" t="s">
        <v>1079</v>
      </c>
      <c r="X26" s="448"/>
      <c r="Y26" s="446"/>
      <c r="Z26" s="448"/>
      <c r="AA26" s="446"/>
      <c r="AB26" s="448"/>
      <c r="AC26" s="446"/>
      <c r="AD26" s="474" t="s">
        <v>1634</v>
      </c>
      <c r="AE26" s="463"/>
      <c r="AF26" s="448" t="s">
        <v>1635</v>
      </c>
      <c r="AG26" s="350" t="s">
        <v>1636</v>
      </c>
      <c r="AH26" s="452" t="s">
        <v>1485</v>
      </c>
      <c r="AI26" s="423" t="s">
        <v>1637</v>
      </c>
      <c r="AJ26" s="423" t="s">
        <v>1638</v>
      </c>
      <c r="AK26" s="350" t="s">
        <v>1639</v>
      </c>
      <c r="AL26" s="350" t="s">
        <v>1623</v>
      </c>
      <c r="AM26" s="350"/>
      <c r="AN26" s="350"/>
    </row>
    <row r="27" spans="1:40" ht="175.5" customHeight="1" x14ac:dyDescent="0.25">
      <c r="A27" s="440"/>
      <c r="B27" s="426"/>
      <c r="C27" s="426" t="s">
        <v>124</v>
      </c>
      <c r="D27" s="459">
        <v>24</v>
      </c>
      <c r="E27" s="426" t="s">
        <v>125</v>
      </c>
      <c r="F27" s="426" t="s">
        <v>126</v>
      </c>
      <c r="G27" s="426" t="s">
        <v>127</v>
      </c>
      <c r="H27" s="426" t="s">
        <v>128</v>
      </c>
      <c r="I27" s="426" t="s">
        <v>1640</v>
      </c>
      <c r="J27" s="502"/>
      <c r="K27" s="502"/>
      <c r="L27" s="502"/>
      <c r="M27" s="502"/>
      <c r="N27" s="502"/>
      <c r="O27" s="502"/>
      <c r="P27" s="502"/>
      <c r="Q27" s="460">
        <v>3</v>
      </c>
      <c r="R27" s="460">
        <v>3</v>
      </c>
      <c r="S27" s="163">
        <v>0</v>
      </c>
      <c r="T27" s="163">
        <v>0</v>
      </c>
      <c r="U27" s="503">
        <v>1</v>
      </c>
      <c r="V27" s="427">
        <v>0</v>
      </c>
      <c r="W27" s="386">
        <v>0</v>
      </c>
      <c r="X27" s="448">
        <v>1</v>
      </c>
      <c r="Y27" s="446">
        <v>0</v>
      </c>
      <c r="Z27" s="448"/>
      <c r="AA27" s="446"/>
      <c r="AB27" s="448"/>
      <c r="AC27" s="446"/>
      <c r="AD27" s="486" t="s">
        <v>1641</v>
      </c>
      <c r="AE27" s="463"/>
      <c r="AF27" s="448" t="s">
        <v>1642</v>
      </c>
      <c r="AG27" s="350" t="s">
        <v>1636</v>
      </c>
      <c r="AH27" s="452"/>
      <c r="AI27" s="423" t="s">
        <v>1643</v>
      </c>
      <c r="AJ27" s="350" t="s">
        <v>1622</v>
      </c>
      <c r="AK27" s="350"/>
      <c r="AL27" s="350" t="s">
        <v>1623</v>
      </c>
      <c r="AM27" s="350"/>
      <c r="AN27" s="350"/>
    </row>
    <row r="28" spans="1:40" ht="176.25" customHeight="1" x14ac:dyDescent="0.25">
      <c r="A28" s="440"/>
      <c r="B28" s="426"/>
      <c r="C28" s="426"/>
      <c r="D28" s="459">
        <v>25</v>
      </c>
      <c r="E28" s="426" t="s">
        <v>1644</v>
      </c>
      <c r="F28" s="426" t="s">
        <v>1645</v>
      </c>
      <c r="G28" s="426" t="s">
        <v>132</v>
      </c>
      <c r="H28" s="426" t="s">
        <v>133</v>
      </c>
      <c r="I28" s="426" t="s">
        <v>1646</v>
      </c>
      <c r="J28" s="502"/>
      <c r="K28" s="502"/>
      <c r="L28" s="502"/>
      <c r="M28" s="502"/>
      <c r="N28" s="502"/>
      <c r="O28" s="502"/>
      <c r="P28" s="502"/>
      <c r="Q28" s="460">
        <v>0</v>
      </c>
      <c r="R28" s="460"/>
      <c r="S28" s="387">
        <v>0</v>
      </c>
      <c r="T28" s="163">
        <v>0</v>
      </c>
      <c r="U28" s="467">
        <v>0</v>
      </c>
      <c r="V28" s="427">
        <v>0</v>
      </c>
      <c r="W28" s="386">
        <v>0</v>
      </c>
      <c r="X28" s="448"/>
      <c r="Y28" s="446"/>
      <c r="Z28" s="448"/>
      <c r="AA28" s="446"/>
      <c r="AB28" s="448"/>
      <c r="AC28" s="446"/>
      <c r="AD28" s="449" t="s">
        <v>1647</v>
      </c>
      <c r="AE28" s="449" t="s">
        <v>1648</v>
      </c>
      <c r="AF28" s="491" t="s">
        <v>1649</v>
      </c>
      <c r="AG28" s="491" t="s">
        <v>1636</v>
      </c>
      <c r="AH28" s="464" t="s">
        <v>1650</v>
      </c>
      <c r="AI28" s="423" t="s">
        <v>1651</v>
      </c>
      <c r="AJ28" s="350" t="s">
        <v>1622</v>
      </c>
      <c r="AK28" s="504"/>
      <c r="AL28" s="423" t="s">
        <v>1652</v>
      </c>
      <c r="AM28" s="350" t="s">
        <v>1653</v>
      </c>
      <c r="AN28" s="350"/>
    </row>
    <row r="29" spans="1:40" ht="159" customHeight="1" x14ac:dyDescent="0.25">
      <c r="A29" s="440"/>
      <c r="B29" s="426"/>
      <c r="C29" s="426" t="s">
        <v>135</v>
      </c>
      <c r="D29" s="459">
        <v>26</v>
      </c>
      <c r="E29" s="426" t="s">
        <v>1169</v>
      </c>
      <c r="F29" s="426" t="s">
        <v>137</v>
      </c>
      <c r="G29" s="426" t="s">
        <v>138</v>
      </c>
      <c r="H29" s="426" t="s">
        <v>139</v>
      </c>
      <c r="I29" s="426" t="s">
        <v>1170</v>
      </c>
      <c r="J29" s="423" t="s">
        <v>1654</v>
      </c>
      <c r="K29" s="423" t="s">
        <v>1655</v>
      </c>
      <c r="L29" s="423">
        <v>2201074</v>
      </c>
      <c r="M29" s="423" t="s">
        <v>1656</v>
      </c>
      <c r="N29" s="423">
        <v>220107400</v>
      </c>
      <c r="O29" s="423" t="s">
        <v>1657</v>
      </c>
      <c r="P29" s="423">
        <v>1814</v>
      </c>
      <c r="Q29" s="422">
        <v>1</v>
      </c>
      <c r="R29" s="422">
        <v>0</v>
      </c>
      <c r="S29" s="422">
        <v>0</v>
      </c>
      <c r="T29" s="461">
        <v>0</v>
      </c>
      <c r="U29" s="467">
        <v>0</v>
      </c>
      <c r="V29" s="448">
        <v>0</v>
      </c>
      <c r="W29" s="446">
        <v>0</v>
      </c>
      <c r="X29" s="448"/>
      <c r="Y29" s="446"/>
      <c r="Z29" s="448"/>
      <c r="AA29" s="446"/>
      <c r="AB29" s="448"/>
      <c r="AC29" s="446"/>
      <c r="AD29" s="449" t="s">
        <v>1658</v>
      </c>
      <c r="AE29" s="449" t="s">
        <v>1659</v>
      </c>
      <c r="AF29" s="448" t="s">
        <v>1660</v>
      </c>
      <c r="AG29" s="423" t="s">
        <v>1661</v>
      </c>
      <c r="AH29" s="452"/>
      <c r="AI29" s="423" t="s">
        <v>1662</v>
      </c>
      <c r="AJ29" s="423" t="s">
        <v>1638</v>
      </c>
      <c r="AK29" s="504"/>
      <c r="AL29" s="350" t="s">
        <v>1623</v>
      </c>
      <c r="AM29" s="350"/>
      <c r="AN29" s="350"/>
    </row>
    <row r="30" spans="1:40" ht="202.9" customHeight="1" x14ac:dyDescent="0.25">
      <c r="A30" s="440"/>
      <c r="B30" s="426"/>
      <c r="C30" s="426"/>
      <c r="D30" s="459">
        <v>27</v>
      </c>
      <c r="E30" s="426" t="s">
        <v>1172</v>
      </c>
      <c r="F30" s="426" t="s">
        <v>142</v>
      </c>
      <c r="G30" s="426" t="s">
        <v>143</v>
      </c>
      <c r="H30" s="426" t="s">
        <v>144</v>
      </c>
      <c r="I30" s="426" t="s">
        <v>1663</v>
      </c>
      <c r="J30" s="449" t="s">
        <v>1654</v>
      </c>
      <c r="K30" s="449" t="s">
        <v>1664</v>
      </c>
      <c r="L30" s="449">
        <v>2201</v>
      </c>
      <c r="M30" s="449" t="s">
        <v>1665</v>
      </c>
      <c r="N30" s="449">
        <v>2201054</v>
      </c>
      <c r="O30" s="449" t="s">
        <v>1666</v>
      </c>
      <c r="P30" s="449">
        <v>11</v>
      </c>
      <c r="Q30" s="460">
        <v>3</v>
      </c>
      <c r="R30" s="483">
        <v>3</v>
      </c>
      <c r="S30" s="505">
        <v>0</v>
      </c>
      <c r="T30" s="461">
        <v>0</v>
      </c>
      <c r="U30" s="467">
        <v>1</v>
      </c>
      <c r="V30" s="427">
        <v>3</v>
      </c>
      <c r="W30" s="446">
        <v>0</v>
      </c>
      <c r="X30" s="448">
        <v>1</v>
      </c>
      <c r="Y30" s="446">
        <v>0</v>
      </c>
      <c r="Z30" s="448"/>
      <c r="AA30" s="446"/>
      <c r="AB30" s="448"/>
      <c r="AC30" s="446"/>
      <c r="AD30" s="449" t="s">
        <v>1667</v>
      </c>
      <c r="AE30" s="449" t="s">
        <v>1668</v>
      </c>
      <c r="AF30" s="448" t="s">
        <v>1669</v>
      </c>
      <c r="AG30" s="350" t="s">
        <v>1670</v>
      </c>
      <c r="AH30" s="452" t="s">
        <v>1671</v>
      </c>
      <c r="AI30" s="423" t="s">
        <v>1672</v>
      </c>
      <c r="AJ30" s="350" t="s">
        <v>1622</v>
      </c>
      <c r="AK30" s="504"/>
      <c r="AL30" s="350" t="s">
        <v>1623</v>
      </c>
      <c r="AM30" s="350"/>
      <c r="AN30" s="350"/>
    </row>
    <row r="31" spans="1:40" ht="175.5" customHeight="1" x14ac:dyDescent="0.25">
      <c r="A31" s="440"/>
      <c r="B31" s="426" t="s">
        <v>146</v>
      </c>
      <c r="C31" s="426" t="s">
        <v>147</v>
      </c>
      <c r="D31" s="459">
        <v>28</v>
      </c>
      <c r="E31" s="426" t="s">
        <v>1673</v>
      </c>
      <c r="F31" s="426" t="s">
        <v>149</v>
      </c>
      <c r="G31" s="426" t="s">
        <v>150</v>
      </c>
      <c r="H31" s="426" t="s">
        <v>151</v>
      </c>
      <c r="I31" s="426" t="s">
        <v>179</v>
      </c>
      <c r="J31" s="502"/>
      <c r="K31" s="502"/>
      <c r="L31" s="502"/>
      <c r="M31" s="502"/>
      <c r="N31" s="502"/>
      <c r="O31" s="502"/>
      <c r="P31" s="502"/>
      <c r="Q31" s="460">
        <v>3</v>
      </c>
      <c r="R31" s="428">
        <v>2</v>
      </c>
      <c r="S31" s="505">
        <v>56000000</v>
      </c>
      <c r="T31" s="461">
        <v>0</v>
      </c>
      <c r="U31" s="506">
        <v>0.66659999999999997</v>
      </c>
      <c r="V31" s="507">
        <v>1</v>
      </c>
      <c r="W31" s="446">
        <v>18140000</v>
      </c>
      <c r="X31" s="448">
        <v>1</v>
      </c>
      <c r="Y31" s="446">
        <v>27030000</v>
      </c>
      <c r="Z31" s="448"/>
      <c r="AA31" s="446"/>
      <c r="AB31" s="448"/>
      <c r="AC31" s="446"/>
      <c r="AD31" s="474" t="s">
        <v>1674</v>
      </c>
      <c r="AE31" s="449" t="s">
        <v>152</v>
      </c>
      <c r="AF31" s="448" t="s">
        <v>1675</v>
      </c>
      <c r="AG31" s="350" t="s">
        <v>152</v>
      </c>
      <c r="AH31" s="452" t="s">
        <v>1676</v>
      </c>
      <c r="AI31" s="350"/>
      <c r="AJ31" s="350"/>
      <c r="AK31" s="350"/>
      <c r="AL31" s="350" t="s">
        <v>1623</v>
      </c>
      <c r="AM31" s="350"/>
      <c r="AN31" s="350"/>
    </row>
    <row r="32" spans="1:40" ht="169.5" customHeight="1" x14ac:dyDescent="0.25">
      <c r="A32" s="440"/>
      <c r="B32" s="426"/>
      <c r="C32" s="426"/>
      <c r="D32" s="459">
        <v>29</v>
      </c>
      <c r="E32" s="426" t="s">
        <v>1677</v>
      </c>
      <c r="F32" s="508" t="s">
        <v>154</v>
      </c>
      <c r="G32" s="508" t="s">
        <v>155</v>
      </c>
      <c r="H32" s="508" t="s">
        <v>151</v>
      </c>
      <c r="I32" s="508" t="s">
        <v>179</v>
      </c>
      <c r="J32" s="502"/>
      <c r="K32" s="502"/>
      <c r="L32" s="502"/>
      <c r="M32" s="502"/>
      <c r="N32" s="502"/>
      <c r="O32" s="502"/>
      <c r="P32" s="502"/>
      <c r="Q32" s="460">
        <v>1</v>
      </c>
      <c r="R32" s="428">
        <v>0</v>
      </c>
      <c r="S32" s="505"/>
      <c r="T32" s="387">
        <v>0</v>
      </c>
      <c r="U32" s="467">
        <f>R32/Q32*1</f>
        <v>0</v>
      </c>
      <c r="V32" s="154"/>
      <c r="W32" s="509">
        <v>0</v>
      </c>
      <c r="X32" s="448"/>
      <c r="Y32" s="446"/>
      <c r="Z32" s="448"/>
      <c r="AA32" s="446"/>
      <c r="AB32" s="448"/>
      <c r="AC32" s="446"/>
      <c r="AD32" s="474" t="s">
        <v>1678</v>
      </c>
      <c r="AE32" s="449"/>
      <c r="AF32" s="438" t="s">
        <v>1504</v>
      </c>
      <c r="AG32" s="350"/>
      <c r="AH32" s="452"/>
      <c r="AI32" s="423" t="s">
        <v>1679</v>
      </c>
      <c r="AJ32" s="350" t="s">
        <v>1680</v>
      </c>
      <c r="AK32" s="491"/>
      <c r="AL32" s="350" t="s">
        <v>1623</v>
      </c>
      <c r="AM32" s="350"/>
      <c r="AN32" s="350"/>
    </row>
    <row r="33" spans="1:40" ht="409.6" customHeight="1" x14ac:dyDescent="0.25">
      <c r="A33" s="440"/>
      <c r="B33" s="426"/>
      <c r="C33" s="426" t="s">
        <v>156</v>
      </c>
      <c r="D33" s="459">
        <v>30</v>
      </c>
      <c r="E33" s="426" t="s">
        <v>157</v>
      </c>
      <c r="F33" s="508" t="s">
        <v>158</v>
      </c>
      <c r="G33" s="508" t="s">
        <v>159</v>
      </c>
      <c r="H33" s="508" t="s">
        <v>151</v>
      </c>
      <c r="I33" s="508" t="s">
        <v>179</v>
      </c>
      <c r="J33" s="510"/>
      <c r="K33" s="510"/>
      <c r="L33" s="510"/>
      <c r="M33" s="510"/>
      <c r="N33" s="510"/>
      <c r="O33" s="510"/>
      <c r="P33" s="510"/>
      <c r="Q33" s="460">
        <v>1</v>
      </c>
      <c r="R33" s="511">
        <v>0</v>
      </c>
      <c r="S33" s="166">
        <v>0</v>
      </c>
      <c r="T33" s="512"/>
      <c r="U33" s="513">
        <v>1</v>
      </c>
      <c r="V33" s="154">
        <v>0</v>
      </c>
      <c r="W33" s="514"/>
      <c r="X33" s="448">
        <v>5</v>
      </c>
      <c r="Y33" s="446">
        <v>44800000</v>
      </c>
      <c r="Z33" s="448"/>
      <c r="AA33" s="446">
        <v>8655000</v>
      </c>
      <c r="AB33" s="448"/>
      <c r="AC33" s="446"/>
      <c r="AD33" s="474" t="s">
        <v>1678</v>
      </c>
      <c r="AE33" s="449"/>
      <c r="AF33" s="448" t="s">
        <v>1681</v>
      </c>
      <c r="AG33" s="350" t="s">
        <v>1682</v>
      </c>
      <c r="AH33" s="464" t="s">
        <v>1676</v>
      </c>
      <c r="AI33" s="423" t="s">
        <v>1683</v>
      </c>
      <c r="AJ33" s="350" t="s">
        <v>1680</v>
      </c>
      <c r="AK33" s="350"/>
      <c r="AL33" s="350" t="s">
        <v>1623</v>
      </c>
      <c r="AM33" s="350"/>
      <c r="AN33" s="350"/>
    </row>
    <row r="34" spans="1:40" ht="286.5" customHeight="1" x14ac:dyDescent="0.25">
      <c r="A34" s="440"/>
      <c r="B34" s="426"/>
      <c r="C34" s="426"/>
      <c r="D34" s="459">
        <v>31</v>
      </c>
      <c r="E34" s="426" t="s">
        <v>160</v>
      </c>
      <c r="F34" s="426" t="s">
        <v>1178</v>
      </c>
      <c r="G34" s="426" t="s">
        <v>162</v>
      </c>
      <c r="H34" s="426" t="s">
        <v>118</v>
      </c>
      <c r="I34" s="426" t="s">
        <v>1684</v>
      </c>
      <c r="J34" s="426" t="s">
        <v>1685</v>
      </c>
      <c r="K34" s="426" t="s">
        <v>1686</v>
      </c>
      <c r="L34" s="515">
        <v>1905021</v>
      </c>
      <c r="M34" s="516" t="s">
        <v>1687</v>
      </c>
      <c r="N34" s="517">
        <v>190502100</v>
      </c>
      <c r="O34" s="518" t="s">
        <v>1688</v>
      </c>
      <c r="P34" s="519">
        <v>48</v>
      </c>
      <c r="Q34" s="422">
        <v>5</v>
      </c>
      <c r="R34" s="422"/>
      <c r="S34" s="520">
        <v>11540000</v>
      </c>
      <c r="T34" s="520">
        <v>11540000</v>
      </c>
      <c r="U34" s="467">
        <v>0</v>
      </c>
      <c r="V34" s="448">
        <v>1</v>
      </c>
      <c r="W34" s="520">
        <v>11540000</v>
      </c>
      <c r="X34" s="448">
        <v>2</v>
      </c>
      <c r="Y34" s="446"/>
      <c r="Z34" s="448">
        <v>2</v>
      </c>
      <c r="AA34" s="446"/>
      <c r="AB34" s="448"/>
      <c r="AC34" s="446"/>
      <c r="AD34" s="449" t="s">
        <v>1678</v>
      </c>
      <c r="AE34" s="463"/>
      <c r="AF34" s="438" t="s">
        <v>1504</v>
      </c>
      <c r="AG34" s="350"/>
      <c r="AH34" s="452"/>
      <c r="AI34" s="350"/>
      <c r="AJ34" s="350"/>
      <c r="AK34" s="350"/>
      <c r="AL34" s="350" t="s">
        <v>1623</v>
      </c>
      <c r="AM34" s="350"/>
      <c r="AN34" s="350"/>
    </row>
    <row r="35" spans="1:40" ht="162" customHeight="1" x14ac:dyDescent="0.25">
      <c r="A35" s="440"/>
      <c r="B35" s="426"/>
      <c r="C35" s="426" t="s">
        <v>164</v>
      </c>
      <c r="D35" s="459">
        <v>32</v>
      </c>
      <c r="E35" s="426" t="s">
        <v>165</v>
      </c>
      <c r="F35" s="426" t="s">
        <v>166</v>
      </c>
      <c r="G35" s="426" t="s">
        <v>167</v>
      </c>
      <c r="H35" s="426" t="s">
        <v>168</v>
      </c>
      <c r="I35" s="426" t="s">
        <v>1689</v>
      </c>
      <c r="J35" s="426" t="s">
        <v>1685</v>
      </c>
      <c r="K35" s="426" t="s">
        <v>1686</v>
      </c>
      <c r="L35" s="515">
        <v>1905021</v>
      </c>
      <c r="M35" s="516" t="s">
        <v>1687</v>
      </c>
      <c r="N35" s="517">
        <v>190502100</v>
      </c>
      <c r="O35" s="518" t="s">
        <v>1688</v>
      </c>
      <c r="P35" s="519">
        <v>48</v>
      </c>
      <c r="Q35" s="460">
        <v>12</v>
      </c>
      <c r="R35" s="428">
        <v>17</v>
      </c>
      <c r="S35" s="521" t="s">
        <v>1690</v>
      </c>
      <c r="T35" s="521" t="s">
        <v>1691</v>
      </c>
      <c r="U35" s="467">
        <f>R35/Q35*1</f>
        <v>1.4166666666666667</v>
      </c>
      <c r="V35" s="427">
        <v>5</v>
      </c>
      <c r="W35" s="521">
        <v>11540000</v>
      </c>
      <c r="X35" s="448">
        <v>12</v>
      </c>
      <c r="Y35" s="446"/>
      <c r="Z35" s="448"/>
      <c r="AA35" s="446">
        <v>31735000</v>
      </c>
      <c r="AB35" s="448" t="s">
        <v>1692</v>
      </c>
      <c r="AC35" s="446" t="s">
        <v>1693</v>
      </c>
      <c r="AD35" s="449" t="s">
        <v>1694</v>
      </c>
      <c r="AE35" s="449" t="s">
        <v>1695</v>
      </c>
      <c r="AF35" s="448" t="s">
        <v>1696</v>
      </c>
      <c r="AG35" s="350" t="s">
        <v>1653</v>
      </c>
      <c r="AH35" s="452" t="s">
        <v>1697</v>
      </c>
      <c r="AI35" s="423" t="s">
        <v>1698</v>
      </c>
      <c r="AJ35" s="350" t="s">
        <v>1680</v>
      </c>
      <c r="AK35" s="504"/>
      <c r="AL35" s="423" t="s">
        <v>1699</v>
      </c>
      <c r="AM35" s="423" t="s">
        <v>1700</v>
      </c>
      <c r="AN35" s="350"/>
    </row>
    <row r="36" spans="1:40" ht="127.5" customHeight="1" x14ac:dyDescent="0.25">
      <c r="A36" s="440"/>
      <c r="B36" s="426"/>
      <c r="C36" s="426"/>
      <c r="D36" s="459">
        <v>33</v>
      </c>
      <c r="E36" s="426" t="s">
        <v>170</v>
      </c>
      <c r="F36" s="426" t="s">
        <v>171</v>
      </c>
      <c r="G36" s="426" t="s">
        <v>172</v>
      </c>
      <c r="H36" s="426" t="s">
        <v>173</v>
      </c>
      <c r="I36" s="426" t="s">
        <v>1701</v>
      </c>
      <c r="J36" s="500" t="s">
        <v>1615</v>
      </c>
      <c r="K36" s="500" t="s">
        <v>1686</v>
      </c>
      <c r="L36" s="500">
        <v>1905014</v>
      </c>
      <c r="M36" s="500" t="s">
        <v>1702</v>
      </c>
      <c r="N36" s="500" t="s">
        <v>1703</v>
      </c>
      <c r="O36" s="522" t="s">
        <v>1704</v>
      </c>
      <c r="P36" s="500">
        <v>12</v>
      </c>
      <c r="Q36" s="460">
        <v>1</v>
      </c>
      <c r="R36" s="428">
        <v>1</v>
      </c>
      <c r="S36" s="163" t="s">
        <v>1371</v>
      </c>
      <c r="T36" s="163" t="s">
        <v>1371</v>
      </c>
      <c r="U36" s="467">
        <v>1</v>
      </c>
      <c r="V36" s="427">
        <v>1</v>
      </c>
      <c r="W36" s="163" t="s">
        <v>1371</v>
      </c>
      <c r="X36" s="448" t="s">
        <v>1705</v>
      </c>
      <c r="Y36" s="446"/>
      <c r="Z36" s="448"/>
      <c r="AA36" s="446"/>
      <c r="AB36" s="448"/>
      <c r="AC36" s="446"/>
      <c r="AD36" s="486" t="s">
        <v>1706</v>
      </c>
      <c r="AE36" s="449" t="s">
        <v>1707</v>
      </c>
      <c r="AF36" s="448" t="s">
        <v>1708</v>
      </c>
      <c r="AG36" s="350" t="s">
        <v>674</v>
      </c>
      <c r="AH36" s="452"/>
      <c r="AI36" s="423" t="s">
        <v>1709</v>
      </c>
      <c r="AJ36" s="491" t="s">
        <v>1710</v>
      </c>
      <c r="AK36" s="504"/>
      <c r="AL36" s="350" t="s">
        <v>1623</v>
      </c>
      <c r="AM36" s="350"/>
      <c r="AN36" s="350"/>
    </row>
    <row r="37" spans="1:40" ht="138.75" customHeight="1" x14ac:dyDescent="0.25">
      <c r="A37" s="440"/>
      <c r="B37" s="426"/>
      <c r="C37" s="426"/>
      <c r="D37" s="459">
        <v>34</v>
      </c>
      <c r="E37" s="426" t="s">
        <v>175</v>
      </c>
      <c r="F37" s="426" t="s">
        <v>176</v>
      </c>
      <c r="G37" s="426" t="s">
        <v>177</v>
      </c>
      <c r="H37" s="426" t="s">
        <v>178</v>
      </c>
      <c r="I37" s="426" t="s">
        <v>179</v>
      </c>
      <c r="J37" s="523" t="s">
        <v>254</v>
      </c>
      <c r="K37" s="524" t="s">
        <v>262</v>
      </c>
      <c r="L37" s="525">
        <v>1905022</v>
      </c>
      <c r="M37" s="526" t="s">
        <v>1711</v>
      </c>
      <c r="N37" s="527">
        <v>190502200</v>
      </c>
      <c r="O37" s="528" t="s">
        <v>1712</v>
      </c>
      <c r="P37" s="529">
        <v>60</v>
      </c>
      <c r="Q37" s="422">
        <v>0</v>
      </c>
      <c r="R37" s="422">
        <v>0</v>
      </c>
      <c r="S37" s="422">
        <v>0</v>
      </c>
      <c r="T37" s="163">
        <v>0</v>
      </c>
      <c r="U37" s="467">
        <v>0</v>
      </c>
      <c r="V37" s="448">
        <v>0</v>
      </c>
      <c r="W37" s="386">
        <v>0</v>
      </c>
      <c r="X37" s="448"/>
      <c r="Y37" s="446"/>
      <c r="Z37" s="448"/>
      <c r="AA37" s="446"/>
      <c r="AB37" s="448"/>
      <c r="AC37" s="446"/>
      <c r="AD37" s="474" t="s">
        <v>1713</v>
      </c>
      <c r="AE37" s="449"/>
      <c r="AF37" s="448" t="s">
        <v>1714</v>
      </c>
      <c r="AG37" s="350" t="s">
        <v>1715</v>
      </c>
      <c r="AH37" s="464" t="s">
        <v>1716</v>
      </c>
      <c r="AI37" s="350"/>
      <c r="AJ37" s="350"/>
      <c r="AK37" s="350"/>
      <c r="AL37" s="350" t="s">
        <v>1623</v>
      </c>
      <c r="AM37" s="350"/>
      <c r="AN37" s="350"/>
    </row>
    <row r="38" spans="1:40" ht="102" x14ac:dyDescent="0.25">
      <c r="A38" s="440"/>
      <c r="B38" s="426"/>
      <c r="C38" s="426"/>
      <c r="D38" s="459">
        <v>35</v>
      </c>
      <c r="E38" s="426" t="s">
        <v>180</v>
      </c>
      <c r="F38" s="426" t="s">
        <v>1182</v>
      </c>
      <c r="G38" s="426" t="s">
        <v>1183</v>
      </c>
      <c r="H38" s="426" t="s">
        <v>183</v>
      </c>
      <c r="I38" s="426" t="s">
        <v>1717</v>
      </c>
      <c r="J38" s="530" t="s">
        <v>1371</v>
      </c>
      <c r="K38" s="530" t="s">
        <v>1371</v>
      </c>
      <c r="L38" s="530" t="s">
        <v>1371</v>
      </c>
      <c r="M38" s="530" t="s">
        <v>1371</v>
      </c>
      <c r="N38" s="530" t="s">
        <v>1371</v>
      </c>
      <c r="O38" s="530" t="s">
        <v>1371</v>
      </c>
      <c r="P38" s="529" t="s">
        <v>1371</v>
      </c>
      <c r="Q38" s="422">
        <v>0</v>
      </c>
      <c r="R38" s="422">
        <v>0</v>
      </c>
      <c r="S38" s="505">
        <v>0</v>
      </c>
      <c r="T38" s="461">
        <v>0</v>
      </c>
      <c r="U38" s="467">
        <v>0</v>
      </c>
      <c r="V38" s="448">
        <v>0</v>
      </c>
      <c r="W38" s="446">
        <v>0</v>
      </c>
      <c r="X38" s="448"/>
      <c r="Y38" s="446"/>
      <c r="Z38" s="448"/>
      <c r="AA38" s="446"/>
      <c r="AB38" s="448"/>
      <c r="AC38" s="446"/>
      <c r="AD38" s="474" t="s">
        <v>1713</v>
      </c>
      <c r="AE38" s="449"/>
      <c r="AF38" s="424" t="s">
        <v>1718</v>
      </c>
      <c r="AG38" s="424" t="s">
        <v>1719</v>
      </c>
      <c r="AH38" s="464" t="s">
        <v>1720</v>
      </c>
      <c r="AI38" s="350"/>
      <c r="AJ38" s="350"/>
      <c r="AK38" s="350"/>
      <c r="AL38" s="350" t="s">
        <v>1623</v>
      </c>
      <c r="AM38" s="350"/>
      <c r="AN38" s="350"/>
    </row>
    <row r="39" spans="1:40" ht="213.75" customHeight="1" x14ac:dyDescent="0.25">
      <c r="A39" s="440"/>
      <c r="B39" s="426"/>
      <c r="C39" s="426"/>
      <c r="D39" s="459">
        <v>36</v>
      </c>
      <c r="E39" s="426" t="s">
        <v>185</v>
      </c>
      <c r="F39" s="426" t="s">
        <v>186</v>
      </c>
      <c r="G39" s="426" t="s">
        <v>1186</v>
      </c>
      <c r="H39" s="426" t="s">
        <v>1187</v>
      </c>
      <c r="I39" s="426" t="s">
        <v>1721</v>
      </c>
      <c r="J39" s="426" t="s">
        <v>1685</v>
      </c>
      <c r="K39" s="468" t="s">
        <v>1686</v>
      </c>
      <c r="L39" s="531">
        <v>1905015</v>
      </c>
      <c r="M39" s="532" t="s">
        <v>1722</v>
      </c>
      <c r="N39" s="531">
        <v>190501503</v>
      </c>
      <c r="O39" s="533" t="s">
        <v>1723</v>
      </c>
      <c r="P39" s="534">
        <v>60</v>
      </c>
      <c r="Q39" s="422">
        <v>15</v>
      </c>
      <c r="R39" s="422">
        <v>12</v>
      </c>
      <c r="S39" s="505">
        <v>0</v>
      </c>
      <c r="T39" s="461">
        <v>2885000</v>
      </c>
      <c r="U39" s="467">
        <v>0.8</v>
      </c>
      <c r="V39" s="448">
        <v>0</v>
      </c>
      <c r="W39" s="446">
        <v>0</v>
      </c>
      <c r="X39" s="448"/>
      <c r="Y39" s="446"/>
      <c r="Z39" s="448"/>
      <c r="AA39" s="446"/>
      <c r="AB39" s="448">
        <v>12</v>
      </c>
      <c r="AC39" s="446">
        <v>14425000</v>
      </c>
      <c r="AD39" s="474" t="s">
        <v>1713</v>
      </c>
      <c r="AE39" s="463"/>
      <c r="AF39" s="424" t="s">
        <v>1724</v>
      </c>
      <c r="AG39" s="491" t="s">
        <v>1725</v>
      </c>
      <c r="AH39" s="464" t="s">
        <v>1726</v>
      </c>
      <c r="AI39" s="350"/>
      <c r="AJ39" s="350"/>
      <c r="AK39" s="350"/>
      <c r="AL39" s="423" t="s">
        <v>1727</v>
      </c>
      <c r="AM39" s="423" t="s">
        <v>1728</v>
      </c>
      <c r="AN39" s="350"/>
    </row>
    <row r="40" spans="1:40" ht="222.75" customHeight="1" x14ac:dyDescent="0.25">
      <c r="A40" s="440"/>
      <c r="B40" s="426"/>
      <c r="C40" s="426" t="s">
        <v>190</v>
      </c>
      <c r="D40" s="459">
        <v>37</v>
      </c>
      <c r="E40" s="426" t="s">
        <v>1189</v>
      </c>
      <c r="F40" s="426" t="s">
        <v>192</v>
      </c>
      <c r="G40" s="426" t="s">
        <v>193</v>
      </c>
      <c r="H40" s="426" t="s">
        <v>194</v>
      </c>
      <c r="I40" s="426" t="s">
        <v>179</v>
      </c>
      <c r="J40" s="426" t="s">
        <v>1685</v>
      </c>
      <c r="K40" s="535" t="s">
        <v>1729</v>
      </c>
      <c r="L40" s="536">
        <v>1903015</v>
      </c>
      <c r="M40" s="537" t="s">
        <v>1730</v>
      </c>
      <c r="N40" s="538">
        <v>190301500</v>
      </c>
      <c r="O40" s="539" t="s">
        <v>1731</v>
      </c>
      <c r="P40" s="529">
        <v>48</v>
      </c>
      <c r="Q40" s="460">
        <v>3</v>
      </c>
      <c r="R40" s="511">
        <v>2</v>
      </c>
      <c r="S40" s="540">
        <v>17000000</v>
      </c>
      <c r="T40" s="540">
        <v>44000000</v>
      </c>
      <c r="U40" s="467">
        <v>1</v>
      </c>
      <c r="V40" s="541">
        <v>2</v>
      </c>
      <c r="W40" s="540">
        <v>44000000</v>
      </c>
      <c r="X40" s="448">
        <v>2</v>
      </c>
      <c r="Y40" s="446"/>
      <c r="Z40" s="448"/>
      <c r="AA40" s="446">
        <v>17310000</v>
      </c>
      <c r="AB40" s="448"/>
      <c r="AC40" s="446"/>
      <c r="AD40" s="449" t="s">
        <v>1732</v>
      </c>
      <c r="AE40" s="449" t="s">
        <v>1733</v>
      </c>
      <c r="AF40" s="448" t="s">
        <v>1734</v>
      </c>
      <c r="AG40" s="350" t="s">
        <v>152</v>
      </c>
      <c r="AH40" s="464" t="s">
        <v>1726</v>
      </c>
      <c r="AI40" s="423" t="s">
        <v>1735</v>
      </c>
      <c r="AJ40" s="350" t="s">
        <v>1736</v>
      </c>
      <c r="AK40" s="504"/>
      <c r="AL40" s="350" t="s">
        <v>1623</v>
      </c>
      <c r="AM40" s="350"/>
      <c r="AN40" s="350"/>
    </row>
    <row r="41" spans="1:40" ht="104.25" customHeight="1" x14ac:dyDescent="0.25">
      <c r="A41" s="440"/>
      <c r="B41" s="426"/>
      <c r="C41" s="426"/>
      <c r="D41" s="459">
        <v>38</v>
      </c>
      <c r="E41" s="426" t="s">
        <v>195</v>
      </c>
      <c r="F41" s="426" t="s">
        <v>192</v>
      </c>
      <c r="G41" s="426" t="s">
        <v>193</v>
      </c>
      <c r="H41" s="426" t="s">
        <v>194</v>
      </c>
      <c r="I41" s="426" t="s">
        <v>179</v>
      </c>
      <c r="J41" s="530" t="s">
        <v>1371</v>
      </c>
      <c r="K41" s="530" t="s">
        <v>1371</v>
      </c>
      <c r="L41" s="530" t="s">
        <v>1371</v>
      </c>
      <c r="M41" s="530" t="s">
        <v>1371</v>
      </c>
      <c r="N41" s="530" t="s">
        <v>1371</v>
      </c>
      <c r="O41" s="530" t="s">
        <v>1371</v>
      </c>
      <c r="P41" s="529" t="s">
        <v>1371</v>
      </c>
      <c r="Q41" s="460">
        <v>0</v>
      </c>
      <c r="R41" s="511">
        <v>0</v>
      </c>
      <c r="S41" s="540"/>
      <c r="T41" s="542"/>
      <c r="U41" s="543">
        <v>0</v>
      </c>
      <c r="V41" s="485"/>
      <c r="W41" s="542"/>
      <c r="X41" s="448"/>
      <c r="Y41" s="446"/>
      <c r="Z41" s="448"/>
      <c r="AA41" s="446"/>
      <c r="AB41" s="448"/>
      <c r="AC41" s="446"/>
      <c r="AD41" s="449" t="s">
        <v>1713</v>
      </c>
      <c r="AE41" s="449"/>
      <c r="AF41" s="438" t="s">
        <v>1504</v>
      </c>
      <c r="AG41" s="350"/>
      <c r="AH41" s="452"/>
      <c r="AI41" s="350"/>
      <c r="AJ41" s="350"/>
      <c r="AK41" s="350"/>
      <c r="AL41" s="350" t="s">
        <v>1623</v>
      </c>
      <c r="AM41" s="350"/>
      <c r="AN41" s="350"/>
    </row>
    <row r="42" spans="1:40" ht="102.75" customHeight="1" x14ac:dyDescent="0.25">
      <c r="A42" s="440"/>
      <c r="B42" s="426"/>
      <c r="C42" s="426"/>
      <c r="D42" s="459">
        <v>39</v>
      </c>
      <c r="E42" s="426" t="s">
        <v>1191</v>
      </c>
      <c r="F42" s="426" t="s">
        <v>197</v>
      </c>
      <c r="G42" s="426" t="s">
        <v>198</v>
      </c>
      <c r="H42" s="426" t="s">
        <v>199</v>
      </c>
      <c r="I42" s="426" t="s">
        <v>179</v>
      </c>
      <c r="J42" s="544"/>
      <c r="K42" s="545"/>
      <c r="L42" s="545"/>
      <c r="M42" s="545"/>
      <c r="N42" s="545"/>
      <c r="O42" s="545"/>
      <c r="P42" s="545"/>
      <c r="Q42" s="460">
        <v>1</v>
      </c>
      <c r="R42" s="483">
        <v>1</v>
      </c>
      <c r="S42" s="505" t="s">
        <v>1371</v>
      </c>
      <c r="T42" s="505" t="s">
        <v>1371</v>
      </c>
      <c r="U42" s="467">
        <v>1</v>
      </c>
      <c r="V42" s="505" t="s">
        <v>1371</v>
      </c>
      <c r="W42" s="505" t="s">
        <v>1371</v>
      </c>
      <c r="X42" s="448"/>
      <c r="Y42" s="446"/>
      <c r="Z42" s="448"/>
      <c r="AA42" s="446"/>
      <c r="AB42" s="448"/>
      <c r="AC42" s="446"/>
      <c r="AD42" s="449" t="s">
        <v>1737</v>
      </c>
      <c r="AE42" s="449" t="s">
        <v>152</v>
      </c>
      <c r="AF42" s="438" t="s">
        <v>1504</v>
      </c>
      <c r="AG42" s="350"/>
      <c r="AH42" s="452"/>
      <c r="AI42" s="350"/>
      <c r="AJ42" s="350"/>
      <c r="AK42" s="350"/>
      <c r="AL42" s="350" t="s">
        <v>1623</v>
      </c>
      <c r="AM42" s="350"/>
      <c r="AN42" s="350"/>
    </row>
    <row r="43" spans="1:40" ht="112.5" customHeight="1" x14ac:dyDescent="0.25">
      <c r="A43" s="440"/>
      <c r="B43" s="426"/>
      <c r="C43" s="426"/>
      <c r="D43" s="459">
        <v>40</v>
      </c>
      <c r="E43" s="426" t="s">
        <v>200</v>
      </c>
      <c r="F43" s="426" t="s">
        <v>201</v>
      </c>
      <c r="G43" s="426" t="s">
        <v>202</v>
      </c>
      <c r="H43" s="426" t="s">
        <v>203</v>
      </c>
      <c r="I43" s="426" t="s">
        <v>1738</v>
      </c>
      <c r="J43" s="546" t="s">
        <v>1371</v>
      </c>
      <c r="K43" s="546" t="s">
        <v>1371</v>
      </c>
      <c r="L43" s="546" t="s">
        <v>1371</v>
      </c>
      <c r="M43" s="546" t="s">
        <v>1371</v>
      </c>
      <c r="N43" s="546" t="s">
        <v>1371</v>
      </c>
      <c r="O43" s="546" t="s">
        <v>1371</v>
      </c>
      <c r="P43" s="546" t="s">
        <v>1371</v>
      </c>
      <c r="Q43" s="460">
        <v>0</v>
      </c>
      <c r="R43" s="428">
        <v>0</v>
      </c>
      <c r="S43" s="505"/>
      <c r="T43" s="461"/>
      <c r="U43" s="467">
        <v>0</v>
      </c>
      <c r="V43" s="485"/>
      <c r="W43" s="547">
        <v>0</v>
      </c>
      <c r="X43" s="448"/>
      <c r="Y43" s="446"/>
      <c r="Z43" s="448"/>
      <c r="AA43" s="446"/>
      <c r="AB43" s="448"/>
      <c r="AC43" s="446"/>
      <c r="AD43" s="449" t="s">
        <v>1713</v>
      </c>
      <c r="AE43" s="449"/>
      <c r="AF43" s="424" t="s">
        <v>1724</v>
      </c>
      <c r="AG43" s="491" t="s">
        <v>1739</v>
      </c>
      <c r="AH43" s="464" t="s">
        <v>1740</v>
      </c>
      <c r="AI43" s="350"/>
      <c r="AJ43" s="350"/>
      <c r="AK43" s="350"/>
      <c r="AL43" s="350" t="s">
        <v>1623</v>
      </c>
      <c r="AM43" s="350"/>
      <c r="AN43" s="350"/>
    </row>
    <row r="44" spans="1:40" ht="148.5" customHeight="1" x14ac:dyDescent="0.25">
      <c r="A44" s="548" t="s">
        <v>292</v>
      </c>
      <c r="B44" s="426" t="s">
        <v>293</v>
      </c>
      <c r="C44" s="426" t="s">
        <v>1194</v>
      </c>
      <c r="D44" s="459">
        <v>41</v>
      </c>
      <c r="E44" s="426" t="s">
        <v>295</v>
      </c>
      <c r="F44" s="426" t="s">
        <v>1195</v>
      </c>
      <c r="G44" s="426" t="s">
        <v>297</v>
      </c>
      <c r="H44" s="426" t="s">
        <v>298</v>
      </c>
      <c r="I44" s="426" t="s">
        <v>1741</v>
      </c>
      <c r="J44" s="549" t="s">
        <v>1742</v>
      </c>
      <c r="K44" s="549" t="s">
        <v>1743</v>
      </c>
      <c r="L44" s="549">
        <v>4502001</v>
      </c>
      <c r="M44" s="549" t="s">
        <v>1744</v>
      </c>
      <c r="N44" s="549">
        <v>450200100</v>
      </c>
      <c r="O44" s="549" t="s">
        <v>1745</v>
      </c>
      <c r="P44" s="549">
        <v>3</v>
      </c>
      <c r="Q44" s="422">
        <v>1</v>
      </c>
      <c r="R44" s="422">
        <v>1</v>
      </c>
      <c r="S44" s="550">
        <v>1000000</v>
      </c>
      <c r="T44" s="550">
        <v>11500000</v>
      </c>
      <c r="U44" s="467">
        <f>R44/Q44*1</f>
        <v>1</v>
      </c>
      <c r="V44" s="448">
        <v>1</v>
      </c>
      <c r="W44" s="550">
        <v>1000000</v>
      </c>
      <c r="X44" s="448"/>
      <c r="Y44" s="446"/>
      <c r="Z44" s="448"/>
      <c r="AA44" s="446"/>
      <c r="AB44" s="448"/>
      <c r="AC44" s="446"/>
      <c r="AD44" s="449" t="s">
        <v>1746</v>
      </c>
      <c r="AE44" s="463"/>
      <c r="AF44" s="448" t="s">
        <v>1747</v>
      </c>
      <c r="AG44" s="350" t="s">
        <v>1636</v>
      </c>
      <c r="AH44" s="452" t="s">
        <v>1748</v>
      </c>
      <c r="AI44" s="350"/>
      <c r="AJ44" s="350"/>
      <c r="AK44" s="350"/>
      <c r="AL44" s="350" t="s">
        <v>1623</v>
      </c>
      <c r="AM44" s="350"/>
      <c r="AN44" s="350"/>
    </row>
    <row r="45" spans="1:40" ht="102" customHeight="1" x14ac:dyDescent="0.25">
      <c r="A45" s="548"/>
      <c r="B45" s="426"/>
      <c r="C45" s="426"/>
      <c r="D45" s="419">
        <v>42</v>
      </c>
      <c r="E45" s="426" t="s">
        <v>1198</v>
      </c>
      <c r="F45" s="426" t="s">
        <v>301</v>
      </c>
      <c r="G45" s="426" t="s">
        <v>302</v>
      </c>
      <c r="H45" s="426" t="s">
        <v>303</v>
      </c>
      <c r="I45" s="426" t="s">
        <v>1749</v>
      </c>
      <c r="J45" s="551"/>
      <c r="K45" s="508"/>
      <c r="L45" s="508"/>
      <c r="M45" s="508"/>
      <c r="N45" s="508"/>
      <c r="O45" s="508"/>
      <c r="P45" s="508"/>
      <c r="Q45" s="460">
        <v>0</v>
      </c>
      <c r="R45" s="428">
        <v>0</v>
      </c>
      <c r="S45" s="422">
        <v>0</v>
      </c>
      <c r="T45" s="489">
        <v>0</v>
      </c>
      <c r="U45" s="467">
        <v>0</v>
      </c>
      <c r="V45" s="485">
        <v>0</v>
      </c>
      <c r="W45" s="552">
        <v>0</v>
      </c>
      <c r="X45" s="448"/>
      <c r="Y45" s="446"/>
      <c r="Z45" s="448"/>
      <c r="AA45" s="446"/>
      <c r="AB45" s="448"/>
      <c r="AC45" s="446"/>
      <c r="AD45" s="474" t="s">
        <v>1750</v>
      </c>
      <c r="AE45" s="463"/>
      <c r="AF45" s="438" t="s">
        <v>1751</v>
      </c>
      <c r="AG45" s="350" t="s">
        <v>1752</v>
      </c>
      <c r="AH45" s="464" t="s">
        <v>1753</v>
      </c>
      <c r="AI45" s="350"/>
      <c r="AJ45" s="350"/>
      <c r="AK45" s="350"/>
      <c r="AL45" s="350" t="s">
        <v>1623</v>
      </c>
      <c r="AM45" s="350"/>
      <c r="AN45" s="350"/>
    </row>
    <row r="46" spans="1:40" ht="178.5" customHeight="1" x14ac:dyDescent="0.25">
      <c r="A46" s="548"/>
      <c r="B46" s="426"/>
      <c r="C46" s="426"/>
      <c r="D46" s="419">
        <v>43</v>
      </c>
      <c r="E46" s="426" t="s">
        <v>1202</v>
      </c>
      <c r="F46" s="426" t="s">
        <v>306</v>
      </c>
      <c r="G46" s="426" t="s">
        <v>307</v>
      </c>
      <c r="H46" s="426" t="s">
        <v>308</v>
      </c>
      <c r="I46" s="426" t="s">
        <v>1754</v>
      </c>
      <c r="J46" s="390"/>
      <c r="K46" s="426"/>
      <c r="L46" s="426"/>
      <c r="M46" s="426"/>
      <c r="N46" s="426"/>
      <c r="O46" s="426"/>
      <c r="P46" s="426"/>
      <c r="Q46" s="460">
        <v>0</v>
      </c>
      <c r="R46" s="428">
        <v>0</v>
      </c>
      <c r="S46" s="422"/>
      <c r="T46" s="489"/>
      <c r="U46" s="467">
        <v>0</v>
      </c>
      <c r="V46" s="485"/>
      <c r="W46" s="552"/>
      <c r="X46" s="448"/>
      <c r="Y46" s="446"/>
      <c r="Z46" s="448"/>
      <c r="AA46" s="446"/>
      <c r="AB46" s="448"/>
      <c r="AC46" s="446"/>
      <c r="AD46" s="474" t="s">
        <v>1678</v>
      </c>
      <c r="AE46" s="553"/>
      <c r="AF46" s="554" t="s">
        <v>1755</v>
      </c>
      <c r="AG46" s="424" t="s">
        <v>1756</v>
      </c>
      <c r="AH46" s="464" t="s">
        <v>1757</v>
      </c>
      <c r="AI46" s="350"/>
      <c r="AJ46" s="350"/>
      <c r="AK46" s="350"/>
      <c r="AL46" s="350" t="s">
        <v>1623</v>
      </c>
      <c r="AM46" s="350"/>
      <c r="AN46" s="350"/>
    </row>
    <row r="47" spans="1:40" ht="127.5" customHeight="1" x14ac:dyDescent="0.25">
      <c r="A47" s="548"/>
      <c r="B47" s="426"/>
      <c r="C47" s="426"/>
      <c r="D47" s="419">
        <v>44</v>
      </c>
      <c r="E47" s="426" t="s">
        <v>1204</v>
      </c>
      <c r="F47" s="426" t="s">
        <v>1758</v>
      </c>
      <c r="G47" s="426" t="s">
        <v>312</v>
      </c>
      <c r="H47" s="426" t="s">
        <v>313</v>
      </c>
      <c r="I47" s="426" t="s">
        <v>1754</v>
      </c>
      <c r="J47" s="546"/>
      <c r="K47" s="555"/>
      <c r="L47" s="555"/>
      <c r="M47" s="555"/>
      <c r="N47" s="555"/>
      <c r="O47" s="555"/>
      <c r="P47" s="555"/>
      <c r="Q47" s="460">
        <v>0</v>
      </c>
      <c r="R47" s="428">
        <v>0</v>
      </c>
      <c r="S47" s="422"/>
      <c r="T47" s="489"/>
      <c r="U47" s="467">
        <v>0</v>
      </c>
      <c r="V47" s="485"/>
      <c r="W47" s="552"/>
      <c r="X47" s="448"/>
      <c r="Y47" s="446"/>
      <c r="Z47" s="448"/>
      <c r="AA47" s="446"/>
      <c r="AB47" s="448"/>
      <c r="AC47" s="446"/>
      <c r="AD47" s="474" t="s">
        <v>1750</v>
      </c>
      <c r="AE47" s="463"/>
      <c r="AF47" s="438" t="s">
        <v>1504</v>
      </c>
      <c r="AG47" s="350"/>
      <c r="AH47" s="464" t="s">
        <v>1753</v>
      </c>
      <c r="AI47" s="350"/>
      <c r="AJ47" s="350"/>
      <c r="AK47" s="350"/>
      <c r="AL47" s="350" t="s">
        <v>1623</v>
      </c>
      <c r="AM47" s="350"/>
      <c r="AN47" s="350"/>
    </row>
    <row r="48" spans="1:40" ht="167.25" customHeight="1" x14ac:dyDescent="0.25">
      <c r="A48" s="548"/>
      <c r="B48" s="426" t="s">
        <v>380</v>
      </c>
      <c r="C48" s="426" t="s">
        <v>315</v>
      </c>
      <c r="D48" s="419">
        <v>45</v>
      </c>
      <c r="E48" s="426" t="s">
        <v>316</v>
      </c>
      <c r="F48" s="426" t="s">
        <v>317</v>
      </c>
      <c r="G48" s="426" t="s">
        <v>318</v>
      </c>
      <c r="H48" s="426" t="s">
        <v>319</v>
      </c>
      <c r="I48" s="426" t="s">
        <v>1759</v>
      </c>
      <c r="J48" s="556" t="s">
        <v>1760</v>
      </c>
      <c r="K48" s="556" t="s">
        <v>1761</v>
      </c>
      <c r="L48" s="556">
        <v>1202004</v>
      </c>
      <c r="M48" s="557" t="s">
        <v>1762</v>
      </c>
      <c r="N48" s="549">
        <v>120200400</v>
      </c>
      <c r="O48" s="549" t="s">
        <v>1763</v>
      </c>
      <c r="P48" s="558">
        <v>12</v>
      </c>
      <c r="Q48" s="422">
        <v>1</v>
      </c>
      <c r="R48" s="422">
        <v>1</v>
      </c>
      <c r="S48" s="559">
        <v>59761000</v>
      </c>
      <c r="T48" s="559">
        <v>59761000</v>
      </c>
      <c r="U48" s="467">
        <v>1</v>
      </c>
      <c r="V48" s="448">
        <v>1</v>
      </c>
      <c r="W48" s="559">
        <v>2131000</v>
      </c>
      <c r="X48" s="448">
        <v>1</v>
      </c>
      <c r="Y48" s="446">
        <v>57630000</v>
      </c>
      <c r="Z48" s="448"/>
      <c r="AA48" s="446"/>
      <c r="AB48" s="448"/>
      <c r="AC48" s="446"/>
      <c r="AD48" s="474" t="s">
        <v>1764</v>
      </c>
      <c r="AE48" s="449" t="s">
        <v>1765</v>
      </c>
      <c r="AF48" s="448" t="s">
        <v>1766</v>
      </c>
      <c r="AG48" s="350" t="s">
        <v>1767</v>
      </c>
      <c r="AH48" s="452"/>
      <c r="AI48" s="350"/>
      <c r="AJ48" s="350"/>
      <c r="AK48" s="350"/>
      <c r="AL48" s="350" t="s">
        <v>1623</v>
      </c>
      <c r="AM48" s="350"/>
      <c r="AN48" s="350"/>
    </row>
    <row r="49" spans="1:40" ht="157.5" customHeight="1" x14ac:dyDescent="0.25">
      <c r="A49" s="548"/>
      <c r="B49" s="426"/>
      <c r="C49" s="426" t="s">
        <v>321</v>
      </c>
      <c r="D49" s="419">
        <v>46</v>
      </c>
      <c r="E49" s="426" t="s">
        <v>322</v>
      </c>
      <c r="F49" s="426" t="s">
        <v>323</v>
      </c>
      <c r="G49" s="426" t="s">
        <v>324</v>
      </c>
      <c r="H49" s="426" t="s">
        <v>325</v>
      </c>
      <c r="I49" s="426" t="s">
        <v>1768</v>
      </c>
      <c r="J49" s="560" t="s">
        <v>1742</v>
      </c>
      <c r="K49" s="560" t="s">
        <v>1743</v>
      </c>
      <c r="L49" s="549">
        <v>4502001</v>
      </c>
      <c r="M49" s="560" t="s">
        <v>1744</v>
      </c>
      <c r="N49" s="549">
        <v>450200100</v>
      </c>
      <c r="O49" s="560" t="s">
        <v>1745</v>
      </c>
      <c r="P49" s="549">
        <v>3</v>
      </c>
      <c r="Q49" s="460">
        <v>3</v>
      </c>
      <c r="R49" s="428">
        <v>0</v>
      </c>
      <c r="S49" s="237">
        <v>0</v>
      </c>
      <c r="T49" s="489">
        <v>0</v>
      </c>
      <c r="U49" s="467">
        <f t="shared" ref="U49:U56" si="1">R49/Q49*1</f>
        <v>0</v>
      </c>
      <c r="V49" s="485"/>
      <c r="W49" s="552"/>
      <c r="X49" s="448"/>
      <c r="Y49" s="446"/>
      <c r="Z49" s="448"/>
      <c r="AA49" s="446"/>
      <c r="AB49" s="448"/>
      <c r="AC49" s="446"/>
      <c r="AD49" s="474" t="s">
        <v>1769</v>
      </c>
      <c r="AE49" s="463"/>
      <c r="AF49" s="438" t="s">
        <v>1504</v>
      </c>
      <c r="AG49" s="350"/>
      <c r="AH49" s="452"/>
      <c r="AI49" s="350"/>
      <c r="AJ49" s="350"/>
      <c r="AK49" s="350"/>
      <c r="AL49" s="350" t="s">
        <v>1623</v>
      </c>
      <c r="AM49" s="350"/>
      <c r="AN49" s="350"/>
    </row>
    <row r="50" spans="1:40" ht="180.75" customHeight="1" x14ac:dyDescent="0.25">
      <c r="A50" s="548"/>
      <c r="B50" s="426"/>
      <c r="C50" s="426"/>
      <c r="D50" s="561">
        <v>47</v>
      </c>
      <c r="E50" s="426" t="s">
        <v>1770</v>
      </c>
      <c r="F50" s="426" t="s">
        <v>1211</v>
      </c>
      <c r="G50" s="426" t="s">
        <v>1212</v>
      </c>
      <c r="H50" s="426" t="s">
        <v>330</v>
      </c>
      <c r="I50" s="426" t="s">
        <v>1771</v>
      </c>
      <c r="J50" s="562" t="s">
        <v>1772</v>
      </c>
      <c r="K50" s="426" t="s">
        <v>1773</v>
      </c>
      <c r="L50" s="563">
        <v>4599019</v>
      </c>
      <c r="M50" s="426" t="s">
        <v>1774</v>
      </c>
      <c r="N50" s="426">
        <v>459901900</v>
      </c>
      <c r="O50" s="564" t="s">
        <v>1775</v>
      </c>
      <c r="P50" s="426">
        <v>1</v>
      </c>
      <c r="Q50" s="460">
        <v>12</v>
      </c>
      <c r="R50" s="428">
        <v>15</v>
      </c>
      <c r="S50" s="565">
        <v>10085000</v>
      </c>
      <c r="T50" s="565">
        <v>6468972</v>
      </c>
      <c r="U50" s="467">
        <f t="shared" si="1"/>
        <v>1.25</v>
      </c>
      <c r="V50" s="427">
        <v>6</v>
      </c>
      <c r="W50" s="565">
        <v>5042500</v>
      </c>
      <c r="X50" s="448">
        <v>9</v>
      </c>
      <c r="Y50" s="446">
        <v>1426472</v>
      </c>
      <c r="Z50" s="448">
        <v>1</v>
      </c>
      <c r="AA50" s="446"/>
      <c r="AB50" s="448">
        <v>1</v>
      </c>
      <c r="AC50" s="446"/>
      <c r="AD50" s="449" t="s">
        <v>1776</v>
      </c>
      <c r="AE50" s="449" t="s">
        <v>1777</v>
      </c>
      <c r="AF50" s="424" t="s">
        <v>1778</v>
      </c>
      <c r="AG50" s="486" t="s">
        <v>1777</v>
      </c>
      <c r="AH50" s="452"/>
      <c r="AI50" s="491"/>
      <c r="AJ50" s="350"/>
      <c r="AK50" s="350"/>
      <c r="AL50" s="423" t="s">
        <v>1779</v>
      </c>
      <c r="AM50" s="350" t="s">
        <v>1780</v>
      </c>
      <c r="AN50" s="350"/>
    </row>
    <row r="51" spans="1:40" ht="282" customHeight="1" x14ac:dyDescent="0.25">
      <c r="A51" s="548"/>
      <c r="B51" s="426"/>
      <c r="C51" s="426"/>
      <c r="D51" s="419">
        <v>48</v>
      </c>
      <c r="E51" s="426" t="s">
        <v>332</v>
      </c>
      <c r="F51" s="426" t="s">
        <v>333</v>
      </c>
      <c r="G51" s="426" t="s">
        <v>334</v>
      </c>
      <c r="H51" s="426" t="s">
        <v>335</v>
      </c>
      <c r="I51" s="426" t="s">
        <v>1781</v>
      </c>
      <c r="J51" s="566" t="s">
        <v>1531</v>
      </c>
      <c r="K51" s="567" t="s">
        <v>1782</v>
      </c>
      <c r="L51" s="568">
        <v>1702011</v>
      </c>
      <c r="M51" s="567" t="s">
        <v>1783</v>
      </c>
      <c r="N51" s="568" t="s">
        <v>1784</v>
      </c>
      <c r="O51" s="498" t="s">
        <v>1785</v>
      </c>
      <c r="P51" s="530">
        <v>4</v>
      </c>
      <c r="Q51" s="460">
        <v>1</v>
      </c>
      <c r="R51" s="483">
        <v>10</v>
      </c>
      <c r="S51" s="565">
        <v>11779647</v>
      </c>
      <c r="T51" s="565">
        <v>9536271</v>
      </c>
      <c r="U51" s="467">
        <f t="shared" si="1"/>
        <v>10</v>
      </c>
      <c r="V51" s="427">
        <v>1</v>
      </c>
      <c r="W51" s="565">
        <v>1121688</v>
      </c>
      <c r="X51" s="448" t="s">
        <v>1786</v>
      </c>
      <c r="Y51" s="446" t="s">
        <v>1787</v>
      </c>
      <c r="Z51" s="448" t="s">
        <v>1788</v>
      </c>
      <c r="AA51" s="446" t="s">
        <v>1789</v>
      </c>
      <c r="AB51" s="448"/>
      <c r="AC51" s="446"/>
      <c r="AD51" s="449" t="s">
        <v>1790</v>
      </c>
      <c r="AE51" s="449" t="s">
        <v>1777</v>
      </c>
      <c r="AF51" s="448" t="s">
        <v>1791</v>
      </c>
      <c r="AG51" s="423" t="s">
        <v>1792</v>
      </c>
      <c r="AH51" s="452" t="s">
        <v>1793</v>
      </c>
      <c r="AI51" s="423" t="s">
        <v>1794</v>
      </c>
      <c r="AJ51" s="423" t="s">
        <v>1795</v>
      </c>
      <c r="AK51" s="350"/>
      <c r="AL51" s="448" t="s">
        <v>1796</v>
      </c>
      <c r="AM51" s="350" t="s">
        <v>1797</v>
      </c>
      <c r="AN51" s="350"/>
    </row>
    <row r="52" spans="1:40" ht="165.75" customHeight="1" x14ac:dyDescent="0.25">
      <c r="A52" s="548" t="s">
        <v>292</v>
      </c>
      <c r="B52" s="426"/>
      <c r="C52" s="426" t="s">
        <v>337</v>
      </c>
      <c r="D52" s="426">
        <v>49</v>
      </c>
      <c r="E52" s="426" t="s">
        <v>1798</v>
      </c>
      <c r="F52" s="426" t="s">
        <v>339</v>
      </c>
      <c r="G52" s="426" t="s">
        <v>1218</v>
      </c>
      <c r="H52" s="426" t="s">
        <v>341</v>
      </c>
      <c r="I52" s="426" t="s">
        <v>1799</v>
      </c>
      <c r="J52" s="426" t="s">
        <v>1800</v>
      </c>
      <c r="K52" s="426" t="s">
        <v>1743</v>
      </c>
      <c r="L52" s="426">
        <v>4502001</v>
      </c>
      <c r="M52" s="426" t="s">
        <v>1744</v>
      </c>
      <c r="N52" s="426">
        <v>450200108</v>
      </c>
      <c r="O52" s="426" t="s">
        <v>1801</v>
      </c>
      <c r="P52" s="426">
        <v>1</v>
      </c>
      <c r="Q52" s="426">
        <v>6</v>
      </c>
      <c r="R52" s="426">
        <v>3</v>
      </c>
      <c r="S52" s="565">
        <v>0</v>
      </c>
      <c r="T52" s="565">
        <v>0</v>
      </c>
      <c r="U52" s="467">
        <f t="shared" si="1"/>
        <v>0.5</v>
      </c>
      <c r="V52" s="427">
        <v>1</v>
      </c>
      <c r="W52" s="565">
        <v>0</v>
      </c>
      <c r="X52" s="448">
        <v>1</v>
      </c>
      <c r="Y52" s="446"/>
      <c r="Z52" s="448">
        <v>1</v>
      </c>
      <c r="AA52" s="446" t="s">
        <v>1802</v>
      </c>
      <c r="AB52" s="448"/>
      <c r="AC52" s="446"/>
      <c r="AD52" s="449" t="s">
        <v>1803</v>
      </c>
      <c r="AE52" s="449" t="s">
        <v>1777</v>
      </c>
      <c r="AF52" s="424" t="s">
        <v>1804</v>
      </c>
      <c r="AG52" s="491" t="s">
        <v>1777</v>
      </c>
      <c r="AH52" s="452"/>
      <c r="AI52" s="423" t="s">
        <v>1805</v>
      </c>
      <c r="AJ52" s="350" t="s">
        <v>1806</v>
      </c>
      <c r="AK52" s="350"/>
      <c r="AL52" s="448" t="s">
        <v>1807</v>
      </c>
      <c r="AM52" s="350" t="s">
        <v>1797</v>
      </c>
      <c r="AN52" s="350"/>
    </row>
    <row r="53" spans="1:40" ht="169.5" customHeight="1" x14ac:dyDescent="0.25">
      <c r="A53" s="548"/>
      <c r="B53" s="426"/>
      <c r="C53" s="426"/>
      <c r="D53" s="459">
        <v>50</v>
      </c>
      <c r="E53" s="426" t="s">
        <v>1808</v>
      </c>
      <c r="F53" s="426" t="s">
        <v>344</v>
      </c>
      <c r="G53" s="426" t="s">
        <v>345</v>
      </c>
      <c r="H53" s="426" t="s">
        <v>346</v>
      </c>
      <c r="I53" s="426" t="s">
        <v>1809</v>
      </c>
      <c r="J53" s="549" t="s">
        <v>1810</v>
      </c>
      <c r="K53" s="549" t="s">
        <v>1811</v>
      </c>
      <c r="L53" s="549">
        <v>4501024</v>
      </c>
      <c r="M53" s="549" t="s">
        <v>1812</v>
      </c>
      <c r="N53" s="549" t="s">
        <v>1813</v>
      </c>
      <c r="O53" s="549" t="s">
        <v>1814</v>
      </c>
      <c r="P53" s="549">
        <v>10</v>
      </c>
      <c r="Q53" s="460">
        <v>4</v>
      </c>
      <c r="R53" s="465">
        <v>2</v>
      </c>
      <c r="S53" s="569">
        <v>2000000</v>
      </c>
      <c r="T53" s="569">
        <v>2000000</v>
      </c>
      <c r="U53" s="467">
        <f t="shared" si="1"/>
        <v>0.5</v>
      </c>
      <c r="V53" s="427">
        <v>0</v>
      </c>
      <c r="W53" s="569">
        <v>0</v>
      </c>
      <c r="X53" s="448" t="s">
        <v>1815</v>
      </c>
      <c r="Y53" s="446">
        <v>2000000</v>
      </c>
      <c r="Z53" s="448"/>
      <c r="AA53" s="446"/>
      <c r="AB53" s="448"/>
      <c r="AC53" s="446"/>
      <c r="AD53" s="474" t="s">
        <v>1713</v>
      </c>
      <c r="AE53" s="463"/>
      <c r="AF53" s="448" t="s">
        <v>1816</v>
      </c>
      <c r="AG53" s="423" t="s">
        <v>1817</v>
      </c>
      <c r="AH53" s="452"/>
      <c r="AI53" s="423" t="s">
        <v>1818</v>
      </c>
      <c r="AJ53" s="350" t="s">
        <v>1819</v>
      </c>
      <c r="AK53" s="350"/>
      <c r="AL53" s="423" t="s">
        <v>1820</v>
      </c>
      <c r="AM53" s="350" t="s">
        <v>1821</v>
      </c>
      <c r="AN53" s="350"/>
    </row>
    <row r="54" spans="1:40" ht="205.5" customHeight="1" x14ac:dyDescent="0.25">
      <c r="A54" s="548"/>
      <c r="B54" s="426" t="s">
        <v>1822</v>
      </c>
      <c r="C54" s="426" t="s">
        <v>348</v>
      </c>
      <c r="D54" s="459">
        <v>51</v>
      </c>
      <c r="E54" s="426" t="s">
        <v>349</v>
      </c>
      <c r="F54" s="426" t="s">
        <v>1823</v>
      </c>
      <c r="G54" s="426" t="s">
        <v>351</v>
      </c>
      <c r="H54" s="426" t="s">
        <v>1224</v>
      </c>
      <c r="I54" s="426" t="s">
        <v>1824</v>
      </c>
      <c r="J54" s="423" t="s">
        <v>1654</v>
      </c>
      <c r="K54" s="423" t="s">
        <v>1655</v>
      </c>
      <c r="L54" s="423">
        <v>2201074</v>
      </c>
      <c r="M54" s="423" t="s">
        <v>1825</v>
      </c>
      <c r="N54" s="423">
        <v>2201067</v>
      </c>
      <c r="O54" s="423" t="s">
        <v>1826</v>
      </c>
      <c r="P54" s="423">
        <v>54</v>
      </c>
      <c r="Q54" s="570">
        <v>2</v>
      </c>
      <c r="R54" s="428">
        <v>2</v>
      </c>
      <c r="S54" s="422" t="s">
        <v>1827</v>
      </c>
      <c r="T54" s="489" t="s">
        <v>1828</v>
      </c>
      <c r="U54" s="467">
        <f t="shared" si="1"/>
        <v>1</v>
      </c>
      <c r="V54" s="485">
        <v>0</v>
      </c>
      <c r="W54" s="552">
        <v>0</v>
      </c>
      <c r="X54" s="448" t="s">
        <v>1829</v>
      </c>
      <c r="Y54" s="446"/>
      <c r="Z54" s="448">
        <v>0</v>
      </c>
      <c r="AA54" s="446"/>
      <c r="AB54" s="448" t="s">
        <v>1830</v>
      </c>
      <c r="AC54" s="446" t="s">
        <v>1828</v>
      </c>
      <c r="AD54" s="486" t="s">
        <v>1831</v>
      </c>
      <c r="AE54" s="449" t="s">
        <v>1832</v>
      </c>
      <c r="AF54" s="448" t="s">
        <v>1833</v>
      </c>
      <c r="AG54" s="423" t="s">
        <v>1834</v>
      </c>
      <c r="AH54" s="464" t="s">
        <v>1835</v>
      </c>
      <c r="AI54" s="491"/>
      <c r="AJ54" s="350"/>
      <c r="AK54" s="350"/>
      <c r="AL54" s="423" t="s">
        <v>1836</v>
      </c>
      <c r="AM54" s="350" t="s">
        <v>1653</v>
      </c>
      <c r="AN54" s="350"/>
    </row>
    <row r="55" spans="1:40" ht="152.25" customHeight="1" x14ac:dyDescent="0.25">
      <c r="A55" s="548" t="s">
        <v>292</v>
      </c>
      <c r="B55" s="426"/>
      <c r="C55" s="426"/>
      <c r="D55" s="419">
        <v>52</v>
      </c>
      <c r="E55" s="426" t="s">
        <v>1225</v>
      </c>
      <c r="F55" s="426" t="s">
        <v>1226</v>
      </c>
      <c r="G55" s="426" t="s">
        <v>356</v>
      </c>
      <c r="H55" s="426" t="s">
        <v>357</v>
      </c>
      <c r="I55" s="426" t="s">
        <v>1837</v>
      </c>
      <c r="J55" s="571" t="s">
        <v>1772</v>
      </c>
      <c r="K55" s="572" t="s">
        <v>1838</v>
      </c>
      <c r="L55" s="573" t="str">
        <f>'[1]GENERAL 2015-2025'!$E$60</f>
        <v>Desarrollo de acciones de fomento para la Conciliación de la vida familiar y laboral en el marco del Programa Nacional de Equidad Laboral con Enfoque Diferencial de Género.</v>
      </c>
      <c r="M55" s="574" t="str">
        <f>'[1]GENERAL 2015-2025'!$F$60</f>
        <v xml:space="preserve">Acciones de fomento para la Conciliaciòn de la Vida Familiar y Laboral.
</v>
      </c>
      <c r="N55" s="573" t="str">
        <f>'[1]GENERAL 2015-2025'!$G$60</f>
        <v>100% de acciones ejecutadas en el marco del Programa Nacional de Equidad Laboral con Enfoque Diferencial de Género</v>
      </c>
      <c r="O55" s="573" t="str">
        <f>'[1]GENERAL 2015-2025'!$H$60</f>
        <v>% de ejecución= (# de acciones ejecutadas/# total de acciones en el marco del programa nacional)*100</v>
      </c>
      <c r="P55" s="573">
        <v>12</v>
      </c>
      <c r="Q55" s="460">
        <v>1</v>
      </c>
      <c r="R55" s="428">
        <v>0</v>
      </c>
      <c r="S55" s="422"/>
      <c r="T55" s="489"/>
      <c r="U55" s="467">
        <f t="shared" si="1"/>
        <v>0</v>
      </c>
      <c r="V55" s="485"/>
      <c r="W55" s="552"/>
      <c r="X55" s="448"/>
      <c r="Y55" s="446"/>
      <c r="Z55" s="448" t="s">
        <v>1839</v>
      </c>
      <c r="AA55" s="446"/>
      <c r="AB55" s="448"/>
      <c r="AC55" s="446"/>
      <c r="AD55" s="449" t="s">
        <v>1840</v>
      </c>
      <c r="AE55" s="463"/>
      <c r="AF55" s="438" t="s">
        <v>1504</v>
      </c>
      <c r="AG55" s="350"/>
      <c r="AH55" s="452"/>
      <c r="AI55" s="491"/>
      <c r="AJ55" s="350"/>
      <c r="AK55" s="350"/>
      <c r="AL55" s="350" t="s">
        <v>1841</v>
      </c>
      <c r="AM55" s="350" t="s">
        <v>1797</v>
      </c>
      <c r="AN55" s="350"/>
    </row>
    <row r="56" spans="1:40" ht="191.25" customHeight="1" x14ac:dyDescent="0.25">
      <c r="A56" s="548"/>
      <c r="B56" s="426"/>
      <c r="C56" s="426"/>
      <c r="D56" s="419">
        <v>53</v>
      </c>
      <c r="E56" s="426" t="s">
        <v>1842</v>
      </c>
      <c r="F56" s="426" t="s">
        <v>1843</v>
      </c>
      <c r="G56" s="426" t="s">
        <v>1229</v>
      </c>
      <c r="H56" s="426" t="s">
        <v>361</v>
      </c>
      <c r="I56" s="426" t="s">
        <v>1844</v>
      </c>
      <c r="J56" s="575" t="s">
        <v>1845</v>
      </c>
      <c r="K56" s="575" t="s">
        <v>1845</v>
      </c>
      <c r="L56" s="575" t="s">
        <v>1845</v>
      </c>
      <c r="M56" s="575" t="s">
        <v>1845</v>
      </c>
      <c r="N56" s="575" t="s">
        <v>1845</v>
      </c>
      <c r="O56" s="575" t="s">
        <v>1845</v>
      </c>
      <c r="P56" s="575" t="s">
        <v>1845</v>
      </c>
      <c r="Q56" s="460">
        <v>1</v>
      </c>
      <c r="R56" s="428"/>
      <c r="S56" s="422"/>
      <c r="T56" s="489"/>
      <c r="U56" s="467">
        <f t="shared" si="1"/>
        <v>0</v>
      </c>
      <c r="V56" s="485"/>
      <c r="W56" s="552"/>
      <c r="X56" s="448"/>
      <c r="Y56" s="446"/>
      <c r="Z56" s="448"/>
      <c r="AA56" s="446"/>
      <c r="AB56" s="448"/>
      <c r="AC56" s="446"/>
      <c r="AD56" s="474" t="s">
        <v>1713</v>
      </c>
      <c r="AE56" s="463"/>
      <c r="AF56" s="438" t="s">
        <v>1504</v>
      </c>
      <c r="AG56" s="350"/>
      <c r="AH56" s="452"/>
      <c r="AI56" s="350"/>
      <c r="AJ56" s="350"/>
      <c r="AK56" s="350"/>
      <c r="AL56" s="423" t="s">
        <v>1846</v>
      </c>
      <c r="AM56" s="350" t="s">
        <v>1653</v>
      </c>
      <c r="AN56" s="350"/>
    </row>
    <row r="57" spans="1:40" ht="102" customHeight="1" x14ac:dyDescent="0.25">
      <c r="A57" s="548"/>
      <c r="B57" s="426"/>
      <c r="C57" s="426"/>
      <c r="D57" s="459">
        <v>54</v>
      </c>
      <c r="E57" s="426" t="s">
        <v>363</v>
      </c>
      <c r="F57" s="426" t="s">
        <v>1231</v>
      </c>
      <c r="G57" s="426" t="s">
        <v>365</v>
      </c>
      <c r="H57" s="426" t="s">
        <v>366</v>
      </c>
      <c r="I57" s="426" t="s">
        <v>1847</v>
      </c>
      <c r="J57" s="576"/>
      <c r="K57" s="444"/>
      <c r="L57" s="577"/>
      <c r="M57" s="444"/>
      <c r="N57" s="444"/>
      <c r="O57" s="444"/>
      <c r="P57" s="444"/>
      <c r="Q57" s="460">
        <v>0</v>
      </c>
      <c r="R57" s="428">
        <v>0</v>
      </c>
      <c r="S57" s="422"/>
      <c r="T57" s="489"/>
      <c r="U57" s="467">
        <v>0</v>
      </c>
      <c r="V57" s="485"/>
      <c r="W57" s="552"/>
      <c r="X57" s="448"/>
      <c r="Y57" s="446"/>
      <c r="Z57" s="448"/>
      <c r="AA57" s="446"/>
      <c r="AB57" s="448"/>
      <c r="AC57" s="446"/>
      <c r="AD57" s="449" t="s">
        <v>1848</v>
      </c>
      <c r="AE57" s="463"/>
      <c r="AF57" s="438" t="s">
        <v>1504</v>
      </c>
      <c r="AG57" s="350"/>
      <c r="AH57" s="464" t="s">
        <v>1753</v>
      </c>
      <c r="AI57" s="350"/>
      <c r="AJ57" s="350"/>
      <c r="AK57" s="350"/>
      <c r="AL57" s="423" t="s">
        <v>1849</v>
      </c>
      <c r="AM57" s="350" t="s">
        <v>1850</v>
      </c>
      <c r="AN57" s="350"/>
    </row>
    <row r="58" spans="1:40" ht="224.45" customHeight="1" x14ac:dyDescent="0.25">
      <c r="A58" s="548"/>
      <c r="B58" s="426" t="s">
        <v>368</v>
      </c>
      <c r="C58" s="426" t="s">
        <v>369</v>
      </c>
      <c r="D58" s="419">
        <v>55</v>
      </c>
      <c r="E58" s="426" t="s">
        <v>1233</v>
      </c>
      <c r="F58" s="426" t="s">
        <v>371</v>
      </c>
      <c r="G58" s="426" t="s">
        <v>372</v>
      </c>
      <c r="H58" s="426" t="s">
        <v>373</v>
      </c>
      <c r="I58" s="426" t="s">
        <v>1851</v>
      </c>
      <c r="J58" s="426" t="s">
        <v>1800</v>
      </c>
      <c r="K58" s="426" t="s">
        <v>1743</v>
      </c>
      <c r="L58" s="426">
        <v>4502038</v>
      </c>
      <c r="M58" s="426" t="str">
        <f>'[1]GENERAL 2015-2025'!$F$60</f>
        <v xml:space="preserve">Acciones de fomento para la Conciliaciòn de la Vida Familiar y Laboral.
</v>
      </c>
      <c r="N58" s="426">
        <v>450203800</v>
      </c>
      <c r="O58" s="426" t="str">
        <f>'[1]GENERAL 2015-2025'!$H$97</f>
        <v>Valor absoluto (Verificación de protocolos aplicados)</v>
      </c>
      <c r="P58" s="426">
        <v>1</v>
      </c>
      <c r="Q58" s="460">
        <v>1</v>
      </c>
      <c r="R58" s="428">
        <v>0</v>
      </c>
      <c r="S58" s="422"/>
      <c r="T58" s="489"/>
      <c r="U58" s="467">
        <v>1</v>
      </c>
      <c r="V58" s="485"/>
      <c r="W58" s="552"/>
      <c r="X58" s="448">
        <v>1</v>
      </c>
      <c r="Y58" s="446" t="s">
        <v>1852</v>
      </c>
      <c r="Z58" s="448"/>
      <c r="AA58" s="446"/>
      <c r="AB58" s="448"/>
      <c r="AC58" s="446"/>
      <c r="AD58" s="449" t="s">
        <v>1853</v>
      </c>
      <c r="AE58" s="449" t="s">
        <v>1854</v>
      </c>
      <c r="AF58" s="448" t="s">
        <v>1855</v>
      </c>
      <c r="AG58" s="350" t="s">
        <v>1856</v>
      </c>
      <c r="AH58" s="452"/>
      <c r="AI58" s="423" t="s">
        <v>1857</v>
      </c>
      <c r="AJ58" s="423" t="s">
        <v>1858</v>
      </c>
      <c r="AK58" s="350"/>
      <c r="AL58" s="423" t="s">
        <v>1859</v>
      </c>
      <c r="AM58" s="423" t="s">
        <v>1860</v>
      </c>
      <c r="AN58" s="350"/>
    </row>
    <row r="59" spans="1:40" ht="127.5" customHeight="1" x14ac:dyDescent="0.25">
      <c r="A59" s="548" t="s">
        <v>292</v>
      </c>
      <c r="B59" s="426"/>
      <c r="C59" s="426"/>
      <c r="D59" s="419">
        <v>56</v>
      </c>
      <c r="E59" s="426" t="s">
        <v>1861</v>
      </c>
      <c r="F59" s="426" t="s">
        <v>1862</v>
      </c>
      <c r="G59" s="426" t="s">
        <v>1237</v>
      </c>
      <c r="H59" s="426" t="s">
        <v>378</v>
      </c>
      <c r="I59" s="426" t="s">
        <v>1863</v>
      </c>
      <c r="J59" s="426" t="s">
        <v>1800</v>
      </c>
      <c r="K59" s="426" t="s">
        <v>1743</v>
      </c>
      <c r="L59" s="426">
        <v>4502038</v>
      </c>
      <c r="M59" s="426" t="str">
        <f>'[1]GENERAL 2015-2025'!$F$60</f>
        <v xml:space="preserve">Acciones de fomento para la Conciliaciòn de la Vida Familiar y Laboral.
</v>
      </c>
      <c r="N59" s="426">
        <v>450203800</v>
      </c>
      <c r="O59" s="426" t="str">
        <f>'[1]GENERAL 2015-2025'!$H$97</f>
        <v>Valor absoluto (Verificación de protocolos aplicados)</v>
      </c>
      <c r="P59" s="426">
        <v>1</v>
      </c>
      <c r="Q59" s="460">
        <v>12</v>
      </c>
      <c r="R59" s="428">
        <v>10</v>
      </c>
      <c r="S59" s="565">
        <v>10085000</v>
      </c>
      <c r="T59" s="565">
        <v>6822777</v>
      </c>
      <c r="U59" s="467">
        <f>R59/Q59*1</f>
        <v>0.83333333333333337</v>
      </c>
      <c r="V59" s="485">
        <v>1</v>
      </c>
      <c r="W59" s="578">
        <v>5250000</v>
      </c>
      <c r="X59" s="448">
        <v>9</v>
      </c>
      <c r="Y59" s="446">
        <v>1780277</v>
      </c>
      <c r="Z59" s="448"/>
      <c r="AA59" s="446"/>
      <c r="AB59" s="448"/>
      <c r="AC59" s="446"/>
      <c r="AD59" s="449" t="s">
        <v>1864</v>
      </c>
      <c r="AE59" s="449" t="s">
        <v>1865</v>
      </c>
      <c r="AF59" s="424" t="s">
        <v>1866</v>
      </c>
      <c r="AG59" s="491" t="s">
        <v>1777</v>
      </c>
      <c r="AH59" s="452"/>
      <c r="AI59" s="491" t="s">
        <v>1867</v>
      </c>
      <c r="AJ59" s="504" t="s">
        <v>1780</v>
      </c>
      <c r="AK59" s="350"/>
      <c r="AL59" s="423" t="s">
        <v>1868</v>
      </c>
      <c r="AM59" s="350" t="s">
        <v>1797</v>
      </c>
      <c r="AN59" s="350"/>
    </row>
    <row r="60" spans="1:40" ht="147.75" customHeight="1" x14ac:dyDescent="0.25">
      <c r="A60" s="579" t="s">
        <v>393</v>
      </c>
      <c r="B60" s="419" t="s">
        <v>394</v>
      </c>
      <c r="C60" s="419" t="s">
        <v>1086</v>
      </c>
      <c r="D60" s="459">
        <v>57</v>
      </c>
      <c r="E60" s="426" t="s">
        <v>1869</v>
      </c>
      <c r="F60" s="426" t="s">
        <v>1870</v>
      </c>
      <c r="G60" s="426" t="s">
        <v>1871</v>
      </c>
      <c r="H60" s="426" t="s">
        <v>399</v>
      </c>
      <c r="I60" s="426" t="s">
        <v>1872</v>
      </c>
      <c r="J60" s="530" t="s">
        <v>1654</v>
      </c>
      <c r="K60" s="530" t="s">
        <v>1873</v>
      </c>
      <c r="L60" s="530">
        <v>3301087</v>
      </c>
      <c r="M60" s="530" t="s">
        <v>1874</v>
      </c>
      <c r="N60" s="530">
        <v>330108701</v>
      </c>
      <c r="O60" s="530" t="s">
        <v>1875</v>
      </c>
      <c r="P60" s="530">
        <v>18785</v>
      </c>
      <c r="Q60" s="460">
        <v>1</v>
      </c>
      <c r="R60" s="511">
        <v>1</v>
      </c>
      <c r="S60" s="163" t="s">
        <v>1371</v>
      </c>
      <c r="T60" s="163" t="s">
        <v>1371</v>
      </c>
      <c r="U60" s="467">
        <f>R60/Q60*1</f>
        <v>1</v>
      </c>
      <c r="V60" s="427">
        <v>1</v>
      </c>
      <c r="W60" s="163" t="s">
        <v>1371</v>
      </c>
      <c r="X60" s="448"/>
      <c r="Y60" s="446"/>
      <c r="Z60" s="448">
        <v>0</v>
      </c>
      <c r="AA60" s="446">
        <v>2885000</v>
      </c>
      <c r="AB60" s="448"/>
      <c r="AC60" s="446">
        <v>5700000</v>
      </c>
      <c r="AD60" s="449" t="s">
        <v>1876</v>
      </c>
      <c r="AE60" s="449"/>
      <c r="AF60" s="438" t="s">
        <v>1504</v>
      </c>
      <c r="AG60" s="350"/>
      <c r="AH60" s="452"/>
      <c r="AI60" s="423" t="s">
        <v>1877</v>
      </c>
      <c r="AJ60" s="350" t="s">
        <v>1878</v>
      </c>
      <c r="AK60" s="350"/>
      <c r="AL60" s="423" t="s">
        <v>1879</v>
      </c>
      <c r="AM60" s="350" t="s">
        <v>1880</v>
      </c>
      <c r="AN60" s="350"/>
    </row>
    <row r="61" spans="1:40" ht="205.5" customHeight="1" x14ac:dyDescent="0.25">
      <c r="A61" s="579"/>
      <c r="B61" s="419"/>
      <c r="C61" s="419"/>
      <c r="D61" s="459">
        <v>58</v>
      </c>
      <c r="E61" s="426" t="s">
        <v>1243</v>
      </c>
      <c r="F61" s="426" t="s">
        <v>402</v>
      </c>
      <c r="G61" s="426" t="s">
        <v>403</v>
      </c>
      <c r="H61" s="426" t="s">
        <v>404</v>
      </c>
      <c r="I61" s="426" t="s">
        <v>1881</v>
      </c>
      <c r="J61" s="580" t="s">
        <v>1615</v>
      </c>
      <c r="K61" s="580" t="s">
        <v>1882</v>
      </c>
      <c r="L61" s="350">
        <v>4301037</v>
      </c>
      <c r="M61" s="580" t="s">
        <v>1883</v>
      </c>
      <c r="N61" s="581" t="s">
        <v>1884</v>
      </c>
      <c r="O61" s="580" t="s">
        <v>1885</v>
      </c>
      <c r="P61" s="423">
        <v>12</v>
      </c>
      <c r="Q61" s="460">
        <v>2</v>
      </c>
      <c r="R61" s="511">
        <v>2</v>
      </c>
      <c r="S61" s="514">
        <v>156112591.750193</v>
      </c>
      <c r="T61" s="514">
        <v>156112591.750193</v>
      </c>
      <c r="U61" s="467">
        <v>1</v>
      </c>
      <c r="V61" s="427">
        <v>2</v>
      </c>
      <c r="W61" s="514">
        <v>156112591.750193</v>
      </c>
      <c r="X61" s="448">
        <v>5</v>
      </c>
      <c r="Y61" s="446" t="s">
        <v>1886</v>
      </c>
      <c r="Z61" s="448">
        <v>0</v>
      </c>
      <c r="AA61" s="446">
        <v>158662000</v>
      </c>
      <c r="AB61" s="448">
        <v>0</v>
      </c>
      <c r="AC61" s="446"/>
      <c r="AD61" s="449" t="s">
        <v>1887</v>
      </c>
      <c r="AE61" s="449" t="s">
        <v>1888</v>
      </c>
      <c r="AF61" s="448" t="s">
        <v>1889</v>
      </c>
      <c r="AG61" s="350" t="s">
        <v>1888</v>
      </c>
      <c r="AH61" s="452"/>
      <c r="AI61" s="423" t="s">
        <v>1890</v>
      </c>
      <c r="AJ61" s="350" t="s">
        <v>1891</v>
      </c>
      <c r="AK61" s="350"/>
      <c r="AL61" s="350" t="s">
        <v>1623</v>
      </c>
      <c r="AM61" s="350"/>
      <c r="AN61" s="350"/>
    </row>
    <row r="62" spans="1:40" ht="248.25" customHeight="1" x14ac:dyDescent="0.25">
      <c r="A62" s="579"/>
      <c r="B62" s="419"/>
      <c r="C62" s="419"/>
      <c r="D62" s="459">
        <v>59</v>
      </c>
      <c r="E62" s="426" t="s">
        <v>1892</v>
      </c>
      <c r="F62" s="426" t="s">
        <v>1893</v>
      </c>
      <c r="G62" s="426" t="s">
        <v>411</v>
      </c>
      <c r="H62" s="426" t="s">
        <v>412</v>
      </c>
      <c r="I62" s="426" t="s">
        <v>1894</v>
      </c>
      <c r="J62" s="530" t="s">
        <v>1654</v>
      </c>
      <c r="K62" s="530" t="s">
        <v>1873</v>
      </c>
      <c r="L62" s="530">
        <v>3301073</v>
      </c>
      <c r="M62" s="530" t="s">
        <v>1895</v>
      </c>
      <c r="N62" s="530">
        <v>330107301</v>
      </c>
      <c r="O62" s="530" t="s">
        <v>1896</v>
      </c>
      <c r="P62" s="530">
        <v>1800</v>
      </c>
      <c r="Q62" s="460">
        <v>12</v>
      </c>
      <c r="R62" s="582">
        <v>12</v>
      </c>
      <c r="S62" s="175" t="s">
        <v>1371</v>
      </c>
      <c r="T62" s="175" t="s">
        <v>1371</v>
      </c>
      <c r="U62" s="467">
        <f>R62/Q62*1</f>
        <v>1</v>
      </c>
      <c r="V62" s="427">
        <v>12</v>
      </c>
      <c r="W62" s="175" t="s">
        <v>1371</v>
      </c>
      <c r="X62" s="448"/>
      <c r="Y62" s="446"/>
      <c r="Z62" s="448"/>
      <c r="AA62" s="446"/>
      <c r="AB62" s="448"/>
      <c r="AC62" s="446">
        <v>84770201</v>
      </c>
      <c r="AD62" s="449" t="s">
        <v>1897</v>
      </c>
      <c r="AE62" s="449" t="s">
        <v>1898</v>
      </c>
      <c r="AF62" s="438" t="s">
        <v>1504</v>
      </c>
      <c r="AG62" s="350"/>
      <c r="AH62" s="452"/>
      <c r="AI62" s="350"/>
      <c r="AJ62" s="350"/>
      <c r="AK62" s="350"/>
      <c r="AL62" s="423" t="s">
        <v>1899</v>
      </c>
      <c r="AM62" s="350" t="s">
        <v>1880</v>
      </c>
      <c r="AN62" s="350"/>
    </row>
    <row r="63" spans="1:40" ht="153" x14ac:dyDescent="0.25">
      <c r="A63" s="579"/>
      <c r="B63" s="419"/>
      <c r="C63" s="419"/>
      <c r="D63" s="459">
        <v>60</v>
      </c>
      <c r="E63" s="426" t="s">
        <v>1900</v>
      </c>
      <c r="F63" s="426" t="s">
        <v>415</v>
      </c>
      <c r="G63" s="426" t="s">
        <v>416</v>
      </c>
      <c r="H63" s="426" t="s">
        <v>417</v>
      </c>
      <c r="I63" s="426" t="s">
        <v>1894</v>
      </c>
      <c r="J63" s="545" t="s">
        <v>1901</v>
      </c>
      <c r="K63" s="545"/>
      <c r="L63" s="545"/>
      <c r="M63" s="545"/>
      <c r="N63" s="545"/>
      <c r="O63" s="545"/>
      <c r="P63" s="545"/>
      <c r="Q63" s="460">
        <v>1</v>
      </c>
      <c r="R63" s="511">
        <v>0</v>
      </c>
      <c r="S63" s="163">
        <v>0</v>
      </c>
      <c r="T63" s="163">
        <v>0</v>
      </c>
      <c r="U63" s="467">
        <f>R63/Q63*1</f>
        <v>0</v>
      </c>
      <c r="V63" s="427">
        <v>0</v>
      </c>
      <c r="W63" s="386">
        <v>0</v>
      </c>
      <c r="X63" s="448"/>
      <c r="Y63" s="446"/>
      <c r="Z63" s="448"/>
      <c r="AA63" s="446"/>
      <c r="AB63" s="448"/>
      <c r="AC63" s="446"/>
      <c r="AD63" s="486" t="s">
        <v>1678</v>
      </c>
      <c r="AE63" s="463"/>
      <c r="AF63" s="438" t="s">
        <v>1504</v>
      </c>
      <c r="AG63" s="350"/>
      <c r="AH63" s="452"/>
      <c r="AI63" s="350"/>
      <c r="AJ63" s="350"/>
      <c r="AK63" s="350"/>
      <c r="AL63" s="350" t="s">
        <v>1623</v>
      </c>
      <c r="AM63" s="350"/>
      <c r="AN63" s="350"/>
    </row>
    <row r="64" spans="1:40" ht="219" customHeight="1" x14ac:dyDescent="0.25">
      <c r="A64" s="579"/>
      <c r="B64" s="419"/>
      <c r="C64" s="419" t="s">
        <v>418</v>
      </c>
      <c r="D64" s="459">
        <v>61</v>
      </c>
      <c r="E64" s="426" t="s">
        <v>1902</v>
      </c>
      <c r="F64" s="426" t="s">
        <v>420</v>
      </c>
      <c r="G64" s="426" t="s">
        <v>421</v>
      </c>
      <c r="H64" s="426" t="s">
        <v>422</v>
      </c>
      <c r="I64" s="426" t="s">
        <v>1903</v>
      </c>
      <c r="J64" s="549" t="s">
        <v>1810</v>
      </c>
      <c r="K64" s="549" t="s">
        <v>1811</v>
      </c>
      <c r="L64" s="549">
        <v>4501024</v>
      </c>
      <c r="M64" s="549" t="s">
        <v>1812</v>
      </c>
      <c r="N64" s="549" t="s">
        <v>1813</v>
      </c>
      <c r="O64" s="549" t="s">
        <v>1814</v>
      </c>
      <c r="P64" s="549">
        <v>10</v>
      </c>
      <c r="Q64" s="422">
        <v>3</v>
      </c>
      <c r="R64" s="422">
        <v>3</v>
      </c>
      <c r="S64" s="583">
        <v>0</v>
      </c>
      <c r="T64" s="549" t="s">
        <v>1904</v>
      </c>
      <c r="U64" s="467">
        <f>R64/Q64*1</f>
        <v>1</v>
      </c>
      <c r="V64" s="448">
        <v>1</v>
      </c>
      <c r="W64" s="549" t="s">
        <v>1904</v>
      </c>
      <c r="X64" s="448" t="s">
        <v>1905</v>
      </c>
      <c r="Y64" s="446"/>
      <c r="Z64" s="448"/>
      <c r="AA64" s="446"/>
      <c r="AB64" s="448">
        <v>1</v>
      </c>
      <c r="AC64" s="446">
        <v>2885000</v>
      </c>
      <c r="AD64" s="474" t="s">
        <v>1906</v>
      </c>
      <c r="AE64" s="449" t="s">
        <v>1907</v>
      </c>
      <c r="AF64" s="424" t="s">
        <v>1908</v>
      </c>
      <c r="AG64" s="491" t="s">
        <v>1909</v>
      </c>
      <c r="AH64" s="452"/>
      <c r="AI64" s="423" t="s">
        <v>1910</v>
      </c>
      <c r="AJ64" s="423" t="s">
        <v>1911</v>
      </c>
      <c r="AK64" s="350"/>
      <c r="AL64" s="423" t="s">
        <v>1912</v>
      </c>
      <c r="AM64" s="423" t="s">
        <v>1913</v>
      </c>
      <c r="AN64" s="350"/>
    </row>
    <row r="65" spans="1:40" ht="127.5" x14ac:dyDescent="0.25">
      <c r="A65" s="579"/>
      <c r="B65" s="419"/>
      <c r="C65" s="419"/>
      <c r="D65" s="419">
        <v>62</v>
      </c>
      <c r="E65" s="426" t="s">
        <v>426</v>
      </c>
      <c r="F65" s="426" t="s">
        <v>427</v>
      </c>
      <c r="G65" s="426" t="s">
        <v>428</v>
      </c>
      <c r="H65" s="426" t="s">
        <v>429</v>
      </c>
      <c r="I65" s="426" t="s">
        <v>1914</v>
      </c>
      <c r="J65" s="545"/>
      <c r="K65" s="545"/>
      <c r="L65" s="545"/>
      <c r="M65" s="545"/>
      <c r="N65" s="545"/>
      <c r="O65" s="545"/>
      <c r="P65" s="545"/>
      <c r="Q65" s="460">
        <v>0</v>
      </c>
      <c r="R65" s="428">
        <v>0</v>
      </c>
      <c r="S65" s="422">
        <v>0</v>
      </c>
      <c r="T65" s="461">
        <v>0</v>
      </c>
      <c r="U65" s="467">
        <v>0</v>
      </c>
      <c r="V65" s="427">
        <v>0</v>
      </c>
      <c r="W65" s="446">
        <v>0</v>
      </c>
      <c r="X65" s="448"/>
      <c r="Y65" s="446"/>
      <c r="Z65" s="448"/>
      <c r="AA65" s="446"/>
      <c r="AB65" s="448"/>
      <c r="AC65" s="446"/>
      <c r="AD65" s="474" t="s">
        <v>1713</v>
      </c>
      <c r="AE65" s="463"/>
      <c r="AF65" s="438" t="s">
        <v>1504</v>
      </c>
      <c r="AG65" s="350"/>
      <c r="AH65" s="464" t="s">
        <v>1753</v>
      </c>
      <c r="AI65" s="423" t="s">
        <v>1915</v>
      </c>
      <c r="AJ65" s="350" t="s">
        <v>1916</v>
      </c>
      <c r="AK65" s="350"/>
      <c r="AL65" s="350" t="s">
        <v>1623</v>
      </c>
      <c r="AM65" s="350"/>
      <c r="AN65" s="350"/>
    </row>
    <row r="66" spans="1:40" ht="164.25" customHeight="1" x14ac:dyDescent="0.25">
      <c r="A66" s="579"/>
      <c r="B66" s="419"/>
      <c r="C66" s="419"/>
      <c r="D66" s="459">
        <v>63</v>
      </c>
      <c r="E66" s="426" t="s">
        <v>431</v>
      </c>
      <c r="F66" s="426" t="s">
        <v>432</v>
      </c>
      <c r="G66" s="426" t="s">
        <v>433</v>
      </c>
      <c r="H66" s="426" t="s">
        <v>434</v>
      </c>
      <c r="I66" s="426" t="s">
        <v>1917</v>
      </c>
      <c r="J66" s="500" t="s">
        <v>1615</v>
      </c>
      <c r="K66" s="500" t="s">
        <v>1918</v>
      </c>
      <c r="L66" s="500" t="s">
        <v>1919</v>
      </c>
      <c r="M66" s="500" t="s">
        <v>1920</v>
      </c>
      <c r="N66" s="500" t="s">
        <v>1921</v>
      </c>
      <c r="O66" s="500"/>
      <c r="P66" s="500">
        <v>48</v>
      </c>
      <c r="Q66" s="422">
        <v>0</v>
      </c>
      <c r="R66" s="422">
        <v>0</v>
      </c>
      <c r="S66" s="422">
        <v>0</v>
      </c>
      <c r="T66" s="461">
        <f>W66+Y66+AA66+AC66</f>
        <v>0</v>
      </c>
      <c r="U66" s="467">
        <v>0</v>
      </c>
      <c r="V66" s="448">
        <v>0</v>
      </c>
      <c r="W66" s="446">
        <v>0</v>
      </c>
      <c r="X66" s="448"/>
      <c r="Y66" s="446"/>
      <c r="Z66" s="448"/>
      <c r="AA66" s="446"/>
      <c r="AB66" s="448"/>
      <c r="AC66" s="446"/>
      <c r="AD66" s="474" t="s">
        <v>1922</v>
      </c>
      <c r="AE66" s="449" t="s">
        <v>1923</v>
      </c>
      <c r="AF66" s="424" t="s">
        <v>1504</v>
      </c>
      <c r="AG66" s="584"/>
      <c r="AH66" s="452"/>
      <c r="AI66" s="423" t="s">
        <v>1924</v>
      </c>
      <c r="AJ66" s="423" t="s">
        <v>1638</v>
      </c>
      <c r="AK66" s="350"/>
      <c r="AL66" s="350" t="s">
        <v>1623</v>
      </c>
      <c r="AM66" s="350"/>
      <c r="AN66" s="350"/>
    </row>
    <row r="67" spans="1:40" ht="148.5" customHeight="1" x14ac:dyDescent="0.25">
      <c r="A67" s="579"/>
      <c r="B67" s="419"/>
      <c r="C67" s="419"/>
      <c r="D67" s="419">
        <v>64</v>
      </c>
      <c r="E67" s="426" t="s">
        <v>436</v>
      </c>
      <c r="F67" s="426" t="s">
        <v>437</v>
      </c>
      <c r="G67" s="426" t="s">
        <v>438</v>
      </c>
      <c r="H67" s="426" t="s">
        <v>439</v>
      </c>
      <c r="I67" s="426" t="s">
        <v>1925</v>
      </c>
      <c r="J67" s="585"/>
      <c r="K67" s="585"/>
      <c r="L67" s="585"/>
      <c r="M67" s="586"/>
      <c r="N67" s="586"/>
      <c r="O67" s="586"/>
      <c r="P67" s="586"/>
      <c r="Q67" s="422">
        <v>60</v>
      </c>
      <c r="R67" s="422">
        <v>0</v>
      </c>
      <c r="S67" s="422">
        <v>0</v>
      </c>
      <c r="T67" s="461">
        <v>0</v>
      </c>
      <c r="U67" s="467">
        <v>0</v>
      </c>
      <c r="V67" s="448">
        <v>0</v>
      </c>
      <c r="W67" s="446">
        <v>0</v>
      </c>
      <c r="X67" s="448">
        <v>4</v>
      </c>
      <c r="Y67" s="446">
        <v>400000</v>
      </c>
      <c r="Z67" s="448"/>
      <c r="AA67" s="446"/>
      <c r="AB67" s="448"/>
      <c r="AC67" s="446"/>
      <c r="AD67" s="474" t="s">
        <v>1713</v>
      </c>
      <c r="AE67" s="449" t="s">
        <v>1926</v>
      </c>
      <c r="AF67" s="448" t="s">
        <v>1927</v>
      </c>
      <c r="AG67" s="350" t="s">
        <v>1928</v>
      </c>
      <c r="AH67" s="464"/>
      <c r="AI67" s="350" t="s">
        <v>1929</v>
      </c>
      <c r="AJ67" s="350" t="s">
        <v>1930</v>
      </c>
      <c r="AK67" s="350"/>
      <c r="AL67" s="423" t="s">
        <v>1931</v>
      </c>
      <c r="AM67" s="350" t="s">
        <v>1932</v>
      </c>
      <c r="AN67" s="350"/>
    </row>
    <row r="68" spans="1:40" ht="127.5" x14ac:dyDescent="0.25">
      <c r="A68" s="579"/>
      <c r="B68" s="419"/>
      <c r="C68" s="419"/>
      <c r="D68" s="419">
        <v>65</v>
      </c>
      <c r="E68" s="426" t="s">
        <v>1933</v>
      </c>
      <c r="F68" s="426" t="s">
        <v>1934</v>
      </c>
      <c r="G68" s="426" t="s">
        <v>1935</v>
      </c>
      <c r="H68" s="426" t="s">
        <v>446</v>
      </c>
      <c r="I68" s="426" t="s">
        <v>1936</v>
      </c>
      <c r="J68" s="586"/>
      <c r="K68" s="586"/>
      <c r="L68" s="585"/>
      <c r="M68" s="585"/>
      <c r="N68" s="585"/>
      <c r="O68" s="585"/>
      <c r="P68" s="585"/>
      <c r="Q68" s="460">
        <v>0</v>
      </c>
      <c r="R68" s="428">
        <v>0</v>
      </c>
      <c r="S68" s="422">
        <v>0</v>
      </c>
      <c r="T68" s="461">
        <v>0</v>
      </c>
      <c r="U68" s="467">
        <v>0</v>
      </c>
      <c r="V68" s="427">
        <v>0</v>
      </c>
      <c r="W68" s="446">
        <v>0</v>
      </c>
      <c r="X68" s="448"/>
      <c r="Y68" s="446"/>
      <c r="Z68" s="448"/>
      <c r="AA68" s="446"/>
      <c r="AB68" s="448"/>
      <c r="AC68" s="446"/>
      <c r="AD68" s="474" t="s">
        <v>1713</v>
      </c>
      <c r="AE68" s="449" t="s">
        <v>1926</v>
      </c>
      <c r="AF68" s="448" t="s">
        <v>1937</v>
      </c>
      <c r="AG68" s="350" t="s">
        <v>1585</v>
      </c>
      <c r="AH68" s="464" t="s">
        <v>1753</v>
      </c>
      <c r="AI68" s="423" t="s">
        <v>1938</v>
      </c>
      <c r="AJ68" s="350" t="s">
        <v>1930</v>
      </c>
      <c r="AK68" s="350"/>
      <c r="AL68" s="423" t="s">
        <v>1939</v>
      </c>
      <c r="AM68" s="350" t="s">
        <v>1932</v>
      </c>
      <c r="AN68" s="350"/>
    </row>
    <row r="69" spans="1:40" ht="114.75" customHeight="1" x14ac:dyDescent="0.25">
      <c r="A69" s="579"/>
      <c r="B69" s="419" t="s">
        <v>448</v>
      </c>
      <c r="C69" s="419" t="s">
        <v>449</v>
      </c>
      <c r="D69" s="419">
        <v>66</v>
      </c>
      <c r="E69" s="426" t="s">
        <v>450</v>
      </c>
      <c r="F69" s="426" t="s">
        <v>451</v>
      </c>
      <c r="G69" s="426" t="s">
        <v>452</v>
      </c>
      <c r="H69" s="426" t="s">
        <v>453</v>
      </c>
      <c r="I69" s="426" t="s">
        <v>1940</v>
      </c>
      <c r="J69" s="586"/>
      <c r="K69" s="586"/>
      <c r="L69" s="585"/>
      <c r="M69" s="585"/>
      <c r="N69" s="585"/>
      <c r="O69" s="585"/>
      <c r="P69" s="585"/>
      <c r="Q69" s="422">
        <v>0</v>
      </c>
      <c r="R69" s="422">
        <v>0</v>
      </c>
      <c r="S69" s="422">
        <v>0</v>
      </c>
      <c r="T69" s="163">
        <v>0</v>
      </c>
      <c r="U69" s="467">
        <v>0</v>
      </c>
      <c r="V69" s="448"/>
      <c r="W69" s="386"/>
      <c r="X69" s="448"/>
      <c r="Y69" s="446"/>
      <c r="Z69" s="448"/>
      <c r="AA69" s="446"/>
      <c r="AB69" s="448"/>
      <c r="AC69" s="446"/>
      <c r="AD69" s="474" t="s">
        <v>1713</v>
      </c>
      <c r="AE69" s="463" t="s">
        <v>1941</v>
      </c>
      <c r="AF69" s="438" t="s">
        <v>1942</v>
      </c>
      <c r="AG69" s="350" t="s">
        <v>1943</v>
      </c>
      <c r="AH69" s="452" t="s">
        <v>1485</v>
      </c>
      <c r="AI69" s="423" t="s">
        <v>1818</v>
      </c>
      <c r="AJ69" s="350" t="s">
        <v>1819</v>
      </c>
      <c r="AK69" s="350"/>
      <c r="AL69" s="350" t="s">
        <v>1623</v>
      </c>
      <c r="AM69" s="350"/>
      <c r="AN69" s="350"/>
    </row>
    <row r="70" spans="1:40" ht="89.25" customHeight="1" x14ac:dyDescent="0.25">
      <c r="A70" s="579"/>
      <c r="B70" s="419"/>
      <c r="C70" s="419"/>
      <c r="D70" s="419">
        <v>67</v>
      </c>
      <c r="E70" s="426" t="s">
        <v>456</v>
      </c>
      <c r="F70" s="426" t="s">
        <v>457</v>
      </c>
      <c r="G70" s="426" t="s">
        <v>458</v>
      </c>
      <c r="H70" s="426" t="s">
        <v>459</v>
      </c>
      <c r="I70" s="426" t="s">
        <v>1944</v>
      </c>
      <c r="J70" s="586"/>
      <c r="K70" s="586"/>
      <c r="L70" s="585"/>
      <c r="M70" s="585"/>
      <c r="N70" s="585"/>
      <c r="O70" s="585"/>
      <c r="P70" s="585"/>
      <c r="Q70" s="460">
        <v>0</v>
      </c>
      <c r="R70" s="428">
        <v>0</v>
      </c>
      <c r="S70" s="422">
        <v>0</v>
      </c>
      <c r="T70" s="489">
        <v>0</v>
      </c>
      <c r="U70" s="467">
        <v>0</v>
      </c>
      <c r="V70" s="485">
        <v>0</v>
      </c>
      <c r="W70" s="552">
        <v>0</v>
      </c>
      <c r="X70" s="448"/>
      <c r="Y70" s="446"/>
      <c r="Z70" s="448"/>
      <c r="AA70" s="446"/>
      <c r="AB70" s="448"/>
      <c r="AC70" s="446"/>
      <c r="AD70" s="587" t="s">
        <v>1945</v>
      </c>
      <c r="AE70" s="463" t="s">
        <v>1941</v>
      </c>
      <c r="AF70" s="438" t="s">
        <v>1504</v>
      </c>
      <c r="AG70" s="350"/>
      <c r="AH70" s="464" t="s">
        <v>1753</v>
      </c>
      <c r="AI70" s="423" t="s">
        <v>1946</v>
      </c>
      <c r="AJ70" s="350" t="s">
        <v>1916</v>
      </c>
      <c r="AK70" s="350"/>
      <c r="AL70" s="350" t="s">
        <v>1623</v>
      </c>
      <c r="AM70" s="350"/>
      <c r="AN70" s="350"/>
    </row>
    <row r="71" spans="1:40" ht="155.25" customHeight="1" x14ac:dyDescent="0.25">
      <c r="A71" s="579"/>
      <c r="B71" s="419"/>
      <c r="C71" s="419"/>
      <c r="D71" s="459">
        <v>68</v>
      </c>
      <c r="E71" s="426" t="s">
        <v>461</v>
      </c>
      <c r="F71" s="426" t="s">
        <v>462</v>
      </c>
      <c r="G71" s="426" t="s">
        <v>463</v>
      </c>
      <c r="H71" s="426" t="s">
        <v>464</v>
      </c>
      <c r="I71" s="426" t="s">
        <v>1947</v>
      </c>
      <c r="J71" s="549" t="s">
        <v>1948</v>
      </c>
      <c r="K71" s="549" t="s">
        <v>1949</v>
      </c>
      <c r="L71" s="549">
        <v>4101023</v>
      </c>
      <c r="M71" s="549" t="s">
        <v>1950</v>
      </c>
      <c r="N71" s="549" t="s">
        <v>1951</v>
      </c>
      <c r="O71" s="549" t="s">
        <v>1952</v>
      </c>
      <c r="P71" s="549">
        <v>2500</v>
      </c>
      <c r="Q71" s="460">
        <v>1</v>
      </c>
      <c r="R71" s="483">
        <v>1</v>
      </c>
      <c r="S71" s="569">
        <v>1500000</v>
      </c>
      <c r="T71" s="569">
        <v>1500000</v>
      </c>
      <c r="U71" s="467">
        <f>R71/Q71*1</f>
        <v>1</v>
      </c>
      <c r="V71" s="427">
        <v>0</v>
      </c>
      <c r="W71" s="569">
        <v>0</v>
      </c>
      <c r="X71" s="448" t="s">
        <v>1953</v>
      </c>
      <c r="Y71" s="569" t="s">
        <v>1954</v>
      </c>
      <c r="Z71" s="448"/>
      <c r="AA71" s="446"/>
      <c r="AB71" s="448"/>
      <c r="AC71" s="446"/>
      <c r="AD71" s="474" t="s">
        <v>1713</v>
      </c>
      <c r="AE71" s="449" t="s">
        <v>1926</v>
      </c>
      <c r="AF71" s="424" t="s">
        <v>1955</v>
      </c>
      <c r="AG71" s="491" t="s">
        <v>1956</v>
      </c>
      <c r="AH71" s="452"/>
      <c r="AI71" s="423" t="s">
        <v>1957</v>
      </c>
      <c r="AJ71" s="350" t="s">
        <v>1819</v>
      </c>
      <c r="AK71" s="350"/>
      <c r="AL71" s="423" t="s">
        <v>1958</v>
      </c>
      <c r="AM71" s="423" t="s">
        <v>1959</v>
      </c>
      <c r="AN71" s="350"/>
    </row>
    <row r="72" spans="1:40" ht="177.75" customHeight="1" x14ac:dyDescent="0.25">
      <c r="A72" s="579"/>
      <c r="B72" s="419"/>
      <c r="C72" s="419" t="s">
        <v>466</v>
      </c>
      <c r="D72" s="459">
        <v>69</v>
      </c>
      <c r="E72" s="426" t="s">
        <v>467</v>
      </c>
      <c r="F72" s="426" t="s">
        <v>468</v>
      </c>
      <c r="G72" s="426" t="s">
        <v>469</v>
      </c>
      <c r="H72" s="426" t="s">
        <v>470</v>
      </c>
      <c r="I72" s="426" t="s">
        <v>1960</v>
      </c>
      <c r="J72" s="549" t="s">
        <v>1811</v>
      </c>
      <c r="K72" s="549">
        <v>4501024</v>
      </c>
      <c r="L72" s="549" t="s">
        <v>1812</v>
      </c>
      <c r="M72" s="549" t="s">
        <v>1813</v>
      </c>
      <c r="N72" s="549" t="s">
        <v>1814</v>
      </c>
      <c r="O72" s="549">
        <v>10</v>
      </c>
      <c r="P72" s="549">
        <v>10</v>
      </c>
      <c r="Q72" s="460">
        <v>12</v>
      </c>
      <c r="R72" s="483">
        <v>12</v>
      </c>
      <c r="S72" s="588">
        <v>4500000</v>
      </c>
      <c r="T72" s="549" t="s">
        <v>1904</v>
      </c>
      <c r="U72" s="467">
        <f>R72/Q72*1</f>
        <v>1</v>
      </c>
      <c r="V72" s="483">
        <v>12</v>
      </c>
      <c r="W72" s="549" t="s">
        <v>1904</v>
      </c>
      <c r="X72" s="448" t="s">
        <v>1961</v>
      </c>
      <c r="Y72" s="446" t="s">
        <v>1962</v>
      </c>
      <c r="Z72" s="448"/>
      <c r="AA72" s="446"/>
      <c r="AB72" s="448"/>
      <c r="AC72" s="446"/>
      <c r="AD72" s="474" t="s">
        <v>1963</v>
      </c>
      <c r="AE72" s="449" t="s">
        <v>1964</v>
      </c>
      <c r="AF72" s="448" t="s">
        <v>1965</v>
      </c>
      <c r="AG72" s="423" t="s">
        <v>1966</v>
      </c>
      <c r="AH72" s="464" t="s">
        <v>1967</v>
      </c>
      <c r="AI72" s="423" t="s">
        <v>1818</v>
      </c>
      <c r="AJ72" s="350" t="s">
        <v>1819</v>
      </c>
      <c r="AK72" s="350"/>
      <c r="AL72" s="423" t="s">
        <v>1968</v>
      </c>
      <c r="AM72" s="423" t="s">
        <v>1969</v>
      </c>
      <c r="AN72" s="350"/>
    </row>
    <row r="73" spans="1:40" ht="185.25" customHeight="1" x14ac:dyDescent="0.25">
      <c r="A73" s="579"/>
      <c r="B73" s="419"/>
      <c r="C73" s="419"/>
      <c r="D73" s="419">
        <v>70</v>
      </c>
      <c r="E73" s="426" t="s">
        <v>472</v>
      </c>
      <c r="F73" s="426" t="s">
        <v>473</v>
      </c>
      <c r="G73" s="426" t="s">
        <v>474</v>
      </c>
      <c r="H73" s="426" t="s">
        <v>475</v>
      </c>
      <c r="I73" s="426" t="s">
        <v>476</v>
      </c>
      <c r="J73" s="589"/>
      <c r="K73" s="590"/>
      <c r="L73" s="590"/>
      <c r="M73" s="585"/>
      <c r="N73" s="585"/>
      <c r="O73" s="585"/>
      <c r="P73" s="585"/>
      <c r="Q73" s="460">
        <v>2</v>
      </c>
      <c r="R73" s="483">
        <v>7</v>
      </c>
      <c r="S73" s="422" t="s">
        <v>1371</v>
      </c>
      <c r="T73" s="489" t="s">
        <v>1970</v>
      </c>
      <c r="U73" s="467">
        <v>1</v>
      </c>
      <c r="V73" s="427">
        <v>1</v>
      </c>
      <c r="W73" s="446" t="s">
        <v>1371</v>
      </c>
      <c r="X73" s="448" t="s">
        <v>1971</v>
      </c>
      <c r="Y73" s="446" t="s">
        <v>1970</v>
      </c>
      <c r="Z73" s="448"/>
      <c r="AA73" s="446" t="s">
        <v>1972</v>
      </c>
      <c r="AB73" s="448"/>
      <c r="AC73" s="446" t="s">
        <v>1973</v>
      </c>
      <c r="AD73" s="587" t="s">
        <v>1974</v>
      </c>
      <c r="AE73" s="449" t="s">
        <v>1975</v>
      </c>
      <c r="AF73" s="448" t="s">
        <v>1976</v>
      </c>
      <c r="AG73" s="423" t="s">
        <v>1977</v>
      </c>
      <c r="AH73" s="452" t="s">
        <v>1978</v>
      </c>
      <c r="AI73" s="423" t="s">
        <v>1979</v>
      </c>
      <c r="AJ73" s="423" t="s">
        <v>1980</v>
      </c>
      <c r="AK73" s="350"/>
      <c r="AL73" s="423" t="s">
        <v>1981</v>
      </c>
      <c r="AM73" s="423" t="s">
        <v>1982</v>
      </c>
      <c r="AN73" s="350"/>
    </row>
    <row r="74" spans="1:40" ht="140.25" x14ac:dyDescent="0.25">
      <c r="A74" s="579"/>
      <c r="B74" s="419"/>
      <c r="C74" s="419"/>
      <c r="D74" s="419">
        <v>71</v>
      </c>
      <c r="E74" s="426" t="s">
        <v>477</v>
      </c>
      <c r="F74" s="426" t="s">
        <v>478</v>
      </c>
      <c r="G74" s="426" t="s">
        <v>479</v>
      </c>
      <c r="H74" s="426" t="s">
        <v>480</v>
      </c>
      <c r="I74" s="426" t="s">
        <v>1983</v>
      </c>
      <c r="J74" s="589"/>
      <c r="K74" s="590"/>
      <c r="L74" s="590"/>
      <c r="M74" s="585"/>
      <c r="N74" s="585"/>
      <c r="O74" s="585"/>
      <c r="P74" s="585"/>
      <c r="Q74" s="422">
        <v>0</v>
      </c>
      <c r="R74" s="422">
        <v>0</v>
      </c>
      <c r="S74" s="422">
        <v>0</v>
      </c>
      <c r="T74" s="163">
        <v>0</v>
      </c>
      <c r="U74" s="467">
        <v>0</v>
      </c>
      <c r="V74" s="448">
        <v>0</v>
      </c>
      <c r="W74" s="386">
        <v>0</v>
      </c>
      <c r="X74" s="448"/>
      <c r="Y74" s="446"/>
      <c r="Z74" s="448"/>
      <c r="AA74" s="446"/>
      <c r="AB74" s="448"/>
      <c r="AC74" s="446"/>
      <c r="AD74" s="587" t="s">
        <v>1984</v>
      </c>
      <c r="AE74" s="449" t="s">
        <v>1985</v>
      </c>
      <c r="AF74" s="438" t="s">
        <v>1942</v>
      </c>
      <c r="AG74" s="350" t="s">
        <v>1943</v>
      </c>
      <c r="AH74" s="452" t="s">
        <v>1986</v>
      </c>
      <c r="AI74" s="423" t="s">
        <v>1987</v>
      </c>
      <c r="AJ74" s="423" t="s">
        <v>1988</v>
      </c>
      <c r="AK74" s="350"/>
      <c r="AL74" s="423" t="s">
        <v>1989</v>
      </c>
      <c r="AM74" s="423" t="s">
        <v>1990</v>
      </c>
      <c r="AN74" s="350" t="s">
        <v>1991</v>
      </c>
    </row>
    <row r="75" spans="1:40" ht="132" customHeight="1" x14ac:dyDescent="0.25">
      <c r="A75" s="579"/>
      <c r="B75" s="419"/>
      <c r="C75" s="419"/>
      <c r="D75" s="419">
        <v>72</v>
      </c>
      <c r="E75" s="426" t="s">
        <v>483</v>
      </c>
      <c r="F75" s="426" t="s">
        <v>484</v>
      </c>
      <c r="G75" s="426" t="s">
        <v>485</v>
      </c>
      <c r="H75" s="426" t="s">
        <v>486</v>
      </c>
      <c r="I75" s="426" t="s">
        <v>1992</v>
      </c>
      <c r="J75" s="549" t="s">
        <v>1519</v>
      </c>
      <c r="K75" s="549" t="s">
        <v>1993</v>
      </c>
      <c r="L75" s="549">
        <v>4501001</v>
      </c>
      <c r="M75" s="549" t="s">
        <v>1994</v>
      </c>
      <c r="N75" s="549">
        <v>450100100</v>
      </c>
      <c r="O75" s="549" t="s">
        <v>1995</v>
      </c>
      <c r="P75" s="549">
        <v>12</v>
      </c>
      <c r="Q75" s="460">
        <v>1</v>
      </c>
      <c r="R75" s="483">
        <v>1</v>
      </c>
      <c r="S75" s="591">
        <v>29855000</v>
      </c>
      <c r="T75" s="591">
        <v>29855000</v>
      </c>
      <c r="U75" s="467">
        <f>R75/Q75*1</f>
        <v>1</v>
      </c>
      <c r="V75" s="427">
        <v>0</v>
      </c>
      <c r="W75" s="591">
        <v>1000000</v>
      </c>
      <c r="X75" s="448" t="s">
        <v>1996</v>
      </c>
      <c r="Y75" s="446" t="s">
        <v>1997</v>
      </c>
      <c r="Z75" s="448"/>
      <c r="AA75" s="446"/>
      <c r="AB75" s="448"/>
      <c r="AC75" s="446"/>
      <c r="AD75" s="474" t="s">
        <v>1998</v>
      </c>
      <c r="AE75" s="449" t="s">
        <v>1985</v>
      </c>
      <c r="AF75" s="448" t="s">
        <v>1999</v>
      </c>
      <c r="AG75" s="350" t="s">
        <v>2000</v>
      </c>
      <c r="AH75" s="452"/>
      <c r="AI75" s="423" t="s">
        <v>1818</v>
      </c>
      <c r="AJ75" s="350" t="s">
        <v>1819</v>
      </c>
      <c r="AK75" s="350"/>
      <c r="AL75" s="423" t="s">
        <v>2001</v>
      </c>
      <c r="AM75" s="423" t="s">
        <v>2002</v>
      </c>
      <c r="AN75" s="350"/>
    </row>
    <row r="76" spans="1:40" ht="215.25" customHeight="1" x14ac:dyDescent="0.25">
      <c r="A76" s="579"/>
      <c r="B76" s="419"/>
      <c r="C76" s="419"/>
      <c r="D76" s="459">
        <v>73</v>
      </c>
      <c r="E76" s="426" t="s">
        <v>1260</v>
      </c>
      <c r="F76" s="426" t="s">
        <v>489</v>
      </c>
      <c r="G76" s="426" t="s">
        <v>490</v>
      </c>
      <c r="H76" s="426" t="s">
        <v>491</v>
      </c>
      <c r="I76" s="426" t="s">
        <v>2003</v>
      </c>
      <c r="J76" s="423" t="s">
        <v>1615</v>
      </c>
      <c r="K76" s="423" t="s">
        <v>1949</v>
      </c>
      <c r="L76" s="423" t="s">
        <v>2004</v>
      </c>
      <c r="M76" s="423" t="s">
        <v>2005</v>
      </c>
      <c r="N76" s="423" t="s">
        <v>2006</v>
      </c>
      <c r="O76" s="522" t="s">
        <v>1704</v>
      </c>
      <c r="P76" s="423">
        <v>48</v>
      </c>
      <c r="Q76" s="592">
        <v>0.09</v>
      </c>
      <c r="R76" s="460">
        <v>0</v>
      </c>
      <c r="S76" s="422" t="s">
        <v>1079</v>
      </c>
      <c r="T76" s="461" t="s">
        <v>1079</v>
      </c>
      <c r="U76" s="467">
        <v>1</v>
      </c>
      <c r="V76" s="427">
        <v>0</v>
      </c>
      <c r="W76" s="446" t="s">
        <v>1079</v>
      </c>
      <c r="X76" s="448"/>
      <c r="Y76" s="446"/>
      <c r="Z76" s="448"/>
      <c r="AA76" s="446"/>
      <c r="AB76" s="448"/>
      <c r="AC76" s="446"/>
      <c r="AD76" s="486" t="s">
        <v>2007</v>
      </c>
      <c r="AE76" s="449" t="s">
        <v>2008</v>
      </c>
      <c r="AF76" s="448" t="s">
        <v>2009</v>
      </c>
      <c r="AG76" s="350"/>
      <c r="AH76" s="593" t="s">
        <v>2010</v>
      </c>
      <c r="AI76" s="423" t="s">
        <v>2011</v>
      </c>
      <c r="AJ76" s="423" t="s">
        <v>2012</v>
      </c>
      <c r="AK76" s="350"/>
      <c r="AL76" s="423" t="s">
        <v>2013</v>
      </c>
      <c r="AM76" s="423" t="s">
        <v>2014</v>
      </c>
      <c r="AN76" s="350"/>
    </row>
    <row r="77" spans="1:40" ht="148.5" customHeight="1" x14ac:dyDescent="0.25">
      <c r="A77" s="594" t="s">
        <v>495</v>
      </c>
      <c r="B77" s="419" t="s">
        <v>496</v>
      </c>
      <c r="C77" s="419" t="s">
        <v>497</v>
      </c>
      <c r="D77" s="419">
        <v>74</v>
      </c>
      <c r="E77" s="426" t="s">
        <v>1262</v>
      </c>
      <c r="F77" s="426" t="s">
        <v>1263</v>
      </c>
      <c r="G77" s="426" t="s">
        <v>500</v>
      </c>
      <c r="H77" s="426" t="s">
        <v>501</v>
      </c>
      <c r="I77" s="426" t="s">
        <v>2015</v>
      </c>
      <c r="J77" s="549" t="s">
        <v>1519</v>
      </c>
      <c r="K77" s="549" t="s">
        <v>1993</v>
      </c>
      <c r="L77" s="549">
        <v>4501001</v>
      </c>
      <c r="M77" s="549" t="s">
        <v>1994</v>
      </c>
      <c r="N77" s="549">
        <v>450100100</v>
      </c>
      <c r="O77" s="549" t="s">
        <v>1995</v>
      </c>
      <c r="P77" s="549">
        <v>12</v>
      </c>
      <c r="Q77" s="422">
        <v>1</v>
      </c>
      <c r="R77" s="422">
        <v>1</v>
      </c>
      <c r="S77" s="595">
        <v>3855000</v>
      </c>
      <c r="T77" s="595">
        <v>3855000</v>
      </c>
      <c r="U77" s="467">
        <f>R77/Q77*1</f>
        <v>1</v>
      </c>
      <c r="V77" s="448">
        <v>1</v>
      </c>
      <c r="W77" s="595">
        <v>1000000</v>
      </c>
      <c r="X77" s="448">
        <v>12</v>
      </c>
      <c r="Y77" s="446">
        <v>2855000</v>
      </c>
      <c r="Z77" s="448"/>
      <c r="AA77" s="446"/>
      <c r="AB77" s="448"/>
      <c r="AC77" s="446"/>
      <c r="AD77" s="474" t="s">
        <v>1998</v>
      </c>
      <c r="AE77" s="449" t="s">
        <v>2016</v>
      </c>
      <c r="AF77" s="448" t="s">
        <v>2017</v>
      </c>
      <c r="AG77" s="423" t="s">
        <v>2018</v>
      </c>
      <c r="AH77" s="452"/>
      <c r="AI77" s="423" t="s">
        <v>2019</v>
      </c>
      <c r="AJ77" s="423" t="s">
        <v>1911</v>
      </c>
      <c r="AK77" s="350"/>
      <c r="AL77" s="448" t="s">
        <v>2020</v>
      </c>
      <c r="AM77" s="423" t="s">
        <v>2021</v>
      </c>
      <c r="AN77" s="350"/>
    </row>
    <row r="78" spans="1:40" ht="135" customHeight="1" x14ac:dyDescent="0.25">
      <c r="A78" s="594"/>
      <c r="B78" s="419"/>
      <c r="C78" s="419"/>
      <c r="D78" s="419">
        <v>75</v>
      </c>
      <c r="E78" s="426" t="s">
        <v>503</v>
      </c>
      <c r="F78" s="426" t="s">
        <v>504</v>
      </c>
      <c r="G78" s="426" t="s">
        <v>505</v>
      </c>
      <c r="H78" s="426" t="s">
        <v>506</v>
      </c>
      <c r="I78" s="426" t="s">
        <v>2022</v>
      </c>
      <c r="J78" s="560" t="s">
        <v>1519</v>
      </c>
      <c r="K78" s="560" t="s">
        <v>1993</v>
      </c>
      <c r="L78" s="549">
        <v>4501001</v>
      </c>
      <c r="M78" s="560" t="s">
        <v>1994</v>
      </c>
      <c r="N78" s="549">
        <v>450100100</v>
      </c>
      <c r="O78" s="560" t="s">
        <v>1995</v>
      </c>
      <c r="P78" s="549">
        <v>12</v>
      </c>
      <c r="Q78" s="460">
        <v>12</v>
      </c>
      <c r="R78" s="483">
        <v>12</v>
      </c>
      <c r="S78" s="446">
        <v>2855000</v>
      </c>
      <c r="T78" s="446">
        <v>2855000</v>
      </c>
      <c r="U78" s="467">
        <v>1</v>
      </c>
      <c r="V78" s="427">
        <v>0</v>
      </c>
      <c r="W78" s="446">
        <v>0</v>
      </c>
      <c r="X78" s="448">
        <v>12</v>
      </c>
      <c r="Y78" s="446">
        <v>2855000</v>
      </c>
      <c r="Z78" s="448"/>
      <c r="AA78" s="446"/>
      <c r="AB78" s="448"/>
      <c r="AC78" s="446"/>
      <c r="AD78" s="474" t="s">
        <v>1998</v>
      </c>
      <c r="AE78" s="449" t="s">
        <v>1985</v>
      </c>
      <c r="AF78" s="448" t="s">
        <v>2023</v>
      </c>
      <c r="AG78" s="423" t="s">
        <v>2024</v>
      </c>
      <c r="AH78" s="452"/>
      <c r="AI78" s="423" t="s">
        <v>2019</v>
      </c>
      <c r="AJ78" s="423" t="s">
        <v>1911</v>
      </c>
      <c r="AK78" s="350"/>
      <c r="AL78" s="423" t="s">
        <v>2025</v>
      </c>
      <c r="AM78" s="423" t="s">
        <v>2026</v>
      </c>
      <c r="AN78" s="350"/>
    </row>
    <row r="79" spans="1:40" ht="120" x14ac:dyDescent="0.25">
      <c r="A79" s="594"/>
      <c r="B79" s="419"/>
      <c r="C79" s="419"/>
      <c r="D79" s="419">
        <v>76</v>
      </c>
      <c r="E79" s="426" t="s">
        <v>508</v>
      </c>
      <c r="F79" s="426" t="s">
        <v>509</v>
      </c>
      <c r="G79" s="426" t="s">
        <v>510</v>
      </c>
      <c r="H79" s="426" t="s">
        <v>511</v>
      </c>
      <c r="I79" s="426" t="s">
        <v>2015</v>
      </c>
      <c r="J79" s="545"/>
      <c r="K79" s="545"/>
      <c r="L79" s="596"/>
      <c r="M79" s="545"/>
      <c r="N79" s="545"/>
      <c r="O79" s="545"/>
      <c r="P79" s="545"/>
      <c r="Q79" s="422">
        <v>0</v>
      </c>
      <c r="R79" s="422">
        <v>0</v>
      </c>
      <c r="S79" s="422">
        <v>0</v>
      </c>
      <c r="T79" s="461">
        <v>0</v>
      </c>
      <c r="U79" s="467">
        <v>0</v>
      </c>
      <c r="V79" s="448">
        <v>0</v>
      </c>
      <c r="W79" s="446">
        <v>0</v>
      </c>
      <c r="X79" s="448"/>
      <c r="Y79" s="446"/>
      <c r="Z79" s="448"/>
      <c r="AA79" s="446"/>
      <c r="AB79" s="448"/>
      <c r="AC79" s="446"/>
      <c r="AD79" s="474" t="s">
        <v>1713</v>
      </c>
      <c r="AE79" s="449" t="s">
        <v>2027</v>
      </c>
      <c r="AF79" s="173" t="s">
        <v>1504</v>
      </c>
      <c r="AG79" s="350"/>
      <c r="AH79" s="464" t="s">
        <v>1753</v>
      </c>
      <c r="AI79" s="423" t="s">
        <v>2019</v>
      </c>
      <c r="AJ79" s="423" t="s">
        <v>1911</v>
      </c>
      <c r="AK79" s="350"/>
      <c r="AL79" s="423" t="s">
        <v>2028</v>
      </c>
      <c r="AM79" s="350" t="s">
        <v>1932</v>
      </c>
      <c r="AN79" s="350"/>
    </row>
    <row r="80" spans="1:40" ht="249.75" customHeight="1" x14ac:dyDescent="0.25">
      <c r="A80" s="594"/>
      <c r="B80" s="419"/>
      <c r="C80" s="419"/>
      <c r="D80" s="459">
        <v>77</v>
      </c>
      <c r="E80" s="426" t="s">
        <v>513</v>
      </c>
      <c r="F80" s="426" t="s">
        <v>514</v>
      </c>
      <c r="G80" s="426" t="s">
        <v>515</v>
      </c>
      <c r="H80" s="426" t="s">
        <v>516</v>
      </c>
      <c r="I80" s="426" t="s">
        <v>2029</v>
      </c>
      <c r="J80" s="545"/>
      <c r="K80" s="545"/>
      <c r="L80" s="596"/>
      <c r="M80" s="545"/>
      <c r="N80" s="545"/>
      <c r="O80" s="545"/>
      <c r="P80" s="545"/>
      <c r="Q80" s="460">
        <v>3</v>
      </c>
      <c r="R80" s="428">
        <v>3</v>
      </c>
      <c r="S80" s="422">
        <v>0</v>
      </c>
      <c r="T80" s="489">
        <v>0</v>
      </c>
      <c r="U80" s="467">
        <v>1</v>
      </c>
      <c r="V80" s="485">
        <v>0</v>
      </c>
      <c r="W80" s="552">
        <v>0</v>
      </c>
      <c r="X80" s="448" t="s">
        <v>1581</v>
      </c>
      <c r="Y80" s="446"/>
      <c r="Z80" s="448"/>
      <c r="AA80" s="446"/>
      <c r="AB80" s="448" t="s">
        <v>2030</v>
      </c>
      <c r="AC80" s="446"/>
      <c r="AD80" s="474" t="s">
        <v>1713</v>
      </c>
      <c r="AE80" s="449" t="s">
        <v>2027</v>
      </c>
      <c r="AF80" s="448" t="s">
        <v>2031</v>
      </c>
      <c r="AG80" s="350" t="s">
        <v>1585</v>
      </c>
      <c r="AH80" s="452"/>
      <c r="AI80" s="423" t="s">
        <v>1818</v>
      </c>
      <c r="AJ80" s="350" t="s">
        <v>1819</v>
      </c>
      <c r="AK80" s="350"/>
      <c r="AL80" s="423" t="s">
        <v>2032</v>
      </c>
      <c r="AM80" s="423" t="s">
        <v>2033</v>
      </c>
      <c r="AN80" s="350"/>
    </row>
    <row r="81" spans="1:40" ht="190.5" customHeight="1" x14ac:dyDescent="0.25">
      <c r="A81" s="594"/>
      <c r="B81" s="419"/>
      <c r="C81" s="419"/>
      <c r="D81" s="419">
        <v>78</v>
      </c>
      <c r="E81" s="426" t="s">
        <v>518</v>
      </c>
      <c r="F81" s="426" t="s">
        <v>519</v>
      </c>
      <c r="G81" s="426" t="s">
        <v>520</v>
      </c>
      <c r="H81" s="426" t="s">
        <v>516</v>
      </c>
      <c r="I81" s="426" t="s">
        <v>2034</v>
      </c>
      <c r="J81" s="468" t="s">
        <v>96</v>
      </c>
      <c r="K81" s="468" t="s">
        <v>96</v>
      </c>
      <c r="L81" s="562" t="s">
        <v>96</v>
      </c>
      <c r="M81" s="468" t="s">
        <v>96</v>
      </c>
      <c r="N81" s="485" t="s">
        <v>96</v>
      </c>
      <c r="O81" s="597" t="s">
        <v>96</v>
      </c>
      <c r="P81" s="598" t="s">
        <v>96</v>
      </c>
      <c r="Q81" s="460">
        <v>1</v>
      </c>
      <c r="R81" s="428">
        <v>1</v>
      </c>
      <c r="S81" s="422"/>
      <c r="T81" s="489"/>
      <c r="U81" s="467">
        <f>R81/Q81*1</f>
        <v>1</v>
      </c>
      <c r="V81" s="485"/>
      <c r="W81" s="552"/>
      <c r="X81" s="448"/>
      <c r="Y81" s="446"/>
      <c r="Z81" s="448"/>
      <c r="AA81" s="446"/>
      <c r="AB81" s="448"/>
      <c r="AC81" s="446"/>
      <c r="AD81" s="474" t="s">
        <v>2035</v>
      </c>
      <c r="AE81" s="449"/>
      <c r="AF81" s="448" t="s">
        <v>2036</v>
      </c>
      <c r="AG81" s="438" t="s">
        <v>152</v>
      </c>
      <c r="AH81" s="452" t="s">
        <v>2037</v>
      </c>
      <c r="AI81" s="423" t="s">
        <v>2038</v>
      </c>
      <c r="AJ81" s="423" t="s">
        <v>2039</v>
      </c>
      <c r="AK81" s="350"/>
      <c r="AL81" s="350" t="s">
        <v>1623</v>
      </c>
      <c r="AM81" s="350"/>
      <c r="AN81" s="350"/>
    </row>
    <row r="82" spans="1:40" ht="165" x14ac:dyDescent="0.25">
      <c r="A82" s="594"/>
      <c r="B82" s="419"/>
      <c r="C82" s="419" t="s">
        <v>1272</v>
      </c>
      <c r="D82" s="419">
        <v>79</v>
      </c>
      <c r="E82" s="426" t="s">
        <v>523</v>
      </c>
      <c r="F82" s="426" t="s">
        <v>1273</v>
      </c>
      <c r="G82" s="426" t="s">
        <v>1274</v>
      </c>
      <c r="H82" s="426" t="s">
        <v>59</v>
      </c>
      <c r="I82" s="426" t="s">
        <v>2040</v>
      </c>
      <c r="J82" s="468" t="s">
        <v>96</v>
      </c>
      <c r="K82" s="468" t="s">
        <v>96</v>
      </c>
      <c r="L82" s="562" t="s">
        <v>96</v>
      </c>
      <c r="M82" s="468" t="s">
        <v>96</v>
      </c>
      <c r="N82" s="485" t="s">
        <v>96</v>
      </c>
      <c r="O82" s="597" t="s">
        <v>96</v>
      </c>
      <c r="P82" s="598" t="s">
        <v>96</v>
      </c>
      <c r="Q82" s="460">
        <v>0</v>
      </c>
      <c r="R82" s="428">
        <v>1</v>
      </c>
      <c r="S82" s="422">
        <v>0</v>
      </c>
      <c r="T82" s="461">
        <v>0</v>
      </c>
      <c r="U82" s="467">
        <v>0</v>
      </c>
      <c r="V82" s="427">
        <v>0</v>
      </c>
      <c r="W82" s="446">
        <v>0</v>
      </c>
      <c r="X82" s="448"/>
      <c r="Y82" s="446"/>
      <c r="Z82" s="448"/>
      <c r="AA82" s="446"/>
      <c r="AB82" s="448">
        <v>1</v>
      </c>
      <c r="AC82" s="446">
        <v>1442500</v>
      </c>
      <c r="AD82" s="474" t="s">
        <v>2035</v>
      </c>
      <c r="AE82" s="463"/>
      <c r="AF82" s="438" t="s">
        <v>1504</v>
      </c>
      <c r="AG82" s="350"/>
      <c r="AH82" s="464" t="s">
        <v>1753</v>
      </c>
      <c r="AI82" s="423" t="s">
        <v>2041</v>
      </c>
      <c r="AJ82" s="350" t="s">
        <v>2042</v>
      </c>
      <c r="AK82" s="350" t="s">
        <v>2043</v>
      </c>
      <c r="AL82" s="423" t="s">
        <v>2044</v>
      </c>
      <c r="AM82" s="350" t="s">
        <v>179</v>
      </c>
      <c r="AN82" s="350"/>
    </row>
    <row r="83" spans="1:40" ht="172.5" customHeight="1" x14ac:dyDescent="0.25">
      <c r="A83" s="594"/>
      <c r="B83" s="419"/>
      <c r="C83" s="419"/>
      <c r="D83" s="459">
        <v>80</v>
      </c>
      <c r="E83" s="426" t="s">
        <v>527</v>
      </c>
      <c r="F83" s="426" t="s">
        <v>1276</v>
      </c>
      <c r="G83" s="426" t="s">
        <v>529</v>
      </c>
      <c r="H83" s="426" t="s">
        <v>530</v>
      </c>
      <c r="I83" s="426" t="s">
        <v>2045</v>
      </c>
      <c r="J83" s="423" t="s">
        <v>1615</v>
      </c>
      <c r="K83" s="423" t="s">
        <v>1811</v>
      </c>
      <c r="L83" s="423">
        <v>4501001</v>
      </c>
      <c r="M83" s="423" t="s">
        <v>2046</v>
      </c>
      <c r="N83" s="423" t="s">
        <v>2047</v>
      </c>
      <c r="O83" s="423"/>
      <c r="P83" s="423">
        <v>12</v>
      </c>
      <c r="Q83" s="422">
        <v>3</v>
      </c>
      <c r="R83" s="422">
        <v>1</v>
      </c>
      <c r="S83" s="422">
        <v>0</v>
      </c>
      <c r="T83" s="461">
        <v>0</v>
      </c>
      <c r="U83" s="467">
        <f>R83/Q83*1</f>
        <v>0.33333333333333331</v>
      </c>
      <c r="V83" s="448">
        <v>0</v>
      </c>
      <c r="W83" s="446">
        <v>0</v>
      </c>
      <c r="X83" s="448"/>
      <c r="Y83" s="446"/>
      <c r="Z83" s="448">
        <v>2</v>
      </c>
      <c r="AA83" s="446"/>
      <c r="AB83" s="448">
        <v>1</v>
      </c>
      <c r="AC83" s="446"/>
      <c r="AD83" s="486" t="s">
        <v>2048</v>
      </c>
      <c r="AE83" s="449" t="s">
        <v>2049</v>
      </c>
      <c r="AF83" s="584" t="s">
        <v>2050</v>
      </c>
      <c r="AG83" s="424" t="s">
        <v>2051</v>
      </c>
      <c r="AH83" s="452"/>
      <c r="AI83" s="423" t="s">
        <v>2052</v>
      </c>
      <c r="AJ83" s="350" t="s">
        <v>1622</v>
      </c>
      <c r="AK83" s="350"/>
      <c r="AL83" s="453" t="s">
        <v>2053</v>
      </c>
      <c r="AM83" s="423" t="s">
        <v>2014</v>
      </c>
      <c r="AN83" s="350"/>
    </row>
    <row r="84" spans="1:40" ht="190.5" customHeight="1" x14ac:dyDescent="0.25">
      <c r="A84" s="594"/>
      <c r="B84" s="419"/>
      <c r="C84" s="419"/>
      <c r="D84" s="419">
        <v>81</v>
      </c>
      <c r="E84" s="426" t="s">
        <v>1278</v>
      </c>
      <c r="F84" s="426" t="s">
        <v>537</v>
      </c>
      <c r="G84" s="426" t="s">
        <v>538</v>
      </c>
      <c r="H84" s="426" t="s">
        <v>539</v>
      </c>
      <c r="I84" s="426" t="s">
        <v>2054</v>
      </c>
      <c r="J84" s="530" t="s">
        <v>2055</v>
      </c>
      <c r="K84" s="599" t="s">
        <v>1686</v>
      </c>
      <c r="L84" s="549">
        <v>190502100</v>
      </c>
      <c r="M84" s="549" t="s">
        <v>1688</v>
      </c>
      <c r="N84" s="549">
        <v>12</v>
      </c>
      <c r="O84" s="600" t="s">
        <v>2056</v>
      </c>
      <c r="P84" s="601">
        <v>0.56999999999999995</v>
      </c>
      <c r="Q84" s="460">
        <v>0</v>
      </c>
      <c r="R84" s="428">
        <v>0</v>
      </c>
      <c r="S84" s="163">
        <v>0</v>
      </c>
      <c r="T84" s="163">
        <v>0</v>
      </c>
      <c r="U84" s="467">
        <v>0</v>
      </c>
      <c r="V84" s="427">
        <v>0</v>
      </c>
      <c r="W84" s="163">
        <v>0</v>
      </c>
      <c r="X84" s="448"/>
      <c r="Y84" s="446"/>
      <c r="Z84" s="448"/>
      <c r="AA84" s="446"/>
      <c r="AB84" s="448"/>
      <c r="AC84" s="446"/>
      <c r="AD84" s="474" t="s">
        <v>2035</v>
      </c>
      <c r="AE84" s="449" t="s">
        <v>2049</v>
      </c>
      <c r="AF84" s="448" t="s">
        <v>2057</v>
      </c>
      <c r="AG84" s="448" t="s">
        <v>2058</v>
      </c>
      <c r="AH84" s="464" t="s">
        <v>2059</v>
      </c>
      <c r="AI84" s="423" t="s">
        <v>2019</v>
      </c>
      <c r="AJ84" s="423" t="s">
        <v>1911</v>
      </c>
      <c r="AK84" s="350"/>
      <c r="AL84" s="423" t="s">
        <v>2060</v>
      </c>
      <c r="AM84" s="350" t="s">
        <v>1932</v>
      </c>
      <c r="AN84" s="350"/>
    </row>
    <row r="85" spans="1:40" ht="180" customHeight="1" x14ac:dyDescent="0.25">
      <c r="A85" s="594"/>
      <c r="B85" s="419"/>
      <c r="C85" s="419"/>
      <c r="D85" s="459">
        <v>82</v>
      </c>
      <c r="E85" s="426" t="s">
        <v>541</v>
      </c>
      <c r="F85" s="426" t="s">
        <v>1280</v>
      </c>
      <c r="G85" s="426" t="s">
        <v>1281</v>
      </c>
      <c r="H85" s="426" t="s">
        <v>59</v>
      </c>
      <c r="I85" s="508" t="s">
        <v>2061</v>
      </c>
      <c r="J85" s="423" t="s">
        <v>1615</v>
      </c>
      <c r="K85" s="423" t="s">
        <v>1811</v>
      </c>
      <c r="L85" s="423">
        <v>4501001</v>
      </c>
      <c r="M85" s="423" t="s">
        <v>2046</v>
      </c>
      <c r="N85" s="423" t="s">
        <v>2047</v>
      </c>
      <c r="O85" s="423"/>
      <c r="P85" s="423">
        <v>12</v>
      </c>
      <c r="Q85" s="460">
        <v>3</v>
      </c>
      <c r="R85" s="428">
        <v>2</v>
      </c>
      <c r="S85" s="422">
        <v>0</v>
      </c>
      <c r="T85" s="489">
        <v>0</v>
      </c>
      <c r="U85" s="467">
        <v>0.66</v>
      </c>
      <c r="V85" s="485">
        <v>0</v>
      </c>
      <c r="W85" s="552">
        <v>0</v>
      </c>
      <c r="X85" s="448">
        <v>1</v>
      </c>
      <c r="Y85" s="446"/>
      <c r="Z85" s="448"/>
      <c r="AA85" s="446"/>
      <c r="AB85" s="448" t="s">
        <v>2062</v>
      </c>
      <c r="AC85" s="446"/>
      <c r="AD85" s="486" t="s">
        <v>2063</v>
      </c>
      <c r="AE85" s="449" t="s">
        <v>2049</v>
      </c>
      <c r="AF85" s="448" t="s">
        <v>2064</v>
      </c>
      <c r="AG85" s="350" t="s">
        <v>1670</v>
      </c>
      <c r="AH85" s="452" t="s">
        <v>2065</v>
      </c>
      <c r="AI85" s="423" t="s">
        <v>2066</v>
      </c>
      <c r="AJ85" s="423" t="s">
        <v>2067</v>
      </c>
      <c r="AK85" s="350"/>
      <c r="AL85" s="423" t="s">
        <v>2068</v>
      </c>
      <c r="AM85" s="423" t="s">
        <v>2014</v>
      </c>
      <c r="AN85" s="350"/>
    </row>
    <row r="86" spans="1:40" ht="208.5" customHeight="1" x14ac:dyDescent="0.25">
      <c r="A86" s="594"/>
      <c r="B86" s="419"/>
      <c r="C86" s="419"/>
      <c r="D86" s="419">
        <v>83</v>
      </c>
      <c r="E86" s="426" t="s">
        <v>1283</v>
      </c>
      <c r="F86" s="426" t="s">
        <v>546</v>
      </c>
      <c r="G86" s="426" t="s">
        <v>547</v>
      </c>
      <c r="H86" s="426" t="s">
        <v>548</v>
      </c>
      <c r="I86" s="555"/>
      <c r="J86" s="555" t="s">
        <v>2069</v>
      </c>
      <c r="K86" s="555" t="s">
        <v>2070</v>
      </c>
      <c r="L86" s="555">
        <v>4102042</v>
      </c>
      <c r="M86" s="555" t="s">
        <v>2071</v>
      </c>
      <c r="N86" s="555">
        <v>410204200</v>
      </c>
      <c r="O86" s="555" t="s">
        <v>2072</v>
      </c>
      <c r="P86" s="555">
        <v>12</v>
      </c>
      <c r="Q86" s="592">
        <v>0.8</v>
      </c>
      <c r="R86" s="428">
        <v>80</v>
      </c>
      <c r="S86" s="422"/>
      <c r="T86" s="489"/>
      <c r="U86" s="467">
        <v>1</v>
      </c>
      <c r="V86" s="485"/>
      <c r="W86" s="552"/>
      <c r="X86" s="448"/>
      <c r="Y86" s="446"/>
      <c r="Z86" s="448">
        <v>80</v>
      </c>
      <c r="AA86" s="446" t="s">
        <v>2073</v>
      </c>
      <c r="AB86" s="448"/>
      <c r="AC86" s="446"/>
      <c r="AD86" s="449" t="s">
        <v>2074</v>
      </c>
      <c r="AE86" s="449" t="s">
        <v>2049</v>
      </c>
      <c r="AF86" s="438" t="s">
        <v>1504</v>
      </c>
      <c r="AG86" s="350"/>
      <c r="AH86" s="452"/>
      <c r="AI86" s="423" t="s">
        <v>2075</v>
      </c>
      <c r="AJ86" s="423" t="s">
        <v>2076</v>
      </c>
      <c r="AK86" s="350"/>
      <c r="AL86" s="423" t="s">
        <v>2077</v>
      </c>
      <c r="AM86" s="423" t="s">
        <v>2078</v>
      </c>
      <c r="AN86" s="350"/>
    </row>
    <row r="87" spans="1:40" ht="132.75" customHeight="1" x14ac:dyDescent="0.25">
      <c r="A87" s="594"/>
      <c r="B87" s="419"/>
      <c r="C87" s="419"/>
      <c r="D87" s="419">
        <v>84</v>
      </c>
      <c r="E87" s="426" t="s">
        <v>549</v>
      </c>
      <c r="F87" s="426" t="s">
        <v>1287</v>
      </c>
      <c r="G87" s="426" t="s">
        <v>1288</v>
      </c>
      <c r="H87" s="426" t="s">
        <v>59</v>
      </c>
      <c r="I87" s="426" t="s">
        <v>2079</v>
      </c>
      <c r="J87" s="545"/>
      <c r="K87" s="545"/>
      <c r="L87" s="596"/>
      <c r="M87" s="545"/>
      <c r="N87" s="545"/>
      <c r="O87" s="545"/>
      <c r="P87" s="545"/>
      <c r="Q87" s="460">
        <v>0</v>
      </c>
      <c r="R87" s="428">
        <v>0</v>
      </c>
      <c r="S87" s="163">
        <v>0</v>
      </c>
      <c r="T87" s="171">
        <v>0</v>
      </c>
      <c r="U87" s="467">
        <v>0</v>
      </c>
      <c r="V87" s="427">
        <v>0</v>
      </c>
      <c r="W87" s="171">
        <v>0</v>
      </c>
      <c r="X87" s="448"/>
      <c r="Y87" s="446"/>
      <c r="Z87" s="448"/>
      <c r="AA87" s="446"/>
      <c r="AB87" s="448"/>
      <c r="AC87" s="446"/>
      <c r="AD87" s="463"/>
      <c r="AE87" s="449" t="s">
        <v>2049</v>
      </c>
      <c r="AF87" s="448" t="s">
        <v>2080</v>
      </c>
      <c r="AG87" s="448" t="s">
        <v>2081</v>
      </c>
      <c r="AH87" s="464" t="s">
        <v>2082</v>
      </c>
      <c r="AI87" s="423" t="s">
        <v>2019</v>
      </c>
      <c r="AJ87" s="423" t="s">
        <v>1911</v>
      </c>
      <c r="AK87" s="350"/>
      <c r="AL87" s="423" t="s">
        <v>2083</v>
      </c>
      <c r="AM87" s="350" t="s">
        <v>1932</v>
      </c>
      <c r="AN87" s="350"/>
    </row>
    <row r="88" spans="1:40" ht="114.75" customHeight="1" x14ac:dyDescent="0.25">
      <c r="A88" s="594"/>
      <c r="B88" s="419"/>
      <c r="C88" s="419"/>
      <c r="D88" s="419">
        <v>85</v>
      </c>
      <c r="E88" s="426" t="s">
        <v>553</v>
      </c>
      <c r="F88" s="426" t="s">
        <v>554</v>
      </c>
      <c r="G88" s="426" t="s">
        <v>555</v>
      </c>
      <c r="H88" s="426" t="s">
        <v>556</v>
      </c>
      <c r="I88" s="426" t="s">
        <v>2084</v>
      </c>
      <c r="J88" s="544"/>
      <c r="K88" s="545"/>
      <c r="L88" s="596"/>
      <c r="M88" s="545"/>
      <c r="N88" s="545"/>
      <c r="O88" s="545"/>
      <c r="P88" s="545"/>
      <c r="Q88" s="460">
        <v>0</v>
      </c>
      <c r="R88" s="428">
        <v>0</v>
      </c>
      <c r="S88" s="422">
        <v>0</v>
      </c>
      <c r="T88" s="489">
        <v>0</v>
      </c>
      <c r="U88" s="467">
        <v>0</v>
      </c>
      <c r="V88" s="485">
        <v>0</v>
      </c>
      <c r="W88" s="552">
        <v>0</v>
      </c>
      <c r="X88" s="448"/>
      <c r="Y88" s="446"/>
      <c r="Z88" s="448"/>
      <c r="AA88" s="446"/>
      <c r="AB88" s="448"/>
      <c r="AC88" s="446"/>
      <c r="AD88" s="474" t="s">
        <v>1713</v>
      </c>
      <c r="AE88" s="463"/>
      <c r="AF88" s="438" t="s">
        <v>1942</v>
      </c>
      <c r="AG88" s="350"/>
      <c r="AH88" s="464" t="s">
        <v>1569</v>
      </c>
      <c r="AI88" s="423" t="s">
        <v>1818</v>
      </c>
      <c r="AJ88" s="350" t="s">
        <v>2085</v>
      </c>
      <c r="AK88" s="350"/>
      <c r="AL88" s="350" t="s">
        <v>1623</v>
      </c>
      <c r="AM88" s="350"/>
      <c r="AN88" s="350"/>
    </row>
    <row r="89" spans="1:40" ht="109.5" customHeight="1" x14ac:dyDescent="0.25">
      <c r="A89" s="594"/>
      <c r="B89" s="419" t="s">
        <v>558</v>
      </c>
      <c r="C89" s="419" t="s">
        <v>559</v>
      </c>
      <c r="D89" s="419">
        <v>86</v>
      </c>
      <c r="E89" s="426" t="s">
        <v>560</v>
      </c>
      <c r="F89" s="426" t="s">
        <v>561</v>
      </c>
      <c r="G89" s="426" t="s">
        <v>562</v>
      </c>
      <c r="H89" s="426" t="s">
        <v>563</v>
      </c>
      <c r="I89" s="426" t="s">
        <v>2086</v>
      </c>
      <c r="J89" s="544"/>
      <c r="K89" s="545"/>
      <c r="L89" s="596"/>
      <c r="M89" s="545"/>
      <c r="N89" s="545"/>
      <c r="O89" s="545"/>
      <c r="P89" s="545"/>
      <c r="Q89" s="460">
        <v>0</v>
      </c>
      <c r="R89" s="428">
        <v>0</v>
      </c>
      <c r="S89" s="422"/>
      <c r="T89" s="489"/>
      <c r="U89" s="467">
        <v>0</v>
      </c>
      <c r="V89" s="485"/>
      <c r="W89" s="552"/>
      <c r="X89" s="448"/>
      <c r="Y89" s="446"/>
      <c r="Z89" s="448"/>
      <c r="AA89" s="446"/>
      <c r="AB89" s="448"/>
      <c r="AC89" s="446"/>
      <c r="AD89" s="474" t="s">
        <v>1713</v>
      </c>
      <c r="AE89" s="449" t="s">
        <v>2049</v>
      </c>
      <c r="AF89" s="438" t="s">
        <v>1942</v>
      </c>
      <c r="AG89" s="350"/>
      <c r="AH89" s="464" t="s">
        <v>1569</v>
      </c>
      <c r="AI89" s="423" t="s">
        <v>2087</v>
      </c>
      <c r="AJ89" s="423" t="s">
        <v>2088</v>
      </c>
      <c r="AK89" s="350"/>
      <c r="AL89" s="423" t="s">
        <v>2089</v>
      </c>
      <c r="AM89" s="423" t="s">
        <v>2090</v>
      </c>
      <c r="AN89" s="350" t="s">
        <v>1601</v>
      </c>
    </row>
    <row r="90" spans="1:40" ht="189.75" customHeight="1" x14ac:dyDescent="0.25">
      <c r="A90" s="594"/>
      <c r="B90" s="419"/>
      <c r="C90" s="419"/>
      <c r="D90" s="419">
        <v>87</v>
      </c>
      <c r="E90" s="426" t="s">
        <v>565</v>
      </c>
      <c r="F90" s="426" t="s">
        <v>566</v>
      </c>
      <c r="G90" s="426" t="s">
        <v>567</v>
      </c>
      <c r="H90" s="426" t="s">
        <v>568</v>
      </c>
      <c r="I90" s="426" t="s">
        <v>1294</v>
      </c>
      <c r="J90" s="602"/>
      <c r="K90" s="603"/>
      <c r="L90" s="604"/>
      <c r="M90" s="603"/>
      <c r="N90" s="603"/>
      <c r="O90" s="603"/>
      <c r="P90" s="603"/>
      <c r="Q90" s="460">
        <v>0</v>
      </c>
      <c r="R90" s="428">
        <v>0</v>
      </c>
      <c r="S90" s="422" t="s">
        <v>2091</v>
      </c>
      <c r="T90" s="489" t="s">
        <v>2092</v>
      </c>
      <c r="U90" s="467">
        <v>1</v>
      </c>
      <c r="V90" s="485"/>
      <c r="W90" s="552"/>
      <c r="X90" s="448" t="s">
        <v>2093</v>
      </c>
      <c r="Y90" s="446"/>
      <c r="Z90" s="448"/>
      <c r="AA90" s="446"/>
      <c r="AB90" s="448"/>
      <c r="AC90" s="446" t="s">
        <v>2094</v>
      </c>
      <c r="AD90" s="474" t="s">
        <v>1713</v>
      </c>
      <c r="AE90" s="449" t="s">
        <v>2027</v>
      </c>
      <c r="AF90" s="448" t="s">
        <v>2095</v>
      </c>
      <c r="AG90" s="423" t="s">
        <v>2096</v>
      </c>
      <c r="AH90" s="464" t="s">
        <v>2097</v>
      </c>
      <c r="AI90" s="423" t="s">
        <v>2098</v>
      </c>
      <c r="AJ90" s="423" t="s">
        <v>1911</v>
      </c>
      <c r="AK90" s="350"/>
      <c r="AL90" s="423" t="s">
        <v>2099</v>
      </c>
      <c r="AM90" s="423" t="s">
        <v>2100</v>
      </c>
      <c r="AN90" s="350"/>
    </row>
    <row r="91" spans="1:40" ht="102" x14ac:dyDescent="0.25">
      <c r="A91" s="594"/>
      <c r="B91" s="419"/>
      <c r="C91" s="419"/>
      <c r="D91" s="419">
        <v>88</v>
      </c>
      <c r="E91" s="426" t="s">
        <v>570</v>
      </c>
      <c r="F91" s="426" t="s">
        <v>1295</v>
      </c>
      <c r="G91" s="426" t="s">
        <v>1296</v>
      </c>
      <c r="H91" s="426" t="s">
        <v>59</v>
      </c>
      <c r="I91" s="426" t="s">
        <v>2101</v>
      </c>
      <c r="J91" s="602"/>
      <c r="K91" s="603"/>
      <c r="L91" s="604"/>
      <c r="M91" s="603"/>
      <c r="N91" s="603"/>
      <c r="O91" s="603"/>
      <c r="P91" s="603"/>
      <c r="Q91" s="422">
        <v>0</v>
      </c>
      <c r="R91" s="422">
        <f>V91+X91+Z91+AB91</f>
        <v>0</v>
      </c>
      <c r="S91" s="422">
        <v>0</v>
      </c>
      <c r="T91" s="461">
        <v>0</v>
      </c>
      <c r="U91" s="467">
        <v>0</v>
      </c>
      <c r="V91" s="448">
        <v>0</v>
      </c>
      <c r="W91" s="446">
        <v>0</v>
      </c>
      <c r="X91" s="448"/>
      <c r="Y91" s="446"/>
      <c r="Z91" s="448"/>
      <c r="AA91" s="446"/>
      <c r="AB91" s="448"/>
      <c r="AC91" s="446"/>
      <c r="AD91" s="605" t="s">
        <v>1984</v>
      </c>
      <c r="AE91" s="463"/>
      <c r="AF91" s="438" t="s">
        <v>1504</v>
      </c>
      <c r="AG91" s="350"/>
      <c r="AH91" s="464" t="s">
        <v>1569</v>
      </c>
      <c r="AI91" s="350"/>
      <c r="AJ91" s="350"/>
      <c r="AK91" s="350"/>
      <c r="AL91" s="350"/>
      <c r="AM91" s="350"/>
      <c r="AN91" s="350"/>
    </row>
    <row r="92" spans="1:40" ht="153" customHeight="1" x14ac:dyDescent="0.25">
      <c r="A92" s="594"/>
      <c r="B92" s="419" t="s">
        <v>558</v>
      </c>
      <c r="C92" s="419" t="s">
        <v>559</v>
      </c>
      <c r="D92" s="419">
        <v>89</v>
      </c>
      <c r="E92" s="426" t="s">
        <v>575</v>
      </c>
      <c r="F92" s="426" t="s">
        <v>1298</v>
      </c>
      <c r="G92" s="426" t="s">
        <v>1299</v>
      </c>
      <c r="H92" s="426" t="s">
        <v>59</v>
      </c>
      <c r="I92" s="426" t="s">
        <v>2102</v>
      </c>
      <c r="J92" s="602"/>
      <c r="K92" s="603"/>
      <c r="L92" s="604"/>
      <c r="M92" s="603"/>
      <c r="N92" s="603"/>
      <c r="O92" s="603"/>
      <c r="P92" s="603"/>
      <c r="Q92" s="460">
        <v>0</v>
      </c>
      <c r="R92" s="428">
        <v>0</v>
      </c>
      <c r="S92" s="422">
        <v>11540000</v>
      </c>
      <c r="T92" s="489">
        <v>0</v>
      </c>
      <c r="U92" s="467">
        <v>0</v>
      </c>
      <c r="V92" s="485">
        <v>0</v>
      </c>
      <c r="W92" s="552">
        <v>0</v>
      </c>
      <c r="X92" s="448"/>
      <c r="Y92" s="446"/>
      <c r="Z92" s="448"/>
      <c r="AA92" s="446"/>
      <c r="AB92" s="448"/>
      <c r="AC92" s="446"/>
      <c r="AD92" s="474" t="s">
        <v>1713</v>
      </c>
      <c r="AE92" s="463"/>
      <c r="AF92" s="438" t="s">
        <v>1504</v>
      </c>
      <c r="AG92" s="350"/>
      <c r="AH92" s="464" t="s">
        <v>1569</v>
      </c>
      <c r="AI92" s="350"/>
      <c r="AJ92" s="350"/>
      <c r="AK92" s="350"/>
      <c r="AL92" s="350" t="s">
        <v>1623</v>
      </c>
      <c r="AM92" s="350"/>
      <c r="AN92" s="350"/>
    </row>
    <row r="93" spans="1:40" ht="140.25" customHeight="1" x14ac:dyDescent="0.25">
      <c r="A93" s="594"/>
      <c r="B93" s="419"/>
      <c r="C93" s="419"/>
      <c r="D93" s="419">
        <v>90</v>
      </c>
      <c r="E93" s="426" t="s">
        <v>579</v>
      </c>
      <c r="F93" s="426" t="s">
        <v>580</v>
      </c>
      <c r="G93" s="426" t="s">
        <v>581</v>
      </c>
      <c r="H93" s="426" t="s">
        <v>563</v>
      </c>
      <c r="I93" s="426" t="s">
        <v>2103</v>
      </c>
      <c r="J93" s="492"/>
      <c r="K93" s="493"/>
      <c r="L93" s="606"/>
      <c r="M93" s="493"/>
      <c r="N93" s="493"/>
      <c r="O93" s="493"/>
      <c r="P93" s="493"/>
      <c r="Q93" s="592">
        <v>1</v>
      </c>
      <c r="R93" s="592">
        <v>1</v>
      </c>
      <c r="S93" s="607">
        <v>11540000</v>
      </c>
      <c r="T93" s="565">
        <v>8655000</v>
      </c>
      <c r="U93" s="467">
        <v>1</v>
      </c>
      <c r="V93" s="485">
        <v>1</v>
      </c>
      <c r="W93" s="565">
        <v>8655000</v>
      </c>
      <c r="X93" s="448">
        <v>1</v>
      </c>
      <c r="Y93" s="446">
        <v>3000000</v>
      </c>
      <c r="Z93" s="448"/>
      <c r="AA93" s="446"/>
      <c r="AB93" s="448"/>
      <c r="AC93" s="446"/>
      <c r="AD93" s="449" t="s">
        <v>2104</v>
      </c>
      <c r="AE93" s="449" t="s">
        <v>2105</v>
      </c>
      <c r="AF93" s="448" t="s">
        <v>2106</v>
      </c>
      <c r="AG93" s="423" t="s">
        <v>2107</v>
      </c>
      <c r="AH93" s="464" t="s">
        <v>2108</v>
      </c>
      <c r="AI93" s="423" t="s">
        <v>2109</v>
      </c>
      <c r="AJ93" s="423" t="s">
        <v>1911</v>
      </c>
      <c r="AK93" s="350"/>
      <c r="AL93" s="423" t="s">
        <v>2110</v>
      </c>
      <c r="AM93" s="423" t="s">
        <v>2111</v>
      </c>
      <c r="AN93" s="350"/>
    </row>
    <row r="94" spans="1:40" ht="211.5" customHeight="1" x14ac:dyDescent="0.25">
      <c r="A94" s="594"/>
      <c r="B94" s="419"/>
      <c r="C94" s="419"/>
      <c r="D94" s="419">
        <v>91</v>
      </c>
      <c r="E94" s="426" t="s">
        <v>583</v>
      </c>
      <c r="F94" s="426" t="s">
        <v>584</v>
      </c>
      <c r="G94" s="426" t="s">
        <v>585</v>
      </c>
      <c r="H94" s="426" t="s">
        <v>586</v>
      </c>
      <c r="I94" s="426" t="s">
        <v>2112</v>
      </c>
      <c r="J94" s="444"/>
      <c r="K94" s="444"/>
      <c r="L94" s="444"/>
      <c r="M94" s="444"/>
      <c r="N94" s="444"/>
      <c r="O94" s="444"/>
      <c r="P94" s="444"/>
      <c r="Q94" s="460">
        <v>0</v>
      </c>
      <c r="R94" s="428">
        <v>1</v>
      </c>
      <c r="S94" s="422">
        <v>0</v>
      </c>
      <c r="T94" s="461">
        <v>0</v>
      </c>
      <c r="U94" s="467">
        <v>0</v>
      </c>
      <c r="V94" s="427">
        <v>0</v>
      </c>
      <c r="W94" s="446">
        <v>0</v>
      </c>
      <c r="X94" s="448"/>
      <c r="Y94" s="446"/>
      <c r="Z94" s="448"/>
      <c r="AA94" s="446">
        <v>8655000</v>
      </c>
      <c r="AB94" s="448">
        <v>9</v>
      </c>
      <c r="AC94" s="446">
        <v>8655000</v>
      </c>
      <c r="AD94" s="474" t="s">
        <v>1769</v>
      </c>
      <c r="AE94" s="463"/>
      <c r="AF94" s="438" t="s">
        <v>1504</v>
      </c>
      <c r="AG94" s="350"/>
      <c r="AH94" s="464" t="s">
        <v>1569</v>
      </c>
      <c r="AI94" s="423" t="s">
        <v>2113</v>
      </c>
      <c r="AJ94" s="350" t="s">
        <v>1680</v>
      </c>
      <c r="AK94" s="350" t="s">
        <v>1639</v>
      </c>
      <c r="AL94" s="423" t="s">
        <v>2114</v>
      </c>
      <c r="AM94" s="350" t="s">
        <v>179</v>
      </c>
      <c r="AN94" s="350" t="s">
        <v>1601</v>
      </c>
    </row>
    <row r="95" spans="1:40" ht="176.25" customHeight="1" x14ac:dyDescent="0.25">
      <c r="A95" s="594"/>
      <c r="B95" s="419"/>
      <c r="C95" s="419"/>
      <c r="D95" s="419">
        <v>92</v>
      </c>
      <c r="E95" s="426" t="s">
        <v>1303</v>
      </c>
      <c r="F95" s="426" t="s">
        <v>593</v>
      </c>
      <c r="G95" s="426" t="s">
        <v>594</v>
      </c>
      <c r="H95" s="426" t="s">
        <v>595</v>
      </c>
      <c r="I95" s="426" t="s">
        <v>2115</v>
      </c>
      <c r="J95" s="545"/>
      <c r="K95" s="545"/>
      <c r="L95" s="596"/>
      <c r="M95" s="545"/>
      <c r="N95" s="545"/>
      <c r="O95" s="545"/>
      <c r="P95" s="545"/>
      <c r="Q95" s="460">
        <v>0</v>
      </c>
      <c r="R95" s="428">
        <v>0</v>
      </c>
      <c r="S95" s="422">
        <v>0</v>
      </c>
      <c r="T95" s="461">
        <v>0</v>
      </c>
      <c r="U95" s="467">
        <v>0</v>
      </c>
      <c r="V95" s="427">
        <v>0</v>
      </c>
      <c r="W95" s="446">
        <v>0</v>
      </c>
      <c r="X95" s="448"/>
      <c r="Y95" s="446"/>
      <c r="Z95" s="448"/>
      <c r="AA95" s="446"/>
      <c r="AB95" s="448"/>
      <c r="AC95" s="446"/>
      <c r="AD95" s="463" t="s">
        <v>1713</v>
      </c>
      <c r="AE95" s="463"/>
      <c r="AF95" s="448" t="s">
        <v>2036</v>
      </c>
      <c r="AG95" s="438" t="s">
        <v>152</v>
      </c>
      <c r="AH95" s="464" t="s">
        <v>2116</v>
      </c>
      <c r="AI95" s="350"/>
      <c r="AJ95" s="350"/>
      <c r="AK95" s="350"/>
      <c r="AL95" s="350" t="s">
        <v>1623</v>
      </c>
      <c r="AM95" s="350"/>
      <c r="AN95" s="350"/>
    </row>
    <row r="96" spans="1:40" ht="194.25" customHeight="1" x14ac:dyDescent="0.25">
      <c r="A96" s="594"/>
      <c r="B96" s="419"/>
      <c r="C96" s="419"/>
      <c r="D96" s="419">
        <v>93</v>
      </c>
      <c r="E96" s="426" t="s">
        <v>598</v>
      </c>
      <c r="F96" s="426" t="s">
        <v>599</v>
      </c>
      <c r="G96" s="426" t="s">
        <v>600</v>
      </c>
      <c r="H96" s="426" t="s">
        <v>601</v>
      </c>
      <c r="I96" s="426" t="s">
        <v>2117</v>
      </c>
      <c r="J96" s="545"/>
      <c r="K96" s="545"/>
      <c r="L96" s="545"/>
      <c r="M96" s="545"/>
      <c r="N96" s="545"/>
      <c r="O96" s="545"/>
      <c r="P96" s="545"/>
      <c r="Q96" s="422">
        <v>0</v>
      </c>
      <c r="R96" s="422">
        <v>0</v>
      </c>
      <c r="S96" s="422">
        <v>0</v>
      </c>
      <c r="T96" s="163">
        <v>0</v>
      </c>
      <c r="U96" s="467">
        <v>0</v>
      </c>
      <c r="V96" s="448">
        <v>0</v>
      </c>
      <c r="W96" s="386">
        <v>0</v>
      </c>
      <c r="X96" s="448"/>
      <c r="Y96" s="446"/>
      <c r="Z96" s="448"/>
      <c r="AA96" s="446"/>
      <c r="AB96" s="448"/>
      <c r="AC96" s="446"/>
      <c r="AD96" s="463" t="s">
        <v>2118</v>
      </c>
      <c r="AE96" s="463"/>
      <c r="AF96" s="448" t="s">
        <v>1504</v>
      </c>
      <c r="AG96" s="350"/>
      <c r="AH96" s="464" t="s">
        <v>1569</v>
      </c>
      <c r="AI96" s="350"/>
      <c r="AJ96" s="350"/>
      <c r="AK96" s="350"/>
      <c r="AL96" s="350" t="s">
        <v>1623</v>
      </c>
      <c r="AM96" s="350"/>
      <c r="AN96" s="350"/>
    </row>
    <row r="97" spans="1:40" ht="371.25" customHeight="1" x14ac:dyDescent="0.25">
      <c r="A97" s="594"/>
      <c r="B97" s="419"/>
      <c r="C97" s="419"/>
      <c r="D97" s="459">
        <v>94</v>
      </c>
      <c r="E97" s="426" t="s">
        <v>1306</v>
      </c>
      <c r="F97" s="426" t="s">
        <v>1307</v>
      </c>
      <c r="G97" s="426" t="s">
        <v>607</v>
      </c>
      <c r="H97" s="426" t="s">
        <v>608</v>
      </c>
      <c r="I97" s="426" t="s">
        <v>2119</v>
      </c>
      <c r="J97" s="608" t="s">
        <v>1948</v>
      </c>
      <c r="K97" s="608" t="s">
        <v>2120</v>
      </c>
      <c r="L97" s="609">
        <v>1905022</v>
      </c>
      <c r="M97" s="608" t="s">
        <v>2121</v>
      </c>
      <c r="N97" s="610">
        <v>190502200</v>
      </c>
      <c r="O97" s="611" t="s">
        <v>2122</v>
      </c>
      <c r="P97" s="612">
        <v>48</v>
      </c>
      <c r="Q97" s="422">
        <v>12</v>
      </c>
      <c r="R97" s="422">
        <v>0</v>
      </c>
      <c r="S97" s="422">
        <v>0</v>
      </c>
      <c r="T97" s="163">
        <v>0</v>
      </c>
      <c r="U97" s="467">
        <v>0.1666</v>
      </c>
      <c r="V97" s="448">
        <v>0</v>
      </c>
      <c r="W97" s="613">
        <v>0</v>
      </c>
      <c r="X97" s="448">
        <v>2</v>
      </c>
      <c r="Y97" s="446"/>
      <c r="Z97" s="448"/>
      <c r="AA97" s="446"/>
      <c r="AB97" s="448"/>
      <c r="AC97" s="446"/>
      <c r="AD97" s="449" t="s">
        <v>2123</v>
      </c>
      <c r="AE97" s="463"/>
      <c r="AF97" s="448" t="s">
        <v>1504</v>
      </c>
      <c r="AG97" s="350"/>
      <c r="AH97" s="452"/>
      <c r="AI97" s="350"/>
      <c r="AJ97" s="350"/>
      <c r="AK97" s="350"/>
      <c r="AL97" s="350" t="s">
        <v>1623</v>
      </c>
      <c r="AM97" s="350"/>
      <c r="AN97" s="350"/>
    </row>
    <row r="98" spans="1:40" ht="237.75" customHeight="1" x14ac:dyDescent="0.25">
      <c r="A98" s="594"/>
      <c r="B98" s="419"/>
      <c r="C98" s="419"/>
      <c r="D98" s="419">
        <v>95</v>
      </c>
      <c r="E98" s="426" t="s">
        <v>610</v>
      </c>
      <c r="F98" s="426" t="s">
        <v>611</v>
      </c>
      <c r="G98" s="426" t="s">
        <v>1309</v>
      </c>
      <c r="H98" s="426" t="s">
        <v>87</v>
      </c>
      <c r="I98" s="426" t="s">
        <v>2124</v>
      </c>
      <c r="J98" s="555" t="s">
        <v>2069</v>
      </c>
      <c r="K98" s="555" t="s">
        <v>2070</v>
      </c>
      <c r="L98" s="555">
        <v>4102042</v>
      </c>
      <c r="M98" s="555" t="s">
        <v>2071</v>
      </c>
      <c r="N98" s="555">
        <v>410204200</v>
      </c>
      <c r="O98" s="555" t="s">
        <v>2072</v>
      </c>
      <c r="P98" s="555">
        <v>12</v>
      </c>
      <c r="Q98" s="460">
        <v>1</v>
      </c>
      <c r="R98" s="483">
        <v>9</v>
      </c>
      <c r="S98" s="565" t="s">
        <v>2125</v>
      </c>
      <c r="T98" s="565">
        <v>1121944</v>
      </c>
      <c r="U98" s="467">
        <v>1</v>
      </c>
      <c r="V98" s="485">
        <v>1</v>
      </c>
      <c r="W98" s="565">
        <v>1121944</v>
      </c>
      <c r="X98" s="448" t="s">
        <v>2126</v>
      </c>
      <c r="Y98" s="446" t="s">
        <v>2127</v>
      </c>
      <c r="Z98" s="614" t="s">
        <v>2128</v>
      </c>
      <c r="AA98" s="614" t="s">
        <v>2129</v>
      </c>
      <c r="AB98" s="448"/>
      <c r="AC98" s="446"/>
      <c r="AD98" s="449" t="s">
        <v>2130</v>
      </c>
      <c r="AE98" s="449" t="s">
        <v>2131</v>
      </c>
      <c r="AF98" s="304" t="s">
        <v>2132</v>
      </c>
      <c r="AG98" s="491" t="s">
        <v>2133</v>
      </c>
      <c r="AH98" s="452"/>
      <c r="AI98" s="423" t="s">
        <v>2134</v>
      </c>
      <c r="AJ98" s="423" t="s">
        <v>2135</v>
      </c>
      <c r="AK98" s="350"/>
      <c r="AL98" s="448" t="s">
        <v>2136</v>
      </c>
      <c r="AM98" s="423" t="s">
        <v>2137</v>
      </c>
      <c r="AN98" s="350"/>
    </row>
    <row r="99" spans="1:40" ht="296.25" customHeight="1" x14ac:dyDescent="0.25">
      <c r="A99" s="594"/>
      <c r="B99" s="419"/>
      <c r="C99" s="419"/>
      <c r="D99" s="419">
        <v>96</v>
      </c>
      <c r="E99" s="426" t="s">
        <v>614</v>
      </c>
      <c r="F99" s="426" t="s">
        <v>1310</v>
      </c>
      <c r="G99" s="426" t="s">
        <v>1311</v>
      </c>
      <c r="H99" s="426" t="s">
        <v>59</v>
      </c>
      <c r="I99" s="426" t="s">
        <v>2138</v>
      </c>
      <c r="J99" s="555" t="s">
        <v>2069</v>
      </c>
      <c r="K99" s="555" t="s">
        <v>2070</v>
      </c>
      <c r="L99" s="555">
        <v>4102042</v>
      </c>
      <c r="M99" s="555" t="s">
        <v>2071</v>
      </c>
      <c r="N99" s="555">
        <v>410204200</v>
      </c>
      <c r="O99" s="555" t="s">
        <v>2072</v>
      </c>
      <c r="P99" s="555">
        <v>12</v>
      </c>
      <c r="Q99" s="460">
        <v>1</v>
      </c>
      <c r="R99" s="428">
        <v>1</v>
      </c>
      <c r="S99" s="422" t="s">
        <v>2139</v>
      </c>
      <c r="T99" s="461" t="s">
        <v>2140</v>
      </c>
      <c r="U99" s="467">
        <v>1</v>
      </c>
      <c r="V99" s="427">
        <v>1</v>
      </c>
      <c r="W99" s="446" t="s">
        <v>1371</v>
      </c>
      <c r="X99" s="448" t="s">
        <v>2141</v>
      </c>
      <c r="Y99" s="446" t="s">
        <v>2142</v>
      </c>
      <c r="Z99" s="614" t="s">
        <v>2128</v>
      </c>
      <c r="AA99" s="614" t="s">
        <v>2129</v>
      </c>
      <c r="AB99" s="448"/>
      <c r="AC99" s="446"/>
      <c r="AD99" s="449" t="s">
        <v>2143</v>
      </c>
      <c r="AE99" s="449" t="s">
        <v>2144</v>
      </c>
      <c r="AF99" s="424" t="s">
        <v>2145</v>
      </c>
      <c r="AG99" s="491" t="s">
        <v>2146</v>
      </c>
      <c r="AH99" s="452"/>
      <c r="AI99" s="423" t="s">
        <v>2147</v>
      </c>
      <c r="AJ99" s="423" t="s">
        <v>2148</v>
      </c>
      <c r="AK99" s="350"/>
      <c r="AL99" s="423" t="s">
        <v>2149</v>
      </c>
      <c r="AM99" s="423" t="s">
        <v>2150</v>
      </c>
      <c r="AN99" s="350"/>
    </row>
    <row r="100" spans="1:40" ht="157.5" customHeight="1" x14ac:dyDescent="0.25">
      <c r="A100" s="594"/>
      <c r="B100" s="419"/>
      <c r="C100" s="419" t="s">
        <v>618</v>
      </c>
      <c r="D100" s="419">
        <v>97</v>
      </c>
      <c r="E100" s="426" t="s">
        <v>619</v>
      </c>
      <c r="F100" s="426" t="s">
        <v>1313</v>
      </c>
      <c r="G100" s="426" t="s">
        <v>1314</v>
      </c>
      <c r="H100" s="426" t="s">
        <v>59</v>
      </c>
      <c r="I100" s="426" t="s">
        <v>2151</v>
      </c>
      <c r="J100" s="555" t="s">
        <v>2069</v>
      </c>
      <c r="K100" s="555" t="s">
        <v>2070</v>
      </c>
      <c r="L100" s="555">
        <v>4102042</v>
      </c>
      <c r="M100" s="555" t="s">
        <v>2071</v>
      </c>
      <c r="N100" s="555">
        <v>410204200</v>
      </c>
      <c r="O100" s="555" t="s">
        <v>2072</v>
      </c>
      <c r="P100" s="555">
        <v>12</v>
      </c>
      <c r="Q100" s="422">
        <v>0</v>
      </c>
      <c r="R100" s="422">
        <v>0</v>
      </c>
      <c r="S100" s="422">
        <v>0</v>
      </c>
      <c r="T100" s="163">
        <v>0</v>
      </c>
      <c r="U100" s="467">
        <v>0</v>
      </c>
      <c r="V100" s="448">
        <v>0</v>
      </c>
      <c r="W100" s="386">
        <v>0</v>
      </c>
      <c r="X100" s="448"/>
      <c r="Y100" s="446"/>
      <c r="Z100" s="448"/>
      <c r="AA100" s="446"/>
      <c r="AB100" s="448"/>
      <c r="AC100" s="446"/>
      <c r="AD100" s="449" t="s">
        <v>2152</v>
      </c>
      <c r="AE100" s="463"/>
      <c r="AF100" s="448" t="s">
        <v>1755</v>
      </c>
      <c r="AG100" s="350" t="s">
        <v>152</v>
      </c>
      <c r="AH100" s="464" t="s">
        <v>2116</v>
      </c>
      <c r="AI100" s="423" t="s">
        <v>2153</v>
      </c>
      <c r="AJ100" s="423" t="s">
        <v>2154</v>
      </c>
      <c r="AK100" s="350"/>
      <c r="AL100" s="350" t="s">
        <v>1623</v>
      </c>
      <c r="AM100" s="350"/>
      <c r="AN100" s="350"/>
    </row>
    <row r="101" spans="1:40" ht="140.25" customHeight="1" x14ac:dyDescent="0.25">
      <c r="A101" s="419" t="s">
        <v>624</v>
      </c>
      <c r="B101" s="419" t="s">
        <v>625</v>
      </c>
      <c r="C101" s="419" t="s">
        <v>1315</v>
      </c>
      <c r="D101" s="419">
        <v>98</v>
      </c>
      <c r="E101" s="426" t="s">
        <v>1316</v>
      </c>
      <c r="F101" s="426" t="s">
        <v>1317</v>
      </c>
      <c r="G101" s="426" t="s">
        <v>629</v>
      </c>
      <c r="H101" s="426" t="s">
        <v>630</v>
      </c>
      <c r="I101" s="426" t="s">
        <v>2155</v>
      </c>
      <c r="J101" s="390" t="s">
        <v>1800</v>
      </c>
      <c r="K101" s="426" t="s">
        <v>1743</v>
      </c>
      <c r="L101" s="426">
        <v>4502038</v>
      </c>
      <c r="M101" s="426" t="s">
        <v>2156</v>
      </c>
      <c r="N101" s="426">
        <v>450203800</v>
      </c>
      <c r="O101" s="426" t="s">
        <v>2157</v>
      </c>
      <c r="P101" s="426">
        <v>1</v>
      </c>
      <c r="Q101" s="460">
        <v>0</v>
      </c>
      <c r="R101" s="428">
        <v>0</v>
      </c>
      <c r="S101" s="422">
        <v>0</v>
      </c>
      <c r="T101" s="489">
        <v>0</v>
      </c>
      <c r="U101" s="467">
        <v>0</v>
      </c>
      <c r="V101" s="485">
        <v>0</v>
      </c>
      <c r="W101" s="552">
        <v>0</v>
      </c>
      <c r="X101" s="448"/>
      <c r="Y101" s="446"/>
      <c r="Z101" s="448"/>
      <c r="AA101" s="446"/>
      <c r="AB101" s="448"/>
      <c r="AC101" s="446"/>
      <c r="AD101" s="449" t="s">
        <v>2152</v>
      </c>
      <c r="AE101" s="463"/>
      <c r="AF101" s="438" t="s">
        <v>1504</v>
      </c>
      <c r="AG101" s="350"/>
      <c r="AH101" s="464" t="s">
        <v>1569</v>
      </c>
      <c r="AI101" s="423" t="s">
        <v>2158</v>
      </c>
      <c r="AJ101" s="423" t="s">
        <v>2159</v>
      </c>
      <c r="AK101" s="350"/>
      <c r="AL101" s="350" t="s">
        <v>1623</v>
      </c>
      <c r="AM101" s="350"/>
      <c r="AN101" s="350"/>
    </row>
    <row r="102" spans="1:40" ht="102" customHeight="1" x14ac:dyDescent="0.25">
      <c r="A102" s="419"/>
      <c r="B102" s="419"/>
      <c r="C102" s="419"/>
      <c r="D102" s="419">
        <v>99</v>
      </c>
      <c r="E102" s="426" t="s">
        <v>1319</v>
      </c>
      <c r="F102" s="426" t="s">
        <v>633</v>
      </c>
      <c r="G102" s="426" t="s">
        <v>634</v>
      </c>
      <c r="H102" s="426" t="s">
        <v>635</v>
      </c>
      <c r="I102" s="426" t="s">
        <v>2155</v>
      </c>
      <c r="J102" s="390" t="s">
        <v>1800</v>
      </c>
      <c r="K102" s="426" t="s">
        <v>1743</v>
      </c>
      <c r="L102" s="426">
        <v>4502038</v>
      </c>
      <c r="M102" s="426" t="s">
        <v>2156</v>
      </c>
      <c r="N102" s="426">
        <v>450203800</v>
      </c>
      <c r="O102" s="426" t="s">
        <v>2157</v>
      </c>
      <c r="P102" s="426">
        <v>1</v>
      </c>
      <c r="Q102" s="460">
        <v>0</v>
      </c>
      <c r="R102" s="428">
        <v>0</v>
      </c>
      <c r="S102" s="422"/>
      <c r="T102" s="489"/>
      <c r="U102" s="467">
        <v>0</v>
      </c>
      <c r="V102" s="485"/>
      <c r="W102" s="552"/>
      <c r="X102" s="448"/>
      <c r="Y102" s="446"/>
      <c r="Z102" s="448"/>
      <c r="AA102" s="446"/>
      <c r="AB102" s="448"/>
      <c r="AC102" s="446"/>
      <c r="AD102" s="449" t="s">
        <v>2152</v>
      </c>
      <c r="AE102" s="463"/>
      <c r="AF102" s="438" t="s">
        <v>1504</v>
      </c>
      <c r="AG102" s="350"/>
      <c r="AH102" s="464" t="s">
        <v>1569</v>
      </c>
      <c r="AI102" s="423" t="s">
        <v>2160</v>
      </c>
      <c r="AJ102" s="423" t="s">
        <v>2159</v>
      </c>
      <c r="AK102" s="350"/>
      <c r="AL102" s="350" t="s">
        <v>1623</v>
      </c>
      <c r="AM102" s="350"/>
      <c r="AN102" s="350"/>
    </row>
    <row r="103" spans="1:40" ht="102" customHeight="1" x14ac:dyDescent="0.25">
      <c r="A103" s="419"/>
      <c r="B103" s="419"/>
      <c r="C103" s="419" t="s">
        <v>636</v>
      </c>
      <c r="D103" s="419">
        <v>100</v>
      </c>
      <c r="E103" s="426" t="s">
        <v>1321</v>
      </c>
      <c r="F103" s="426" t="s">
        <v>638</v>
      </c>
      <c r="G103" s="426" t="s">
        <v>639</v>
      </c>
      <c r="H103" s="426" t="s">
        <v>1322</v>
      </c>
      <c r="I103" s="426" t="s">
        <v>2161</v>
      </c>
      <c r="J103" s="390" t="s">
        <v>1800</v>
      </c>
      <c r="K103" s="426" t="s">
        <v>1743</v>
      </c>
      <c r="L103" s="426">
        <v>4502038</v>
      </c>
      <c r="M103" s="426" t="s">
        <v>2156</v>
      </c>
      <c r="N103" s="426">
        <v>450203800</v>
      </c>
      <c r="O103" s="426" t="s">
        <v>2157</v>
      </c>
      <c r="P103" s="426">
        <v>1</v>
      </c>
      <c r="Q103" s="460">
        <v>0</v>
      </c>
      <c r="R103" s="428">
        <v>0</v>
      </c>
      <c r="S103" s="565"/>
      <c r="T103" s="565"/>
      <c r="U103" s="467">
        <v>0</v>
      </c>
      <c r="V103" s="485"/>
      <c r="W103" s="565"/>
      <c r="X103" s="448"/>
      <c r="Y103" s="446"/>
      <c r="Z103" s="448"/>
      <c r="AA103" s="446"/>
      <c r="AB103" s="448"/>
      <c r="AC103" s="446"/>
      <c r="AD103" s="449" t="s">
        <v>2152</v>
      </c>
      <c r="AE103" s="463"/>
      <c r="AF103" s="438" t="s">
        <v>1504</v>
      </c>
      <c r="AG103" s="350"/>
      <c r="AH103" s="464" t="s">
        <v>1569</v>
      </c>
      <c r="AI103" s="423" t="s">
        <v>2162</v>
      </c>
      <c r="AJ103" s="423" t="s">
        <v>2159</v>
      </c>
      <c r="AK103" s="350"/>
      <c r="AL103" s="350" t="s">
        <v>1623</v>
      </c>
      <c r="AM103" s="350"/>
      <c r="AN103" s="350"/>
    </row>
    <row r="104" spans="1:40" ht="126" customHeight="1" x14ac:dyDescent="0.25">
      <c r="A104" s="419"/>
      <c r="B104" s="419"/>
      <c r="C104" s="419"/>
      <c r="D104" s="419">
        <v>101</v>
      </c>
      <c r="E104" s="426" t="s">
        <v>642</v>
      </c>
      <c r="F104" s="426" t="s">
        <v>1324</v>
      </c>
      <c r="G104" s="426" t="s">
        <v>1325</v>
      </c>
      <c r="H104" s="426" t="s">
        <v>645</v>
      </c>
      <c r="I104" s="426" t="s">
        <v>2161</v>
      </c>
      <c r="J104" s="390" t="s">
        <v>1800</v>
      </c>
      <c r="K104" s="426" t="s">
        <v>1743</v>
      </c>
      <c r="L104" s="426">
        <v>4502038</v>
      </c>
      <c r="M104" s="426" t="s">
        <v>2156</v>
      </c>
      <c r="N104" s="426">
        <v>450203800</v>
      </c>
      <c r="O104" s="426" t="s">
        <v>2157</v>
      </c>
      <c r="P104" s="426">
        <v>1</v>
      </c>
      <c r="Q104" s="460">
        <v>13</v>
      </c>
      <c r="R104" s="483">
        <v>6</v>
      </c>
      <c r="S104" s="565">
        <v>2885000</v>
      </c>
      <c r="T104" s="565">
        <v>1442500</v>
      </c>
      <c r="U104" s="467">
        <f>R104/Q104*1</f>
        <v>0.46153846153846156</v>
      </c>
      <c r="V104" s="485">
        <v>6</v>
      </c>
      <c r="W104" s="565">
        <v>1442500</v>
      </c>
      <c r="X104" s="448"/>
      <c r="Y104" s="446"/>
      <c r="Z104" s="448"/>
      <c r="AA104" s="446"/>
      <c r="AB104" s="448"/>
      <c r="AC104" s="446"/>
      <c r="AD104" s="449" t="s">
        <v>2163</v>
      </c>
      <c r="AE104" s="463"/>
      <c r="AF104" s="438" t="s">
        <v>1504</v>
      </c>
      <c r="AG104" s="350"/>
      <c r="AH104" s="452"/>
      <c r="AI104" s="423" t="s">
        <v>2164</v>
      </c>
      <c r="AJ104" s="350" t="s">
        <v>1780</v>
      </c>
      <c r="AK104" s="350"/>
      <c r="AL104" s="423" t="s">
        <v>2165</v>
      </c>
      <c r="AM104" s="350" t="s">
        <v>1780</v>
      </c>
      <c r="AN104" s="350"/>
    </row>
    <row r="105" spans="1:40" ht="261" customHeight="1" x14ac:dyDescent="0.25">
      <c r="A105" s="419"/>
      <c r="B105" s="419"/>
      <c r="C105" s="419"/>
      <c r="D105" s="419">
        <v>102</v>
      </c>
      <c r="E105" s="426" t="s">
        <v>646</v>
      </c>
      <c r="F105" s="426" t="s">
        <v>647</v>
      </c>
      <c r="G105" s="426" t="s">
        <v>648</v>
      </c>
      <c r="H105" s="426" t="s">
        <v>649</v>
      </c>
      <c r="I105" s="426" t="s">
        <v>1327</v>
      </c>
      <c r="J105" s="390" t="s">
        <v>1800</v>
      </c>
      <c r="K105" s="426" t="s">
        <v>2070</v>
      </c>
      <c r="L105" s="426">
        <v>4102042</v>
      </c>
      <c r="M105" s="426" t="s">
        <v>2071</v>
      </c>
      <c r="N105" s="426">
        <v>410204200</v>
      </c>
      <c r="O105" s="426" t="s">
        <v>2166</v>
      </c>
      <c r="P105" s="426">
        <v>12</v>
      </c>
      <c r="Q105" s="460">
        <v>2</v>
      </c>
      <c r="R105" s="483">
        <v>16</v>
      </c>
      <c r="S105" s="615">
        <v>16667360</v>
      </c>
      <c r="T105" s="616" t="s">
        <v>2167</v>
      </c>
      <c r="U105" s="503">
        <f>R105/Q105*1</f>
        <v>8</v>
      </c>
      <c r="V105" s="427">
        <v>1</v>
      </c>
      <c r="W105" s="446" t="s">
        <v>1371</v>
      </c>
      <c r="X105" s="448" t="s">
        <v>2168</v>
      </c>
      <c r="Y105" s="446" t="s">
        <v>2169</v>
      </c>
      <c r="Z105" s="448" t="s">
        <v>2170</v>
      </c>
      <c r="AA105" s="446" t="s">
        <v>2171</v>
      </c>
      <c r="AB105" s="448" t="s">
        <v>2172</v>
      </c>
      <c r="AC105" s="446" t="s">
        <v>2173</v>
      </c>
      <c r="AD105" s="449" t="s">
        <v>2174</v>
      </c>
      <c r="AE105" s="449" t="s">
        <v>2175</v>
      </c>
      <c r="AF105" s="424" t="s">
        <v>2176</v>
      </c>
      <c r="AG105" s="491" t="s">
        <v>2177</v>
      </c>
      <c r="AH105" s="452"/>
      <c r="AI105" s="423" t="s">
        <v>2178</v>
      </c>
      <c r="AJ105" s="423" t="s">
        <v>2179</v>
      </c>
      <c r="AK105" s="423" t="s">
        <v>2180</v>
      </c>
      <c r="AL105" s="423" t="s">
        <v>2181</v>
      </c>
      <c r="AM105" s="423" t="s">
        <v>2182</v>
      </c>
      <c r="AN105" s="350"/>
    </row>
    <row r="106" spans="1:40" ht="165.75" x14ac:dyDescent="0.25">
      <c r="A106" s="419"/>
      <c r="B106" s="419"/>
      <c r="C106" s="419"/>
      <c r="D106" s="419">
        <v>103</v>
      </c>
      <c r="E106" s="426" t="s">
        <v>1329</v>
      </c>
      <c r="F106" s="426" t="s">
        <v>652</v>
      </c>
      <c r="G106" s="426" t="s">
        <v>1330</v>
      </c>
      <c r="H106" s="426" t="s">
        <v>654</v>
      </c>
      <c r="I106" s="426" t="s">
        <v>2183</v>
      </c>
      <c r="J106" s="390" t="s">
        <v>1800</v>
      </c>
      <c r="K106" s="575" t="s">
        <v>2070</v>
      </c>
      <c r="L106" s="575">
        <v>4102042</v>
      </c>
      <c r="M106" s="575" t="s">
        <v>2071</v>
      </c>
      <c r="N106" s="575">
        <v>410204200</v>
      </c>
      <c r="O106" s="575" t="s">
        <v>2166</v>
      </c>
      <c r="P106" s="575">
        <v>12</v>
      </c>
      <c r="Q106" s="617">
        <v>3</v>
      </c>
      <c r="R106" s="428">
        <v>3</v>
      </c>
      <c r="S106" s="422"/>
      <c r="T106" s="422"/>
      <c r="U106" s="467">
        <f>R106/Q106*1</f>
        <v>1</v>
      </c>
      <c r="V106" s="485">
        <v>2</v>
      </c>
      <c r="W106" s="422"/>
      <c r="X106" s="448">
        <v>2</v>
      </c>
      <c r="Y106" s="446"/>
      <c r="Z106" s="448" t="s">
        <v>2184</v>
      </c>
      <c r="AA106" s="446" t="s">
        <v>2185</v>
      </c>
      <c r="AB106" s="448"/>
      <c r="AC106" s="446"/>
      <c r="AD106" s="449" t="s">
        <v>2186</v>
      </c>
      <c r="AE106" s="449" t="s">
        <v>2187</v>
      </c>
      <c r="AF106" s="448" t="s">
        <v>2188</v>
      </c>
      <c r="AG106" s="350" t="s">
        <v>674</v>
      </c>
      <c r="AH106" s="452"/>
      <c r="AI106" s="423" t="s">
        <v>2189</v>
      </c>
      <c r="AJ106" s="350" t="s">
        <v>2190</v>
      </c>
      <c r="AK106" s="350"/>
      <c r="AL106" s="350" t="s">
        <v>1623</v>
      </c>
      <c r="AM106" s="350"/>
      <c r="AN106" s="350"/>
    </row>
    <row r="107" spans="1:40" ht="162.75" customHeight="1" x14ac:dyDescent="0.25">
      <c r="A107" s="419"/>
      <c r="B107" s="419"/>
      <c r="C107" s="419"/>
      <c r="D107" s="419">
        <v>104</v>
      </c>
      <c r="E107" s="426" t="s">
        <v>656</v>
      </c>
      <c r="F107" s="426" t="s">
        <v>657</v>
      </c>
      <c r="G107" s="426" t="s">
        <v>658</v>
      </c>
      <c r="H107" s="426" t="s">
        <v>659</v>
      </c>
      <c r="I107" s="426" t="s">
        <v>2191</v>
      </c>
      <c r="J107" s="390" t="s">
        <v>1800</v>
      </c>
      <c r="K107" s="618" t="s">
        <v>2070</v>
      </c>
      <c r="L107" s="619">
        <v>4102042</v>
      </c>
      <c r="M107" s="619" t="s">
        <v>2071</v>
      </c>
      <c r="N107" s="619">
        <v>410204200</v>
      </c>
      <c r="O107" s="619" t="s">
        <v>2166</v>
      </c>
      <c r="P107" s="564">
        <v>12</v>
      </c>
      <c r="Q107" s="460">
        <v>0</v>
      </c>
      <c r="R107" s="428">
        <v>2</v>
      </c>
      <c r="S107" s="422"/>
      <c r="T107" s="489"/>
      <c r="U107" s="467">
        <v>0</v>
      </c>
      <c r="V107" s="485"/>
      <c r="W107" s="552"/>
      <c r="X107" s="448"/>
      <c r="Y107" s="446"/>
      <c r="Z107" s="448" t="s">
        <v>2192</v>
      </c>
      <c r="AA107" s="446">
        <v>8655000</v>
      </c>
      <c r="AB107" s="448"/>
      <c r="AC107" s="446"/>
      <c r="AD107" s="449" t="s">
        <v>2152</v>
      </c>
      <c r="AE107" s="449"/>
      <c r="AF107" s="438" t="s">
        <v>1504</v>
      </c>
      <c r="AG107" s="350"/>
      <c r="AH107" s="464" t="s">
        <v>1569</v>
      </c>
      <c r="AI107" s="423" t="s">
        <v>2193</v>
      </c>
      <c r="AJ107" s="350" t="s">
        <v>2194</v>
      </c>
      <c r="AK107" s="350" t="s">
        <v>2043</v>
      </c>
      <c r="AL107" s="350" t="s">
        <v>1623</v>
      </c>
      <c r="AM107" s="350"/>
      <c r="AN107" s="350"/>
    </row>
    <row r="108" spans="1:40" ht="102" customHeight="1" x14ac:dyDescent="0.25">
      <c r="A108" s="419"/>
      <c r="B108" s="419"/>
      <c r="C108" s="419"/>
      <c r="D108" s="419">
        <v>105</v>
      </c>
      <c r="E108" s="426" t="s">
        <v>1334</v>
      </c>
      <c r="F108" s="426" t="s">
        <v>662</v>
      </c>
      <c r="G108" s="426" t="s">
        <v>663</v>
      </c>
      <c r="H108" s="426" t="s">
        <v>664</v>
      </c>
      <c r="I108" s="426" t="s">
        <v>2195</v>
      </c>
      <c r="J108" s="620"/>
      <c r="K108" s="621"/>
      <c r="L108" s="621"/>
      <c r="M108" s="621"/>
      <c r="N108" s="621"/>
      <c r="O108" s="621"/>
      <c r="P108" s="621"/>
      <c r="Q108" s="460">
        <v>12</v>
      </c>
      <c r="R108" s="428">
        <v>0</v>
      </c>
      <c r="S108" s="422"/>
      <c r="T108" s="489"/>
      <c r="U108" s="467">
        <f>R108/Q108*1</f>
        <v>0</v>
      </c>
      <c r="V108" s="485"/>
      <c r="W108" s="552"/>
      <c r="X108" s="448"/>
      <c r="Y108" s="446"/>
      <c r="Z108" s="448"/>
      <c r="AA108" s="446"/>
      <c r="AB108" s="448"/>
      <c r="AC108" s="446"/>
      <c r="AD108" s="449" t="s">
        <v>2152</v>
      </c>
      <c r="AE108" s="449"/>
      <c r="AF108" s="448" t="s">
        <v>2196</v>
      </c>
      <c r="AG108" s="350"/>
      <c r="AH108" s="452"/>
      <c r="AI108" s="350"/>
      <c r="AJ108" s="350"/>
      <c r="AK108" s="350"/>
      <c r="AL108" s="350" t="s">
        <v>1623</v>
      </c>
      <c r="AM108" s="350"/>
      <c r="AN108" s="350"/>
    </row>
    <row r="109" spans="1:40" ht="400.5" customHeight="1" x14ac:dyDescent="0.25">
      <c r="A109" s="419"/>
      <c r="B109" s="419"/>
      <c r="C109" s="419"/>
      <c r="D109" s="419">
        <v>106</v>
      </c>
      <c r="E109" s="426" t="s">
        <v>666</v>
      </c>
      <c r="F109" s="426" t="s">
        <v>1336</v>
      </c>
      <c r="G109" s="426" t="s">
        <v>668</v>
      </c>
      <c r="H109" s="426" t="s">
        <v>669</v>
      </c>
      <c r="I109" s="426" t="s">
        <v>2197</v>
      </c>
      <c r="J109" s="562" t="s">
        <v>1772</v>
      </c>
      <c r="K109" s="622" t="s">
        <v>2070</v>
      </c>
      <c r="L109" s="623">
        <v>4102042</v>
      </c>
      <c r="M109" s="623" t="s">
        <v>2071</v>
      </c>
      <c r="N109" s="623">
        <v>410204200</v>
      </c>
      <c r="O109" s="623" t="str">
        <f>'[1]GENERAL 2015-2025'!$H$97</f>
        <v>Valor absoluto (Verificación de protocolos aplicados)</v>
      </c>
      <c r="P109" s="562">
        <v>12</v>
      </c>
      <c r="Q109" s="460">
        <v>4</v>
      </c>
      <c r="R109" s="428">
        <v>4</v>
      </c>
      <c r="S109" s="616">
        <v>11299583</v>
      </c>
      <c r="T109" s="616" t="s">
        <v>2198</v>
      </c>
      <c r="U109" s="467">
        <f>R109/Q109*1</f>
        <v>1</v>
      </c>
      <c r="V109" s="427">
        <v>9</v>
      </c>
      <c r="W109" s="446" t="s">
        <v>1371</v>
      </c>
      <c r="X109" s="448" t="s">
        <v>2199</v>
      </c>
      <c r="Y109" s="616">
        <v>11299583</v>
      </c>
      <c r="Z109" s="448">
        <v>0</v>
      </c>
      <c r="AA109" s="446"/>
      <c r="AB109" s="448"/>
      <c r="AC109" s="446" t="s">
        <v>2200</v>
      </c>
      <c r="AD109" s="449" t="s">
        <v>2201</v>
      </c>
      <c r="AE109" s="449" t="s">
        <v>2202</v>
      </c>
      <c r="AF109" s="424" t="s">
        <v>2203</v>
      </c>
      <c r="AG109" s="491" t="s">
        <v>2204</v>
      </c>
      <c r="AH109" s="452"/>
      <c r="AI109" s="423" t="s">
        <v>2205</v>
      </c>
      <c r="AJ109" s="423" t="s">
        <v>2206</v>
      </c>
      <c r="AK109" s="423" t="s">
        <v>2207</v>
      </c>
      <c r="AL109" s="448" t="s">
        <v>2208</v>
      </c>
      <c r="AM109" s="423" t="s">
        <v>2209</v>
      </c>
      <c r="AN109" s="350"/>
    </row>
    <row r="110" spans="1:40" ht="89.25" x14ac:dyDescent="0.25">
      <c r="A110" s="419"/>
      <c r="B110" s="419"/>
      <c r="C110" s="419"/>
      <c r="D110" s="419">
        <v>107</v>
      </c>
      <c r="E110" s="426" t="s">
        <v>1338</v>
      </c>
      <c r="F110" s="426" t="s">
        <v>1339</v>
      </c>
      <c r="G110" s="426" t="s">
        <v>1340</v>
      </c>
      <c r="H110" s="426" t="s">
        <v>59</v>
      </c>
      <c r="I110" s="426" t="s">
        <v>2210</v>
      </c>
      <c r="J110" s="624" t="s">
        <v>1800</v>
      </c>
      <c r="K110" s="575" t="s">
        <v>1743</v>
      </c>
      <c r="L110" s="575">
        <v>4502038</v>
      </c>
      <c r="M110" s="575" t="s">
        <v>2211</v>
      </c>
      <c r="N110" s="575">
        <v>450203800</v>
      </c>
      <c r="O110" s="575" t="s">
        <v>2072</v>
      </c>
      <c r="P110" s="575">
        <v>1</v>
      </c>
      <c r="Q110" s="460">
        <v>0</v>
      </c>
      <c r="R110" s="428">
        <v>0</v>
      </c>
      <c r="S110" s="422"/>
      <c r="T110" s="489"/>
      <c r="U110" s="467">
        <v>0</v>
      </c>
      <c r="V110" s="485"/>
      <c r="W110" s="552"/>
      <c r="X110" s="448"/>
      <c r="Y110" s="446"/>
      <c r="Z110" s="448"/>
      <c r="AA110" s="446"/>
      <c r="AB110" s="448"/>
      <c r="AC110" s="446"/>
      <c r="AD110" s="449" t="s">
        <v>2152</v>
      </c>
      <c r="AE110" s="463"/>
      <c r="AF110" s="438" t="s">
        <v>1504</v>
      </c>
      <c r="AG110" s="350"/>
      <c r="AH110" s="452"/>
      <c r="AI110" s="423"/>
      <c r="AJ110" s="350"/>
      <c r="AK110" s="350"/>
      <c r="AL110" s="350" t="s">
        <v>2212</v>
      </c>
      <c r="AM110" s="350"/>
      <c r="AN110" s="350"/>
    </row>
    <row r="111" spans="1:40" ht="169.5" customHeight="1" x14ac:dyDescent="0.25">
      <c r="A111" s="419"/>
      <c r="B111" s="419" t="s">
        <v>675</v>
      </c>
      <c r="C111" s="419" t="s">
        <v>676</v>
      </c>
      <c r="D111" s="419">
        <v>108</v>
      </c>
      <c r="E111" s="426" t="s">
        <v>677</v>
      </c>
      <c r="F111" s="426" t="s">
        <v>678</v>
      </c>
      <c r="G111" s="426" t="s">
        <v>679</v>
      </c>
      <c r="H111" s="426" t="s">
        <v>680</v>
      </c>
      <c r="I111" s="426" t="s">
        <v>2213</v>
      </c>
      <c r="J111" s="625"/>
      <c r="K111" s="585"/>
      <c r="L111" s="585"/>
      <c r="M111" s="585"/>
      <c r="N111" s="585"/>
      <c r="O111" s="585"/>
      <c r="P111" s="585"/>
      <c r="Q111" s="460">
        <v>2</v>
      </c>
      <c r="R111" s="483">
        <v>2</v>
      </c>
      <c r="S111" s="422" t="s">
        <v>1371</v>
      </c>
      <c r="T111" s="461" t="s">
        <v>1371</v>
      </c>
      <c r="U111" s="467">
        <v>1</v>
      </c>
      <c r="V111" s="427">
        <v>1</v>
      </c>
      <c r="W111" s="446" t="s">
        <v>1371</v>
      </c>
      <c r="X111" s="448" t="s">
        <v>2214</v>
      </c>
      <c r="Y111" s="446" t="s">
        <v>96</v>
      </c>
      <c r="Z111" s="448"/>
      <c r="AA111" s="446"/>
      <c r="AB111" s="448"/>
      <c r="AC111" s="446"/>
      <c r="AD111" s="449" t="s">
        <v>2653</v>
      </c>
      <c r="AE111" s="449" t="s">
        <v>2215</v>
      </c>
      <c r="AF111" s="448" t="s">
        <v>2216</v>
      </c>
      <c r="AG111" s="423" t="s">
        <v>2217</v>
      </c>
      <c r="AH111" s="464" t="s">
        <v>2218</v>
      </c>
      <c r="AI111" s="423" t="s">
        <v>2219</v>
      </c>
      <c r="AJ111" s="423" t="s">
        <v>2220</v>
      </c>
      <c r="AK111" s="350"/>
      <c r="AL111" s="423" t="s">
        <v>2221</v>
      </c>
      <c r="AM111" s="423" t="s">
        <v>2222</v>
      </c>
      <c r="AN111" s="350"/>
    </row>
    <row r="112" spans="1:40" ht="229.5" customHeight="1" x14ac:dyDescent="0.25">
      <c r="A112" s="419"/>
      <c r="B112" s="419"/>
      <c r="C112" s="419"/>
      <c r="D112" s="419">
        <v>109</v>
      </c>
      <c r="E112" s="426" t="s">
        <v>681</v>
      </c>
      <c r="F112" s="426" t="s">
        <v>682</v>
      </c>
      <c r="G112" s="426" t="s">
        <v>683</v>
      </c>
      <c r="H112" s="426" t="s">
        <v>1343</v>
      </c>
      <c r="I112" s="426" t="s">
        <v>2223</v>
      </c>
      <c r="J112" s="546" t="s">
        <v>1800</v>
      </c>
      <c r="K112" s="555" t="s">
        <v>1743</v>
      </c>
      <c r="L112" s="626">
        <v>4502001</v>
      </c>
      <c r="M112" s="627" t="s">
        <v>1744</v>
      </c>
      <c r="N112" s="627">
        <v>450200108</v>
      </c>
      <c r="O112" s="627" t="s">
        <v>1801</v>
      </c>
      <c r="P112" s="626">
        <v>1</v>
      </c>
      <c r="Q112" s="460">
        <v>10</v>
      </c>
      <c r="R112" s="428">
        <v>8</v>
      </c>
      <c r="S112" s="628"/>
      <c r="T112" s="628"/>
      <c r="U112" s="467">
        <f>R112/Q112*1</f>
        <v>0.8</v>
      </c>
      <c r="V112" s="427">
        <v>6</v>
      </c>
      <c r="W112" s="628"/>
      <c r="X112" s="448" t="s">
        <v>2224</v>
      </c>
      <c r="Y112" s="446"/>
      <c r="Z112" s="448"/>
      <c r="AA112" s="446" t="s">
        <v>2225</v>
      </c>
      <c r="AB112" s="448"/>
      <c r="AC112" s="446"/>
      <c r="AD112" s="449" t="s">
        <v>2226</v>
      </c>
      <c r="AE112" s="449" t="s">
        <v>2227</v>
      </c>
      <c r="AF112" s="448" t="s">
        <v>1504</v>
      </c>
      <c r="AG112" s="350"/>
      <c r="AH112" s="452"/>
      <c r="AI112" s="423" t="s">
        <v>2228</v>
      </c>
      <c r="AJ112" s="423" t="s">
        <v>2229</v>
      </c>
      <c r="AK112" s="350"/>
      <c r="AL112" s="423" t="s">
        <v>2230</v>
      </c>
      <c r="AM112" s="350" t="s">
        <v>2231</v>
      </c>
      <c r="AN112" s="350"/>
    </row>
    <row r="113" spans="1:30" s="369" customFormat="1" x14ac:dyDescent="0.25">
      <c r="A113" s="2"/>
      <c r="B113" s="2"/>
      <c r="C113" s="2"/>
      <c r="D113" s="2"/>
      <c r="E113" s="2"/>
      <c r="F113" s="2"/>
      <c r="G113" s="2"/>
      <c r="H113" s="2"/>
      <c r="I113" s="2"/>
      <c r="J113" s="629"/>
      <c r="K113" s="629"/>
      <c r="L113" s="629"/>
      <c r="M113" s="629"/>
      <c r="N113" s="629"/>
      <c r="O113" s="629"/>
      <c r="P113" s="629"/>
      <c r="Q113" s="366"/>
      <c r="R113" s="366"/>
      <c r="S113" s="366"/>
      <c r="T113" s="366"/>
      <c r="U113" s="366"/>
      <c r="V113" s="366"/>
      <c r="W113" s="367"/>
      <c r="X113" s="366"/>
      <c r="Y113" s="367"/>
      <c r="Z113" s="366"/>
      <c r="AA113" s="367"/>
      <c r="AB113" s="366"/>
      <c r="AC113" s="367"/>
      <c r="AD113" s="368"/>
    </row>
    <row r="114" spans="1:30" s="369" customFormat="1" x14ac:dyDescent="0.2">
      <c r="A114" s="2"/>
      <c r="B114" s="2"/>
      <c r="C114" s="2"/>
      <c r="D114" s="2"/>
      <c r="E114" s="2"/>
      <c r="F114" s="2"/>
      <c r="G114" s="2"/>
      <c r="H114" s="2"/>
      <c r="I114" s="2"/>
      <c r="J114" s="629"/>
      <c r="K114" s="629"/>
      <c r="L114" s="629"/>
      <c r="M114" s="629"/>
      <c r="N114" s="629"/>
      <c r="O114" s="629"/>
      <c r="P114" s="629"/>
      <c r="Q114" s="366"/>
      <c r="R114" s="366"/>
      <c r="S114" s="366"/>
      <c r="T114" s="366"/>
      <c r="U114" s="366"/>
      <c r="V114" s="366"/>
      <c r="W114" s="367"/>
      <c r="X114" s="366"/>
      <c r="Y114" s="367"/>
      <c r="Z114" s="366"/>
      <c r="AA114" s="367"/>
      <c r="AB114" s="366"/>
      <c r="AC114" s="367"/>
      <c r="AD114" s="630"/>
    </row>
    <row r="115" spans="1:30" s="369" customFormat="1" x14ac:dyDescent="0.25">
      <c r="A115" s="2"/>
      <c r="B115" s="2"/>
      <c r="C115" s="2"/>
      <c r="D115" s="2"/>
      <c r="E115" s="2"/>
      <c r="F115" s="2"/>
      <c r="G115" s="2"/>
      <c r="H115" s="2"/>
      <c r="I115" s="2"/>
      <c r="J115" s="629"/>
      <c r="K115" s="629"/>
      <c r="L115" s="629"/>
      <c r="M115" s="629"/>
      <c r="N115" s="629"/>
      <c r="O115" s="629"/>
      <c r="P115" s="629"/>
      <c r="Q115" s="366"/>
      <c r="R115" s="366"/>
      <c r="S115" s="366"/>
      <c r="T115" s="366"/>
      <c r="U115" s="366"/>
      <c r="V115" s="366"/>
      <c r="W115" s="367"/>
      <c r="X115" s="366"/>
      <c r="Y115" s="367"/>
      <c r="Z115" s="366"/>
      <c r="AA115" s="367"/>
      <c r="AB115" s="366"/>
      <c r="AC115" s="367"/>
      <c r="AD115" s="368"/>
    </row>
    <row r="116" spans="1:30" s="369" customFormat="1" x14ac:dyDescent="0.25">
      <c r="A116" s="2"/>
      <c r="B116" s="2"/>
      <c r="C116" s="2"/>
      <c r="D116" s="2"/>
      <c r="E116" s="2"/>
      <c r="F116" s="2"/>
      <c r="G116" s="2"/>
      <c r="H116" s="2"/>
      <c r="I116" s="2"/>
      <c r="J116" s="629"/>
      <c r="K116" s="629"/>
      <c r="L116" s="629"/>
      <c r="M116" s="629"/>
      <c r="N116" s="629"/>
      <c r="O116" s="629"/>
      <c r="P116" s="629"/>
      <c r="Q116" s="366"/>
      <c r="R116" s="366"/>
      <c r="S116" s="366"/>
      <c r="T116" s="366"/>
      <c r="U116" s="366"/>
      <c r="V116" s="366"/>
      <c r="W116" s="367"/>
      <c r="X116" s="366"/>
      <c r="Y116" s="367"/>
      <c r="Z116" s="366"/>
      <c r="AA116" s="367"/>
      <c r="AB116" s="366"/>
      <c r="AC116" s="367"/>
      <c r="AD116" s="368"/>
    </row>
    <row r="117" spans="1:30" s="369" customFormat="1" x14ac:dyDescent="0.25">
      <c r="A117" s="2"/>
      <c r="B117" s="2"/>
      <c r="C117" s="2"/>
      <c r="D117" s="2"/>
      <c r="E117" s="2"/>
      <c r="F117" s="2"/>
      <c r="G117" s="2"/>
      <c r="H117" s="2"/>
      <c r="I117" s="2"/>
      <c r="J117" s="629"/>
      <c r="K117" s="629"/>
      <c r="L117" s="629"/>
      <c r="M117" s="629"/>
      <c r="N117" s="629"/>
      <c r="O117" s="629"/>
      <c r="P117" s="629"/>
      <c r="Q117" s="366"/>
      <c r="R117" s="366"/>
      <c r="S117" s="366"/>
      <c r="T117" s="366"/>
      <c r="U117" s="366"/>
      <c r="V117" s="366"/>
      <c r="W117" s="367"/>
      <c r="X117" s="366"/>
      <c r="Y117" s="367"/>
      <c r="Z117" s="366"/>
      <c r="AA117" s="367"/>
      <c r="AB117" s="366"/>
      <c r="AC117" s="367"/>
      <c r="AD117" s="368"/>
    </row>
    <row r="118" spans="1:30" s="369" customFormat="1" x14ac:dyDescent="0.25">
      <c r="A118" s="2"/>
      <c r="B118" s="2"/>
      <c r="C118" s="2"/>
      <c r="D118" s="2"/>
      <c r="E118" s="2"/>
      <c r="F118" s="2"/>
      <c r="G118" s="2"/>
      <c r="H118" s="2"/>
      <c r="I118" s="2"/>
      <c r="J118" s="629"/>
      <c r="K118" s="629"/>
      <c r="L118" s="629"/>
      <c r="M118" s="629"/>
      <c r="N118" s="629"/>
      <c r="O118" s="629"/>
      <c r="P118" s="629"/>
      <c r="Q118" s="366"/>
      <c r="R118" s="366"/>
      <c r="S118" s="366"/>
      <c r="T118" s="366"/>
      <c r="U118" s="366"/>
      <c r="V118" s="366"/>
      <c r="W118" s="367"/>
      <c r="X118" s="366"/>
      <c r="Y118" s="367"/>
      <c r="Z118" s="366"/>
      <c r="AA118" s="367"/>
      <c r="AB118" s="366"/>
      <c r="AC118" s="367"/>
      <c r="AD118" s="368"/>
    </row>
    <row r="119" spans="1:30" s="369" customFormat="1" x14ac:dyDescent="0.25">
      <c r="A119" s="2"/>
      <c r="B119" s="2"/>
      <c r="C119" s="2"/>
      <c r="D119" s="2"/>
      <c r="E119" s="2"/>
      <c r="F119" s="2"/>
      <c r="G119" s="2"/>
      <c r="H119" s="2"/>
      <c r="I119" s="2"/>
      <c r="J119" s="629"/>
      <c r="K119" s="629"/>
      <c r="L119" s="629"/>
      <c r="M119" s="629"/>
      <c r="N119" s="629"/>
      <c r="O119" s="629"/>
      <c r="P119" s="629"/>
      <c r="Q119" s="366"/>
      <c r="R119" s="366"/>
      <c r="S119" s="366"/>
      <c r="T119" s="366"/>
      <c r="U119" s="366"/>
      <c r="V119" s="366"/>
      <c r="W119" s="367"/>
      <c r="X119" s="366"/>
      <c r="Y119" s="367"/>
      <c r="Z119" s="366"/>
      <c r="AA119" s="367"/>
      <c r="AB119" s="366"/>
      <c r="AC119" s="367"/>
      <c r="AD119" s="368"/>
    </row>
    <row r="120" spans="1:30" s="369" customFormat="1" x14ac:dyDescent="0.25">
      <c r="A120" s="2"/>
      <c r="B120" s="2"/>
      <c r="C120" s="2"/>
      <c r="D120" s="2"/>
      <c r="E120" s="2"/>
      <c r="F120" s="2"/>
      <c r="G120" s="2"/>
      <c r="H120" s="2"/>
      <c r="I120" s="2"/>
      <c r="J120" s="629"/>
      <c r="K120" s="629"/>
      <c r="L120" s="629"/>
      <c r="M120" s="629"/>
      <c r="N120" s="629"/>
      <c r="O120" s="629"/>
      <c r="P120" s="629"/>
      <c r="Q120" s="366"/>
      <c r="R120" s="366"/>
      <c r="S120" s="366"/>
      <c r="T120" s="366"/>
      <c r="U120" s="366"/>
      <c r="V120" s="366"/>
      <c r="W120" s="367"/>
      <c r="X120" s="366"/>
      <c r="Y120" s="367"/>
      <c r="Z120" s="366"/>
      <c r="AA120" s="367"/>
      <c r="AB120" s="366"/>
      <c r="AC120" s="367"/>
      <c r="AD120" s="368"/>
    </row>
    <row r="121" spans="1:30" s="369" customFormat="1" x14ac:dyDescent="0.25">
      <c r="A121" s="2"/>
      <c r="B121" s="2"/>
      <c r="C121" s="2"/>
      <c r="D121" s="2"/>
      <c r="E121" s="2"/>
      <c r="F121" s="2"/>
      <c r="G121" s="2"/>
      <c r="H121" s="2"/>
      <c r="I121" s="2"/>
      <c r="J121" s="629"/>
      <c r="K121" s="629"/>
      <c r="L121" s="629"/>
      <c r="M121" s="629"/>
      <c r="N121" s="629"/>
      <c r="O121" s="629"/>
      <c r="P121" s="629"/>
      <c r="Q121" s="366"/>
      <c r="R121" s="366"/>
      <c r="S121" s="366"/>
      <c r="T121" s="366"/>
      <c r="U121" s="366"/>
      <c r="V121" s="366"/>
      <c r="W121" s="367"/>
      <c r="X121" s="366"/>
      <c r="Y121" s="367"/>
      <c r="Z121" s="366"/>
      <c r="AA121" s="367"/>
      <c r="AB121" s="366"/>
      <c r="AC121" s="367"/>
      <c r="AD121" s="368"/>
    </row>
    <row r="122" spans="1:30" s="369" customFormat="1" x14ac:dyDescent="0.25">
      <c r="A122" s="2"/>
      <c r="B122" s="2"/>
      <c r="C122" s="2"/>
      <c r="D122" s="2"/>
      <c r="E122" s="2"/>
      <c r="F122" s="2"/>
      <c r="G122" s="2"/>
      <c r="H122" s="2"/>
      <c r="I122" s="2"/>
      <c r="J122" s="629"/>
      <c r="K122" s="629"/>
      <c r="L122" s="629"/>
      <c r="M122" s="629"/>
      <c r="N122" s="629"/>
      <c r="O122" s="629"/>
      <c r="P122" s="629"/>
      <c r="Q122" s="366"/>
      <c r="R122" s="366"/>
      <c r="S122" s="366"/>
      <c r="T122" s="366"/>
      <c r="U122" s="366"/>
      <c r="V122" s="366"/>
      <c r="W122" s="367"/>
      <c r="X122" s="366"/>
      <c r="Y122" s="367"/>
      <c r="Z122" s="366"/>
      <c r="AA122" s="367"/>
      <c r="AB122" s="366"/>
      <c r="AC122" s="367"/>
      <c r="AD122" s="368"/>
    </row>
    <row r="123" spans="1:30" s="369" customFormat="1" x14ac:dyDescent="0.25">
      <c r="A123" s="2"/>
      <c r="B123" s="2"/>
      <c r="C123" s="2"/>
      <c r="D123" s="2"/>
      <c r="E123" s="2"/>
      <c r="F123" s="2"/>
      <c r="G123" s="2"/>
      <c r="H123" s="2"/>
      <c r="I123" s="2"/>
      <c r="J123" s="629"/>
      <c r="K123" s="629"/>
      <c r="L123" s="629"/>
      <c r="M123" s="629"/>
      <c r="N123" s="629"/>
      <c r="O123" s="629"/>
      <c r="P123" s="629"/>
      <c r="Q123" s="366"/>
      <c r="R123" s="366"/>
      <c r="S123" s="366"/>
      <c r="T123" s="366"/>
      <c r="U123" s="366"/>
      <c r="V123" s="366"/>
      <c r="W123" s="367"/>
      <c r="X123" s="366"/>
      <c r="Y123" s="367"/>
      <c r="Z123" s="366"/>
      <c r="AA123" s="367"/>
      <c r="AB123" s="366"/>
      <c r="AC123" s="367"/>
      <c r="AD123" s="368"/>
    </row>
    <row r="124" spans="1:30" s="369" customFormat="1" x14ac:dyDescent="0.25">
      <c r="A124" s="2"/>
      <c r="B124" s="2"/>
      <c r="C124" s="2"/>
      <c r="D124" s="2"/>
      <c r="E124" s="2"/>
      <c r="F124" s="2"/>
      <c r="G124" s="2"/>
      <c r="H124" s="2"/>
      <c r="I124" s="2"/>
      <c r="J124" s="629"/>
      <c r="K124" s="629"/>
      <c r="L124" s="629"/>
      <c r="M124" s="629"/>
      <c r="N124" s="629"/>
      <c r="O124" s="629"/>
      <c r="P124" s="629"/>
      <c r="Q124" s="366"/>
      <c r="R124" s="366"/>
      <c r="S124" s="366"/>
      <c r="T124" s="366"/>
      <c r="U124" s="366"/>
      <c r="V124" s="366"/>
      <c r="W124" s="367"/>
      <c r="X124" s="366"/>
      <c r="Y124" s="367"/>
      <c r="Z124" s="366"/>
      <c r="AA124" s="367"/>
      <c r="AB124" s="366"/>
      <c r="AC124" s="367"/>
      <c r="AD124" s="368"/>
    </row>
    <row r="125" spans="1:30" s="369" customFormat="1" x14ac:dyDescent="0.25">
      <c r="A125" s="2"/>
      <c r="B125" s="2"/>
      <c r="C125" s="2"/>
      <c r="D125" s="2"/>
      <c r="E125" s="2"/>
      <c r="F125" s="2"/>
      <c r="G125" s="2"/>
      <c r="H125" s="2"/>
      <c r="I125" s="2"/>
      <c r="J125" s="629"/>
      <c r="K125" s="629"/>
      <c r="L125" s="629"/>
      <c r="M125" s="629"/>
      <c r="N125" s="629"/>
      <c r="O125" s="629"/>
      <c r="P125" s="629"/>
      <c r="Q125" s="366"/>
      <c r="R125" s="366"/>
      <c r="S125" s="366"/>
      <c r="T125" s="366"/>
      <c r="U125" s="366"/>
      <c r="V125" s="366"/>
      <c r="W125" s="367"/>
      <c r="X125" s="366"/>
      <c r="Y125" s="367"/>
      <c r="Z125" s="366"/>
      <c r="AA125" s="367"/>
      <c r="AB125" s="366"/>
      <c r="AC125" s="367"/>
      <c r="AD125" s="368"/>
    </row>
    <row r="126" spans="1:30" s="369" customFormat="1" x14ac:dyDescent="0.25">
      <c r="A126" s="2"/>
      <c r="B126" s="2"/>
      <c r="C126" s="2"/>
      <c r="D126" s="2"/>
      <c r="E126" s="2"/>
      <c r="F126" s="2"/>
      <c r="G126" s="2"/>
      <c r="H126" s="2"/>
      <c r="I126" s="2"/>
      <c r="J126" s="629"/>
      <c r="K126" s="629"/>
      <c r="L126" s="629"/>
      <c r="M126" s="629"/>
      <c r="N126" s="629"/>
      <c r="O126" s="629"/>
      <c r="P126" s="629"/>
      <c r="Q126" s="366"/>
      <c r="R126" s="366"/>
      <c r="S126" s="366"/>
      <c r="T126" s="366"/>
      <c r="U126" s="366"/>
      <c r="V126" s="366"/>
      <c r="W126" s="367"/>
      <c r="X126" s="366"/>
      <c r="Y126" s="367"/>
      <c r="Z126" s="366"/>
      <c r="AA126" s="367"/>
      <c r="AB126" s="366"/>
      <c r="AC126" s="367"/>
      <c r="AD126" s="368"/>
    </row>
    <row r="127" spans="1:30" s="369" customFormat="1" x14ac:dyDescent="0.25">
      <c r="A127" s="2"/>
      <c r="B127" s="2"/>
      <c r="C127" s="2"/>
      <c r="D127" s="2"/>
      <c r="E127" s="2"/>
      <c r="F127" s="2"/>
      <c r="G127" s="2"/>
      <c r="H127" s="2"/>
      <c r="I127" s="2"/>
      <c r="J127" s="629"/>
      <c r="K127" s="629"/>
      <c r="L127" s="629"/>
      <c r="M127" s="629"/>
      <c r="N127" s="629"/>
      <c r="O127" s="629"/>
      <c r="P127" s="629"/>
      <c r="Q127" s="366"/>
      <c r="R127" s="366"/>
      <c r="S127" s="366"/>
      <c r="T127" s="366"/>
      <c r="U127" s="366"/>
      <c r="V127" s="366"/>
      <c r="W127" s="367"/>
      <c r="X127" s="366"/>
      <c r="Y127" s="367"/>
      <c r="Z127" s="366"/>
      <c r="AA127" s="367"/>
      <c r="AB127" s="366"/>
      <c r="AC127" s="367"/>
      <c r="AD127" s="368"/>
    </row>
    <row r="128" spans="1:30" s="369" customFormat="1" x14ac:dyDescent="0.25">
      <c r="A128" s="2"/>
      <c r="B128" s="2"/>
      <c r="C128" s="2"/>
      <c r="D128" s="2"/>
      <c r="E128" s="2"/>
      <c r="F128" s="2"/>
      <c r="G128" s="2"/>
      <c r="H128" s="2"/>
      <c r="I128" s="2"/>
      <c r="J128" s="629"/>
      <c r="K128" s="629"/>
      <c r="L128" s="629"/>
      <c r="M128" s="629"/>
      <c r="N128" s="629"/>
      <c r="O128" s="629"/>
      <c r="P128" s="629"/>
      <c r="Q128" s="366"/>
      <c r="R128" s="366"/>
      <c r="S128" s="366"/>
      <c r="T128" s="366"/>
      <c r="U128" s="366"/>
      <c r="V128" s="366"/>
      <c r="W128" s="367"/>
      <c r="X128" s="366"/>
      <c r="Y128" s="367"/>
      <c r="Z128" s="366"/>
      <c r="AA128" s="367"/>
      <c r="AB128" s="366"/>
      <c r="AC128" s="367"/>
      <c r="AD128" s="368"/>
    </row>
    <row r="129" spans="1:30" s="369" customFormat="1" x14ac:dyDescent="0.25">
      <c r="A129" s="2"/>
      <c r="B129" s="2"/>
      <c r="C129" s="2"/>
      <c r="D129" s="2"/>
      <c r="E129" s="2"/>
      <c r="F129" s="2"/>
      <c r="G129" s="2"/>
      <c r="H129" s="2"/>
      <c r="I129" s="2"/>
      <c r="J129" s="629"/>
      <c r="K129" s="629"/>
      <c r="L129" s="629"/>
      <c r="M129" s="629"/>
      <c r="N129" s="629"/>
      <c r="O129" s="629"/>
      <c r="P129" s="629"/>
      <c r="Q129" s="366"/>
      <c r="R129" s="366"/>
      <c r="S129" s="366"/>
      <c r="T129" s="366"/>
      <c r="U129" s="366"/>
      <c r="V129" s="366"/>
      <c r="W129" s="367"/>
      <c r="X129" s="366"/>
      <c r="Y129" s="367"/>
      <c r="Z129" s="366"/>
      <c r="AA129" s="367"/>
      <c r="AB129" s="366"/>
      <c r="AC129" s="367"/>
      <c r="AD129" s="368"/>
    </row>
    <row r="130" spans="1:30" s="369" customFormat="1" x14ac:dyDescent="0.25">
      <c r="A130" s="2"/>
      <c r="B130" s="2"/>
      <c r="C130" s="2"/>
      <c r="D130" s="2"/>
      <c r="E130" s="2"/>
      <c r="F130" s="2"/>
      <c r="G130" s="2"/>
      <c r="H130" s="2"/>
      <c r="I130" s="2"/>
      <c r="J130" s="629"/>
      <c r="K130" s="629"/>
      <c r="L130" s="629"/>
      <c r="M130" s="629"/>
      <c r="N130" s="629"/>
      <c r="O130" s="629"/>
      <c r="P130" s="629"/>
      <c r="Q130" s="366"/>
      <c r="R130" s="366"/>
      <c r="S130" s="366"/>
      <c r="T130" s="366"/>
      <c r="U130" s="366"/>
      <c r="V130" s="366"/>
      <c r="W130" s="367"/>
      <c r="X130" s="366"/>
      <c r="Y130" s="367"/>
      <c r="Z130" s="366"/>
      <c r="AA130" s="367"/>
      <c r="AB130" s="366"/>
      <c r="AC130" s="367"/>
      <c r="AD130" s="368"/>
    </row>
    <row r="131" spans="1:30" s="369" customFormat="1" x14ac:dyDescent="0.25">
      <c r="A131" s="2"/>
      <c r="B131" s="2"/>
      <c r="C131" s="2"/>
      <c r="D131" s="2"/>
      <c r="E131" s="2"/>
      <c r="F131" s="2"/>
      <c r="G131" s="2"/>
      <c r="H131" s="2"/>
      <c r="I131" s="2"/>
      <c r="J131" s="629"/>
      <c r="K131" s="629"/>
      <c r="L131" s="629"/>
      <c r="M131" s="629"/>
      <c r="N131" s="629"/>
      <c r="O131" s="629"/>
      <c r="P131" s="629"/>
      <c r="Q131" s="366"/>
      <c r="R131" s="366"/>
      <c r="S131" s="366"/>
      <c r="T131" s="366"/>
      <c r="U131" s="366"/>
      <c r="V131" s="366"/>
      <c r="W131" s="367"/>
      <c r="X131" s="366"/>
      <c r="Y131" s="367"/>
      <c r="Z131" s="366"/>
      <c r="AA131" s="367"/>
      <c r="AB131" s="366"/>
      <c r="AC131" s="367"/>
      <c r="AD131" s="368"/>
    </row>
    <row r="132" spans="1:30" s="369" customFormat="1" x14ac:dyDescent="0.25">
      <c r="A132" s="2"/>
      <c r="B132" s="2"/>
      <c r="C132" s="2"/>
      <c r="D132" s="2"/>
      <c r="E132" s="2"/>
      <c r="F132" s="2"/>
      <c r="G132" s="2"/>
      <c r="H132" s="2"/>
      <c r="I132" s="2"/>
      <c r="J132" s="629"/>
      <c r="K132" s="629"/>
      <c r="L132" s="629"/>
      <c r="M132" s="629"/>
      <c r="N132" s="629"/>
      <c r="O132" s="629"/>
      <c r="P132" s="629"/>
      <c r="Q132" s="366"/>
      <c r="R132" s="366"/>
      <c r="S132" s="366"/>
      <c r="T132" s="366"/>
      <c r="U132" s="366"/>
      <c r="V132" s="366"/>
      <c r="W132" s="367"/>
      <c r="X132" s="366"/>
      <c r="Y132" s="367"/>
      <c r="Z132" s="366"/>
      <c r="AA132" s="367"/>
      <c r="AB132" s="366"/>
      <c r="AC132" s="367"/>
      <c r="AD132" s="368"/>
    </row>
    <row r="133" spans="1:30" s="369" customFormat="1" x14ac:dyDescent="0.25">
      <c r="A133" s="2"/>
      <c r="B133" s="2"/>
      <c r="C133" s="2"/>
      <c r="D133" s="2"/>
      <c r="E133" s="2"/>
      <c r="F133" s="2"/>
      <c r="G133" s="2"/>
      <c r="H133" s="2"/>
      <c r="I133" s="2"/>
      <c r="J133" s="629"/>
      <c r="K133" s="629"/>
      <c r="L133" s="629"/>
      <c r="M133" s="629"/>
      <c r="N133" s="629"/>
      <c r="O133" s="629"/>
      <c r="P133" s="629"/>
      <c r="Q133" s="366"/>
      <c r="R133" s="366"/>
      <c r="S133" s="366"/>
      <c r="T133" s="366"/>
      <c r="U133" s="366"/>
      <c r="V133" s="366"/>
      <c r="W133" s="367"/>
      <c r="X133" s="366"/>
      <c r="Y133" s="367"/>
      <c r="Z133" s="366"/>
      <c r="AA133" s="367"/>
      <c r="AB133" s="366"/>
      <c r="AC133" s="367"/>
      <c r="AD133" s="368"/>
    </row>
    <row r="134" spans="1:30" s="369" customFormat="1" x14ac:dyDescent="0.25">
      <c r="A134" s="2"/>
      <c r="B134" s="2"/>
      <c r="C134" s="2"/>
      <c r="D134" s="2"/>
      <c r="E134" s="2"/>
      <c r="F134" s="2"/>
      <c r="G134" s="2"/>
      <c r="H134" s="2"/>
      <c r="I134" s="2"/>
      <c r="J134" s="629"/>
      <c r="K134" s="629"/>
      <c r="L134" s="629"/>
      <c r="M134" s="629"/>
      <c r="N134" s="629"/>
      <c r="O134" s="629"/>
      <c r="P134" s="629"/>
      <c r="Q134" s="366"/>
      <c r="R134" s="366"/>
      <c r="S134" s="366"/>
      <c r="T134" s="366"/>
      <c r="U134" s="366"/>
      <c r="V134" s="366"/>
      <c r="W134" s="367"/>
      <c r="X134" s="366"/>
      <c r="Y134" s="367"/>
      <c r="Z134" s="366"/>
      <c r="AA134" s="367"/>
      <c r="AB134" s="366"/>
      <c r="AC134" s="367"/>
      <c r="AD134" s="368"/>
    </row>
    <row r="135" spans="1:30" s="369" customFormat="1" x14ac:dyDescent="0.25">
      <c r="A135" s="2"/>
      <c r="B135" s="2"/>
      <c r="C135" s="2"/>
      <c r="D135" s="2"/>
      <c r="E135" s="2"/>
      <c r="F135" s="2"/>
      <c r="G135" s="2"/>
      <c r="H135" s="2"/>
      <c r="I135" s="2"/>
      <c r="J135" s="629"/>
      <c r="K135" s="629"/>
      <c r="L135" s="629"/>
      <c r="M135" s="629"/>
      <c r="N135" s="629"/>
      <c r="O135" s="629"/>
      <c r="P135" s="629"/>
      <c r="Q135" s="366"/>
      <c r="R135" s="366"/>
      <c r="S135" s="366"/>
      <c r="T135" s="366"/>
      <c r="U135" s="366"/>
      <c r="V135" s="366"/>
      <c r="W135" s="367"/>
      <c r="X135" s="366"/>
      <c r="Y135" s="367"/>
      <c r="Z135" s="366"/>
      <c r="AA135" s="367"/>
      <c r="AB135" s="366"/>
      <c r="AC135" s="367"/>
      <c r="AD135" s="368"/>
    </row>
    <row r="136" spans="1:30" s="369" customFormat="1" x14ac:dyDescent="0.25">
      <c r="A136" s="2"/>
      <c r="B136" s="2"/>
      <c r="C136" s="2"/>
      <c r="D136" s="2"/>
      <c r="E136" s="2"/>
      <c r="F136" s="2"/>
      <c r="G136" s="2"/>
      <c r="H136" s="2"/>
      <c r="I136" s="2"/>
      <c r="J136" s="629"/>
      <c r="K136" s="629"/>
      <c r="L136" s="629"/>
      <c r="M136" s="629"/>
      <c r="N136" s="629"/>
      <c r="O136" s="629"/>
      <c r="P136" s="629"/>
      <c r="Q136" s="366"/>
      <c r="R136" s="366"/>
      <c r="S136" s="366"/>
      <c r="T136" s="366"/>
      <c r="U136" s="366"/>
      <c r="V136" s="366"/>
      <c r="W136" s="367"/>
      <c r="X136" s="366"/>
      <c r="Y136" s="367"/>
      <c r="Z136" s="366"/>
      <c r="AA136" s="367"/>
      <c r="AB136" s="366"/>
      <c r="AC136" s="367"/>
      <c r="AD136" s="368"/>
    </row>
    <row r="137" spans="1:30" s="369" customFormat="1" x14ac:dyDescent="0.25">
      <c r="A137" s="2"/>
      <c r="B137" s="2"/>
      <c r="C137" s="2"/>
      <c r="D137" s="2"/>
      <c r="E137" s="2"/>
      <c r="F137" s="2"/>
      <c r="G137" s="2"/>
      <c r="H137" s="2"/>
      <c r="I137" s="2"/>
      <c r="J137" s="629"/>
      <c r="K137" s="629"/>
      <c r="L137" s="629"/>
      <c r="M137" s="629"/>
      <c r="N137" s="629"/>
      <c r="O137" s="629"/>
      <c r="P137" s="629"/>
      <c r="Q137" s="366"/>
      <c r="R137" s="366"/>
      <c r="S137" s="366"/>
      <c r="T137" s="366"/>
      <c r="U137" s="366"/>
      <c r="V137" s="366"/>
      <c r="W137" s="367"/>
      <c r="X137" s="366"/>
      <c r="Y137" s="367"/>
      <c r="Z137" s="366"/>
      <c r="AA137" s="367"/>
      <c r="AB137" s="366"/>
      <c r="AC137" s="367"/>
      <c r="AD137" s="368"/>
    </row>
    <row r="138" spans="1:30" s="369" customFormat="1" x14ac:dyDescent="0.25">
      <c r="A138" s="2"/>
      <c r="B138" s="2"/>
      <c r="C138" s="2"/>
      <c r="D138" s="2"/>
      <c r="E138" s="2"/>
      <c r="F138" s="2"/>
      <c r="G138" s="2"/>
      <c r="H138" s="2"/>
      <c r="I138" s="2"/>
      <c r="J138" s="629"/>
      <c r="K138" s="629"/>
      <c r="L138" s="629"/>
      <c r="M138" s="629"/>
      <c r="N138" s="629"/>
      <c r="O138" s="629"/>
      <c r="P138" s="629"/>
      <c r="Q138" s="366"/>
      <c r="R138" s="366"/>
      <c r="S138" s="366"/>
      <c r="T138" s="366"/>
      <c r="U138" s="366"/>
      <c r="V138" s="366"/>
      <c r="W138" s="367"/>
      <c r="X138" s="366"/>
      <c r="Y138" s="367"/>
      <c r="Z138" s="366"/>
      <c r="AA138" s="367"/>
      <c r="AB138" s="366"/>
      <c r="AC138" s="367"/>
      <c r="AD138" s="368"/>
    </row>
    <row r="139" spans="1:30" s="369" customFormat="1" x14ac:dyDescent="0.25">
      <c r="A139" s="2"/>
      <c r="B139" s="2"/>
      <c r="C139" s="2"/>
      <c r="D139" s="2"/>
      <c r="E139" s="2"/>
      <c r="F139" s="2"/>
      <c r="G139" s="2"/>
      <c r="H139" s="2"/>
      <c r="I139" s="2"/>
      <c r="J139" s="629"/>
      <c r="K139" s="629"/>
      <c r="L139" s="629"/>
      <c r="M139" s="629"/>
      <c r="N139" s="629"/>
      <c r="O139" s="629"/>
      <c r="P139" s="629"/>
      <c r="Q139" s="366"/>
      <c r="R139" s="366"/>
      <c r="S139" s="366"/>
      <c r="T139" s="366"/>
      <c r="U139" s="366"/>
      <c r="V139" s="366"/>
      <c r="W139" s="367"/>
      <c r="X139" s="366"/>
      <c r="Y139" s="367"/>
      <c r="Z139" s="366"/>
      <c r="AA139" s="367"/>
      <c r="AB139" s="366"/>
      <c r="AC139" s="367"/>
      <c r="AD139" s="368"/>
    </row>
    <row r="140" spans="1:30" s="369" customFormat="1" x14ac:dyDescent="0.25">
      <c r="A140" s="2"/>
      <c r="B140" s="2"/>
      <c r="C140" s="2"/>
      <c r="D140" s="2"/>
      <c r="E140" s="2"/>
      <c r="F140" s="2"/>
      <c r="G140" s="2"/>
      <c r="H140" s="2"/>
      <c r="I140" s="2"/>
      <c r="J140" s="629"/>
      <c r="K140" s="629"/>
      <c r="L140" s="629"/>
      <c r="M140" s="629"/>
      <c r="N140" s="629"/>
      <c r="O140" s="629"/>
      <c r="P140" s="629"/>
      <c r="Q140" s="366"/>
      <c r="R140" s="366"/>
      <c r="S140" s="366"/>
      <c r="T140" s="366"/>
      <c r="U140" s="366"/>
      <c r="V140" s="366"/>
      <c r="W140" s="367"/>
      <c r="X140" s="366"/>
      <c r="Y140" s="367"/>
      <c r="Z140" s="366"/>
      <c r="AA140" s="367"/>
      <c r="AB140" s="366"/>
      <c r="AC140" s="367"/>
      <c r="AD140" s="368"/>
    </row>
    <row r="141" spans="1:30" s="369" customFormat="1" x14ac:dyDescent="0.25">
      <c r="A141" s="2"/>
      <c r="B141" s="2"/>
      <c r="C141" s="2"/>
      <c r="D141" s="2"/>
      <c r="E141" s="2"/>
      <c r="F141" s="2"/>
      <c r="G141" s="2"/>
      <c r="H141" s="2"/>
      <c r="I141" s="2"/>
      <c r="J141" s="629"/>
      <c r="K141" s="629"/>
      <c r="L141" s="629"/>
      <c r="M141" s="629"/>
      <c r="N141" s="629"/>
      <c r="O141" s="629"/>
      <c r="P141" s="629"/>
      <c r="Q141" s="366"/>
      <c r="R141" s="366"/>
      <c r="S141" s="366"/>
      <c r="T141" s="366"/>
      <c r="U141" s="366"/>
      <c r="V141" s="366"/>
      <c r="W141" s="367"/>
      <c r="X141" s="366"/>
      <c r="Y141" s="367"/>
      <c r="Z141" s="366"/>
      <c r="AA141" s="367"/>
      <c r="AB141" s="366"/>
      <c r="AC141" s="367"/>
      <c r="AD141" s="368"/>
    </row>
    <row r="142" spans="1:30" s="369" customFormat="1" x14ac:dyDescent="0.25">
      <c r="A142" s="2"/>
      <c r="B142" s="2"/>
      <c r="C142" s="2"/>
      <c r="D142" s="2"/>
      <c r="E142" s="2"/>
      <c r="F142" s="2"/>
      <c r="G142" s="2"/>
      <c r="H142" s="2"/>
      <c r="I142" s="2"/>
      <c r="J142" s="629"/>
      <c r="K142" s="629"/>
      <c r="L142" s="629"/>
      <c r="M142" s="629"/>
      <c r="N142" s="629"/>
      <c r="O142" s="629"/>
      <c r="P142" s="629"/>
      <c r="Q142" s="366"/>
      <c r="R142" s="366"/>
      <c r="S142" s="366"/>
      <c r="T142" s="366"/>
      <c r="U142" s="366"/>
      <c r="V142" s="366"/>
      <c r="W142" s="367"/>
      <c r="X142" s="366"/>
      <c r="Y142" s="367"/>
      <c r="Z142" s="366"/>
      <c r="AA142" s="367"/>
      <c r="AB142" s="366"/>
      <c r="AC142" s="367"/>
      <c r="AD142" s="368"/>
    </row>
    <row r="143" spans="1:30" s="369" customFormat="1" x14ac:dyDescent="0.25">
      <c r="A143" s="2"/>
      <c r="B143" s="2"/>
      <c r="C143" s="2"/>
      <c r="D143" s="2"/>
      <c r="E143" s="2"/>
      <c r="F143" s="2"/>
      <c r="G143" s="2"/>
      <c r="H143" s="2"/>
      <c r="I143" s="2"/>
      <c r="J143" s="629"/>
      <c r="K143" s="629"/>
      <c r="L143" s="629"/>
      <c r="M143" s="629"/>
      <c r="N143" s="629"/>
      <c r="O143" s="629"/>
      <c r="P143" s="629"/>
      <c r="Q143" s="366"/>
      <c r="R143" s="366"/>
      <c r="S143" s="366"/>
      <c r="T143" s="366"/>
      <c r="U143" s="366"/>
      <c r="V143" s="366"/>
      <c r="W143" s="367"/>
      <c r="X143" s="366"/>
      <c r="Y143" s="367"/>
      <c r="Z143" s="366"/>
      <c r="AA143" s="367"/>
      <c r="AB143" s="366"/>
      <c r="AC143" s="367"/>
      <c r="AD143" s="368"/>
    </row>
    <row r="144" spans="1:30" s="369" customFormat="1" x14ac:dyDescent="0.25">
      <c r="A144" s="2"/>
      <c r="B144" s="2"/>
      <c r="C144" s="2"/>
      <c r="D144" s="2"/>
      <c r="E144" s="2"/>
      <c r="F144" s="2"/>
      <c r="G144" s="2"/>
      <c r="H144" s="2"/>
      <c r="I144" s="2"/>
      <c r="J144" s="629"/>
      <c r="K144" s="629"/>
      <c r="L144" s="629"/>
      <c r="M144" s="629"/>
      <c r="N144" s="629"/>
      <c r="O144" s="629"/>
      <c r="P144" s="629"/>
      <c r="Q144" s="366"/>
      <c r="R144" s="366"/>
      <c r="S144" s="366"/>
      <c r="T144" s="366"/>
      <c r="U144" s="366"/>
      <c r="V144" s="366"/>
      <c r="W144" s="367"/>
      <c r="X144" s="366"/>
      <c r="Y144" s="367"/>
      <c r="Z144" s="366"/>
      <c r="AA144" s="367"/>
      <c r="AB144" s="366"/>
      <c r="AC144" s="367"/>
      <c r="AD144" s="368"/>
    </row>
    <row r="145" spans="1:30" s="369" customFormat="1" x14ac:dyDescent="0.25">
      <c r="A145" s="2"/>
      <c r="B145" s="2"/>
      <c r="C145" s="2"/>
      <c r="D145" s="2"/>
      <c r="E145" s="2"/>
      <c r="F145" s="2"/>
      <c r="G145" s="2"/>
      <c r="H145" s="2"/>
      <c r="I145" s="2"/>
      <c r="J145" s="629"/>
      <c r="K145" s="629"/>
      <c r="L145" s="629"/>
      <c r="M145" s="629"/>
      <c r="N145" s="629"/>
      <c r="O145" s="629"/>
      <c r="P145" s="629"/>
      <c r="Q145" s="366"/>
      <c r="R145" s="366"/>
      <c r="S145" s="366"/>
      <c r="T145" s="366"/>
      <c r="U145" s="366"/>
      <c r="V145" s="366"/>
      <c r="W145" s="367"/>
      <c r="X145" s="366"/>
      <c r="Y145" s="367"/>
      <c r="Z145" s="366"/>
      <c r="AA145" s="367"/>
      <c r="AB145" s="366"/>
      <c r="AC145" s="367"/>
      <c r="AD145" s="368"/>
    </row>
    <row r="146" spans="1:30" s="369" customFormat="1" x14ac:dyDescent="0.25">
      <c r="A146" s="2"/>
      <c r="B146" s="2"/>
      <c r="C146" s="2"/>
      <c r="D146" s="2"/>
      <c r="E146" s="2"/>
      <c r="F146" s="2"/>
      <c r="G146" s="2"/>
      <c r="H146" s="2"/>
      <c r="I146" s="2"/>
      <c r="J146" s="629"/>
      <c r="K146" s="629"/>
      <c r="L146" s="629"/>
      <c r="M146" s="629"/>
      <c r="N146" s="629"/>
      <c r="O146" s="629"/>
      <c r="P146" s="629"/>
      <c r="Q146" s="366"/>
      <c r="R146" s="366"/>
      <c r="S146" s="366"/>
      <c r="T146" s="366"/>
      <c r="U146" s="366"/>
      <c r="V146" s="366"/>
      <c r="W146" s="367"/>
      <c r="X146" s="366"/>
      <c r="Y146" s="367"/>
      <c r="Z146" s="366"/>
      <c r="AA146" s="367"/>
      <c r="AB146" s="366"/>
      <c r="AC146" s="367"/>
      <c r="AD146" s="368"/>
    </row>
    <row r="147" spans="1:30" s="369" customFormat="1" x14ac:dyDescent="0.25">
      <c r="A147" s="2"/>
      <c r="B147" s="2"/>
      <c r="C147" s="2"/>
      <c r="D147" s="2"/>
      <c r="E147" s="2"/>
      <c r="F147" s="2"/>
      <c r="G147" s="2"/>
      <c r="H147" s="2"/>
      <c r="I147" s="2"/>
      <c r="J147" s="629"/>
      <c r="K147" s="629"/>
      <c r="L147" s="629"/>
      <c r="M147" s="629"/>
      <c r="N147" s="629"/>
      <c r="O147" s="629"/>
      <c r="P147" s="629"/>
      <c r="Q147" s="366"/>
      <c r="R147" s="366"/>
      <c r="S147" s="366"/>
      <c r="T147" s="366"/>
      <c r="U147" s="366"/>
      <c r="V147" s="366"/>
      <c r="W147" s="367"/>
      <c r="X147" s="366"/>
      <c r="Y147" s="367"/>
      <c r="Z147" s="366"/>
      <c r="AA147" s="367"/>
      <c r="AB147" s="366"/>
      <c r="AC147" s="367"/>
      <c r="AD147" s="368"/>
    </row>
    <row r="148" spans="1:30" s="369" customFormat="1" x14ac:dyDescent="0.25">
      <c r="A148" s="2"/>
      <c r="B148" s="2"/>
      <c r="C148" s="2"/>
      <c r="D148" s="2"/>
      <c r="E148" s="2"/>
      <c r="F148" s="2"/>
      <c r="G148" s="2"/>
      <c r="H148" s="2"/>
      <c r="I148" s="2"/>
      <c r="J148" s="629"/>
      <c r="K148" s="629"/>
      <c r="L148" s="629"/>
      <c r="M148" s="629"/>
      <c r="N148" s="629"/>
      <c r="O148" s="629"/>
      <c r="P148" s="629"/>
      <c r="Q148" s="366"/>
      <c r="R148" s="366"/>
      <c r="S148" s="366"/>
      <c r="T148" s="366"/>
      <c r="U148" s="366"/>
      <c r="V148" s="366"/>
      <c r="W148" s="367"/>
      <c r="X148" s="366"/>
      <c r="Y148" s="367"/>
      <c r="Z148" s="366"/>
      <c r="AA148" s="367"/>
      <c r="AB148" s="366"/>
      <c r="AC148" s="367"/>
      <c r="AD148" s="368"/>
    </row>
    <row r="149" spans="1:30" s="369" customFormat="1" x14ac:dyDescent="0.25">
      <c r="A149" s="2"/>
      <c r="B149" s="2"/>
      <c r="C149" s="2"/>
      <c r="D149" s="2"/>
      <c r="E149" s="2"/>
      <c r="F149" s="2"/>
      <c r="G149" s="2"/>
      <c r="H149" s="2"/>
      <c r="I149" s="2"/>
      <c r="J149" s="629"/>
      <c r="K149" s="629"/>
      <c r="L149" s="629"/>
      <c r="M149" s="629"/>
      <c r="N149" s="629"/>
      <c r="O149" s="629"/>
      <c r="P149" s="629"/>
      <c r="Q149" s="366"/>
      <c r="R149" s="366"/>
      <c r="S149" s="366"/>
      <c r="T149" s="366"/>
      <c r="U149" s="366"/>
      <c r="V149" s="366"/>
      <c r="W149" s="367"/>
      <c r="X149" s="366"/>
      <c r="Y149" s="367"/>
      <c r="Z149" s="366"/>
      <c r="AA149" s="367"/>
      <c r="AB149" s="366"/>
      <c r="AC149" s="367"/>
      <c r="AD149" s="368"/>
    </row>
    <row r="150" spans="1:30" s="369" customFormat="1" x14ac:dyDescent="0.25">
      <c r="A150" s="2"/>
      <c r="B150" s="2"/>
      <c r="C150" s="2"/>
      <c r="D150" s="2"/>
      <c r="E150" s="2"/>
      <c r="F150" s="2"/>
      <c r="G150" s="2"/>
      <c r="H150" s="2"/>
      <c r="I150" s="2"/>
      <c r="J150" s="629"/>
      <c r="K150" s="629"/>
      <c r="L150" s="629"/>
      <c r="M150" s="629"/>
      <c r="N150" s="629"/>
      <c r="O150" s="629"/>
      <c r="P150" s="629"/>
      <c r="Q150" s="366"/>
      <c r="R150" s="366"/>
      <c r="S150" s="366"/>
      <c r="T150" s="366"/>
      <c r="U150" s="366"/>
      <c r="V150" s="366"/>
      <c r="W150" s="367"/>
      <c r="X150" s="366"/>
      <c r="Y150" s="367"/>
      <c r="Z150" s="366"/>
      <c r="AA150" s="367"/>
      <c r="AB150" s="366"/>
      <c r="AC150" s="367"/>
      <c r="AD150" s="368"/>
    </row>
    <row r="151" spans="1:30" s="369" customFormat="1" x14ac:dyDescent="0.25">
      <c r="A151" s="2"/>
      <c r="B151" s="2"/>
      <c r="C151" s="2"/>
      <c r="D151" s="2"/>
      <c r="E151" s="2"/>
      <c r="F151" s="2"/>
      <c r="G151" s="2"/>
      <c r="H151" s="2"/>
      <c r="I151" s="2"/>
      <c r="J151" s="629"/>
      <c r="K151" s="629"/>
      <c r="L151" s="629"/>
      <c r="M151" s="629"/>
      <c r="N151" s="629"/>
      <c r="O151" s="629"/>
      <c r="P151" s="629"/>
      <c r="Q151" s="366"/>
      <c r="R151" s="366"/>
      <c r="S151" s="366"/>
      <c r="T151" s="366"/>
      <c r="U151" s="366"/>
      <c r="V151" s="366"/>
      <c r="W151" s="367"/>
      <c r="X151" s="366"/>
      <c r="Y151" s="367"/>
      <c r="Z151" s="366"/>
      <c r="AA151" s="367"/>
      <c r="AB151" s="366"/>
      <c r="AC151" s="367"/>
      <c r="AD151" s="368"/>
    </row>
    <row r="152" spans="1:30" s="369" customFormat="1" x14ac:dyDescent="0.25">
      <c r="A152" s="2"/>
      <c r="B152" s="2"/>
      <c r="C152" s="2"/>
      <c r="D152" s="2"/>
      <c r="E152" s="2"/>
      <c r="F152" s="2"/>
      <c r="G152" s="2"/>
      <c r="H152" s="2"/>
      <c r="I152" s="2"/>
      <c r="J152" s="629"/>
      <c r="K152" s="629"/>
      <c r="L152" s="629"/>
      <c r="M152" s="629"/>
      <c r="N152" s="629"/>
      <c r="O152" s="629"/>
      <c r="P152" s="629"/>
      <c r="Q152" s="366"/>
      <c r="R152" s="366"/>
      <c r="S152" s="366"/>
      <c r="T152" s="366"/>
      <c r="U152" s="366"/>
      <c r="V152" s="366"/>
      <c r="W152" s="367"/>
      <c r="X152" s="366"/>
      <c r="Y152" s="367"/>
      <c r="Z152" s="366"/>
      <c r="AA152" s="367"/>
      <c r="AB152" s="366"/>
      <c r="AC152" s="367"/>
      <c r="AD152" s="368"/>
    </row>
    <row r="153" spans="1:30" s="369" customFormat="1" x14ac:dyDescent="0.25">
      <c r="A153" s="2"/>
      <c r="B153" s="2"/>
      <c r="C153" s="2"/>
      <c r="D153" s="2"/>
      <c r="E153" s="2"/>
      <c r="F153" s="2"/>
      <c r="G153" s="2"/>
      <c r="H153" s="2"/>
      <c r="I153" s="2"/>
      <c r="J153" s="629"/>
      <c r="K153" s="629"/>
      <c r="L153" s="629"/>
      <c r="M153" s="629"/>
      <c r="N153" s="629"/>
      <c r="O153" s="629"/>
      <c r="P153" s="629"/>
      <c r="Q153" s="366"/>
      <c r="R153" s="366"/>
      <c r="S153" s="366"/>
      <c r="T153" s="366"/>
      <c r="U153" s="366"/>
      <c r="V153" s="366"/>
      <c r="W153" s="367"/>
      <c r="X153" s="366"/>
      <c r="Y153" s="367"/>
      <c r="Z153" s="366"/>
      <c r="AA153" s="367"/>
      <c r="AB153" s="366"/>
      <c r="AC153" s="367"/>
      <c r="AD153" s="368"/>
    </row>
    <row r="154" spans="1:30" s="369" customFormat="1" x14ac:dyDescent="0.25">
      <c r="A154" s="2"/>
      <c r="B154" s="2"/>
      <c r="C154" s="2"/>
      <c r="D154" s="2"/>
      <c r="E154" s="2"/>
      <c r="F154" s="2"/>
      <c r="G154" s="2"/>
      <c r="H154" s="2"/>
      <c r="I154" s="2"/>
      <c r="J154" s="629"/>
      <c r="K154" s="629"/>
      <c r="L154" s="629"/>
      <c r="M154" s="629"/>
      <c r="N154" s="629"/>
      <c r="O154" s="629"/>
      <c r="P154" s="629"/>
      <c r="Q154" s="366"/>
      <c r="R154" s="366"/>
      <c r="S154" s="366"/>
      <c r="T154" s="366"/>
      <c r="U154" s="366"/>
      <c r="V154" s="366"/>
      <c r="W154" s="367"/>
      <c r="X154" s="366"/>
      <c r="Y154" s="367"/>
      <c r="Z154" s="366"/>
      <c r="AA154" s="367"/>
      <c r="AB154" s="366"/>
      <c r="AC154" s="367"/>
      <c r="AD154" s="368"/>
    </row>
    <row r="155" spans="1:30" s="369" customFormat="1" x14ac:dyDescent="0.25">
      <c r="A155" s="2"/>
      <c r="B155" s="2"/>
      <c r="C155" s="2"/>
      <c r="D155" s="2"/>
      <c r="E155" s="2"/>
      <c r="F155" s="2"/>
      <c r="G155" s="2"/>
      <c r="H155" s="2"/>
      <c r="I155" s="2"/>
      <c r="J155" s="629"/>
      <c r="K155" s="629"/>
      <c r="L155" s="629"/>
      <c r="M155" s="629"/>
      <c r="N155" s="629"/>
      <c r="O155" s="629"/>
      <c r="P155" s="629"/>
      <c r="Q155" s="366"/>
      <c r="R155" s="366"/>
      <c r="S155" s="366"/>
      <c r="T155" s="366"/>
      <c r="U155" s="366"/>
      <c r="V155" s="366"/>
      <c r="W155" s="367"/>
      <c r="X155" s="366"/>
      <c r="Y155" s="367"/>
      <c r="Z155" s="366"/>
      <c r="AA155" s="367"/>
      <c r="AB155" s="366"/>
      <c r="AC155" s="367"/>
      <c r="AD155" s="368"/>
    </row>
    <row r="156" spans="1:30" s="369" customFormat="1" x14ac:dyDescent="0.25">
      <c r="A156" s="2"/>
      <c r="B156" s="2"/>
      <c r="C156" s="2"/>
      <c r="D156" s="2"/>
      <c r="E156" s="2"/>
      <c r="F156" s="2"/>
      <c r="G156" s="2"/>
      <c r="H156" s="2"/>
      <c r="I156" s="2"/>
      <c r="J156" s="629"/>
      <c r="K156" s="629"/>
      <c r="L156" s="629"/>
      <c r="M156" s="629"/>
      <c r="N156" s="629"/>
      <c r="O156" s="629"/>
      <c r="P156" s="629"/>
      <c r="Q156" s="366"/>
      <c r="R156" s="366"/>
      <c r="S156" s="366"/>
      <c r="T156" s="366"/>
      <c r="U156" s="366"/>
      <c r="V156" s="366"/>
      <c r="W156" s="367"/>
      <c r="X156" s="366"/>
      <c r="Y156" s="367"/>
      <c r="Z156" s="366"/>
      <c r="AA156" s="367"/>
      <c r="AB156" s="366"/>
      <c r="AC156" s="367"/>
      <c r="AD156" s="368"/>
    </row>
    <row r="157" spans="1:30" s="369" customFormat="1" x14ac:dyDescent="0.25">
      <c r="A157" s="2"/>
      <c r="B157" s="2"/>
      <c r="C157" s="2"/>
      <c r="D157" s="2"/>
      <c r="E157" s="2"/>
      <c r="F157" s="2"/>
      <c r="G157" s="2"/>
      <c r="H157" s="2"/>
      <c r="I157" s="2"/>
      <c r="J157" s="629"/>
      <c r="K157" s="629"/>
      <c r="L157" s="629"/>
      <c r="M157" s="629"/>
      <c r="N157" s="629"/>
      <c r="O157" s="629"/>
      <c r="P157" s="629"/>
      <c r="Q157" s="366"/>
      <c r="R157" s="366"/>
      <c r="S157" s="366"/>
      <c r="T157" s="366"/>
      <c r="U157" s="366"/>
      <c r="V157" s="366"/>
      <c r="W157" s="367"/>
      <c r="X157" s="366"/>
      <c r="Y157" s="367"/>
      <c r="Z157" s="366"/>
      <c r="AA157" s="367"/>
      <c r="AB157" s="366"/>
      <c r="AC157" s="367"/>
      <c r="AD157" s="368"/>
    </row>
    <row r="158" spans="1:30" s="369" customFormat="1" x14ac:dyDescent="0.25">
      <c r="A158" s="2"/>
      <c r="B158" s="2"/>
      <c r="C158" s="2"/>
      <c r="D158" s="2"/>
      <c r="E158" s="2"/>
      <c r="F158" s="2"/>
      <c r="G158" s="2"/>
      <c r="H158" s="2"/>
      <c r="I158" s="2"/>
      <c r="J158" s="629"/>
      <c r="K158" s="629"/>
      <c r="L158" s="629"/>
      <c r="M158" s="629"/>
      <c r="N158" s="629"/>
      <c r="O158" s="629"/>
      <c r="P158" s="629"/>
      <c r="Q158" s="366"/>
      <c r="R158" s="366"/>
      <c r="S158" s="366"/>
      <c r="T158" s="366"/>
      <c r="U158" s="366"/>
      <c r="V158" s="366"/>
      <c r="W158" s="367"/>
      <c r="X158" s="366"/>
      <c r="Y158" s="367"/>
      <c r="Z158" s="366"/>
      <c r="AA158" s="367"/>
      <c r="AB158" s="366"/>
      <c r="AC158" s="367"/>
      <c r="AD158" s="368"/>
    </row>
    <row r="159" spans="1:30" s="369" customFormat="1" x14ac:dyDescent="0.25">
      <c r="A159" s="2"/>
      <c r="B159" s="2"/>
      <c r="C159" s="2"/>
      <c r="D159" s="2"/>
      <c r="E159" s="2"/>
      <c r="F159" s="2"/>
      <c r="G159" s="2"/>
      <c r="H159" s="2"/>
      <c r="I159" s="2"/>
      <c r="J159" s="629"/>
      <c r="K159" s="629"/>
      <c r="L159" s="629"/>
      <c r="M159" s="629"/>
      <c r="N159" s="629"/>
      <c r="O159" s="629"/>
      <c r="P159" s="629"/>
      <c r="Q159" s="366"/>
      <c r="R159" s="366"/>
      <c r="S159" s="366"/>
      <c r="T159" s="366"/>
      <c r="U159" s="366"/>
      <c r="V159" s="366"/>
      <c r="W159" s="367"/>
      <c r="X159" s="366"/>
      <c r="Y159" s="367"/>
      <c r="Z159" s="366"/>
      <c r="AA159" s="367"/>
      <c r="AB159" s="366"/>
      <c r="AC159" s="367"/>
      <c r="AD159" s="368"/>
    </row>
    <row r="160" spans="1:30" s="369" customFormat="1" x14ac:dyDescent="0.25">
      <c r="A160" s="2"/>
      <c r="B160" s="2"/>
      <c r="C160" s="2"/>
      <c r="D160" s="2"/>
      <c r="E160" s="2"/>
      <c r="F160" s="2"/>
      <c r="G160" s="2"/>
      <c r="H160" s="2"/>
      <c r="I160" s="2"/>
      <c r="J160" s="629"/>
      <c r="K160" s="629"/>
      <c r="L160" s="629"/>
      <c r="M160" s="629"/>
      <c r="N160" s="629"/>
      <c r="O160" s="629"/>
      <c r="P160" s="629"/>
      <c r="Q160" s="366"/>
      <c r="R160" s="366"/>
      <c r="S160" s="366"/>
      <c r="T160" s="366"/>
      <c r="U160" s="366"/>
      <c r="V160" s="366"/>
      <c r="W160" s="367"/>
      <c r="X160" s="366"/>
      <c r="Y160" s="367"/>
      <c r="Z160" s="366"/>
      <c r="AA160" s="367"/>
      <c r="AB160" s="366"/>
      <c r="AC160" s="367"/>
      <c r="AD160" s="368"/>
    </row>
    <row r="161" spans="1:30" s="369" customFormat="1" x14ac:dyDescent="0.25">
      <c r="A161" s="2"/>
      <c r="B161" s="2"/>
      <c r="C161" s="2"/>
      <c r="D161" s="2"/>
      <c r="E161" s="2"/>
      <c r="F161" s="2"/>
      <c r="G161" s="2"/>
      <c r="H161" s="2"/>
      <c r="I161" s="2"/>
      <c r="J161" s="629"/>
      <c r="K161" s="629"/>
      <c r="L161" s="629"/>
      <c r="M161" s="629"/>
      <c r="N161" s="629"/>
      <c r="O161" s="629"/>
      <c r="P161" s="629"/>
      <c r="Q161" s="366"/>
      <c r="R161" s="366"/>
      <c r="S161" s="366"/>
      <c r="T161" s="366"/>
      <c r="U161" s="366"/>
      <c r="V161" s="366"/>
      <c r="W161" s="367"/>
      <c r="X161" s="366"/>
      <c r="Y161" s="367"/>
      <c r="Z161" s="366"/>
      <c r="AA161" s="367"/>
      <c r="AB161" s="366"/>
      <c r="AC161" s="367"/>
      <c r="AD161" s="368"/>
    </row>
    <row r="162" spans="1:30" s="369" customFormat="1" x14ac:dyDescent="0.25">
      <c r="A162" s="2"/>
      <c r="B162" s="2"/>
      <c r="C162" s="2"/>
      <c r="D162" s="2"/>
      <c r="E162" s="2"/>
      <c r="F162" s="2"/>
      <c r="G162" s="2"/>
      <c r="H162" s="2"/>
      <c r="I162" s="2"/>
      <c r="J162" s="629"/>
      <c r="K162" s="629"/>
      <c r="L162" s="629"/>
      <c r="M162" s="629"/>
      <c r="N162" s="629"/>
      <c r="O162" s="629"/>
      <c r="P162" s="629"/>
      <c r="Q162" s="366"/>
      <c r="R162" s="366"/>
      <c r="S162" s="366"/>
      <c r="T162" s="366"/>
      <c r="U162" s="366"/>
      <c r="V162" s="366"/>
      <c r="W162" s="367"/>
      <c r="X162" s="366"/>
      <c r="Y162" s="367"/>
      <c r="Z162" s="366"/>
      <c r="AA162" s="367"/>
      <c r="AB162" s="366"/>
      <c r="AC162" s="367"/>
      <c r="AD162" s="368"/>
    </row>
    <row r="163" spans="1:30" s="369" customFormat="1" x14ac:dyDescent="0.25">
      <c r="A163" s="2"/>
      <c r="B163" s="2"/>
      <c r="C163" s="2"/>
      <c r="D163" s="2"/>
      <c r="E163" s="2"/>
      <c r="F163" s="2"/>
      <c r="G163" s="2"/>
      <c r="H163" s="2"/>
      <c r="I163" s="2"/>
      <c r="J163" s="629"/>
      <c r="K163" s="629"/>
      <c r="L163" s="629"/>
      <c r="M163" s="629"/>
      <c r="N163" s="629"/>
      <c r="O163" s="629"/>
      <c r="P163" s="629"/>
      <c r="Q163" s="366"/>
      <c r="R163" s="366"/>
      <c r="S163" s="366"/>
      <c r="T163" s="366"/>
      <c r="U163" s="366"/>
      <c r="V163" s="366"/>
      <c r="W163" s="367"/>
      <c r="X163" s="366"/>
      <c r="Y163" s="367"/>
      <c r="Z163" s="366"/>
      <c r="AA163" s="367"/>
      <c r="AB163" s="366"/>
      <c r="AC163" s="367"/>
      <c r="AD163" s="368"/>
    </row>
    <row r="164" spans="1:30" s="369" customFormat="1" x14ac:dyDescent="0.25">
      <c r="A164" s="2"/>
      <c r="B164" s="2"/>
      <c r="C164" s="2"/>
      <c r="D164" s="2"/>
      <c r="E164" s="2"/>
      <c r="F164" s="2"/>
      <c r="G164" s="2"/>
      <c r="H164" s="2"/>
      <c r="I164" s="2"/>
      <c r="J164" s="629"/>
      <c r="K164" s="629"/>
      <c r="L164" s="629"/>
      <c r="M164" s="629"/>
      <c r="N164" s="629"/>
      <c r="O164" s="629"/>
      <c r="P164" s="629"/>
      <c r="Q164" s="366"/>
      <c r="R164" s="366"/>
      <c r="S164" s="366"/>
      <c r="T164" s="366"/>
      <c r="U164" s="366"/>
      <c r="V164" s="366"/>
      <c r="W164" s="367"/>
      <c r="X164" s="366"/>
      <c r="Y164" s="367"/>
      <c r="Z164" s="366"/>
      <c r="AA164" s="367"/>
      <c r="AB164" s="366"/>
      <c r="AC164" s="367"/>
      <c r="AD164" s="368"/>
    </row>
    <row r="165" spans="1:30" s="369" customFormat="1" x14ac:dyDescent="0.25">
      <c r="A165" s="2"/>
      <c r="B165" s="2"/>
      <c r="C165" s="2"/>
      <c r="D165" s="2"/>
      <c r="E165" s="2"/>
      <c r="F165" s="2"/>
      <c r="G165" s="2"/>
      <c r="H165" s="2"/>
      <c r="I165" s="2"/>
      <c r="J165" s="629"/>
      <c r="K165" s="629"/>
      <c r="L165" s="629"/>
      <c r="M165" s="629"/>
      <c r="N165" s="629"/>
      <c r="O165" s="629"/>
      <c r="P165" s="629"/>
      <c r="Q165" s="366"/>
      <c r="R165" s="366"/>
      <c r="S165" s="366"/>
      <c r="T165" s="366"/>
      <c r="U165" s="366"/>
      <c r="V165" s="366"/>
      <c r="W165" s="367"/>
      <c r="X165" s="366"/>
      <c r="Y165" s="367"/>
      <c r="Z165" s="366"/>
      <c r="AA165" s="367"/>
      <c r="AB165" s="366"/>
      <c r="AC165" s="367"/>
      <c r="AD165" s="368"/>
    </row>
    <row r="166" spans="1:30" s="369" customFormat="1" x14ac:dyDescent="0.25">
      <c r="A166" s="2"/>
      <c r="B166" s="2"/>
      <c r="C166" s="2"/>
      <c r="D166" s="2"/>
      <c r="E166" s="2"/>
      <c r="F166" s="2"/>
      <c r="G166" s="2"/>
      <c r="H166" s="2"/>
      <c r="I166" s="2"/>
      <c r="J166" s="629"/>
      <c r="K166" s="629"/>
      <c r="L166" s="629"/>
      <c r="M166" s="629"/>
      <c r="N166" s="629"/>
      <c r="O166" s="629"/>
      <c r="P166" s="629"/>
      <c r="Q166" s="366"/>
      <c r="R166" s="366"/>
      <c r="S166" s="366"/>
      <c r="T166" s="366"/>
      <c r="U166" s="366"/>
      <c r="V166" s="366"/>
      <c r="W166" s="367"/>
      <c r="X166" s="366"/>
      <c r="Y166" s="367"/>
      <c r="Z166" s="366"/>
      <c r="AA166" s="367"/>
      <c r="AB166" s="366"/>
      <c r="AC166" s="367"/>
      <c r="AD166" s="368"/>
    </row>
    <row r="167" spans="1:30" s="369" customFormat="1" x14ac:dyDescent="0.25">
      <c r="A167" s="2"/>
      <c r="B167" s="2"/>
      <c r="C167" s="2"/>
      <c r="D167" s="2"/>
      <c r="E167" s="2"/>
      <c r="F167" s="2"/>
      <c r="G167" s="2"/>
      <c r="H167" s="2"/>
      <c r="I167" s="2"/>
      <c r="J167" s="629"/>
      <c r="K167" s="629"/>
      <c r="L167" s="629"/>
      <c r="M167" s="629"/>
      <c r="N167" s="629"/>
      <c r="O167" s="629"/>
      <c r="P167" s="629"/>
      <c r="Q167" s="366"/>
      <c r="R167" s="366"/>
      <c r="S167" s="366"/>
      <c r="T167" s="366"/>
      <c r="U167" s="366"/>
      <c r="V167" s="366"/>
      <c r="W167" s="367"/>
      <c r="X167" s="366"/>
      <c r="Y167" s="367"/>
      <c r="Z167" s="366"/>
      <c r="AA167" s="367"/>
      <c r="AB167" s="366"/>
      <c r="AC167" s="367"/>
      <c r="AD167" s="368"/>
    </row>
    <row r="168" spans="1:30" s="369" customFormat="1" x14ac:dyDescent="0.25">
      <c r="A168" s="2"/>
      <c r="B168" s="2"/>
      <c r="C168" s="2"/>
      <c r="D168" s="2"/>
      <c r="E168" s="2"/>
      <c r="F168" s="2"/>
      <c r="G168" s="2"/>
      <c r="H168" s="2"/>
      <c r="I168" s="2"/>
      <c r="J168" s="629"/>
      <c r="K168" s="629"/>
      <c r="L168" s="629"/>
      <c r="M168" s="629"/>
      <c r="N168" s="629"/>
      <c r="O168" s="629"/>
      <c r="P168" s="629"/>
      <c r="Q168" s="366"/>
      <c r="R168" s="366"/>
      <c r="S168" s="366"/>
      <c r="T168" s="366"/>
      <c r="U168" s="366"/>
      <c r="V168" s="366"/>
      <c r="W168" s="367"/>
      <c r="X168" s="366"/>
      <c r="Y168" s="367"/>
      <c r="Z168" s="366"/>
      <c r="AA168" s="367"/>
      <c r="AB168" s="366"/>
      <c r="AC168" s="367"/>
      <c r="AD168" s="368"/>
    </row>
    <row r="169" spans="1:30" s="369" customFormat="1" x14ac:dyDescent="0.25">
      <c r="A169" s="2"/>
      <c r="B169" s="2"/>
      <c r="C169" s="2"/>
      <c r="D169" s="2"/>
      <c r="E169" s="2"/>
      <c r="F169" s="2"/>
      <c r="G169" s="2"/>
      <c r="H169" s="2"/>
      <c r="I169" s="2"/>
      <c r="J169" s="629"/>
      <c r="K169" s="629"/>
      <c r="L169" s="629"/>
      <c r="M169" s="629"/>
      <c r="N169" s="629"/>
      <c r="O169" s="629"/>
      <c r="P169" s="629"/>
      <c r="Q169" s="366"/>
      <c r="R169" s="366"/>
      <c r="S169" s="366"/>
      <c r="T169" s="366"/>
      <c r="U169" s="366"/>
      <c r="V169" s="366"/>
      <c r="W169" s="367"/>
      <c r="X169" s="366"/>
      <c r="Y169" s="367"/>
      <c r="Z169" s="366"/>
      <c r="AA169" s="367"/>
      <c r="AB169" s="366"/>
      <c r="AC169" s="367"/>
      <c r="AD169" s="368"/>
    </row>
    <row r="170" spans="1:30" s="369" customFormat="1" x14ac:dyDescent="0.25">
      <c r="A170" s="2"/>
      <c r="B170" s="2"/>
      <c r="C170" s="2"/>
      <c r="D170" s="2"/>
      <c r="E170" s="2"/>
      <c r="F170" s="2"/>
      <c r="G170" s="2"/>
      <c r="H170" s="2"/>
      <c r="I170" s="2"/>
      <c r="J170" s="629"/>
      <c r="K170" s="629"/>
      <c r="L170" s="629"/>
      <c r="M170" s="629"/>
      <c r="N170" s="629"/>
      <c r="O170" s="629"/>
      <c r="P170" s="629"/>
      <c r="Q170" s="366"/>
      <c r="R170" s="366"/>
      <c r="S170" s="366"/>
      <c r="T170" s="366"/>
      <c r="U170" s="366"/>
      <c r="V170" s="366"/>
      <c r="W170" s="367"/>
      <c r="X170" s="366"/>
      <c r="Y170" s="367"/>
      <c r="Z170" s="366"/>
      <c r="AA170" s="367"/>
      <c r="AB170" s="366"/>
      <c r="AC170" s="367"/>
      <c r="AD170" s="368"/>
    </row>
    <row r="171" spans="1:30" s="369" customFormat="1" x14ac:dyDescent="0.25">
      <c r="A171" s="2"/>
      <c r="B171" s="2"/>
      <c r="C171" s="2"/>
      <c r="D171" s="2"/>
      <c r="E171" s="2"/>
      <c r="F171" s="2"/>
      <c r="G171" s="2"/>
      <c r="H171" s="2"/>
      <c r="I171" s="2"/>
      <c r="J171" s="629"/>
      <c r="K171" s="629"/>
      <c r="L171" s="629"/>
      <c r="M171" s="629"/>
      <c r="N171" s="629"/>
      <c r="O171" s="629"/>
      <c r="P171" s="629"/>
      <c r="Q171" s="366"/>
      <c r="R171" s="366"/>
      <c r="S171" s="366"/>
      <c r="T171" s="366"/>
      <c r="U171" s="366"/>
      <c r="V171" s="366"/>
      <c r="W171" s="367"/>
      <c r="X171" s="366"/>
      <c r="Y171" s="367"/>
      <c r="Z171" s="366"/>
      <c r="AA171" s="367"/>
      <c r="AB171" s="366"/>
      <c r="AC171" s="367"/>
      <c r="AD171" s="368"/>
    </row>
    <row r="172" spans="1:30" s="369" customFormat="1" x14ac:dyDescent="0.25">
      <c r="A172" s="2"/>
      <c r="B172" s="2"/>
      <c r="C172" s="2"/>
      <c r="D172" s="2"/>
      <c r="E172" s="2"/>
      <c r="F172" s="2"/>
      <c r="G172" s="2"/>
      <c r="H172" s="2"/>
      <c r="I172" s="2"/>
      <c r="J172" s="629"/>
      <c r="K172" s="629"/>
      <c r="L172" s="629"/>
      <c r="M172" s="629"/>
      <c r="N172" s="629"/>
      <c r="O172" s="629"/>
      <c r="P172" s="629"/>
      <c r="Q172" s="366"/>
      <c r="R172" s="366"/>
      <c r="S172" s="366"/>
      <c r="T172" s="366"/>
      <c r="U172" s="366"/>
      <c r="V172" s="366"/>
      <c r="W172" s="367"/>
      <c r="X172" s="366"/>
      <c r="Y172" s="367"/>
      <c r="Z172" s="366"/>
      <c r="AA172" s="367"/>
      <c r="AB172" s="366"/>
      <c r="AC172" s="367"/>
      <c r="AD172" s="368"/>
    </row>
    <row r="173" spans="1:30" s="369" customFormat="1" x14ac:dyDescent="0.25">
      <c r="A173" s="2"/>
      <c r="B173" s="2"/>
      <c r="C173" s="2"/>
      <c r="D173" s="2"/>
      <c r="E173" s="2"/>
      <c r="F173" s="2"/>
      <c r="G173" s="2"/>
      <c r="H173" s="2"/>
      <c r="I173" s="2"/>
      <c r="J173" s="629"/>
      <c r="K173" s="629"/>
      <c r="L173" s="629"/>
      <c r="M173" s="629"/>
      <c r="N173" s="629"/>
      <c r="O173" s="629"/>
      <c r="P173" s="629"/>
      <c r="Q173" s="366"/>
      <c r="R173" s="366"/>
      <c r="S173" s="366"/>
      <c r="T173" s="366"/>
      <c r="U173" s="366"/>
      <c r="V173" s="366"/>
      <c r="W173" s="367"/>
      <c r="X173" s="366"/>
      <c r="Y173" s="367"/>
      <c r="Z173" s="366"/>
      <c r="AA173" s="367"/>
      <c r="AB173" s="366"/>
      <c r="AC173" s="367"/>
      <c r="AD173" s="368"/>
    </row>
    <row r="174" spans="1:30" s="369" customFormat="1" x14ac:dyDescent="0.25">
      <c r="A174" s="2"/>
      <c r="B174" s="2"/>
      <c r="C174" s="2"/>
      <c r="D174" s="2"/>
      <c r="E174" s="2"/>
      <c r="F174" s="2"/>
      <c r="G174" s="2"/>
      <c r="H174" s="2"/>
      <c r="I174" s="2"/>
      <c r="J174" s="629"/>
      <c r="K174" s="629"/>
      <c r="L174" s="629"/>
      <c r="M174" s="629"/>
      <c r="N174" s="629"/>
      <c r="O174" s="629"/>
      <c r="P174" s="629"/>
      <c r="Q174" s="366"/>
      <c r="R174" s="366"/>
      <c r="S174" s="366"/>
      <c r="T174" s="366"/>
      <c r="U174" s="366"/>
      <c r="V174" s="366"/>
      <c r="W174" s="367"/>
      <c r="X174" s="366"/>
      <c r="Y174" s="367"/>
      <c r="Z174" s="366"/>
      <c r="AA174" s="367"/>
      <c r="AB174" s="366"/>
      <c r="AC174" s="367"/>
      <c r="AD174" s="368"/>
    </row>
    <row r="175" spans="1:30" s="369" customFormat="1" x14ac:dyDescent="0.25">
      <c r="A175" s="2"/>
      <c r="B175" s="2"/>
      <c r="C175" s="2"/>
      <c r="D175" s="2"/>
      <c r="E175" s="2"/>
      <c r="F175" s="2"/>
      <c r="G175" s="2"/>
      <c r="H175" s="2"/>
      <c r="I175" s="2"/>
      <c r="J175" s="629"/>
      <c r="K175" s="629"/>
      <c r="L175" s="629"/>
      <c r="M175" s="629"/>
      <c r="N175" s="629"/>
      <c r="O175" s="629"/>
      <c r="P175" s="629"/>
      <c r="Q175" s="366"/>
      <c r="R175" s="366"/>
      <c r="S175" s="366"/>
      <c r="T175" s="366"/>
      <c r="U175" s="366"/>
      <c r="V175" s="366"/>
      <c r="W175" s="367"/>
      <c r="X175" s="366"/>
      <c r="Y175" s="367"/>
      <c r="Z175" s="366"/>
      <c r="AA175" s="367"/>
      <c r="AB175" s="366"/>
      <c r="AC175" s="367"/>
      <c r="AD175" s="368"/>
    </row>
    <row r="176" spans="1:30" s="369" customFormat="1" x14ac:dyDescent="0.25">
      <c r="A176" s="2"/>
      <c r="B176" s="2"/>
      <c r="C176" s="2"/>
      <c r="D176" s="2"/>
      <c r="E176" s="2"/>
      <c r="F176" s="2"/>
      <c r="G176" s="2"/>
      <c r="H176" s="2"/>
      <c r="I176" s="2"/>
      <c r="J176" s="629"/>
      <c r="K176" s="629"/>
      <c r="L176" s="629"/>
      <c r="M176" s="629"/>
      <c r="N176" s="629"/>
      <c r="O176" s="629"/>
      <c r="P176" s="629"/>
      <c r="Q176" s="366"/>
      <c r="R176" s="366"/>
      <c r="S176" s="366"/>
      <c r="T176" s="366"/>
      <c r="U176" s="366"/>
      <c r="V176" s="366"/>
      <c r="W176" s="367"/>
      <c r="X176" s="366"/>
      <c r="Y176" s="367"/>
      <c r="Z176" s="366"/>
      <c r="AA176" s="367"/>
      <c r="AB176" s="366"/>
      <c r="AC176" s="367"/>
      <c r="AD176" s="368"/>
    </row>
    <row r="177" spans="1:30" s="369" customFormat="1" x14ac:dyDescent="0.25">
      <c r="A177" s="2"/>
      <c r="B177" s="2"/>
      <c r="C177" s="2"/>
      <c r="D177" s="2"/>
      <c r="E177" s="2"/>
      <c r="F177" s="2"/>
      <c r="G177" s="2"/>
      <c r="H177" s="2"/>
      <c r="I177" s="2"/>
      <c r="J177" s="629"/>
      <c r="K177" s="629"/>
      <c r="L177" s="629"/>
      <c r="M177" s="629"/>
      <c r="N177" s="629"/>
      <c r="O177" s="629"/>
      <c r="P177" s="629"/>
      <c r="Q177" s="366"/>
      <c r="R177" s="366"/>
      <c r="S177" s="366"/>
      <c r="T177" s="366"/>
      <c r="U177" s="366"/>
      <c r="V177" s="366"/>
      <c r="W177" s="367"/>
      <c r="X177" s="366"/>
      <c r="Y177" s="367"/>
      <c r="Z177" s="366"/>
      <c r="AA177" s="367"/>
      <c r="AB177" s="366"/>
      <c r="AC177" s="367"/>
      <c r="AD177" s="368"/>
    </row>
    <row r="178" spans="1:30" s="369" customFormat="1" x14ac:dyDescent="0.25">
      <c r="A178" s="2"/>
      <c r="B178" s="2"/>
      <c r="C178" s="2"/>
      <c r="D178" s="2"/>
      <c r="E178" s="2"/>
      <c r="F178" s="2"/>
      <c r="G178" s="2"/>
      <c r="H178" s="2"/>
      <c r="I178" s="2"/>
      <c r="J178" s="629"/>
      <c r="K178" s="629"/>
      <c r="L178" s="629"/>
      <c r="M178" s="629"/>
      <c r="N178" s="629"/>
      <c r="O178" s="629"/>
      <c r="P178" s="629"/>
      <c r="Q178" s="366"/>
      <c r="R178" s="366"/>
      <c r="S178" s="366"/>
      <c r="T178" s="366"/>
      <c r="U178" s="366"/>
      <c r="V178" s="366"/>
      <c r="W178" s="367"/>
      <c r="X178" s="366"/>
      <c r="Y178" s="367"/>
      <c r="Z178" s="366"/>
      <c r="AA178" s="367"/>
      <c r="AB178" s="366"/>
      <c r="AC178" s="367"/>
      <c r="AD178" s="368"/>
    </row>
    <row r="179" spans="1:30" s="369" customFormat="1" x14ac:dyDescent="0.25">
      <c r="A179" s="2"/>
      <c r="B179" s="2"/>
      <c r="C179" s="2"/>
      <c r="D179" s="2"/>
      <c r="E179" s="2"/>
      <c r="F179" s="2"/>
      <c r="G179" s="2"/>
      <c r="H179" s="2"/>
      <c r="I179" s="2"/>
      <c r="J179" s="629"/>
      <c r="K179" s="629"/>
      <c r="L179" s="629"/>
      <c r="M179" s="629"/>
      <c r="N179" s="629"/>
      <c r="O179" s="629"/>
      <c r="P179" s="629"/>
      <c r="Q179" s="366"/>
      <c r="R179" s="366"/>
      <c r="S179" s="366"/>
      <c r="T179" s="366"/>
      <c r="U179" s="366"/>
      <c r="V179" s="366"/>
      <c r="W179" s="367"/>
      <c r="X179" s="366"/>
      <c r="Y179" s="367"/>
      <c r="Z179" s="366"/>
      <c r="AA179" s="367"/>
      <c r="AB179" s="366"/>
      <c r="AC179" s="367"/>
      <c r="AD179" s="368"/>
    </row>
    <row r="180" spans="1:30" s="369" customFormat="1" x14ac:dyDescent="0.25">
      <c r="A180" s="2"/>
      <c r="B180" s="2"/>
      <c r="C180" s="2"/>
      <c r="D180" s="2"/>
      <c r="E180" s="2"/>
      <c r="F180" s="2"/>
      <c r="G180" s="2"/>
      <c r="H180" s="2"/>
      <c r="I180" s="2"/>
      <c r="J180" s="629"/>
      <c r="K180" s="629"/>
      <c r="L180" s="629"/>
      <c r="M180" s="629"/>
      <c r="N180" s="629"/>
      <c r="O180" s="629"/>
      <c r="P180" s="629"/>
      <c r="Q180" s="366"/>
      <c r="R180" s="366"/>
      <c r="S180" s="366"/>
      <c r="T180" s="366"/>
      <c r="U180" s="366"/>
      <c r="V180" s="366"/>
      <c r="W180" s="367"/>
      <c r="X180" s="366"/>
      <c r="Y180" s="367"/>
      <c r="Z180" s="366"/>
      <c r="AA180" s="367"/>
      <c r="AB180" s="366"/>
      <c r="AC180" s="367"/>
      <c r="AD180" s="368"/>
    </row>
    <row r="181" spans="1:30" s="369" customFormat="1" x14ac:dyDescent="0.25">
      <c r="A181" s="2"/>
      <c r="B181" s="2"/>
      <c r="C181" s="2"/>
      <c r="D181" s="2"/>
      <c r="E181" s="2"/>
      <c r="F181" s="2"/>
      <c r="G181" s="2"/>
      <c r="H181" s="2"/>
      <c r="I181" s="2"/>
      <c r="J181" s="629"/>
      <c r="K181" s="629"/>
      <c r="L181" s="629"/>
      <c r="M181" s="629"/>
      <c r="N181" s="629"/>
      <c r="O181" s="629"/>
      <c r="P181" s="629"/>
      <c r="Q181" s="366"/>
      <c r="R181" s="366"/>
      <c r="S181" s="366"/>
      <c r="T181" s="366"/>
      <c r="U181" s="366"/>
      <c r="V181" s="366"/>
      <c r="W181" s="367"/>
      <c r="X181" s="366"/>
      <c r="Y181" s="367"/>
      <c r="Z181" s="366"/>
      <c r="AA181" s="367"/>
      <c r="AB181" s="366"/>
      <c r="AC181" s="367"/>
      <c r="AD181" s="368"/>
    </row>
    <row r="182" spans="1:30" s="369" customFormat="1" x14ac:dyDescent="0.25">
      <c r="A182" s="2"/>
      <c r="B182" s="2"/>
      <c r="C182" s="2"/>
      <c r="D182" s="2"/>
      <c r="E182" s="2"/>
      <c r="F182" s="2"/>
      <c r="G182" s="2"/>
      <c r="H182" s="2"/>
      <c r="I182" s="2"/>
      <c r="J182" s="629"/>
      <c r="K182" s="629"/>
      <c r="L182" s="629"/>
      <c r="M182" s="629"/>
      <c r="N182" s="629"/>
      <c r="O182" s="629"/>
      <c r="P182" s="629"/>
      <c r="Q182" s="366"/>
      <c r="R182" s="366"/>
      <c r="S182" s="366"/>
      <c r="T182" s="366"/>
      <c r="U182" s="366"/>
      <c r="V182" s="366"/>
      <c r="W182" s="367"/>
      <c r="X182" s="366"/>
      <c r="Y182" s="367"/>
      <c r="Z182" s="366"/>
      <c r="AA182" s="367"/>
      <c r="AB182" s="366"/>
      <c r="AC182" s="367"/>
      <c r="AD182" s="368"/>
    </row>
    <row r="183" spans="1:30" s="369" customFormat="1" x14ac:dyDescent="0.25">
      <c r="A183" s="2"/>
      <c r="B183" s="2"/>
      <c r="C183" s="2"/>
      <c r="D183" s="2"/>
      <c r="E183" s="2"/>
      <c r="F183" s="2"/>
      <c r="G183" s="2"/>
      <c r="H183" s="2"/>
      <c r="I183" s="2"/>
      <c r="J183" s="629"/>
      <c r="K183" s="629"/>
      <c r="L183" s="629"/>
      <c r="M183" s="629"/>
      <c r="N183" s="629"/>
      <c r="O183" s="629"/>
      <c r="P183" s="629"/>
      <c r="Q183" s="366"/>
      <c r="R183" s="366"/>
      <c r="S183" s="366"/>
      <c r="T183" s="366"/>
      <c r="U183" s="366"/>
      <c r="V183" s="366"/>
      <c r="W183" s="367"/>
      <c r="X183" s="366"/>
      <c r="Y183" s="367"/>
      <c r="Z183" s="366"/>
      <c r="AA183" s="367"/>
      <c r="AB183" s="366"/>
      <c r="AC183" s="367"/>
      <c r="AD183" s="368"/>
    </row>
    <row r="184" spans="1:30" s="369" customFormat="1" x14ac:dyDescent="0.25">
      <c r="A184" s="2"/>
      <c r="B184" s="2"/>
      <c r="C184" s="2"/>
      <c r="D184" s="2"/>
      <c r="E184" s="2"/>
      <c r="F184" s="2"/>
      <c r="G184" s="2"/>
      <c r="H184" s="2"/>
      <c r="I184" s="2"/>
      <c r="J184" s="629"/>
      <c r="K184" s="629"/>
      <c r="L184" s="629"/>
      <c r="M184" s="629"/>
      <c r="N184" s="629"/>
      <c r="O184" s="629"/>
      <c r="P184" s="629"/>
      <c r="Q184" s="366"/>
      <c r="R184" s="366"/>
      <c r="S184" s="366"/>
      <c r="T184" s="366"/>
      <c r="U184" s="366"/>
      <c r="V184" s="366"/>
      <c r="W184" s="367"/>
      <c r="X184" s="366"/>
      <c r="Y184" s="367"/>
      <c r="Z184" s="366"/>
      <c r="AA184" s="367"/>
      <c r="AB184" s="366"/>
      <c r="AC184" s="367"/>
      <c r="AD184" s="368"/>
    </row>
    <row r="185" spans="1:30" s="369" customFormat="1" x14ac:dyDescent="0.25">
      <c r="A185" s="2"/>
      <c r="B185" s="2"/>
      <c r="C185" s="2"/>
      <c r="D185" s="2"/>
      <c r="E185" s="2"/>
      <c r="F185" s="2"/>
      <c r="G185" s="2"/>
      <c r="H185" s="2"/>
      <c r="I185" s="2"/>
      <c r="J185" s="629"/>
      <c r="K185" s="629"/>
      <c r="L185" s="629"/>
      <c r="M185" s="629"/>
      <c r="N185" s="629"/>
      <c r="O185" s="629"/>
      <c r="P185" s="629"/>
      <c r="Q185" s="366"/>
      <c r="R185" s="366"/>
      <c r="S185" s="366"/>
      <c r="T185" s="366"/>
      <c r="U185" s="366"/>
      <c r="V185" s="366"/>
      <c r="W185" s="367"/>
      <c r="X185" s="366"/>
      <c r="Y185" s="367"/>
      <c r="Z185" s="366"/>
      <c r="AA185" s="367"/>
      <c r="AB185" s="366"/>
      <c r="AC185" s="367"/>
      <c r="AD185" s="368"/>
    </row>
    <row r="186" spans="1:30" s="369" customFormat="1" x14ac:dyDescent="0.25">
      <c r="A186" s="2"/>
      <c r="B186" s="2"/>
      <c r="C186" s="2"/>
      <c r="D186" s="2"/>
      <c r="E186" s="2"/>
      <c r="F186" s="2"/>
      <c r="G186" s="2"/>
      <c r="H186" s="2"/>
      <c r="I186" s="2"/>
      <c r="J186" s="629"/>
      <c r="K186" s="629"/>
      <c r="L186" s="629"/>
      <c r="M186" s="629"/>
      <c r="N186" s="629"/>
      <c r="O186" s="629"/>
      <c r="P186" s="629"/>
      <c r="Q186" s="366"/>
      <c r="R186" s="366"/>
      <c r="S186" s="366"/>
      <c r="T186" s="366"/>
      <c r="U186" s="366"/>
      <c r="V186" s="366"/>
      <c r="W186" s="367"/>
      <c r="X186" s="366"/>
      <c r="Y186" s="367"/>
      <c r="Z186" s="366"/>
      <c r="AA186" s="367"/>
      <c r="AB186" s="366"/>
      <c r="AC186" s="367"/>
      <c r="AD186" s="368"/>
    </row>
    <row r="187" spans="1:30" s="369" customFormat="1" x14ac:dyDescent="0.25">
      <c r="A187" s="2"/>
      <c r="B187" s="2"/>
      <c r="C187" s="2"/>
      <c r="D187" s="2"/>
      <c r="E187" s="2"/>
      <c r="F187" s="2"/>
      <c r="G187" s="2"/>
      <c r="H187" s="2"/>
      <c r="I187" s="2"/>
      <c r="J187" s="629"/>
      <c r="K187" s="629"/>
      <c r="L187" s="629"/>
      <c r="M187" s="629"/>
      <c r="N187" s="629"/>
      <c r="O187" s="629"/>
      <c r="P187" s="629"/>
      <c r="Q187" s="366"/>
      <c r="R187" s="366"/>
      <c r="S187" s="366"/>
      <c r="T187" s="366"/>
      <c r="U187" s="366"/>
      <c r="V187" s="366"/>
      <c r="W187" s="367"/>
      <c r="X187" s="366"/>
      <c r="Y187" s="367"/>
      <c r="Z187" s="366"/>
      <c r="AA187" s="367"/>
      <c r="AB187" s="366"/>
      <c r="AC187" s="367"/>
      <c r="AD187" s="368"/>
    </row>
    <row r="188" spans="1:30" s="369" customFormat="1" x14ac:dyDescent="0.25">
      <c r="A188" s="2"/>
      <c r="B188" s="2"/>
      <c r="C188" s="2"/>
      <c r="D188" s="2"/>
      <c r="E188" s="2"/>
      <c r="F188" s="2"/>
      <c r="G188" s="2"/>
      <c r="H188" s="2"/>
      <c r="I188" s="2"/>
      <c r="J188" s="629"/>
      <c r="K188" s="629"/>
      <c r="L188" s="629"/>
      <c r="M188" s="629"/>
      <c r="N188" s="629"/>
      <c r="O188" s="629"/>
      <c r="P188" s="629"/>
      <c r="Q188" s="366"/>
      <c r="R188" s="366"/>
      <c r="S188" s="366"/>
      <c r="T188" s="366"/>
      <c r="U188" s="366"/>
      <c r="V188" s="366"/>
      <c r="W188" s="367"/>
      <c r="X188" s="366"/>
      <c r="Y188" s="367"/>
      <c r="Z188" s="366"/>
      <c r="AA188" s="367"/>
      <c r="AB188" s="366"/>
      <c r="AC188" s="367"/>
      <c r="AD188" s="368"/>
    </row>
    <row r="189" spans="1:30" s="369" customFormat="1" x14ac:dyDescent="0.25">
      <c r="A189" s="2"/>
      <c r="B189" s="2"/>
      <c r="C189" s="2"/>
      <c r="D189" s="2"/>
      <c r="E189" s="2"/>
      <c r="F189" s="2"/>
      <c r="G189" s="2"/>
      <c r="H189" s="2"/>
      <c r="I189" s="2"/>
      <c r="J189" s="629"/>
      <c r="K189" s="629"/>
      <c r="L189" s="629"/>
      <c r="M189" s="629"/>
      <c r="N189" s="629"/>
      <c r="O189" s="629"/>
      <c r="P189" s="629"/>
      <c r="Q189" s="366"/>
      <c r="R189" s="366"/>
      <c r="S189" s="366"/>
      <c r="T189" s="366"/>
      <c r="U189" s="366"/>
      <c r="V189" s="366"/>
      <c r="W189" s="367"/>
      <c r="X189" s="366"/>
      <c r="Y189" s="367"/>
      <c r="Z189" s="366"/>
      <c r="AA189" s="367"/>
      <c r="AB189" s="366"/>
      <c r="AC189" s="367"/>
      <c r="AD189" s="368"/>
    </row>
    <row r="190" spans="1:30" s="369" customFormat="1" x14ac:dyDescent="0.25">
      <c r="A190" s="2"/>
      <c r="B190" s="2"/>
      <c r="C190" s="2"/>
      <c r="D190" s="2"/>
      <c r="E190" s="2"/>
      <c r="F190" s="2"/>
      <c r="G190" s="2"/>
      <c r="H190" s="2"/>
      <c r="I190" s="2"/>
      <c r="J190" s="629"/>
      <c r="K190" s="629"/>
      <c r="L190" s="629"/>
      <c r="M190" s="629"/>
      <c r="N190" s="629"/>
      <c r="O190" s="629"/>
      <c r="P190" s="629"/>
      <c r="Q190" s="366"/>
      <c r="R190" s="366"/>
      <c r="S190" s="366"/>
      <c r="T190" s="366"/>
      <c r="U190" s="366"/>
      <c r="V190" s="366"/>
      <c r="W190" s="367"/>
      <c r="X190" s="366"/>
      <c r="Y190" s="367"/>
      <c r="Z190" s="366"/>
      <c r="AA190" s="367"/>
      <c r="AB190" s="366"/>
      <c r="AC190" s="367"/>
      <c r="AD190" s="368"/>
    </row>
    <row r="191" spans="1:30" s="369" customFormat="1" x14ac:dyDescent="0.25">
      <c r="A191" s="2"/>
      <c r="B191" s="2"/>
      <c r="C191" s="2"/>
      <c r="D191" s="2"/>
      <c r="E191" s="2"/>
      <c r="F191" s="2"/>
      <c r="G191" s="2"/>
      <c r="H191" s="2"/>
      <c r="I191" s="2"/>
      <c r="J191" s="629"/>
      <c r="K191" s="629"/>
      <c r="L191" s="629"/>
      <c r="M191" s="629"/>
      <c r="N191" s="629"/>
      <c r="O191" s="629"/>
      <c r="P191" s="629"/>
      <c r="Q191" s="366"/>
      <c r="R191" s="366"/>
      <c r="S191" s="366"/>
      <c r="T191" s="366"/>
      <c r="U191" s="366"/>
      <c r="V191" s="366"/>
      <c r="W191" s="367"/>
      <c r="X191" s="366"/>
      <c r="Y191" s="367"/>
      <c r="Z191" s="366"/>
      <c r="AA191" s="367"/>
      <c r="AB191" s="366"/>
      <c r="AC191" s="367"/>
      <c r="AD191" s="368"/>
    </row>
    <row r="192" spans="1:30" s="369" customFormat="1" x14ac:dyDescent="0.25">
      <c r="A192" s="2"/>
      <c r="B192" s="2"/>
      <c r="C192" s="2"/>
      <c r="D192" s="2"/>
      <c r="E192" s="2"/>
      <c r="F192" s="2"/>
      <c r="G192" s="2"/>
      <c r="H192" s="2"/>
      <c r="I192" s="2"/>
      <c r="J192" s="629"/>
      <c r="K192" s="629"/>
      <c r="L192" s="629"/>
      <c r="M192" s="629"/>
      <c r="N192" s="629"/>
      <c r="O192" s="629"/>
      <c r="P192" s="629"/>
      <c r="Q192" s="366"/>
      <c r="R192" s="366"/>
      <c r="S192" s="366"/>
      <c r="T192" s="366"/>
      <c r="U192" s="366"/>
      <c r="V192" s="366"/>
      <c r="W192" s="367"/>
      <c r="X192" s="366"/>
      <c r="Y192" s="367"/>
      <c r="Z192" s="366"/>
      <c r="AA192" s="367"/>
      <c r="AB192" s="366"/>
      <c r="AC192" s="367"/>
      <c r="AD192" s="368"/>
    </row>
    <row r="193" spans="1:30" s="369" customFormat="1" x14ac:dyDescent="0.25">
      <c r="A193" s="2"/>
      <c r="B193" s="2"/>
      <c r="C193" s="2"/>
      <c r="D193" s="2"/>
      <c r="E193" s="2"/>
      <c r="F193" s="2"/>
      <c r="G193" s="2"/>
      <c r="H193" s="2"/>
      <c r="I193" s="2"/>
      <c r="J193" s="629"/>
      <c r="K193" s="629"/>
      <c r="L193" s="629"/>
      <c r="M193" s="629"/>
      <c r="N193" s="629"/>
      <c r="O193" s="629"/>
      <c r="P193" s="629"/>
      <c r="Q193" s="366"/>
      <c r="R193" s="366"/>
      <c r="S193" s="366"/>
      <c r="T193" s="366"/>
      <c r="U193" s="366"/>
      <c r="V193" s="366"/>
      <c r="W193" s="367"/>
      <c r="X193" s="366"/>
      <c r="Y193" s="367"/>
      <c r="Z193" s="366"/>
      <c r="AA193" s="367"/>
      <c r="AB193" s="366"/>
      <c r="AC193" s="367"/>
      <c r="AD193" s="368"/>
    </row>
    <row r="194" spans="1:30" s="369" customFormat="1" x14ac:dyDescent="0.25">
      <c r="A194" s="2"/>
      <c r="B194" s="2"/>
      <c r="C194" s="2"/>
      <c r="D194" s="2"/>
      <c r="E194" s="2"/>
      <c r="F194" s="2"/>
      <c r="G194" s="2"/>
      <c r="H194" s="2"/>
      <c r="I194" s="2"/>
      <c r="J194" s="629"/>
      <c r="K194" s="629"/>
      <c r="L194" s="629"/>
      <c r="M194" s="629"/>
      <c r="N194" s="629"/>
      <c r="O194" s="629"/>
      <c r="P194" s="629"/>
      <c r="Q194" s="366"/>
      <c r="R194" s="366"/>
      <c r="S194" s="366"/>
      <c r="T194" s="366"/>
      <c r="U194" s="366"/>
      <c r="V194" s="366"/>
      <c r="W194" s="367"/>
      <c r="X194" s="366"/>
      <c r="Y194" s="367"/>
      <c r="Z194" s="366"/>
      <c r="AA194" s="367"/>
      <c r="AB194" s="366"/>
      <c r="AC194" s="367"/>
      <c r="AD194" s="368"/>
    </row>
    <row r="195" spans="1:30" s="369" customFormat="1" x14ac:dyDescent="0.25">
      <c r="A195" s="2"/>
      <c r="B195" s="2"/>
      <c r="C195" s="2"/>
      <c r="D195" s="2"/>
      <c r="E195" s="2"/>
      <c r="F195" s="2"/>
      <c r="G195" s="2"/>
      <c r="H195" s="2"/>
      <c r="I195" s="2"/>
      <c r="J195" s="629"/>
      <c r="K195" s="629"/>
      <c r="L195" s="629"/>
      <c r="M195" s="629"/>
      <c r="N195" s="629"/>
      <c r="O195" s="629"/>
      <c r="P195" s="629"/>
      <c r="Q195" s="366"/>
      <c r="R195" s="366"/>
      <c r="S195" s="366"/>
      <c r="T195" s="366"/>
      <c r="U195" s="366"/>
      <c r="V195" s="366"/>
      <c r="W195" s="367"/>
      <c r="X195" s="366"/>
      <c r="Y195" s="367"/>
      <c r="Z195" s="366"/>
      <c r="AA195" s="367"/>
      <c r="AB195" s="366"/>
      <c r="AC195" s="367"/>
      <c r="AD195" s="368"/>
    </row>
    <row r="196" spans="1:30" s="369" customFormat="1" x14ac:dyDescent="0.25">
      <c r="A196" s="2"/>
      <c r="B196" s="2"/>
      <c r="C196" s="2"/>
      <c r="D196" s="2"/>
      <c r="E196" s="2"/>
      <c r="F196" s="2"/>
      <c r="G196" s="2"/>
      <c r="H196" s="2"/>
      <c r="I196" s="2"/>
      <c r="J196" s="629"/>
      <c r="K196" s="629"/>
      <c r="L196" s="629"/>
      <c r="M196" s="629"/>
      <c r="N196" s="629"/>
      <c r="O196" s="629"/>
      <c r="P196" s="629"/>
      <c r="Q196" s="366"/>
      <c r="R196" s="366"/>
      <c r="S196" s="366"/>
      <c r="T196" s="366"/>
      <c r="U196" s="366"/>
      <c r="V196" s="366"/>
      <c r="W196" s="367"/>
      <c r="X196" s="366"/>
      <c r="Y196" s="367"/>
      <c r="Z196" s="366"/>
      <c r="AA196" s="367"/>
      <c r="AB196" s="366"/>
      <c r="AC196" s="367"/>
      <c r="AD196" s="368"/>
    </row>
    <row r="197" spans="1:30" s="369" customFormat="1" x14ac:dyDescent="0.25">
      <c r="A197" s="2"/>
      <c r="B197" s="2"/>
      <c r="C197" s="2"/>
      <c r="D197" s="2"/>
      <c r="E197" s="2"/>
      <c r="F197" s="2"/>
      <c r="G197" s="2"/>
      <c r="H197" s="2"/>
      <c r="I197" s="2"/>
      <c r="J197" s="629"/>
      <c r="K197" s="629"/>
      <c r="L197" s="629"/>
      <c r="M197" s="629"/>
      <c r="N197" s="629"/>
      <c r="O197" s="629"/>
      <c r="P197" s="629"/>
      <c r="Q197" s="366"/>
      <c r="R197" s="366"/>
      <c r="S197" s="366"/>
      <c r="T197" s="366"/>
      <c r="U197" s="366"/>
      <c r="V197" s="366"/>
      <c r="W197" s="367"/>
      <c r="X197" s="366"/>
      <c r="Y197" s="367"/>
      <c r="Z197" s="366"/>
      <c r="AA197" s="367"/>
      <c r="AB197" s="366"/>
      <c r="AC197" s="367"/>
      <c r="AD197" s="368"/>
    </row>
    <row r="198" spans="1:30" s="369" customFormat="1" x14ac:dyDescent="0.25">
      <c r="A198" s="2"/>
      <c r="B198" s="2"/>
      <c r="C198" s="2"/>
      <c r="D198" s="2"/>
      <c r="E198" s="2"/>
      <c r="F198" s="2"/>
      <c r="G198" s="2"/>
      <c r="H198" s="2"/>
      <c r="I198" s="2"/>
      <c r="J198" s="629"/>
      <c r="K198" s="629"/>
      <c r="L198" s="629"/>
      <c r="M198" s="629"/>
      <c r="N198" s="629"/>
      <c r="O198" s="629"/>
      <c r="P198" s="629"/>
      <c r="Q198" s="366"/>
      <c r="R198" s="366"/>
      <c r="S198" s="366"/>
      <c r="T198" s="366"/>
      <c r="U198" s="366"/>
      <c r="V198" s="366"/>
      <c r="W198" s="367"/>
      <c r="X198" s="366"/>
      <c r="Y198" s="367"/>
      <c r="Z198" s="366"/>
      <c r="AA198" s="367"/>
      <c r="AB198" s="366"/>
      <c r="AC198" s="367"/>
      <c r="AD198" s="368"/>
    </row>
    <row r="199" spans="1:30" s="369" customFormat="1" x14ac:dyDescent="0.25">
      <c r="A199" s="2"/>
      <c r="B199" s="2"/>
      <c r="C199" s="2"/>
      <c r="D199" s="2"/>
      <c r="E199" s="2"/>
      <c r="F199" s="2"/>
      <c r="G199" s="2"/>
      <c r="H199" s="2"/>
      <c r="I199" s="2"/>
      <c r="J199" s="629"/>
      <c r="K199" s="629"/>
      <c r="L199" s="629"/>
      <c r="M199" s="629"/>
      <c r="N199" s="629"/>
      <c r="O199" s="629"/>
      <c r="P199" s="629"/>
      <c r="Q199" s="366"/>
      <c r="R199" s="366"/>
      <c r="S199" s="366"/>
      <c r="T199" s="366"/>
      <c r="U199" s="366"/>
      <c r="V199" s="366"/>
      <c r="W199" s="367"/>
      <c r="X199" s="366"/>
      <c r="Y199" s="367"/>
      <c r="Z199" s="366"/>
      <c r="AA199" s="367"/>
      <c r="AB199" s="366"/>
      <c r="AC199" s="367"/>
      <c r="AD199" s="368"/>
    </row>
    <row r="200" spans="1:30" s="369" customFormat="1" x14ac:dyDescent="0.25">
      <c r="A200" s="2"/>
      <c r="B200" s="2"/>
      <c r="C200" s="2"/>
      <c r="D200" s="2"/>
      <c r="E200" s="2"/>
      <c r="F200" s="2"/>
      <c r="G200" s="2"/>
      <c r="H200" s="2"/>
      <c r="I200" s="2"/>
      <c r="J200" s="629"/>
      <c r="K200" s="629"/>
      <c r="L200" s="629"/>
      <c r="M200" s="629"/>
      <c r="N200" s="629"/>
      <c r="O200" s="629"/>
      <c r="P200" s="629"/>
      <c r="Q200" s="366"/>
      <c r="R200" s="366"/>
      <c r="S200" s="366"/>
      <c r="T200" s="366"/>
      <c r="U200" s="366"/>
      <c r="V200" s="366"/>
      <c r="W200" s="367"/>
      <c r="X200" s="366"/>
      <c r="Y200" s="367"/>
      <c r="Z200" s="366"/>
      <c r="AA200" s="367"/>
      <c r="AB200" s="366"/>
      <c r="AC200" s="367"/>
      <c r="AD200" s="368"/>
    </row>
    <row r="201" spans="1:30" s="369" customFormat="1" x14ac:dyDescent="0.25">
      <c r="A201" s="2"/>
      <c r="B201" s="2"/>
      <c r="C201" s="2"/>
      <c r="D201" s="2"/>
      <c r="E201" s="2"/>
      <c r="F201" s="2"/>
      <c r="G201" s="2"/>
      <c r="H201" s="2"/>
      <c r="I201" s="2"/>
      <c r="J201" s="629"/>
      <c r="K201" s="629"/>
      <c r="L201" s="629"/>
      <c r="M201" s="629"/>
      <c r="N201" s="629"/>
      <c r="O201" s="629"/>
      <c r="P201" s="629"/>
      <c r="Q201" s="366"/>
      <c r="R201" s="366"/>
      <c r="S201" s="366"/>
      <c r="T201" s="366"/>
      <c r="U201" s="366"/>
      <c r="V201" s="366"/>
      <c r="W201" s="367"/>
      <c r="X201" s="366"/>
      <c r="Y201" s="367"/>
      <c r="Z201" s="366"/>
      <c r="AA201" s="367"/>
      <c r="AB201" s="366"/>
      <c r="AC201" s="367"/>
      <c r="AD201" s="368"/>
    </row>
    <row r="202" spans="1:30" s="369" customFormat="1" x14ac:dyDescent="0.25">
      <c r="A202" s="2"/>
      <c r="B202" s="2"/>
      <c r="C202" s="2"/>
      <c r="D202" s="2"/>
      <c r="E202" s="2"/>
      <c r="F202" s="2"/>
      <c r="G202" s="2"/>
      <c r="H202" s="2"/>
      <c r="I202" s="2"/>
      <c r="J202" s="629"/>
      <c r="K202" s="629"/>
      <c r="L202" s="629"/>
      <c r="M202" s="629"/>
      <c r="N202" s="629"/>
      <c r="O202" s="629"/>
      <c r="P202" s="629"/>
      <c r="Q202" s="366"/>
      <c r="R202" s="366"/>
      <c r="S202" s="366"/>
      <c r="T202" s="366"/>
      <c r="U202" s="366"/>
      <c r="V202" s="366"/>
      <c r="W202" s="367"/>
      <c r="X202" s="366"/>
      <c r="Y202" s="367"/>
      <c r="Z202" s="366"/>
      <c r="AA202" s="367"/>
      <c r="AB202" s="366"/>
      <c r="AC202" s="367"/>
      <c r="AD202" s="368"/>
    </row>
    <row r="203" spans="1:30" s="369" customFormat="1" x14ac:dyDescent="0.25">
      <c r="A203" s="2"/>
      <c r="B203" s="2"/>
      <c r="C203" s="2"/>
      <c r="D203" s="2"/>
      <c r="E203" s="2"/>
      <c r="F203" s="2"/>
      <c r="G203" s="2"/>
      <c r="H203" s="2"/>
      <c r="I203" s="2"/>
      <c r="J203" s="629"/>
      <c r="K203" s="629"/>
      <c r="L203" s="629"/>
      <c r="M203" s="629"/>
      <c r="N203" s="629"/>
      <c r="O203" s="629"/>
      <c r="P203" s="629"/>
      <c r="Q203" s="366"/>
      <c r="R203" s="366"/>
      <c r="S203" s="366"/>
      <c r="T203" s="366"/>
      <c r="U203" s="366"/>
      <c r="V203" s="366"/>
      <c r="W203" s="367"/>
      <c r="X203" s="366"/>
      <c r="Y203" s="367"/>
      <c r="Z203" s="366"/>
      <c r="AA203" s="367"/>
      <c r="AB203" s="366"/>
      <c r="AC203" s="367"/>
      <c r="AD203" s="368"/>
    </row>
    <row r="204" spans="1:30" s="369" customFormat="1" x14ac:dyDescent="0.25">
      <c r="A204" s="2"/>
      <c r="B204" s="2"/>
      <c r="C204" s="2"/>
      <c r="D204" s="2"/>
      <c r="E204" s="2"/>
      <c r="F204" s="2"/>
      <c r="G204" s="2"/>
      <c r="H204" s="2"/>
      <c r="I204" s="2"/>
      <c r="J204" s="629"/>
      <c r="K204" s="629"/>
      <c r="L204" s="629"/>
      <c r="M204" s="629"/>
      <c r="N204" s="629"/>
      <c r="O204" s="629"/>
      <c r="P204" s="629"/>
      <c r="Q204" s="366"/>
      <c r="R204" s="366"/>
      <c r="S204" s="366"/>
      <c r="T204" s="366"/>
      <c r="U204" s="366"/>
      <c r="V204" s="366"/>
      <c r="W204" s="367"/>
      <c r="X204" s="366"/>
      <c r="Y204" s="367"/>
      <c r="Z204" s="366"/>
      <c r="AA204" s="367"/>
      <c r="AB204" s="366"/>
      <c r="AC204" s="367"/>
      <c r="AD204" s="368"/>
    </row>
    <row r="205" spans="1:30" s="369" customFormat="1" x14ac:dyDescent="0.25">
      <c r="A205" s="2"/>
      <c r="B205" s="2"/>
      <c r="C205" s="2"/>
      <c r="D205" s="2"/>
      <c r="E205" s="2"/>
      <c r="F205" s="2"/>
      <c r="G205" s="2"/>
      <c r="H205" s="2"/>
      <c r="I205" s="2"/>
      <c r="J205" s="629"/>
      <c r="K205" s="629"/>
      <c r="L205" s="629"/>
      <c r="M205" s="629"/>
      <c r="N205" s="629"/>
      <c r="O205" s="629"/>
      <c r="P205" s="629"/>
      <c r="Q205" s="366"/>
      <c r="R205" s="366"/>
      <c r="S205" s="366"/>
      <c r="T205" s="366"/>
      <c r="U205" s="366"/>
      <c r="V205" s="366"/>
      <c r="W205" s="367"/>
      <c r="X205" s="366"/>
      <c r="Y205" s="367"/>
      <c r="Z205" s="366"/>
      <c r="AA205" s="367"/>
      <c r="AB205" s="366"/>
      <c r="AC205" s="367"/>
      <c r="AD205" s="368"/>
    </row>
    <row r="206" spans="1:30" s="369" customFormat="1" x14ac:dyDescent="0.25">
      <c r="A206" s="2"/>
      <c r="B206" s="2"/>
      <c r="C206" s="2"/>
      <c r="D206" s="2"/>
      <c r="E206" s="2"/>
      <c r="F206" s="2"/>
      <c r="G206" s="2"/>
      <c r="H206" s="2"/>
      <c r="I206" s="2"/>
      <c r="J206" s="629"/>
      <c r="K206" s="629"/>
      <c r="L206" s="629"/>
      <c r="M206" s="629"/>
      <c r="N206" s="629"/>
      <c r="O206" s="629"/>
      <c r="P206" s="629"/>
      <c r="Q206" s="366"/>
      <c r="R206" s="366"/>
      <c r="S206" s="366"/>
      <c r="T206" s="366"/>
      <c r="U206" s="366"/>
      <c r="V206" s="366"/>
      <c r="W206" s="367"/>
      <c r="X206" s="366"/>
      <c r="Y206" s="367"/>
      <c r="Z206" s="366"/>
      <c r="AA206" s="367"/>
      <c r="AB206" s="366"/>
      <c r="AC206" s="367"/>
      <c r="AD206" s="368"/>
    </row>
    <row r="207" spans="1:30" s="369" customFormat="1" x14ac:dyDescent="0.25">
      <c r="A207" s="2"/>
      <c r="B207" s="2"/>
      <c r="C207" s="2"/>
      <c r="D207" s="2"/>
      <c r="E207" s="2"/>
      <c r="F207" s="2"/>
      <c r="G207" s="2"/>
      <c r="H207" s="2"/>
      <c r="I207" s="2"/>
      <c r="J207" s="629"/>
      <c r="K207" s="629"/>
      <c r="L207" s="629"/>
      <c r="M207" s="629"/>
      <c r="N207" s="629"/>
      <c r="O207" s="629"/>
      <c r="P207" s="629"/>
      <c r="Q207" s="366"/>
      <c r="R207" s="366"/>
      <c r="S207" s="366"/>
      <c r="T207" s="366"/>
      <c r="U207" s="366"/>
      <c r="V207" s="366"/>
      <c r="W207" s="367"/>
      <c r="X207" s="366"/>
      <c r="Y207" s="367"/>
      <c r="Z207" s="366"/>
      <c r="AA207" s="367"/>
      <c r="AB207" s="366"/>
      <c r="AC207" s="367"/>
      <c r="AD207" s="368"/>
    </row>
    <row r="208" spans="1:30" s="369" customFormat="1" x14ac:dyDescent="0.25">
      <c r="A208" s="2"/>
      <c r="B208" s="2"/>
      <c r="C208" s="2"/>
      <c r="D208" s="2"/>
      <c r="E208" s="2"/>
      <c r="F208" s="2"/>
      <c r="G208" s="2"/>
      <c r="H208" s="2"/>
      <c r="I208" s="2"/>
      <c r="J208" s="629"/>
      <c r="K208" s="629"/>
      <c r="L208" s="629"/>
      <c r="M208" s="629"/>
      <c r="N208" s="629"/>
      <c r="O208" s="629"/>
      <c r="P208" s="629"/>
      <c r="Q208" s="366"/>
      <c r="R208" s="366"/>
      <c r="S208" s="366"/>
      <c r="T208" s="366"/>
      <c r="U208" s="366"/>
      <c r="V208" s="366"/>
      <c r="W208" s="367"/>
      <c r="X208" s="366"/>
      <c r="Y208" s="367"/>
      <c r="Z208" s="366"/>
      <c r="AA208" s="367"/>
      <c r="AB208" s="366"/>
      <c r="AC208" s="367"/>
      <c r="AD208" s="368"/>
    </row>
    <row r="209" spans="1:30" s="369" customFormat="1" x14ac:dyDescent="0.25">
      <c r="A209" s="2"/>
      <c r="B209" s="2"/>
      <c r="C209" s="2"/>
      <c r="D209" s="2"/>
      <c r="E209" s="2"/>
      <c r="F209" s="2"/>
      <c r="G209" s="2"/>
      <c r="H209" s="2"/>
      <c r="I209" s="2"/>
      <c r="J209" s="629"/>
      <c r="K209" s="629"/>
      <c r="L209" s="629"/>
      <c r="M209" s="629"/>
      <c r="N209" s="629"/>
      <c r="O209" s="629"/>
      <c r="P209" s="629"/>
      <c r="Q209" s="366"/>
      <c r="R209" s="366"/>
      <c r="S209" s="366"/>
      <c r="T209" s="366"/>
      <c r="U209" s="366"/>
      <c r="V209" s="366"/>
      <c r="W209" s="367"/>
      <c r="X209" s="366"/>
      <c r="Y209" s="367"/>
      <c r="Z209" s="366"/>
      <c r="AA209" s="367"/>
      <c r="AB209" s="366"/>
      <c r="AC209" s="367"/>
      <c r="AD209" s="368"/>
    </row>
    <row r="210" spans="1:30" s="369" customFormat="1" x14ac:dyDescent="0.25">
      <c r="A210" s="2"/>
      <c r="B210" s="2"/>
      <c r="C210" s="2"/>
      <c r="D210" s="2"/>
      <c r="E210" s="2"/>
      <c r="F210" s="2"/>
      <c r="G210" s="2"/>
      <c r="H210" s="2"/>
      <c r="I210" s="2"/>
      <c r="J210" s="629"/>
      <c r="K210" s="629"/>
      <c r="L210" s="629"/>
      <c r="M210" s="629"/>
      <c r="N210" s="629"/>
      <c r="O210" s="629"/>
      <c r="P210" s="629"/>
      <c r="Q210" s="366"/>
      <c r="R210" s="366"/>
      <c r="S210" s="366"/>
      <c r="T210" s="366"/>
      <c r="U210" s="366"/>
      <c r="V210" s="366"/>
      <c r="W210" s="367"/>
      <c r="X210" s="366"/>
      <c r="Y210" s="367"/>
      <c r="Z210" s="366"/>
      <c r="AA210" s="367"/>
      <c r="AB210" s="366"/>
      <c r="AC210" s="367"/>
      <c r="AD210" s="368"/>
    </row>
    <row r="211" spans="1:30" s="369" customFormat="1" x14ac:dyDescent="0.25">
      <c r="A211" s="2"/>
      <c r="B211" s="2"/>
      <c r="C211" s="2"/>
      <c r="D211" s="2"/>
      <c r="E211" s="2"/>
      <c r="F211" s="2"/>
      <c r="G211" s="2"/>
      <c r="H211" s="2"/>
      <c r="I211" s="2"/>
      <c r="J211" s="629"/>
      <c r="K211" s="629"/>
      <c r="L211" s="629"/>
      <c r="M211" s="629"/>
      <c r="N211" s="629"/>
      <c r="O211" s="629"/>
      <c r="P211" s="629"/>
      <c r="Q211" s="366"/>
      <c r="R211" s="366"/>
      <c r="S211" s="366"/>
      <c r="T211" s="366"/>
      <c r="U211" s="366"/>
      <c r="V211" s="366"/>
      <c r="W211" s="367"/>
      <c r="X211" s="366"/>
      <c r="Y211" s="367"/>
      <c r="Z211" s="366"/>
      <c r="AA211" s="367"/>
      <c r="AB211" s="366"/>
      <c r="AC211" s="367"/>
      <c r="AD211" s="368"/>
    </row>
    <row r="212" spans="1:30" s="369" customFormat="1" x14ac:dyDescent="0.25">
      <c r="A212" s="2"/>
      <c r="B212" s="2"/>
      <c r="C212" s="2"/>
      <c r="D212" s="2"/>
      <c r="E212" s="2"/>
      <c r="F212" s="2"/>
      <c r="G212" s="2"/>
      <c r="H212" s="2"/>
      <c r="I212" s="2"/>
      <c r="J212" s="629"/>
      <c r="K212" s="629"/>
      <c r="L212" s="629"/>
      <c r="M212" s="629"/>
      <c r="N212" s="629"/>
      <c r="O212" s="629"/>
      <c r="P212" s="629"/>
      <c r="Q212" s="366"/>
      <c r="R212" s="366"/>
      <c r="S212" s="366"/>
      <c r="T212" s="366"/>
      <c r="U212" s="366"/>
      <c r="V212" s="366"/>
      <c r="W212" s="367"/>
      <c r="X212" s="366"/>
      <c r="Y212" s="367"/>
      <c r="Z212" s="366"/>
      <c r="AA212" s="367"/>
      <c r="AB212" s="366"/>
      <c r="AC212" s="367"/>
      <c r="AD212" s="368"/>
    </row>
    <row r="213" spans="1:30" s="369" customFormat="1" x14ac:dyDescent="0.25">
      <c r="A213" s="2"/>
      <c r="B213" s="2"/>
      <c r="C213" s="2"/>
      <c r="D213" s="2"/>
      <c r="E213" s="2"/>
      <c r="F213" s="2"/>
      <c r="G213" s="2"/>
      <c r="H213" s="2"/>
      <c r="I213" s="2"/>
      <c r="J213" s="629"/>
      <c r="K213" s="629"/>
      <c r="L213" s="629"/>
      <c r="M213" s="629"/>
      <c r="N213" s="629"/>
      <c r="O213" s="629"/>
      <c r="P213" s="629"/>
      <c r="Q213" s="366"/>
      <c r="R213" s="366"/>
      <c r="S213" s="366"/>
      <c r="T213" s="366"/>
      <c r="U213" s="366"/>
      <c r="V213" s="366"/>
      <c r="W213" s="367"/>
      <c r="X213" s="366"/>
      <c r="Y213" s="367"/>
      <c r="Z213" s="366"/>
      <c r="AA213" s="367"/>
      <c r="AB213" s="366"/>
      <c r="AC213" s="367"/>
      <c r="AD213" s="368"/>
    </row>
    <row r="214" spans="1:30" s="369" customFormat="1" x14ac:dyDescent="0.25">
      <c r="A214" s="2"/>
      <c r="B214" s="2"/>
      <c r="C214" s="2"/>
      <c r="D214" s="2"/>
      <c r="E214" s="2"/>
      <c r="F214" s="2"/>
      <c r="G214" s="2"/>
      <c r="H214" s="2"/>
      <c r="I214" s="2"/>
      <c r="J214" s="629"/>
      <c r="K214" s="629"/>
      <c r="L214" s="629"/>
      <c r="M214" s="629"/>
      <c r="N214" s="629"/>
      <c r="O214" s="629"/>
      <c r="P214" s="629"/>
      <c r="Q214" s="366"/>
      <c r="R214" s="366"/>
      <c r="S214" s="366"/>
      <c r="T214" s="366"/>
      <c r="U214" s="366"/>
      <c r="V214" s="366"/>
      <c r="W214" s="367"/>
      <c r="X214" s="366"/>
      <c r="Y214" s="367"/>
      <c r="Z214" s="366"/>
      <c r="AA214" s="367"/>
      <c r="AB214" s="366"/>
      <c r="AC214" s="367"/>
      <c r="AD214" s="368"/>
    </row>
    <row r="215" spans="1:30" s="369" customFormat="1" x14ac:dyDescent="0.25">
      <c r="A215" s="2"/>
      <c r="B215" s="2"/>
      <c r="C215" s="2"/>
      <c r="D215" s="2"/>
      <c r="E215" s="2"/>
      <c r="F215" s="2"/>
      <c r="G215" s="2"/>
      <c r="H215" s="2"/>
      <c r="I215" s="2"/>
      <c r="J215" s="629"/>
      <c r="K215" s="629"/>
      <c r="L215" s="629"/>
      <c r="M215" s="629"/>
      <c r="N215" s="629"/>
      <c r="O215" s="629"/>
      <c r="P215" s="629"/>
      <c r="Q215" s="366"/>
      <c r="R215" s="366"/>
      <c r="S215" s="366"/>
      <c r="T215" s="366"/>
      <c r="U215" s="366"/>
      <c r="V215" s="366"/>
      <c r="W215" s="367"/>
      <c r="X215" s="366"/>
      <c r="Y215" s="367"/>
      <c r="Z215" s="366"/>
      <c r="AA215" s="367"/>
      <c r="AB215" s="366"/>
      <c r="AC215" s="367"/>
      <c r="AD215" s="368"/>
    </row>
    <row r="216" spans="1:30" s="369" customFormat="1" x14ac:dyDescent="0.25">
      <c r="A216" s="2"/>
      <c r="B216" s="2"/>
      <c r="C216" s="2"/>
      <c r="D216" s="2"/>
      <c r="E216" s="2"/>
      <c r="F216" s="2"/>
      <c r="G216" s="2"/>
      <c r="H216" s="2"/>
      <c r="I216" s="2"/>
      <c r="J216" s="629"/>
      <c r="K216" s="629"/>
      <c r="L216" s="629"/>
      <c r="M216" s="629"/>
      <c r="N216" s="629"/>
      <c r="O216" s="629"/>
      <c r="P216" s="629"/>
      <c r="Q216" s="366"/>
      <c r="R216" s="366"/>
      <c r="S216" s="366"/>
      <c r="T216" s="366"/>
      <c r="U216" s="366"/>
      <c r="V216" s="366"/>
      <c r="W216" s="367"/>
      <c r="X216" s="366"/>
      <c r="Y216" s="367"/>
      <c r="Z216" s="366"/>
      <c r="AA216" s="367"/>
      <c r="AB216" s="366"/>
      <c r="AC216" s="367"/>
      <c r="AD216" s="368"/>
    </row>
    <row r="217" spans="1:30" s="369" customFormat="1" x14ac:dyDescent="0.25">
      <c r="A217" s="2"/>
      <c r="B217" s="2"/>
      <c r="C217" s="2"/>
      <c r="D217" s="2"/>
      <c r="E217" s="2"/>
      <c r="F217" s="2"/>
      <c r="G217" s="2"/>
      <c r="H217" s="2"/>
      <c r="I217" s="2"/>
      <c r="J217" s="629"/>
      <c r="K217" s="629"/>
      <c r="L217" s="629"/>
      <c r="M217" s="629"/>
      <c r="N217" s="629"/>
      <c r="O217" s="629"/>
      <c r="P217" s="629"/>
      <c r="Q217" s="366"/>
      <c r="R217" s="366"/>
      <c r="S217" s="366"/>
      <c r="T217" s="366"/>
      <c r="U217" s="366"/>
      <c r="V217" s="366"/>
      <c r="W217" s="367"/>
      <c r="X217" s="366"/>
      <c r="Y217" s="367"/>
      <c r="Z217" s="366"/>
      <c r="AA217" s="367"/>
      <c r="AB217" s="366"/>
      <c r="AC217" s="367"/>
      <c r="AD217" s="368"/>
    </row>
    <row r="218" spans="1:30" s="369" customFormat="1" x14ac:dyDescent="0.25">
      <c r="A218" s="2"/>
      <c r="B218" s="2"/>
      <c r="C218" s="2"/>
      <c r="D218" s="2"/>
      <c r="E218" s="2"/>
      <c r="F218" s="2"/>
      <c r="G218" s="2"/>
      <c r="H218" s="2"/>
      <c r="I218" s="2"/>
      <c r="J218" s="629"/>
      <c r="K218" s="629"/>
      <c r="L218" s="629"/>
      <c r="M218" s="629"/>
      <c r="N218" s="629"/>
      <c r="O218" s="629"/>
      <c r="P218" s="629"/>
      <c r="Q218" s="366"/>
      <c r="R218" s="366"/>
      <c r="S218" s="366"/>
      <c r="T218" s="366"/>
      <c r="U218" s="366"/>
      <c r="V218" s="366"/>
      <c r="W218" s="367"/>
      <c r="X218" s="366"/>
      <c r="Y218" s="367"/>
      <c r="Z218" s="366"/>
      <c r="AA218" s="367"/>
      <c r="AB218" s="366"/>
      <c r="AC218" s="367"/>
      <c r="AD218" s="368"/>
    </row>
    <row r="219" spans="1:30" s="369" customFormat="1" x14ac:dyDescent="0.25">
      <c r="A219" s="2"/>
      <c r="B219" s="2"/>
      <c r="C219" s="2"/>
      <c r="D219" s="2"/>
      <c r="E219" s="2"/>
      <c r="F219" s="2"/>
      <c r="G219" s="2"/>
      <c r="H219" s="2"/>
      <c r="I219" s="2"/>
      <c r="J219" s="629"/>
      <c r="K219" s="629"/>
      <c r="L219" s="629"/>
      <c r="M219" s="629"/>
      <c r="N219" s="629"/>
      <c r="O219" s="629"/>
      <c r="P219" s="629"/>
      <c r="Q219" s="366"/>
      <c r="R219" s="366"/>
      <c r="S219" s="366"/>
      <c r="T219" s="366"/>
      <c r="U219" s="366"/>
      <c r="V219" s="366"/>
      <c r="W219" s="367"/>
      <c r="X219" s="366"/>
      <c r="Y219" s="367"/>
      <c r="Z219" s="366"/>
      <c r="AA219" s="367"/>
      <c r="AB219" s="366"/>
      <c r="AC219" s="367"/>
      <c r="AD219" s="368"/>
    </row>
    <row r="220" spans="1:30" s="369" customFormat="1" x14ac:dyDescent="0.25">
      <c r="A220" s="2"/>
      <c r="B220" s="2"/>
      <c r="C220" s="2"/>
      <c r="D220" s="2"/>
      <c r="E220" s="2"/>
      <c r="F220" s="2"/>
      <c r="G220" s="2"/>
      <c r="H220" s="2"/>
      <c r="I220" s="2"/>
      <c r="J220" s="629"/>
      <c r="K220" s="629"/>
      <c r="L220" s="629"/>
      <c r="M220" s="629"/>
      <c r="N220" s="629"/>
      <c r="O220" s="629"/>
      <c r="P220" s="629"/>
      <c r="Q220" s="366"/>
      <c r="R220" s="366"/>
      <c r="S220" s="366"/>
      <c r="T220" s="366"/>
      <c r="U220" s="366"/>
      <c r="V220" s="366"/>
      <c r="W220" s="367"/>
      <c r="X220" s="366"/>
      <c r="Y220" s="367"/>
      <c r="Z220" s="366"/>
      <c r="AA220" s="367"/>
      <c r="AB220" s="366"/>
      <c r="AC220" s="367"/>
      <c r="AD220" s="368"/>
    </row>
    <row r="221" spans="1:30" s="369" customFormat="1" x14ac:dyDescent="0.25">
      <c r="A221" s="2"/>
      <c r="B221" s="2"/>
      <c r="C221" s="2"/>
      <c r="D221" s="2"/>
      <c r="E221" s="2"/>
      <c r="F221" s="2"/>
      <c r="G221" s="2"/>
      <c r="H221" s="2"/>
      <c r="I221" s="2"/>
      <c r="J221" s="629"/>
      <c r="K221" s="629"/>
      <c r="L221" s="629"/>
      <c r="M221" s="629"/>
      <c r="N221" s="629"/>
      <c r="O221" s="629"/>
      <c r="P221" s="629"/>
      <c r="Q221" s="366"/>
      <c r="R221" s="366"/>
      <c r="S221" s="366"/>
      <c r="T221" s="366"/>
      <c r="U221" s="366"/>
      <c r="V221" s="366"/>
      <c r="W221" s="367"/>
      <c r="X221" s="366"/>
      <c r="Y221" s="367"/>
      <c r="Z221" s="366"/>
      <c r="AA221" s="367"/>
      <c r="AB221" s="366"/>
      <c r="AC221" s="367"/>
      <c r="AD221" s="368"/>
    </row>
    <row r="222" spans="1:30" s="369" customFormat="1" x14ac:dyDescent="0.25">
      <c r="A222" s="2"/>
      <c r="B222" s="2"/>
      <c r="C222" s="2"/>
      <c r="D222" s="2"/>
      <c r="E222" s="2"/>
      <c r="F222" s="2"/>
      <c r="G222" s="2"/>
      <c r="H222" s="2"/>
      <c r="I222" s="2"/>
      <c r="J222" s="629"/>
      <c r="K222" s="629"/>
      <c r="L222" s="629"/>
      <c r="M222" s="629"/>
      <c r="N222" s="629"/>
      <c r="O222" s="629"/>
      <c r="P222" s="629"/>
      <c r="Q222" s="366"/>
      <c r="R222" s="366"/>
      <c r="S222" s="366"/>
      <c r="T222" s="366"/>
      <c r="U222" s="366"/>
      <c r="V222" s="366"/>
      <c r="W222" s="367"/>
      <c r="X222" s="366"/>
      <c r="Y222" s="367"/>
      <c r="Z222" s="366"/>
      <c r="AA222" s="367"/>
      <c r="AB222" s="366"/>
      <c r="AC222" s="367"/>
      <c r="AD222" s="368"/>
    </row>
    <row r="223" spans="1:30" s="369" customFormat="1" x14ac:dyDescent="0.25">
      <c r="A223" s="2"/>
      <c r="B223" s="2"/>
      <c r="C223" s="2"/>
      <c r="D223" s="2"/>
      <c r="E223" s="2"/>
      <c r="F223" s="2"/>
      <c r="G223" s="2"/>
      <c r="H223" s="2"/>
      <c r="I223" s="2"/>
      <c r="J223" s="629"/>
      <c r="K223" s="629"/>
      <c r="L223" s="629"/>
      <c r="M223" s="629"/>
      <c r="N223" s="629"/>
      <c r="O223" s="629"/>
      <c r="P223" s="629"/>
      <c r="Q223" s="366"/>
      <c r="R223" s="366"/>
      <c r="S223" s="366"/>
      <c r="T223" s="366"/>
      <c r="U223" s="366"/>
      <c r="V223" s="366"/>
      <c r="W223" s="367"/>
      <c r="X223" s="366"/>
      <c r="Y223" s="367"/>
      <c r="Z223" s="366"/>
      <c r="AA223" s="367"/>
      <c r="AB223" s="366"/>
      <c r="AC223" s="367"/>
      <c r="AD223" s="368"/>
    </row>
    <row r="224" spans="1:30" s="369" customFormat="1" x14ac:dyDescent="0.25">
      <c r="A224" s="2"/>
      <c r="B224" s="2"/>
      <c r="C224" s="2"/>
      <c r="D224" s="2"/>
      <c r="E224" s="2"/>
      <c r="F224" s="2"/>
      <c r="G224" s="2"/>
      <c r="H224" s="2"/>
      <c r="I224" s="2"/>
      <c r="J224" s="629"/>
      <c r="K224" s="629"/>
      <c r="L224" s="629"/>
      <c r="M224" s="629"/>
      <c r="N224" s="629"/>
      <c r="O224" s="629"/>
      <c r="P224" s="629"/>
      <c r="Q224" s="366"/>
      <c r="R224" s="366"/>
      <c r="S224" s="366"/>
      <c r="T224" s="366"/>
      <c r="U224" s="366"/>
      <c r="V224" s="366"/>
      <c r="W224" s="367"/>
      <c r="X224" s="366"/>
      <c r="Y224" s="367"/>
      <c r="Z224" s="366"/>
      <c r="AA224" s="367"/>
      <c r="AB224" s="366"/>
      <c r="AC224" s="367"/>
      <c r="AD224" s="368"/>
    </row>
    <row r="225" spans="1:30" s="369" customFormat="1" x14ac:dyDescent="0.25">
      <c r="A225" s="2"/>
      <c r="B225" s="2"/>
      <c r="C225" s="2"/>
      <c r="D225" s="2"/>
      <c r="E225" s="2"/>
      <c r="F225" s="2"/>
      <c r="G225" s="2"/>
      <c r="H225" s="2"/>
      <c r="I225" s="2"/>
      <c r="J225" s="629"/>
      <c r="K225" s="629"/>
      <c r="L225" s="629"/>
      <c r="M225" s="629"/>
      <c r="N225" s="629"/>
      <c r="O225" s="629"/>
      <c r="P225" s="629"/>
      <c r="Q225" s="366"/>
      <c r="R225" s="366"/>
      <c r="S225" s="366"/>
      <c r="T225" s="366"/>
      <c r="U225" s="366"/>
      <c r="V225" s="366"/>
      <c r="W225" s="367"/>
      <c r="X225" s="366"/>
      <c r="Y225" s="367"/>
      <c r="Z225" s="366"/>
      <c r="AA225" s="367"/>
      <c r="AB225" s="366"/>
      <c r="AC225" s="367"/>
      <c r="AD225" s="368"/>
    </row>
    <row r="226" spans="1:30" s="369" customFormat="1" x14ac:dyDescent="0.25">
      <c r="A226" s="2"/>
      <c r="B226" s="2"/>
      <c r="C226" s="2"/>
      <c r="D226" s="2"/>
      <c r="E226" s="2"/>
      <c r="F226" s="2"/>
      <c r="G226" s="2"/>
      <c r="H226" s="2"/>
      <c r="I226" s="2"/>
      <c r="J226" s="629"/>
      <c r="K226" s="629"/>
      <c r="L226" s="629"/>
      <c r="M226" s="629"/>
      <c r="N226" s="629"/>
      <c r="O226" s="629"/>
      <c r="P226" s="629"/>
      <c r="Q226" s="366"/>
      <c r="R226" s="366"/>
      <c r="S226" s="366"/>
      <c r="T226" s="366"/>
      <c r="U226" s="366"/>
      <c r="V226" s="366"/>
      <c r="W226" s="367"/>
      <c r="X226" s="366"/>
      <c r="Y226" s="367"/>
      <c r="Z226" s="366"/>
      <c r="AA226" s="367"/>
      <c r="AB226" s="366"/>
      <c r="AC226" s="367"/>
      <c r="AD226" s="368"/>
    </row>
    <row r="227" spans="1:30" s="369" customFormat="1" x14ac:dyDescent="0.25">
      <c r="A227" s="2"/>
      <c r="B227" s="2"/>
      <c r="C227" s="2"/>
      <c r="D227" s="2"/>
      <c r="E227" s="2"/>
      <c r="F227" s="2"/>
      <c r="G227" s="2"/>
      <c r="H227" s="2"/>
      <c r="I227" s="2"/>
      <c r="J227" s="629"/>
      <c r="K227" s="629"/>
      <c r="L227" s="629"/>
      <c r="M227" s="629"/>
      <c r="N227" s="629"/>
      <c r="O227" s="629"/>
      <c r="P227" s="629"/>
      <c r="Q227" s="366"/>
      <c r="R227" s="366"/>
      <c r="S227" s="366"/>
      <c r="T227" s="366"/>
      <c r="U227" s="366"/>
      <c r="V227" s="366"/>
      <c r="W227" s="367"/>
      <c r="X227" s="366"/>
      <c r="Y227" s="367"/>
      <c r="Z227" s="366"/>
      <c r="AA227" s="367"/>
      <c r="AB227" s="366"/>
      <c r="AC227" s="367"/>
      <c r="AD227" s="368"/>
    </row>
    <row r="228" spans="1:30" s="369" customFormat="1" x14ac:dyDescent="0.25">
      <c r="A228" s="2"/>
      <c r="B228" s="2"/>
      <c r="C228" s="2"/>
      <c r="D228" s="2"/>
      <c r="E228" s="2"/>
      <c r="F228" s="2"/>
      <c r="G228" s="2"/>
      <c r="H228" s="2"/>
      <c r="I228" s="2"/>
      <c r="J228" s="629"/>
      <c r="K228" s="629"/>
      <c r="L228" s="629"/>
      <c r="M228" s="629"/>
      <c r="N228" s="629"/>
      <c r="O228" s="629"/>
      <c r="P228" s="629"/>
      <c r="Q228" s="366"/>
      <c r="R228" s="366"/>
      <c r="S228" s="366"/>
      <c r="T228" s="366"/>
      <c r="U228" s="366"/>
      <c r="V228" s="366"/>
      <c r="W228" s="367"/>
      <c r="X228" s="366"/>
      <c r="Y228" s="367"/>
      <c r="Z228" s="366"/>
      <c r="AA228" s="367"/>
      <c r="AB228" s="366"/>
      <c r="AC228" s="367"/>
      <c r="AD228" s="368"/>
    </row>
    <row r="229" spans="1:30" s="369" customFormat="1" x14ac:dyDescent="0.25">
      <c r="A229" s="2"/>
      <c r="B229" s="2"/>
      <c r="C229" s="2"/>
      <c r="D229" s="2"/>
      <c r="E229" s="2"/>
      <c r="F229" s="2"/>
      <c r="G229" s="2"/>
      <c r="H229" s="2"/>
      <c r="I229" s="2"/>
      <c r="J229" s="629"/>
      <c r="K229" s="629"/>
      <c r="L229" s="629"/>
      <c r="M229" s="629"/>
      <c r="N229" s="629"/>
      <c r="O229" s="629"/>
      <c r="P229" s="629"/>
      <c r="Q229" s="366"/>
      <c r="R229" s="366"/>
      <c r="S229" s="366"/>
      <c r="T229" s="366"/>
      <c r="U229" s="366"/>
      <c r="V229" s="366"/>
      <c r="W229" s="367"/>
      <c r="X229" s="366"/>
      <c r="Y229" s="367"/>
      <c r="Z229" s="366"/>
      <c r="AA229" s="367"/>
      <c r="AB229" s="366"/>
      <c r="AC229" s="367"/>
      <c r="AD229" s="368"/>
    </row>
    <row r="230" spans="1:30" s="369" customFormat="1" x14ac:dyDescent="0.25">
      <c r="A230" s="2"/>
      <c r="B230" s="2"/>
      <c r="C230" s="2"/>
      <c r="D230" s="2"/>
      <c r="E230" s="2"/>
      <c r="F230" s="2"/>
      <c r="G230" s="2"/>
      <c r="H230" s="2"/>
      <c r="I230" s="2"/>
      <c r="J230" s="629"/>
      <c r="K230" s="629"/>
      <c r="L230" s="629"/>
      <c r="M230" s="629"/>
      <c r="N230" s="629"/>
      <c r="O230" s="629"/>
      <c r="P230" s="629"/>
      <c r="Q230" s="366"/>
      <c r="R230" s="366"/>
      <c r="S230" s="366"/>
      <c r="T230" s="366"/>
      <c r="U230" s="366"/>
      <c r="V230" s="366"/>
      <c r="W230" s="367"/>
      <c r="X230" s="366"/>
      <c r="Y230" s="367"/>
      <c r="Z230" s="366"/>
      <c r="AA230" s="367"/>
      <c r="AB230" s="366"/>
      <c r="AC230" s="367"/>
      <c r="AD230" s="368"/>
    </row>
    <row r="231" spans="1:30" s="369" customFormat="1" x14ac:dyDescent="0.25">
      <c r="A231" s="2"/>
      <c r="B231" s="2"/>
      <c r="C231" s="2"/>
      <c r="D231" s="2"/>
      <c r="E231" s="2"/>
      <c r="F231" s="2"/>
      <c r="G231" s="2"/>
      <c r="H231" s="2"/>
      <c r="I231" s="2"/>
      <c r="J231" s="629"/>
      <c r="K231" s="629"/>
      <c r="L231" s="629"/>
      <c r="M231" s="629"/>
      <c r="N231" s="629"/>
      <c r="O231" s="629"/>
      <c r="P231" s="629"/>
      <c r="Q231" s="366"/>
      <c r="R231" s="366"/>
      <c r="S231" s="366"/>
      <c r="T231" s="366"/>
      <c r="U231" s="366"/>
      <c r="V231" s="366"/>
      <c r="W231" s="367"/>
      <c r="X231" s="366"/>
      <c r="Y231" s="367"/>
      <c r="Z231" s="366"/>
      <c r="AA231" s="367"/>
      <c r="AB231" s="366"/>
      <c r="AC231" s="367"/>
      <c r="AD231" s="368"/>
    </row>
    <row r="232" spans="1:30" s="369" customFormat="1" x14ac:dyDescent="0.25">
      <c r="A232" s="2"/>
      <c r="B232" s="2"/>
      <c r="C232" s="2"/>
      <c r="D232" s="2"/>
      <c r="E232" s="2"/>
      <c r="F232" s="2"/>
      <c r="G232" s="2"/>
      <c r="H232" s="2"/>
      <c r="I232" s="2"/>
      <c r="J232" s="629"/>
      <c r="K232" s="629"/>
      <c r="L232" s="629"/>
      <c r="M232" s="629"/>
      <c r="N232" s="629"/>
      <c r="O232" s="629"/>
      <c r="P232" s="629"/>
      <c r="Q232" s="366"/>
      <c r="R232" s="366"/>
      <c r="S232" s="366"/>
      <c r="T232" s="366"/>
      <c r="U232" s="366"/>
      <c r="V232" s="366"/>
      <c r="W232" s="367"/>
      <c r="X232" s="366"/>
      <c r="Y232" s="367"/>
      <c r="Z232" s="366"/>
      <c r="AA232" s="367"/>
      <c r="AB232" s="366"/>
      <c r="AC232" s="367"/>
      <c r="AD232" s="368"/>
    </row>
    <row r="233" spans="1:30" s="369" customFormat="1" x14ac:dyDescent="0.25">
      <c r="A233" s="2"/>
      <c r="B233" s="2"/>
      <c r="C233" s="2"/>
      <c r="D233" s="2"/>
      <c r="E233" s="2"/>
      <c r="F233" s="2"/>
      <c r="G233" s="2"/>
      <c r="H233" s="2"/>
      <c r="I233" s="2"/>
      <c r="J233" s="629"/>
      <c r="K233" s="629"/>
      <c r="L233" s="629"/>
      <c r="M233" s="629"/>
      <c r="N233" s="629"/>
      <c r="O233" s="629"/>
      <c r="P233" s="629"/>
      <c r="Q233" s="366"/>
      <c r="R233" s="366"/>
      <c r="S233" s="366"/>
      <c r="T233" s="366"/>
      <c r="U233" s="366"/>
      <c r="V233" s="366"/>
      <c r="W233" s="367"/>
      <c r="X233" s="366"/>
      <c r="Y233" s="367"/>
      <c r="Z233" s="366"/>
      <c r="AA233" s="367"/>
      <c r="AB233" s="366"/>
      <c r="AC233" s="367"/>
      <c r="AD233" s="368"/>
    </row>
    <row r="234" spans="1:30" s="369" customFormat="1" x14ac:dyDescent="0.25">
      <c r="A234" s="2"/>
      <c r="B234" s="2"/>
      <c r="C234" s="2"/>
      <c r="D234" s="2"/>
      <c r="E234" s="2"/>
      <c r="F234" s="2"/>
      <c r="G234" s="2"/>
      <c r="H234" s="2"/>
      <c r="I234" s="2"/>
      <c r="J234" s="629"/>
      <c r="K234" s="629"/>
      <c r="L234" s="629"/>
      <c r="M234" s="629"/>
      <c r="N234" s="629"/>
      <c r="O234" s="629"/>
      <c r="P234" s="629"/>
      <c r="Q234" s="366"/>
      <c r="R234" s="366"/>
      <c r="S234" s="366"/>
      <c r="T234" s="366"/>
      <c r="U234" s="366"/>
      <c r="V234" s="366"/>
      <c r="W234" s="367"/>
      <c r="X234" s="366"/>
      <c r="Y234" s="367"/>
      <c r="Z234" s="366"/>
      <c r="AA234" s="367"/>
      <c r="AB234" s="366"/>
      <c r="AC234" s="367"/>
      <c r="AD234" s="368"/>
    </row>
    <row r="235" spans="1:30" s="369" customFormat="1" x14ac:dyDescent="0.25">
      <c r="A235" s="2"/>
      <c r="B235" s="2"/>
      <c r="C235" s="2"/>
      <c r="D235" s="2"/>
      <c r="E235" s="2"/>
      <c r="F235" s="2"/>
      <c r="G235" s="2"/>
      <c r="H235" s="2"/>
      <c r="I235" s="2"/>
      <c r="J235" s="629"/>
      <c r="K235" s="629"/>
      <c r="L235" s="629"/>
      <c r="M235" s="629"/>
      <c r="N235" s="629"/>
      <c r="O235" s="629"/>
      <c r="P235" s="629"/>
      <c r="Q235" s="366"/>
      <c r="R235" s="366"/>
      <c r="S235" s="366"/>
      <c r="T235" s="366"/>
      <c r="U235" s="366"/>
      <c r="V235" s="366"/>
      <c r="W235" s="367"/>
      <c r="X235" s="366"/>
      <c r="Y235" s="367"/>
      <c r="Z235" s="366"/>
      <c r="AA235" s="367"/>
      <c r="AB235" s="366"/>
      <c r="AC235" s="367"/>
      <c r="AD235" s="368"/>
    </row>
    <row r="236" spans="1:30" s="369" customFormat="1" x14ac:dyDescent="0.25">
      <c r="A236" s="2"/>
      <c r="B236" s="2"/>
      <c r="C236" s="2"/>
      <c r="D236" s="2"/>
      <c r="E236" s="2"/>
      <c r="F236" s="2"/>
      <c r="G236" s="2"/>
      <c r="H236" s="2"/>
      <c r="I236" s="2"/>
      <c r="J236" s="629"/>
      <c r="K236" s="629"/>
      <c r="L236" s="629"/>
      <c r="M236" s="629"/>
      <c r="N236" s="629"/>
      <c r="O236" s="629"/>
      <c r="P236" s="629"/>
      <c r="Q236" s="366"/>
      <c r="R236" s="366"/>
      <c r="S236" s="366"/>
      <c r="T236" s="366"/>
      <c r="U236" s="366"/>
      <c r="V236" s="366"/>
      <c r="W236" s="367"/>
      <c r="X236" s="366"/>
      <c r="Y236" s="367"/>
      <c r="Z236" s="366"/>
      <c r="AA236" s="367"/>
      <c r="AB236" s="366"/>
      <c r="AC236" s="367"/>
      <c r="AD236" s="368"/>
    </row>
    <row r="237" spans="1:30" s="369" customFormat="1" x14ac:dyDescent="0.25">
      <c r="A237" s="2"/>
      <c r="B237" s="2"/>
      <c r="C237" s="2"/>
      <c r="D237" s="2"/>
      <c r="E237" s="2"/>
      <c r="F237" s="2"/>
      <c r="G237" s="2"/>
      <c r="H237" s="2"/>
      <c r="I237" s="2"/>
      <c r="J237" s="629"/>
      <c r="K237" s="629"/>
      <c r="L237" s="629"/>
      <c r="M237" s="629"/>
      <c r="N237" s="629"/>
      <c r="O237" s="629"/>
      <c r="P237" s="629"/>
      <c r="Q237" s="366"/>
      <c r="R237" s="366"/>
      <c r="S237" s="366"/>
      <c r="T237" s="366"/>
      <c r="U237" s="366"/>
      <c r="V237" s="366"/>
      <c r="W237" s="367"/>
      <c r="X237" s="366"/>
      <c r="Y237" s="367"/>
      <c r="Z237" s="366"/>
      <c r="AA237" s="367"/>
      <c r="AB237" s="366"/>
      <c r="AC237" s="367"/>
      <c r="AD237" s="368"/>
    </row>
    <row r="238" spans="1:30" s="369" customFormat="1" x14ac:dyDescent="0.25">
      <c r="A238" s="2"/>
      <c r="B238" s="2"/>
      <c r="C238" s="2"/>
      <c r="D238" s="2"/>
      <c r="E238" s="2"/>
      <c r="F238" s="2"/>
      <c r="G238" s="2"/>
      <c r="H238" s="2"/>
      <c r="I238" s="2"/>
      <c r="J238" s="629"/>
      <c r="K238" s="629"/>
      <c r="L238" s="629"/>
      <c r="M238" s="629"/>
      <c r="N238" s="629"/>
      <c r="O238" s="629"/>
      <c r="P238" s="629"/>
      <c r="Q238" s="366"/>
      <c r="R238" s="366"/>
      <c r="S238" s="366"/>
      <c r="T238" s="366"/>
      <c r="U238" s="366"/>
      <c r="V238" s="366"/>
      <c r="W238" s="367"/>
      <c r="X238" s="366"/>
      <c r="Y238" s="367"/>
      <c r="Z238" s="366"/>
      <c r="AA238" s="367"/>
      <c r="AB238" s="366"/>
      <c r="AC238" s="367"/>
      <c r="AD238" s="368"/>
    </row>
    <row r="239" spans="1:30" s="369" customFormat="1" x14ac:dyDescent="0.25">
      <c r="A239" s="2"/>
      <c r="B239" s="2"/>
      <c r="C239" s="2"/>
      <c r="D239" s="2"/>
      <c r="E239" s="2"/>
      <c r="F239" s="2"/>
      <c r="G239" s="2"/>
      <c r="H239" s="2"/>
      <c r="I239" s="2"/>
      <c r="J239" s="629"/>
      <c r="K239" s="629"/>
      <c r="L239" s="629"/>
      <c r="M239" s="629"/>
      <c r="N239" s="629"/>
      <c r="O239" s="629"/>
      <c r="P239" s="629"/>
      <c r="Q239" s="366"/>
      <c r="R239" s="366"/>
      <c r="S239" s="366"/>
      <c r="T239" s="366"/>
      <c r="U239" s="366"/>
      <c r="V239" s="366"/>
      <c r="W239" s="367"/>
      <c r="X239" s="366"/>
      <c r="Y239" s="367"/>
      <c r="Z239" s="366"/>
      <c r="AA239" s="367"/>
      <c r="AB239" s="366"/>
      <c r="AC239" s="367"/>
      <c r="AD239" s="368"/>
    </row>
    <row r="240" spans="1:30" s="369" customFormat="1" x14ac:dyDescent="0.25">
      <c r="A240" s="2"/>
      <c r="B240" s="2"/>
      <c r="C240" s="2"/>
      <c r="D240" s="2"/>
      <c r="E240" s="2"/>
      <c r="F240" s="2"/>
      <c r="G240" s="2"/>
      <c r="H240" s="2"/>
      <c r="I240" s="2"/>
      <c r="J240" s="629"/>
      <c r="K240" s="629"/>
      <c r="L240" s="629"/>
      <c r="M240" s="629"/>
      <c r="N240" s="629"/>
      <c r="O240" s="629"/>
      <c r="P240" s="629"/>
      <c r="Q240" s="366"/>
      <c r="R240" s="366"/>
      <c r="S240" s="366"/>
      <c r="T240" s="366"/>
      <c r="U240" s="366"/>
      <c r="V240" s="366"/>
      <c r="W240" s="367"/>
      <c r="X240" s="366"/>
      <c r="Y240" s="367"/>
      <c r="Z240" s="366"/>
      <c r="AA240" s="367"/>
      <c r="AB240" s="366"/>
      <c r="AC240" s="367"/>
      <c r="AD240" s="368"/>
    </row>
    <row r="241" spans="1:30" s="369" customFormat="1" x14ac:dyDescent="0.25">
      <c r="A241" s="2"/>
      <c r="B241" s="2"/>
      <c r="C241" s="2"/>
      <c r="D241" s="2"/>
      <c r="E241" s="2"/>
      <c r="F241" s="2"/>
      <c r="G241" s="2"/>
      <c r="H241" s="2"/>
      <c r="I241" s="2"/>
      <c r="J241" s="629"/>
      <c r="K241" s="629"/>
      <c r="L241" s="629"/>
      <c r="M241" s="629"/>
      <c r="N241" s="629"/>
      <c r="O241" s="629"/>
      <c r="P241" s="629"/>
      <c r="Q241" s="366"/>
      <c r="R241" s="366"/>
      <c r="S241" s="366"/>
      <c r="T241" s="366"/>
      <c r="U241" s="366"/>
      <c r="V241" s="366"/>
      <c r="W241" s="367"/>
      <c r="X241" s="366"/>
      <c r="Y241" s="367"/>
      <c r="Z241" s="366"/>
      <c r="AA241" s="367"/>
      <c r="AB241" s="366"/>
      <c r="AC241" s="367"/>
      <c r="AD241" s="368"/>
    </row>
    <row r="242" spans="1:30" s="369" customFormat="1" x14ac:dyDescent="0.25">
      <c r="A242" s="2"/>
      <c r="B242" s="2"/>
      <c r="C242" s="2"/>
      <c r="D242" s="2"/>
      <c r="E242" s="2"/>
      <c r="F242" s="2"/>
      <c r="G242" s="2"/>
      <c r="H242" s="2"/>
      <c r="I242" s="2"/>
      <c r="J242" s="629"/>
      <c r="K242" s="629"/>
      <c r="L242" s="629"/>
      <c r="M242" s="629"/>
      <c r="N242" s="629"/>
      <c r="O242" s="629"/>
      <c r="P242" s="629"/>
      <c r="Q242" s="366"/>
      <c r="R242" s="366"/>
      <c r="S242" s="366"/>
      <c r="T242" s="366"/>
      <c r="U242" s="366"/>
      <c r="V242" s="366"/>
      <c r="W242" s="367"/>
      <c r="X242" s="366"/>
      <c r="Y242" s="367"/>
      <c r="Z242" s="366"/>
      <c r="AA242" s="367"/>
      <c r="AB242" s="366"/>
      <c r="AC242" s="367"/>
      <c r="AD242" s="368"/>
    </row>
    <row r="243" spans="1:30" s="369" customFormat="1" x14ac:dyDescent="0.25">
      <c r="A243" s="2"/>
      <c r="B243" s="2"/>
      <c r="C243" s="2"/>
      <c r="D243" s="2"/>
      <c r="E243" s="2"/>
      <c r="F243" s="2"/>
      <c r="G243" s="2"/>
      <c r="H243" s="2"/>
      <c r="I243" s="2"/>
      <c r="J243" s="629"/>
      <c r="K243" s="629"/>
      <c r="L243" s="629"/>
      <c r="M243" s="629"/>
      <c r="N243" s="629"/>
      <c r="O243" s="629"/>
      <c r="P243" s="629"/>
      <c r="Q243" s="366"/>
      <c r="R243" s="366"/>
      <c r="S243" s="366"/>
      <c r="T243" s="366"/>
      <c r="U243" s="366"/>
      <c r="V243" s="366"/>
      <c r="W243" s="367"/>
      <c r="X243" s="366"/>
      <c r="Y243" s="367"/>
      <c r="Z243" s="366"/>
      <c r="AA243" s="367"/>
      <c r="AB243" s="366"/>
      <c r="AC243" s="367"/>
      <c r="AD243" s="368"/>
    </row>
    <row r="244" spans="1:30" s="369" customFormat="1" x14ac:dyDescent="0.25">
      <c r="A244" s="2"/>
      <c r="B244" s="2"/>
      <c r="C244" s="2"/>
      <c r="D244" s="2"/>
      <c r="E244" s="2"/>
      <c r="F244" s="2"/>
      <c r="G244" s="2"/>
      <c r="H244" s="2"/>
      <c r="I244" s="2"/>
      <c r="J244" s="629"/>
      <c r="K244" s="629"/>
      <c r="L244" s="629"/>
      <c r="M244" s="629"/>
      <c r="N244" s="629"/>
      <c r="O244" s="629"/>
      <c r="P244" s="629"/>
      <c r="Q244" s="366"/>
      <c r="R244" s="366"/>
      <c r="S244" s="366"/>
      <c r="T244" s="366"/>
      <c r="U244" s="366"/>
      <c r="V244" s="366"/>
      <c r="W244" s="367"/>
      <c r="X244" s="366"/>
      <c r="Y244" s="367"/>
      <c r="Z244" s="366"/>
      <c r="AA244" s="367"/>
      <c r="AB244" s="366"/>
      <c r="AC244" s="367"/>
      <c r="AD244" s="368"/>
    </row>
    <row r="245" spans="1:30" s="369" customFormat="1" x14ac:dyDescent="0.25">
      <c r="A245" s="2"/>
      <c r="B245" s="2"/>
      <c r="C245" s="2"/>
      <c r="D245" s="2"/>
      <c r="E245" s="2"/>
      <c r="F245" s="2"/>
      <c r="G245" s="2"/>
      <c r="H245" s="2"/>
      <c r="I245" s="2"/>
      <c r="J245" s="629"/>
      <c r="K245" s="629"/>
      <c r="L245" s="629"/>
      <c r="M245" s="629"/>
      <c r="N245" s="629"/>
      <c r="O245" s="629"/>
      <c r="P245" s="629"/>
      <c r="Q245" s="366"/>
      <c r="R245" s="366"/>
      <c r="S245" s="366"/>
      <c r="T245" s="366"/>
      <c r="U245" s="366"/>
      <c r="V245" s="366"/>
      <c r="W245" s="367"/>
      <c r="X245" s="366"/>
      <c r="Y245" s="367"/>
      <c r="Z245" s="366"/>
      <c r="AA245" s="367"/>
      <c r="AB245" s="366"/>
      <c r="AC245" s="367"/>
      <c r="AD245" s="368"/>
    </row>
    <row r="246" spans="1:30" s="369" customFormat="1" x14ac:dyDescent="0.25">
      <c r="A246" s="2"/>
      <c r="B246" s="2"/>
      <c r="C246" s="2"/>
      <c r="D246" s="2"/>
      <c r="E246" s="2"/>
      <c r="F246" s="2"/>
      <c r="G246" s="2"/>
      <c r="H246" s="2"/>
      <c r="I246" s="2"/>
      <c r="J246" s="629"/>
      <c r="K246" s="629"/>
      <c r="L246" s="629"/>
      <c r="M246" s="629"/>
      <c r="N246" s="629"/>
      <c r="O246" s="629"/>
      <c r="P246" s="629"/>
      <c r="Q246" s="366"/>
      <c r="R246" s="366"/>
      <c r="S246" s="366"/>
      <c r="T246" s="366"/>
      <c r="U246" s="366"/>
      <c r="V246" s="366"/>
      <c r="W246" s="367"/>
      <c r="X246" s="366"/>
      <c r="Y246" s="367"/>
      <c r="Z246" s="366"/>
      <c r="AA246" s="367"/>
      <c r="AB246" s="366"/>
      <c r="AC246" s="367"/>
      <c r="AD246" s="368"/>
    </row>
    <row r="247" spans="1:30" s="369" customFormat="1" x14ac:dyDescent="0.25">
      <c r="A247" s="2"/>
      <c r="B247" s="2"/>
      <c r="C247" s="2"/>
      <c r="D247" s="2"/>
      <c r="E247" s="2"/>
      <c r="F247" s="2"/>
      <c r="G247" s="2"/>
      <c r="H247" s="2"/>
      <c r="I247" s="2"/>
      <c r="J247" s="629"/>
      <c r="K247" s="629"/>
      <c r="L247" s="629"/>
      <c r="M247" s="629"/>
      <c r="N247" s="629"/>
      <c r="O247" s="629"/>
      <c r="P247" s="629"/>
      <c r="Q247" s="366"/>
      <c r="R247" s="366"/>
      <c r="S247" s="366"/>
      <c r="T247" s="366"/>
      <c r="U247" s="366"/>
      <c r="V247" s="366"/>
      <c r="W247" s="367"/>
      <c r="X247" s="366"/>
      <c r="Y247" s="367"/>
      <c r="Z247" s="366"/>
      <c r="AA247" s="367"/>
      <c r="AB247" s="366"/>
      <c r="AC247" s="367"/>
      <c r="AD247" s="368"/>
    </row>
    <row r="248" spans="1:30" s="369" customFormat="1" x14ac:dyDescent="0.25">
      <c r="A248" s="2"/>
      <c r="B248" s="2"/>
      <c r="C248" s="2"/>
      <c r="D248" s="2"/>
      <c r="E248" s="2"/>
      <c r="F248" s="2"/>
      <c r="G248" s="2"/>
      <c r="H248" s="2"/>
      <c r="I248" s="2"/>
      <c r="J248" s="629"/>
      <c r="K248" s="629"/>
      <c r="L248" s="629"/>
      <c r="M248" s="629"/>
      <c r="N248" s="629"/>
      <c r="O248" s="629"/>
      <c r="P248" s="629"/>
      <c r="Q248" s="366"/>
      <c r="R248" s="366"/>
      <c r="S248" s="366"/>
      <c r="T248" s="366"/>
      <c r="U248" s="366"/>
      <c r="V248" s="366"/>
      <c r="W248" s="367"/>
      <c r="X248" s="366"/>
      <c r="Y248" s="367"/>
      <c r="Z248" s="366"/>
      <c r="AA248" s="367"/>
      <c r="AB248" s="366"/>
      <c r="AC248" s="367"/>
      <c r="AD248" s="368"/>
    </row>
    <row r="249" spans="1:30" s="369" customFormat="1" x14ac:dyDescent="0.25">
      <c r="A249" s="2"/>
      <c r="B249" s="2"/>
      <c r="C249" s="2"/>
      <c r="D249" s="2"/>
      <c r="E249" s="2"/>
      <c r="F249" s="2"/>
      <c r="G249" s="2"/>
      <c r="H249" s="2"/>
      <c r="I249" s="2"/>
      <c r="J249" s="629"/>
      <c r="K249" s="629"/>
      <c r="L249" s="629"/>
      <c r="M249" s="629"/>
      <c r="N249" s="629"/>
      <c r="O249" s="629"/>
      <c r="P249" s="629"/>
      <c r="Q249" s="366"/>
      <c r="R249" s="366"/>
      <c r="S249" s="366"/>
      <c r="T249" s="366"/>
      <c r="U249" s="366"/>
      <c r="V249" s="366"/>
      <c r="W249" s="367"/>
      <c r="X249" s="366"/>
      <c r="Y249" s="367"/>
      <c r="Z249" s="366"/>
      <c r="AA249" s="367"/>
      <c r="AB249" s="366"/>
      <c r="AC249" s="367"/>
      <c r="AD249" s="368"/>
    </row>
    <row r="250" spans="1:30" s="369" customFormat="1" x14ac:dyDescent="0.25">
      <c r="A250" s="2"/>
      <c r="B250" s="2"/>
      <c r="C250" s="2"/>
      <c r="D250" s="2"/>
      <c r="E250" s="2"/>
      <c r="F250" s="2"/>
      <c r="G250" s="2"/>
      <c r="H250" s="2"/>
      <c r="I250" s="2"/>
      <c r="J250" s="629"/>
      <c r="K250" s="629"/>
      <c r="L250" s="629"/>
      <c r="M250" s="629"/>
      <c r="N250" s="629"/>
      <c r="O250" s="629"/>
      <c r="P250" s="629"/>
      <c r="Q250" s="366"/>
      <c r="R250" s="366"/>
      <c r="S250" s="366"/>
      <c r="T250" s="366"/>
      <c r="U250" s="366"/>
      <c r="V250" s="366"/>
      <c r="W250" s="367"/>
      <c r="X250" s="366"/>
      <c r="Y250" s="367"/>
      <c r="Z250" s="366"/>
      <c r="AA250" s="367"/>
      <c r="AB250" s="366"/>
      <c r="AC250" s="367"/>
      <c r="AD250" s="368"/>
    </row>
    <row r="251" spans="1:30" s="369" customFormat="1" x14ac:dyDescent="0.25">
      <c r="A251" s="2"/>
      <c r="B251" s="2"/>
      <c r="C251" s="2"/>
      <c r="D251" s="2"/>
      <c r="E251" s="2"/>
      <c r="F251" s="2"/>
      <c r="G251" s="2"/>
      <c r="H251" s="2"/>
      <c r="I251" s="2"/>
      <c r="J251" s="629"/>
      <c r="K251" s="629"/>
      <c r="L251" s="629"/>
      <c r="M251" s="629"/>
      <c r="N251" s="629"/>
      <c r="O251" s="629"/>
      <c r="P251" s="629"/>
      <c r="Q251" s="366"/>
      <c r="R251" s="366"/>
      <c r="S251" s="366"/>
      <c r="T251" s="366"/>
      <c r="U251" s="366"/>
      <c r="V251" s="366"/>
      <c r="W251" s="367"/>
      <c r="X251" s="366"/>
      <c r="Y251" s="367"/>
      <c r="Z251" s="366"/>
      <c r="AA251" s="367"/>
      <c r="AB251" s="366"/>
      <c r="AC251" s="367"/>
      <c r="AD251" s="368"/>
    </row>
    <row r="252" spans="1:30" s="369" customFormat="1" x14ac:dyDescent="0.25">
      <c r="A252" s="2"/>
      <c r="B252" s="2"/>
      <c r="C252" s="2"/>
      <c r="D252" s="2"/>
      <c r="E252" s="2"/>
      <c r="F252" s="2"/>
      <c r="G252" s="2"/>
      <c r="H252" s="2"/>
      <c r="I252" s="2"/>
      <c r="J252" s="629"/>
      <c r="K252" s="629"/>
      <c r="L252" s="629"/>
      <c r="M252" s="629"/>
      <c r="N252" s="629"/>
      <c r="O252" s="629"/>
      <c r="P252" s="629"/>
      <c r="Q252" s="366"/>
      <c r="R252" s="366"/>
      <c r="S252" s="366"/>
      <c r="T252" s="366"/>
      <c r="U252" s="366"/>
      <c r="V252" s="366"/>
      <c r="W252" s="367"/>
      <c r="X252" s="366"/>
      <c r="Y252" s="367"/>
      <c r="Z252" s="366"/>
      <c r="AA252" s="367"/>
      <c r="AB252" s="366"/>
      <c r="AC252" s="367"/>
      <c r="AD252" s="368"/>
    </row>
    <row r="253" spans="1:30" s="369" customFormat="1" x14ac:dyDescent="0.25">
      <c r="A253" s="2"/>
      <c r="B253" s="2"/>
      <c r="C253" s="2"/>
      <c r="D253" s="2"/>
      <c r="E253" s="2"/>
      <c r="F253" s="2"/>
      <c r="G253" s="2"/>
      <c r="H253" s="2"/>
      <c r="I253" s="2"/>
      <c r="J253" s="629"/>
      <c r="K253" s="629"/>
      <c r="L253" s="629"/>
      <c r="M253" s="629"/>
      <c r="N253" s="629"/>
      <c r="O253" s="629"/>
      <c r="P253" s="629"/>
      <c r="Q253" s="366"/>
      <c r="R253" s="366"/>
      <c r="S253" s="366"/>
      <c r="T253" s="366"/>
      <c r="U253" s="366"/>
      <c r="V253" s="366"/>
      <c r="W253" s="367"/>
      <c r="X253" s="366"/>
      <c r="Y253" s="367"/>
      <c r="Z253" s="366"/>
      <c r="AA253" s="367"/>
      <c r="AB253" s="366"/>
      <c r="AC253" s="367"/>
      <c r="AD253" s="368"/>
    </row>
    <row r="254" spans="1:30" s="369" customFormat="1" x14ac:dyDescent="0.25">
      <c r="A254" s="2"/>
      <c r="B254" s="2"/>
      <c r="C254" s="2"/>
      <c r="D254" s="2"/>
      <c r="E254" s="2"/>
      <c r="F254" s="2"/>
      <c r="G254" s="2"/>
      <c r="H254" s="2"/>
      <c r="I254" s="2"/>
      <c r="J254" s="629"/>
      <c r="K254" s="629"/>
      <c r="L254" s="629"/>
      <c r="M254" s="629"/>
      <c r="N254" s="629"/>
      <c r="O254" s="629"/>
      <c r="P254" s="629"/>
      <c r="Q254" s="366"/>
      <c r="R254" s="366"/>
      <c r="S254" s="366"/>
      <c r="T254" s="366"/>
      <c r="U254" s="366"/>
      <c r="V254" s="366"/>
      <c r="W254" s="367"/>
      <c r="X254" s="366"/>
      <c r="Y254" s="367"/>
      <c r="Z254" s="366"/>
      <c r="AA254" s="367"/>
      <c r="AB254" s="366"/>
      <c r="AC254" s="367"/>
      <c r="AD254" s="368"/>
    </row>
    <row r="255" spans="1:30" s="369" customFormat="1" x14ac:dyDescent="0.25">
      <c r="A255" s="2"/>
      <c r="B255" s="2"/>
      <c r="C255" s="2"/>
      <c r="D255" s="2"/>
      <c r="E255" s="2"/>
      <c r="F255" s="2"/>
      <c r="G255" s="2"/>
      <c r="H255" s="2"/>
      <c r="I255" s="2"/>
      <c r="J255" s="629"/>
      <c r="K255" s="629"/>
      <c r="L255" s="629"/>
      <c r="M255" s="629"/>
      <c r="N255" s="629"/>
      <c r="O255" s="629"/>
      <c r="P255" s="629"/>
      <c r="Q255" s="366"/>
      <c r="R255" s="366"/>
      <c r="S255" s="366"/>
      <c r="T255" s="366"/>
      <c r="U255" s="366"/>
      <c r="V255" s="366"/>
      <c r="W255" s="367"/>
      <c r="X255" s="366"/>
      <c r="Y255" s="367"/>
      <c r="Z255" s="366"/>
      <c r="AA255" s="367"/>
      <c r="AB255" s="366"/>
      <c r="AC255" s="367"/>
      <c r="AD255" s="368"/>
    </row>
    <row r="256" spans="1:30" s="369" customFormat="1" x14ac:dyDescent="0.25">
      <c r="A256" s="2"/>
      <c r="B256" s="2"/>
      <c r="C256" s="2"/>
      <c r="D256" s="2"/>
      <c r="E256" s="2"/>
      <c r="F256" s="2"/>
      <c r="G256" s="2"/>
      <c r="H256" s="2"/>
      <c r="I256" s="2"/>
      <c r="J256" s="629"/>
      <c r="K256" s="629"/>
      <c r="L256" s="629"/>
      <c r="M256" s="629"/>
      <c r="N256" s="629"/>
      <c r="O256" s="629"/>
      <c r="P256" s="629"/>
      <c r="Q256" s="366"/>
      <c r="R256" s="366"/>
      <c r="S256" s="366"/>
      <c r="T256" s="366"/>
      <c r="U256" s="366"/>
      <c r="V256" s="366"/>
      <c r="W256" s="367"/>
      <c r="X256" s="366"/>
      <c r="Y256" s="367"/>
      <c r="Z256" s="366"/>
      <c r="AA256" s="367"/>
      <c r="AB256" s="366"/>
      <c r="AC256" s="367"/>
      <c r="AD256" s="368"/>
    </row>
    <row r="257" spans="1:30" s="369" customFormat="1" x14ac:dyDescent="0.25">
      <c r="A257" s="2"/>
      <c r="B257" s="2"/>
      <c r="C257" s="2"/>
      <c r="D257" s="2"/>
      <c r="E257" s="2"/>
      <c r="F257" s="2"/>
      <c r="G257" s="2"/>
      <c r="H257" s="2"/>
      <c r="I257" s="2"/>
      <c r="J257" s="629"/>
      <c r="K257" s="629"/>
      <c r="L257" s="629"/>
      <c r="M257" s="629"/>
      <c r="N257" s="629"/>
      <c r="O257" s="629"/>
      <c r="P257" s="629"/>
      <c r="Q257" s="366"/>
      <c r="R257" s="366"/>
      <c r="S257" s="366"/>
      <c r="T257" s="366"/>
      <c r="U257" s="366"/>
      <c r="V257" s="366"/>
      <c r="W257" s="367"/>
      <c r="X257" s="366"/>
      <c r="Y257" s="367"/>
      <c r="Z257" s="366"/>
      <c r="AA257" s="367"/>
      <c r="AB257" s="366"/>
      <c r="AC257" s="367"/>
      <c r="AD257" s="368"/>
    </row>
    <row r="258" spans="1:30" s="369" customFormat="1" x14ac:dyDescent="0.25">
      <c r="A258" s="2"/>
      <c r="B258" s="2"/>
      <c r="C258" s="2"/>
      <c r="D258" s="2"/>
      <c r="E258" s="2"/>
      <c r="F258" s="2"/>
      <c r="G258" s="2"/>
      <c r="H258" s="2"/>
      <c r="I258" s="2"/>
      <c r="J258" s="629"/>
      <c r="K258" s="629"/>
      <c r="L258" s="629"/>
      <c r="M258" s="629"/>
      <c r="N258" s="629"/>
      <c r="O258" s="629"/>
      <c r="P258" s="629"/>
      <c r="Q258" s="366"/>
      <c r="R258" s="366"/>
      <c r="S258" s="366"/>
      <c r="T258" s="366"/>
      <c r="U258" s="366"/>
      <c r="V258" s="366"/>
      <c r="W258" s="367"/>
      <c r="X258" s="366"/>
      <c r="Y258" s="367"/>
      <c r="Z258" s="366"/>
      <c r="AA258" s="367"/>
      <c r="AB258" s="366"/>
      <c r="AC258" s="367"/>
      <c r="AD258" s="368"/>
    </row>
    <row r="259" spans="1:30" s="369" customFormat="1" x14ac:dyDescent="0.25">
      <c r="A259" s="2"/>
      <c r="B259" s="2"/>
      <c r="C259" s="2"/>
      <c r="D259" s="2"/>
      <c r="E259" s="2"/>
      <c r="F259" s="2"/>
      <c r="G259" s="2"/>
      <c r="H259" s="2"/>
      <c r="I259" s="2"/>
      <c r="J259" s="629"/>
      <c r="K259" s="629"/>
      <c r="L259" s="629"/>
      <c r="M259" s="629"/>
      <c r="N259" s="629"/>
      <c r="O259" s="629"/>
      <c r="P259" s="629"/>
      <c r="Q259" s="366"/>
      <c r="R259" s="366"/>
      <c r="S259" s="366"/>
      <c r="T259" s="366"/>
      <c r="U259" s="366"/>
      <c r="V259" s="366"/>
      <c r="W259" s="367"/>
      <c r="X259" s="366"/>
      <c r="Y259" s="367"/>
      <c r="Z259" s="366"/>
      <c r="AA259" s="367"/>
      <c r="AB259" s="366"/>
      <c r="AC259" s="367"/>
      <c r="AD259" s="368"/>
    </row>
    <row r="260" spans="1:30" s="369" customFormat="1" x14ac:dyDescent="0.25">
      <c r="A260" s="2"/>
      <c r="B260" s="2"/>
      <c r="C260" s="2"/>
      <c r="D260" s="2"/>
      <c r="E260" s="2"/>
      <c r="F260" s="2"/>
      <c r="G260" s="2"/>
      <c r="H260" s="2"/>
      <c r="I260" s="2"/>
      <c r="J260" s="629"/>
      <c r="K260" s="629"/>
      <c r="L260" s="629"/>
      <c r="M260" s="629"/>
      <c r="N260" s="629"/>
      <c r="O260" s="629"/>
      <c r="P260" s="629"/>
      <c r="Q260" s="366"/>
      <c r="R260" s="366"/>
      <c r="S260" s="366"/>
      <c r="T260" s="366"/>
      <c r="U260" s="366"/>
      <c r="V260" s="366"/>
      <c r="W260" s="367"/>
      <c r="X260" s="366"/>
      <c r="Y260" s="367"/>
      <c r="Z260" s="366"/>
      <c r="AA260" s="367"/>
      <c r="AB260" s="366"/>
      <c r="AC260" s="367"/>
      <c r="AD260" s="368"/>
    </row>
    <row r="261" spans="1:30" s="369" customFormat="1" x14ac:dyDescent="0.25">
      <c r="A261" s="2"/>
      <c r="B261" s="2"/>
      <c r="C261" s="2"/>
      <c r="D261" s="2"/>
      <c r="E261" s="2"/>
      <c r="F261" s="2"/>
      <c r="G261" s="2"/>
      <c r="H261" s="2"/>
      <c r="I261" s="2"/>
      <c r="J261" s="629"/>
      <c r="K261" s="629"/>
      <c r="L261" s="629"/>
      <c r="M261" s="629"/>
      <c r="N261" s="629"/>
      <c r="O261" s="629"/>
      <c r="P261" s="629"/>
      <c r="Q261" s="366"/>
      <c r="R261" s="366"/>
      <c r="S261" s="366"/>
      <c r="T261" s="366"/>
      <c r="U261" s="366"/>
      <c r="V261" s="366"/>
      <c r="W261" s="367"/>
      <c r="X261" s="366"/>
      <c r="Y261" s="367"/>
      <c r="Z261" s="366"/>
      <c r="AA261" s="367"/>
      <c r="AB261" s="366"/>
      <c r="AC261" s="367"/>
      <c r="AD261" s="368"/>
    </row>
    <row r="262" spans="1:30" s="369" customFormat="1" x14ac:dyDescent="0.25">
      <c r="A262" s="2"/>
      <c r="B262" s="2"/>
      <c r="C262" s="2"/>
      <c r="D262" s="2"/>
      <c r="E262" s="2"/>
      <c r="F262" s="2"/>
      <c r="G262" s="2"/>
      <c r="H262" s="2"/>
      <c r="I262" s="2"/>
      <c r="J262" s="629"/>
      <c r="K262" s="629"/>
      <c r="L262" s="629"/>
      <c r="M262" s="629"/>
      <c r="N262" s="629"/>
      <c r="O262" s="629"/>
      <c r="P262" s="629"/>
      <c r="Q262" s="366"/>
      <c r="R262" s="366"/>
      <c r="S262" s="366"/>
      <c r="T262" s="366"/>
      <c r="U262" s="366"/>
      <c r="V262" s="366"/>
      <c r="W262" s="367"/>
      <c r="X262" s="366"/>
      <c r="Y262" s="367"/>
      <c r="Z262" s="366"/>
      <c r="AA262" s="367"/>
      <c r="AB262" s="366"/>
      <c r="AC262" s="367"/>
      <c r="AD262" s="368"/>
    </row>
    <row r="263" spans="1:30" s="369" customFormat="1" x14ac:dyDescent="0.25">
      <c r="A263" s="2"/>
      <c r="B263" s="2"/>
      <c r="C263" s="2"/>
      <c r="D263" s="2"/>
      <c r="E263" s="2"/>
      <c r="F263" s="2"/>
      <c r="G263" s="2"/>
      <c r="H263" s="2"/>
      <c r="I263" s="2"/>
      <c r="J263" s="629"/>
      <c r="K263" s="629"/>
      <c r="L263" s="629"/>
      <c r="M263" s="629"/>
      <c r="N263" s="629"/>
      <c r="O263" s="629"/>
      <c r="P263" s="629"/>
      <c r="Q263" s="366"/>
      <c r="R263" s="366"/>
      <c r="S263" s="366"/>
      <c r="T263" s="366"/>
      <c r="U263" s="366"/>
      <c r="V263" s="366"/>
      <c r="W263" s="367"/>
      <c r="X263" s="366"/>
      <c r="Y263" s="367"/>
      <c r="Z263" s="366"/>
      <c r="AA263" s="367"/>
      <c r="AB263" s="366"/>
      <c r="AC263" s="367"/>
      <c r="AD263" s="368"/>
    </row>
    <row r="264" spans="1:30" s="369" customFormat="1" x14ac:dyDescent="0.25">
      <c r="A264" s="2"/>
      <c r="B264" s="2"/>
      <c r="C264" s="2"/>
      <c r="D264" s="2"/>
      <c r="E264" s="2"/>
      <c r="F264" s="2"/>
      <c r="G264" s="2"/>
      <c r="H264" s="2"/>
      <c r="I264" s="2"/>
      <c r="J264" s="629"/>
      <c r="K264" s="629"/>
      <c r="L264" s="629"/>
      <c r="M264" s="629"/>
      <c r="N264" s="629"/>
      <c r="O264" s="629"/>
      <c r="P264" s="629"/>
      <c r="Q264" s="366"/>
      <c r="R264" s="366"/>
      <c r="S264" s="366"/>
      <c r="T264" s="366"/>
      <c r="U264" s="366"/>
      <c r="V264" s="366"/>
      <c r="W264" s="367"/>
      <c r="X264" s="366"/>
      <c r="Y264" s="367"/>
      <c r="Z264" s="366"/>
      <c r="AA264" s="367"/>
      <c r="AB264" s="366"/>
      <c r="AC264" s="367"/>
      <c r="AD264" s="368"/>
    </row>
    <row r="265" spans="1:30" s="369" customFormat="1" x14ac:dyDescent="0.25">
      <c r="A265" s="2"/>
      <c r="B265" s="2"/>
      <c r="C265" s="2"/>
      <c r="D265" s="2"/>
      <c r="E265" s="2"/>
      <c r="F265" s="2"/>
      <c r="G265" s="2"/>
      <c r="H265" s="2"/>
      <c r="I265" s="2"/>
      <c r="J265" s="629"/>
      <c r="K265" s="629"/>
      <c r="L265" s="629"/>
      <c r="M265" s="629"/>
      <c r="N265" s="629"/>
      <c r="O265" s="629"/>
      <c r="P265" s="629"/>
      <c r="Q265" s="366"/>
      <c r="R265" s="366"/>
      <c r="S265" s="366"/>
      <c r="T265" s="366"/>
      <c r="U265" s="366"/>
      <c r="V265" s="366"/>
      <c r="W265" s="367"/>
      <c r="X265" s="366"/>
      <c r="Y265" s="367"/>
      <c r="Z265" s="366"/>
      <c r="AA265" s="367"/>
      <c r="AB265" s="366"/>
      <c r="AC265" s="367"/>
      <c r="AD265" s="368"/>
    </row>
    <row r="266" spans="1:30" s="369" customFormat="1" x14ac:dyDescent="0.25">
      <c r="A266" s="2"/>
      <c r="B266" s="2"/>
      <c r="C266" s="2"/>
      <c r="D266" s="2"/>
      <c r="E266" s="2"/>
      <c r="F266" s="2"/>
      <c r="G266" s="2"/>
      <c r="H266" s="2"/>
      <c r="I266" s="2"/>
      <c r="J266" s="629"/>
      <c r="K266" s="629"/>
      <c r="L266" s="629"/>
      <c r="M266" s="629"/>
      <c r="N266" s="629"/>
      <c r="O266" s="629"/>
      <c r="P266" s="629"/>
      <c r="Q266" s="366"/>
      <c r="R266" s="366"/>
      <c r="S266" s="366"/>
      <c r="T266" s="366"/>
      <c r="U266" s="366"/>
      <c r="V266" s="366"/>
      <c r="W266" s="367"/>
      <c r="X266" s="366"/>
      <c r="Y266" s="367"/>
      <c r="Z266" s="366"/>
      <c r="AA266" s="367"/>
      <c r="AB266" s="366"/>
      <c r="AC266" s="367"/>
      <c r="AD266" s="368"/>
    </row>
    <row r="267" spans="1:30" s="369" customFormat="1" x14ac:dyDescent="0.25">
      <c r="A267" s="2"/>
      <c r="B267" s="2"/>
      <c r="C267" s="2"/>
      <c r="D267" s="2"/>
      <c r="E267" s="2"/>
      <c r="F267" s="2"/>
      <c r="G267" s="2"/>
      <c r="H267" s="2"/>
      <c r="I267" s="2"/>
      <c r="J267" s="629"/>
      <c r="K267" s="629"/>
      <c r="L267" s="629"/>
      <c r="M267" s="629"/>
      <c r="N267" s="629"/>
      <c r="O267" s="629"/>
      <c r="P267" s="629"/>
      <c r="Q267" s="366"/>
      <c r="R267" s="366"/>
      <c r="S267" s="366"/>
      <c r="T267" s="366"/>
      <c r="U267" s="366"/>
      <c r="V267" s="366"/>
      <c r="W267" s="367"/>
      <c r="X267" s="366"/>
      <c r="Y267" s="367"/>
      <c r="Z267" s="366"/>
      <c r="AA267" s="367"/>
      <c r="AB267" s="366"/>
      <c r="AC267" s="367"/>
      <c r="AD267" s="368"/>
    </row>
    <row r="268" spans="1:30" s="369" customFormat="1" x14ac:dyDescent="0.25">
      <c r="A268" s="2"/>
      <c r="B268" s="2"/>
      <c r="C268" s="2"/>
      <c r="D268" s="2"/>
      <c r="E268" s="2"/>
      <c r="F268" s="2"/>
      <c r="G268" s="2"/>
      <c r="H268" s="2"/>
      <c r="I268" s="2"/>
      <c r="J268" s="629"/>
      <c r="K268" s="629"/>
      <c r="L268" s="629"/>
      <c r="M268" s="629"/>
      <c r="N268" s="629"/>
      <c r="O268" s="629"/>
      <c r="P268" s="629"/>
      <c r="Q268" s="366"/>
      <c r="R268" s="366"/>
      <c r="S268" s="366"/>
      <c r="T268" s="366"/>
      <c r="U268" s="366"/>
      <c r="V268" s="366"/>
      <c r="W268" s="367"/>
      <c r="X268" s="366"/>
      <c r="Y268" s="367"/>
      <c r="Z268" s="366"/>
      <c r="AA268" s="367"/>
      <c r="AB268" s="366"/>
      <c r="AC268" s="367"/>
      <c r="AD268" s="368"/>
    </row>
    <row r="269" spans="1:30" s="369" customFormat="1" x14ac:dyDescent="0.25">
      <c r="A269" s="2"/>
      <c r="B269" s="2"/>
      <c r="C269" s="2"/>
      <c r="D269" s="2"/>
      <c r="E269" s="2"/>
      <c r="F269" s="2"/>
      <c r="G269" s="2"/>
      <c r="H269" s="2"/>
      <c r="I269" s="2"/>
      <c r="J269" s="629"/>
      <c r="K269" s="629"/>
      <c r="L269" s="629"/>
      <c r="M269" s="629"/>
      <c r="N269" s="629"/>
      <c r="O269" s="629"/>
      <c r="P269" s="629"/>
      <c r="Q269" s="366"/>
      <c r="R269" s="366"/>
      <c r="S269" s="366"/>
      <c r="T269" s="366"/>
      <c r="U269" s="366"/>
      <c r="V269" s="366"/>
      <c r="W269" s="367"/>
      <c r="X269" s="366"/>
      <c r="Y269" s="367"/>
      <c r="Z269" s="366"/>
      <c r="AA269" s="367"/>
      <c r="AB269" s="366"/>
      <c r="AC269" s="367"/>
      <c r="AD269" s="368"/>
    </row>
    <row r="270" spans="1:30" s="369" customFormat="1" x14ac:dyDescent="0.25">
      <c r="A270" s="2"/>
      <c r="B270" s="2"/>
      <c r="C270" s="2"/>
      <c r="D270" s="2"/>
      <c r="E270" s="2"/>
      <c r="F270" s="2"/>
      <c r="G270" s="2"/>
      <c r="H270" s="2"/>
      <c r="I270" s="2"/>
      <c r="J270" s="629"/>
      <c r="K270" s="629"/>
      <c r="L270" s="629"/>
      <c r="M270" s="629"/>
      <c r="N270" s="629"/>
      <c r="O270" s="629"/>
      <c r="P270" s="629"/>
      <c r="Q270" s="366"/>
      <c r="R270" s="366"/>
      <c r="S270" s="366"/>
      <c r="T270" s="366"/>
      <c r="U270" s="366"/>
      <c r="V270" s="366"/>
      <c r="W270" s="367"/>
      <c r="X270" s="366"/>
      <c r="Y270" s="367"/>
      <c r="Z270" s="366"/>
      <c r="AA270" s="367"/>
      <c r="AB270" s="366"/>
      <c r="AC270" s="367"/>
      <c r="AD270" s="368"/>
    </row>
    <row r="271" spans="1:30" s="369" customFormat="1" x14ac:dyDescent="0.25">
      <c r="A271" s="2"/>
      <c r="B271" s="2"/>
      <c r="C271" s="2"/>
      <c r="D271" s="2"/>
      <c r="E271" s="2"/>
      <c r="F271" s="2"/>
      <c r="G271" s="2"/>
      <c r="H271" s="2"/>
      <c r="I271" s="2"/>
      <c r="J271" s="629"/>
      <c r="K271" s="629"/>
      <c r="L271" s="629"/>
      <c r="M271" s="629"/>
      <c r="N271" s="629"/>
      <c r="O271" s="629"/>
      <c r="P271" s="629"/>
      <c r="Q271" s="366"/>
      <c r="R271" s="366"/>
      <c r="S271" s="366"/>
      <c r="T271" s="366"/>
      <c r="U271" s="366"/>
      <c r="V271" s="366"/>
      <c r="W271" s="367"/>
      <c r="X271" s="366"/>
      <c r="Y271" s="367"/>
      <c r="Z271" s="366"/>
      <c r="AA271" s="367"/>
      <c r="AB271" s="366"/>
      <c r="AC271" s="367"/>
      <c r="AD271" s="368"/>
    </row>
    <row r="272" spans="1:30" s="369" customFormat="1" x14ac:dyDescent="0.25">
      <c r="A272" s="2"/>
      <c r="B272" s="2"/>
      <c r="C272" s="2"/>
      <c r="D272" s="2"/>
      <c r="E272" s="2"/>
      <c r="F272" s="2"/>
      <c r="G272" s="2"/>
      <c r="H272" s="2"/>
      <c r="I272" s="2"/>
      <c r="J272" s="629"/>
      <c r="K272" s="629"/>
      <c r="L272" s="629"/>
      <c r="M272" s="629"/>
      <c r="N272" s="629"/>
      <c r="O272" s="629"/>
      <c r="P272" s="629"/>
      <c r="Q272" s="366"/>
      <c r="R272" s="366"/>
      <c r="S272" s="366"/>
      <c r="T272" s="366"/>
      <c r="U272" s="366"/>
      <c r="V272" s="366"/>
      <c r="W272" s="367"/>
      <c r="X272" s="366"/>
      <c r="Y272" s="367"/>
      <c r="Z272" s="366"/>
      <c r="AA272" s="367"/>
      <c r="AB272" s="366"/>
      <c r="AC272" s="367"/>
      <c r="AD272" s="368"/>
    </row>
    <row r="273" spans="1:30" s="369" customFormat="1" x14ac:dyDescent="0.25">
      <c r="A273" s="2"/>
      <c r="B273" s="2"/>
      <c r="C273" s="2"/>
      <c r="D273" s="2"/>
      <c r="E273" s="2"/>
      <c r="F273" s="2"/>
      <c r="G273" s="2"/>
      <c r="H273" s="2"/>
      <c r="I273" s="2"/>
      <c r="J273" s="629"/>
      <c r="K273" s="629"/>
      <c r="L273" s="629"/>
      <c r="M273" s="629"/>
      <c r="N273" s="629"/>
      <c r="O273" s="629"/>
      <c r="P273" s="629"/>
      <c r="Q273" s="366"/>
      <c r="R273" s="366"/>
      <c r="S273" s="366"/>
      <c r="T273" s="366"/>
      <c r="U273" s="366"/>
      <c r="V273" s="366"/>
      <c r="W273" s="367"/>
      <c r="X273" s="366"/>
      <c r="Y273" s="367"/>
      <c r="Z273" s="366"/>
      <c r="AA273" s="367"/>
      <c r="AB273" s="366"/>
      <c r="AC273" s="367"/>
      <c r="AD273" s="368"/>
    </row>
    <row r="274" spans="1:30" s="369" customFormat="1" x14ac:dyDescent="0.25">
      <c r="A274" s="2"/>
      <c r="B274" s="2"/>
      <c r="C274" s="2"/>
      <c r="D274" s="2"/>
      <c r="E274" s="2"/>
      <c r="F274" s="2"/>
      <c r="G274" s="2"/>
      <c r="H274" s="2"/>
      <c r="I274" s="2"/>
      <c r="J274" s="629"/>
      <c r="K274" s="629"/>
      <c r="L274" s="629"/>
      <c r="M274" s="629"/>
      <c r="N274" s="629"/>
      <c r="O274" s="629"/>
      <c r="P274" s="629"/>
      <c r="Q274" s="366"/>
      <c r="R274" s="366"/>
      <c r="S274" s="366"/>
      <c r="T274" s="366"/>
      <c r="U274" s="366"/>
      <c r="V274" s="366"/>
      <c r="W274" s="367"/>
      <c r="X274" s="366"/>
      <c r="Y274" s="367"/>
      <c r="Z274" s="366"/>
      <c r="AA274" s="367"/>
      <c r="AB274" s="366"/>
      <c r="AC274" s="367"/>
      <c r="AD274" s="368"/>
    </row>
    <row r="275" spans="1:30" s="369" customFormat="1" x14ac:dyDescent="0.25">
      <c r="A275" s="2"/>
      <c r="B275" s="2"/>
      <c r="C275" s="2"/>
      <c r="D275" s="2"/>
      <c r="E275" s="2"/>
      <c r="F275" s="2"/>
      <c r="G275" s="2"/>
      <c r="H275" s="2"/>
      <c r="I275" s="2"/>
      <c r="J275" s="629"/>
      <c r="K275" s="629"/>
      <c r="L275" s="629"/>
      <c r="M275" s="629"/>
      <c r="N275" s="629"/>
      <c r="O275" s="629"/>
      <c r="P275" s="629"/>
      <c r="Q275" s="366"/>
      <c r="R275" s="366"/>
      <c r="S275" s="366"/>
      <c r="T275" s="366"/>
      <c r="U275" s="366"/>
      <c r="V275" s="366"/>
      <c r="W275" s="367"/>
      <c r="X275" s="366"/>
      <c r="Y275" s="367"/>
      <c r="Z275" s="366"/>
      <c r="AA275" s="367"/>
      <c r="AB275" s="366"/>
      <c r="AC275" s="367"/>
      <c r="AD275" s="368"/>
    </row>
    <row r="276" spans="1:30" s="369" customFormat="1" x14ac:dyDescent="0.25">
      <c r="A276" s="2"/>
      <c r="B276" s="2"/>
      <c r="C276" s="2"/>
      <c r="D276" s="2"/>
      <c r="E276" s="2"/>
      <c r="F276" s="2"/>
      <c r="G276" s="2"/>
      <c r="H276" s="2"/>
      <c r="I276" s="2"/>
      <c r="J276" s="629"/>
      <c r="K276" s="629"/>
      <c r="L276" s="629"/>
      <c r="M276" s="629"/>
      <c r="N276" s="629"/>
      <c r="O276" s="629"/>
      <c r="P276" s="629"/>
      <c r="Q276" s="366"/>
      <c r="R276" s="366"/>
      <c r="S276" s="366"/>
      <c r="T276" s="366"/>
      <c r="U276" s="366"/>
      <c r="V276" s="366"/>
      <c r="W276" s="367"/>
      <c r="X276" s="366"/>
      <c r="Y276" s="367"/>
      <c r="Z276" s="366"/>
      <c r="AA276" s="367"/>
      <c r="AB276" s="366"/>
      <c r="AC276" s="367"/>
      <c r="AD276" s="368"/>
    </row>
    <row r="277" spans="1:30" s="369" customFormat="1" x14ac:dyDescent="0.25">
      <c r="A277" s="2"/>
      <c r="B277" s="2"/>
      <c r="C277" s="2"/>
      <c r="D277" s="2"/>
      <c r="E277" s="2"/>
      <c r="F277" s="2"/>
      <c r="G277" s="2"/>
      <c r="H277" s="2"/>
      <c r="I277" s="2"/>
      <c r="J277" s="629"/>
      <c r="K277" s="629"/>
      <c r="L277" s="629"/>
      <c r="M277" s="629"/>
      <c r="N277" s="629"/>
      <c r="O277" s="629"/>
      <c r="P277" s="629"/>
      <c r="Q277" s="366"/>
      <c r="R277" s="366"/>
      <c r="S277" s="366"/>
      <c r="T277" s="366"/>
      <c r="U277" s="366"/>
      <c r="V277" s="366"/>
      <c r="W277" s="367"/>
      <c r="X277" s="366"/>
      <c r="Y277" s="367"/>
      <c r="Z277" s="366"/>
      <c r="AA277" s="367"/>
      <c r="AB277" s="366"/>
      <c r="AC277" s="367"/>
      <c r="AD277" s="368"/>
    </row>
    <row r="278" spans="1:30" s="369" customFormat="1" x14ac:dyDescent="0.25">
      <c r="A278" s="2"/>
      <c r="B278" s="2"/>
      <c r="C278" s="2"/>
      <c r="D278" s="2"/>
      <c r="E278" s="2"/>
      <c r="F278" s="2"/>
      <c r="G278" s="2"/>
      <c r="H278" s="2"/>
      <c r="I278" s="2"/>
      <c r="J278" s="629"/>
      <c r="K278" s="629"/>
      <c r="L278" s="629"/>
      <c r="M278" s="629"/>
      <c r="N278" s="629"/>
      <c r="O278" s="629"/>
      <c r="P278" s="629"/>
      <c r="Q278" s="366"/>
      <c r="R278" s="366"/>
      <c r="S278" s="366"/>
      <c r="T278" s="366"/>
      <c r="U278" s="366"/>
      <c r="V278" s="366"/>
      <c r="W278" s="367"/>
      <c r="X278" s="366"/>
      <c r="Y278" s="367"/>
      <c r="Z278" s="366"/>
      <c r="AA278" s="367"/>
      <c r="AB278" s="366"/>
      <c r="AC278" s="367"/>
      <c r="AD278" s="368"/>
    </row>
    <row r="279" spans="1:30" s="369" customFormat="1" x14ac:dyDescent="0.25">
      <c r="A279" s="2"/>
      <c r="B279" s="2"/>
      <c r="C279" s="2"/>
      <c r="D279" s="2"/>
      <c r="E279" s="2"/>
      <c r="F279" s="2"/>
      <c r="G279" s="2"/>
      <c r="H279" s="2"/>
      <c r="I279" s="2"/>
      <c r="J279" s="629"/>
      <c r="K279" s="629"/>
      <c r="L279" s="629"/>
      <c r="M279" s="629"/>
      <c r="N279" s="629"/>
      <c r="O279" s="629"/>
      <c r="P279" s="629"/>
      <c r="Q279" s="366"/>
      <c r="R279" s="366"/>
      <c r="S279" s="366"/>
      <c r="T279" s="366"/>
      <c r="U279" s="366"/>
      <c r="V279" s="366"/>
      <c r="W279" s="367"/>
      <c r="X279" s="366"/>
      <c r="Y279" s="367"/>
      <c r="Z279" s="366"/>
      <c r="AA279" s="367"/>
      <c r="AB279" s="366"/>
      <c r="AC279" s="367"/>
      <c r="AD279" s="368"/>
    </row>
    <row r="280" spans="1:30" s="369" customFormat="1" x14ac:dyDescent="0.25">
      <c r="A280" s="2"/>
      <c r="B280" s="2"/>
      <c r="C280" s="2"/>
      <c r="D280" s="2"/>
      <c r="E280" s="2"/>
      <c r="F280" s="2"/>
      <c r="G280" s="2"/>
      <c r="H280" s="2"/>
      <c r="I280" s="2"/>
      <c r="J280" s="629"/>
      <c r="K280" s="629"/>
      <c r="L280" s="629"/>
      <c r="M280" s="629"/>
      <c r="N280" s="629"/>
      <c r="O280" s="629"/>
      <c r="P280" s="629"/>
      <c r="Q280" s="366"/>
      <c r="R280" s="366"/>
      <c r="S280" s="366"/>
      <c r="T280" s="366"/>
      <c r="U280" s="366"/>
      <c r="V280" s="366"/>
      <c r="W280" s="367"/>
      <c r="X280" s="366"/>
      <c r="Y280" s="367"/>
      <c r="Z280" s="366"/>
      <c r="AA280" s="367"/>
      <c r="AB280" s="366"/>
      <c r="AC280" s="367"/>
      <c r="AD280" s="368"/>
    </row>
    <row r="281" spans="1:30" s="369" customFormat="1" x14ac:dyDescent="0.25">
      <c r="A281" s="2"/>
      <c r="B281" s="2"/>
      <c r="C281" s="2"/>
      <c r="D281" s="2"/>
      <c r="E281" s="2"/>
      <c r="F281" s="2"/>
      <c r="G281" s="2"/>
      <c r="H281" s="2"/>
      <c r="I281" s="2"/>
      <c r="J281" s="629"/>
      <c r="K281" s="629"/>
      <c r="L281" s="629"/>
      <c r="M281" s="629"/>
      <c r="N281" s="629"/>
      <c r="O281" s="629"/>
      <c r="P281" s="629"/>
      <c r="Q281" s="366"/>
      <c r="R281" s="366"/>
      <c r="S281" s="366"/>
      <c r="T281" s="366"/>
      <c r="U281" s="366"/>
      <c r="V281" s="366"/>
      <c r="W281" s="367"/>
      <c r="X281" s="366"/>
      <c r="Y281" s="367"/>
      <c r="Z281" s="366"/>
      <c r="AA281" s="367"/>
      <c r="AB281" s="366"/>
      <c r="AC281" s="367"/>
      <c r="AD281" s="368"/>
    </row>
    <row r="282" spans="1:30" s="369" customFormat="1" x14ac:dyDescent="0.25">
      <c r="A282" s="2"/>
      <c r="B282" s="2"/>
      <c r="C282" s="2"/>
      <c r="D282" s="2"/>
      <c r="E282" s="2"/>
      <c r="F282" s="2"/>
      <c r="G282" s="2"/>
      <c r="H282" s="2"/>
      <c r="I282" s="2"/>
      <c r="J282" s="629"/>
      <c r="K282" s="629"/>
      <c r="L282" s="629"/>
      <c r="M282" s="629"/>
      <c r="N282" s="629"/>
      <c r="O282" s="629"/>
      <c r="P282" s="629"/>
      <c r="Q282" s="366"/>
      <c r="R282" s="366"/>
      <c r="S282" s="366"/>
      <c r="T282" s="366"/>
      <c r="U282" s="366"/>
      <c r="V282" s="366"/>
      <c r="W282" s="367"/>
      <c r="X282" s="366"/>
      <c r="Y282" s="367"/>
      <c r="Z282" s="366"/>
      <c r="AA282" s="367"/>
      <c r="AB282" s="366"/>
      <c r="AC282" s="367"/>
      <c r="AD282" s="368"/>
    </row>
    <row r="283" spans="1:30" s="369" customFormat="1" x14ac:dyDescent="0.25">
      <c r="A283" s="2"/>
      <c r="B283" s="2"/>
      <c r="C283" s="2"/>
      <c r="D283" s="2"/>
      <c r="E283" s="2"/>
      <c r="F283" s="2"/>
      <c r="G283" s="2"/>
      <c r="H283" s="2"/>
      <c r="I283" s="2"/>
      <c r="J283" s="629"/>
      <c r="K283" s="629"/>
      <c r="L283" s="629"/>
      <c r="M283" s="629"/>
      <c r="N283" s="629"/>
      <c r="O283" s="629"/>
      <c r="P283" s="629"/>
      <c r="Q283" s="366"/>
      <c r="R283" s="366"/>
      <c r="S283" s="366"/>
      <c r="T283" s="366"/>
      <c r="U283" s="366"/>
      <c r="V283" s="366"/>
      <c r="W283" s="367"/>
      <c r="X283" s="366"/>
      <c r="Y283" s="367"/>
      <c r="Z283" s="366"/>
      <c r="AA283" s="367"/>
      <c r="AB283" s="366"/>
      <c r="AC283" s="367"/>
      <c r="AD283" s="368"/>
    </row>
    <row r="284" spans="1:30" s="369" customFormat="1" x14ac:dyDescent="0.25">
      <c r="A284" s="2"/>
      <c r="B284" s="2"/>
      <c r="C284" s="2"/>
      <c r="D284" s="2"/>
      <c r="E284" s="2"/>
      <c r="F284" s="2"/>
      <c r="G284" s="2"/>
      <c r="H284" s="2"/>
      <c r="I284" s="2"/>
      <c r="J284" s="629"/>
      <c r="K284" s="629"/>
      <c r="L284" s="629"/>
      <c r="M284" s="629"/>
      <c r="N284" s="629"/>
      <c r="O284" s="629"/>
      <c r="P284" s="629"/>
      <c r="Q284" s="366"/>
      <c r="R284" s="366"/>
      <c r="S284" s="366"/>
      <c r="T284" s="366"/>
      <c r="U284" s="366"/>
      <c r="V284" s="366"/>
      <c r="W284" s="367"/>
      <c r="X284" s="366"/>
      <c r="Y284" s="367"/>
      <c r="Z284" s="366"/>
      <c r="AA284" s="367"/>
      <c r="AB284" s="366"/>
      <c r="AC284" s="367"/>
      <c r="AD284" s="368"/>
    </row>
    <row r="285" spans="1:30" s="369" customFormat="1" x14ac:dyDescent="0.25">
      <c r="A285" s="2"/>
      <c r="B285" s="2"/>
      <c r="C285" s="2"/>
      <c r="D285" s="2"/>
      <c r="E285" s="2"/>
      <c r="F285" s="2"/>
      <c r="G285" s="2"/>
      <c r="H285" s="2"/>
      <c r="I285" s="2"/>
      <c r="J285" s="629"/>
      <c r="K285" s="629"/>
      <c r="L285" s="629"/>
      <c r="M285" s="629"/>
      <c r="N285" s="629"/>
      <c r="O285" s="629"/>
      <c r="P285" s="629"/>
      <c r="Q285" s="366"/>
      <c r="R285" s="366"/>
      <c r="S285" s="366"/>
      <c r="T285" s="366"/>
      <c r="U285" s="366"/>
      <c r="V285" s="366"/>
      <c r="W285" s="367"/>
      <c r="X285" s="366"/>
      <c r="Y285" s="367"/>
      <c r="Z285" s="366"/>
      <c r="AA285" s="367"/>
      <c r="AB285" s="366"/>
      <c r="AC285" s="367"/>
      <c r="AD285" s="368"/>
    </row>
    <row r="286" spans="1:30" s="369" customFormat="1" x14ac:dyDescent="0.25">
      <c r="A286" s="2"/>
      <c r="B286" s="2"/>
      <c r="C286" s="2"/>
      <c r="D286" s="2"/>
      <c r="E286" s="2"/>
      <c r="F286" s="2"/>
      <c r="G286" s="2"/>
      <c r="H286" s="2"/>
      <c r="I286" s="2"/>
      <c r="J286" s="629"/>
      <c r="K286" s="629"/>
      <c r="L286" s="629"/>
      <c r="M286" s="629"/>
      <c r="N286" s="629"/>
      <c r="O286" s="629"/>
      <c r="P286" s="629"/>
      <c r="Q286" s="366"/>
      <c r="R286" s="366"/>
      <c r="S286" s="366"/>
      <c r="T286" s="366"/>
      <c r="U286" s="366"/>
      <c r="V286" s="366"/>
      <c r="W286" s="367"/>
      <c r="X286" s="366"/>
      <c r="Y286" s="367"/>
      <c r="Z286" s="366"/>
      <c r="AA286" s="367"/>
      <c r="AB286" s="366"/>
      <c r="AC286" s="367"/>
      <c r="AD286" s="368"/>
    </row>
    <row r="287" spans="1:30" s="369" customFormat="1" x14ac:dyDescent="0.25">
      <c r="A287" s="2"/>
      <c r="B287" s="2"/>
      <c r="C287" s="2"/>
      <c r="D287" s="2"/>
      <c r="E287" s="2"/>
      <c r="F287" s="2"/>
      <c r="G287" s="2"/>
      <c r="H287" s="2"/>
      <c r="I287" s="2"/>
      <c r="J287" s="629"/>
      <c r="K287" s="629"/>
      <c r="L287" s="629"/>
      <c r="M287" s="629"/>
      <c r="N287" s="629"/>
      <c r="O287" s="629"/>
      <c r="P287" s="629"/>
      <c r="Q287" s="366"/>
      <c r="R287" s="366"/>
      <c r="S287" s="366"/>
      <c r="T287" s="366"/>
      <c r="U287" s="366"/>
      <c r="V287" s="366"/>
      <c r="W287" s="367"/>
      <c r="X287" s="366"/>
      <c r="Y287" s="367"/>
      <c r="Z287" s="366"/>
      <c r="AA287" s="367"/>
      <c r="AB287" s="366"/>
      <c r="AC287" s="367"/>
      <c r="AD287" s="368"/>
    </row>
    <row r="288" spans="1:30" s="369" customFormat="1" x14ac:dyDescent="0.25">
      <c r="A288" s="2"/>
      <c r="B288" s="2"/>
      <c r="C288" s="2"/>
      <c r="D288" s="2"/>
      <c r="E288" s="2"/>
      <c r="F288" s="2"/>
      <c r="G288" s="2"/>
      <c r="H288" s="2"/>
      <c r="I288" s="2"/>
      <c r="J288" s="629"/>
      <c r="K288" s="629"/>
      <c r="L288" s="629"/>
      <c r="M288" s="629"/>
      <c r="N288" s="629"/>
      <c r="O288" s="629"/>
      <c r="P288" s="629"/>
      <c r="Q288" s="366"/>
      <c r="R288" s="366"/>
      <c r="S288" s="366"/>
      <c r="T288" s="366"/>
      <c r="U288" s="366"/>
      <c r="V288" s="366"/>
      <c r="W288" s="367"/>
      <c r="X288" s="366"/>
      <c r="Y288" s="367"/>
      <c r="Z288" s="366"/>
      <c r="AA288" s="367"/>
      <c r="AB288" s="366"/>
      <c r="AC288" s="367"/>
      <c r="AD288" s="368"/>
    </row>
    <row r="289" spans="1:30" s="369" customFormat="1" x14ac:dyDescent="0.25">
      <c r="A289" s="2"/>
      <c r="B289" s="2"/>
      <c r="C289" s="2"/>
      <c r="D289" s="2"/>
      <c r="E289" s="2"/>
      <c r="F289" s="2"/>
      <c r="G289" s="2"/>
      <c r="H289" s="2"/>
      <c r="I289" s="2"/>
      <c r="J289" s="629"/>
      <c r="K289" s="629"/>
      <c r="L289" s="629"/>
      <c r="M289" s="629"/>
      <c r="N289" s="629"/>
      <c r="O289" s="629"/>
      <c r="P289" s="629"/>
      <c r="Q289" s="366"/>
      <c r="R289" s="366"/>
      <c r="S289" s="366"/>
      <c r="T289" s="366"/>
      <c r="U289" s="366"/>
      <c r="V289" s="366"/>
      <c r="W289" s="367"/>
      <c r="X289" s="366"/>
      <c r="Y289" s="367"/>
      <c r="Z289" s="366"/>
      <c r="AA289" s="367"/>
      <c r="AB289" s="366"/>
      <c r="AC289" s="367"/>
      <c r="AD289" s="368"/>
    </row>
    <row r="290" spans="1:30" s="369" customFormat="1" x14ac:dyDescent="0.25">
      <c r="A290" s="2"/>
      <c r="B290" s="2"/>
      <c r="C290" s="2"/>
      <c r="D290" s="2"/>
      <c r="E290" s="2"/>
      <c r="F290" s="2"/>
      <c r="G290" s="2"/>
      <c r="H290" s="2"/>
      <c r="I290" s="2"/>
      <c r="J290" s="629"/>
      <c r="K290" s="629"/>
      <c r="L290" s="629"/>
      <c r="M290" s="629"/>
      <c r="N290" s="629"/>
      <c r="O290" s="629"/>
      <c r="P290" s="629"/>
      <c r="Q290" s="366"/>
      <c r="R290" s="366"/>
      <c r="S290" s="366"/>
      <c r="T290" s="366"/>
      <c r="U290" s="366"/>
      <c r="V290" s="366"/>
      <c r="W290" s="367"/>
      <c r="X290" s="366"/>
      <c r="Y290" s="367"/>
      <c r="Z290" s="366"/>
      <c r="AA290" s="367"/>
      <c r="AB290" s="366"/>
      <c r="AC290" s="367"/>
      <c r="AD290" s="368"/>
    </row>
    <row r="291" spans="1:30" s="369" customFormat="1" x14ac:dyDescent="0.25">
      <c r="A291" s="2"/>
      <c r="B291" s="2"/>
      <c r="C291" s="2"/>
      <c r="D291" s="2"/>
      <c r="E291" s="2"/>
      <c r="F291" s="2"/>
      <c r="G291" s="2"/>
      <c r="H291" s="2"/>
      <c r="I291" s="2"/>
      <c r="J291" s="629"/>
      <c r="K291" s="629"/>
      <c r="L291" s="629"/>
      <c r="M291" s="629"/>
      <c r="N291" s="629"/>
      <c r="O291" s="629"/>
      <c r="P291" s="629"/>
      <c r="Q291" s="366"/>
      <c r="R291" s="366"/>
      <c r="S291" s="366"/>
      <c r="T291" s="366"/>
      <c r="U291" s="366"/>
      <c r="V291" s="366"/>
      <c r="W291" s="367"/>
      <c r="X291" s="366"/>
      <c r="Y291" s="367"/>
      <c r="Z291" s="366"/>
      <c r="AA291" s="367"/>
      <c r="AB291" s="366"/>
      <c r="AC291" s="367"/>
      <c r="AD291" s="368"/>
    </row>
    <row r="292" spans="1:30" s="369" customFormat="1" x14ac:dyDescent="0.25">
      <c r="A292" s="2"/>
      <c r="B292" s="2"/>
      <c r="C292" s="2"/>
      <c r="D292" s="2"/>
      <c r="E292" s="2"/>
      <c r="F292" s="2"/>
      <c r="G292" s="2"/>
      <c r="H292" s="2"/>
      <c r="I292" s="2"/>
      <c r="J292" s="629"/>
      <c r="K292" s="629"/>
      <c r="L292" s="629"/>
      <c r="M292" s="629"/>
      <c r="N292" s="629"/>
      <c r="O292" s="629"/>
      <c r="P292" s="629"/>
      <c r="Q292" s="366"/>
      <c r="R292" s="366"/>
      <c r="S292" s="366"/>
      <c r="T292" s="366"/>
      <c r="U292" s="366"/>
      <c r="V292" s="366"/>
      <c r="W292" s="367"/>
      <c r="X292" s="366"/>
      <c r="Y292" s="367"/>
      <c r="Z292" s="366"/>
      <c r="AA292" s="367"/>
      <c r="AB292" s="366"/>
      <c r="AC292" s="367"/>
      <c r="AD292" s="368"/>
    </row>
    <row r="293" spans="1:30" s="369" customFormat="1" x14ac:dyDescent="0.25">
      <c r="A293" s="2"/>
      <c r="B293" s="2"/>
      <c r="C293" s="2"/>
      <c r="D293" s="2"/>
      <c r="E293" s="2"/>
      <c r="F293" s="2"/>
      <c r="G293" s="2"/>
      <c r="H293" s="2"/>
      <c r="I293" s="2"/>
      <c r="J293" s="629"/>
      <c r="K293" s="629"/>
      <c r="L293" s="629"/>
      <c r="M293" s="629"/>
      <c r="N293" s="629"/>
      <c r="O293" s="629"/>
      <c r="P293" s="629"/>
      <c r="Q293" s="366"/>
      <c r="R293" s="366"/>
      <c r="S293" s="366"/>
      <c r="T293" s="366"/>
      <c r="U293" s="366"/>
      <c r="V293" s="366"/>
      <c r="W293" s="367"/>
      <c r="X293" s="366"/>
      <c r="Y293" s="367"/>
      <c r="Z293" s="366"/>
      <c r="AA293" s="367"/>
      <c r="AB293" s="366"/>
      <c r="AC293" s="367"/>
      <c r="AD293" s="368"/>
    </row>
    <row r="294" spans="1:30" s="369" customFormat="1" x14ac:dyDescent="0.25">
      <c r="A294" s="2"/>
      <c r="B294" s="2"/>
      <c r="C294" s="2"/>
      <c r="D294" s="2"/>
      <c r="E294" s="2"/>
      <c r="F294" s="2"/>
      <c r="G294" s="2"/>
      <c r="H294" s="2"/>
      <c r="I294" s="2"/>
      <c r="J294" s="629"/>
      <c r="K294" s="629"/>
      <c r="L294" s="629"/>
      <c r="M294" s="629"/>
      <c r="N294" s="629"/>
      <c r="O294" s="629"/>
      <c r="P294" s="629"/>
      <c r="Q294" s="366"/>
      <c r="R294" s="366"/>
      <c r="S294" s="366"/>
      <c r="T294" s="366"/>
      <c r="U294" s="366"/>
      <c r="V294" s="366"/>
      <c r="W294" s="367"/>
      <c r="X294" s="366"/>
      <c r="Y294" s="367"/>
      <c r="Z294" s="366"/>
      <c r="AA294" s="367"/>
      <c r="AB294" s="366"/>
      <c r="AC294" s="367"/>
      <c r="AD294" s="368"/>
    </row>
    <row r="295" spans="1:30" s="369" customFormat="1" x14ac:dyDescent="0.25">
      <c r="A295" s="2"/>
      <c r="B295" s="2"/>
      <c r="C295" s="2"/>
      <c r="D295" s="2"/>
      <c r="E295" s="2"/>
      <c r="F295" s="2"/>
      <c r="G295" s="2"/>
      <c r="H295" s="2"/>
      <c r="I295" s="2"/>
      <c r="J295" s="629"/>
      <c r="K295" s="629"/>
      <c r="L295" s="629"/>
      <c r="M295" s="629"/>
      <c r="N295" s="629"/>
      <c r="O295" s="629"/>
      <c r="P295" s="629"/>
      <c r="Q295" s="366"/>
      <c r="R295" s="366"/>
      <c r="S295" s="366"/>
      <c r="T295" s="366"/>
      <c r="U295" s="366"/>
      <c r="V295" s="366"/>
      <c r="W295" s="367"/>
      <c r="X295" s="366"/>
      <c r="Y295" s="367"/>
      <c r="Z295" s="366"/>
      <c r="AA295" s="367"/>
      <c r="AB295" s="366"/>
      <c r="AC295" s="367"/>
      <c r="AD295" s="368"/>
    </row>
    <row r="296" spans="1:30" s="369" customFormat="1" x14ac:dyDescent="0.25">
      <c r="A296" s="2"/>
      <c r="B296" s="2"/>
      <c r="C296" s="2"/>
      <c r="D296" s="2"/>
      <c r="E296" s="2"/>
      <c r="F296" s="2"/>
      <c r="G296" s="2"/>
      <c r="H296" s="2"/>
      <c r="I296" s="2"/>
      <c r="J296" s="629"/>
      <c r="K296" s="629"/>
      <c r="L296" s="629"/>
      <c r="M296" s="629"/>
      <c r="N296" s="629"/>
      <c r="O296" s="629"/>
      <c r="P296" s="629"/>
      <c r="Q296" s="366"/>
      <c r="R296" s="366"/>
      <c r="S296" s="366"/>
      <c r="T296" s="366"/>
      <c r="U296" s="366"/>
      <c r="V296" s="366"/>
      <c r="W296" s="367"/>
      <c r="X296" s="366"/>
      <c r="Y296" s="367"/>
      <c r="Z296" s="366"/>
      <c r="AA296" s="367"/>
      <c r="AB296" s="366"/>
      <c r="AC296" s="367"/>
      <c r="AD296" s="368"/>
    </row>
    <row r="297" spans="1:30" s="369" customFormat="1" x14ac:dyDescent="0.25">
      <c r="A297" s="2"/>
      <c r="B297" s="2"/>
      <c r="C297" s="2"/>
      <c r="D297" s="2"/>
      <c r="E297" s="2"/>
      <c r="F297" s="2"/>
      <c r="G297" s="2"/>
      <c r="H297" s="2"/>
      <c r="I297" s="2"/>
      <c r="J297" s="629"/>
      <c r="K297" s="629"/>
      <c r="L297" s="629"/>
      <c r="M297" s="629"/>
      <c r="N297" s="629"/>
      <c r="O297" s="629"/>
      <c r="P297" s="629"/>
      <c r="Q297" s="366"/>
      <c r="R297" s="366"/>
      <c r="S297" s="366"/>
      <c r="T297" s="366"/>
      <c r="U297" s="366"/>
      <c r="V297" s="366"/>
      <c r="W297" s="367"/>
      <c r="X297" s="366"/>
      <c r="Y297" s="367"/>
      <c r="Z297" s="366"/>
      <c r="AA297" s="367"/>
      <c r="AB297" s="366"/>
      <c r="AC297" s="367"/>
      <c r="AD297" s="368"/>
    </row>
    <row r="298" spans="1:30" s="369" customFormat="1" x14ac:dyDescent="0.25">
      <c r="A298" s="2"/>
      <c r="B298" s="2"/>
      <c r="C298" s="2"/>
      <c r="D298" s="2"/>
      <c r="E298" s="2"/>
      <c r="F298" s="2"/>
      <c r="G298" s="2"/>
      <c r="H298" s="2"/>
      <c r="I298" s="2"/>
      <c r="J298" s="629"/>
      <c r="K298" s="629"/>
      <c r="L298" s="629"/>
      <c r="M298" s="629"/>
      <c r="N298" s="629"/>
      <c r="O298" s="629"/>
      <c r="P298" s="629"/>
      <c r="Q298" s="366"/>
      <c r="R298" s="366"/>
      <c r="S298" s="366"/>
      <c r="T298" s="366"/>
      <c r="U298" s="366"/>
      <c r="V298" s="366"/>
      <c r="W298" s="367"/>
      <c r="X298" s="366"/>
      <c r="Y298" s="367"/>
      <c r="Z298" s="366"/>
      <c r="AA298" s="367"/>
      <c r="AB298" s="366"/>
      <c r="AC298" s="367"/>
      <c r="AD298" s="368"/>
    </row>
    <row r="299" spans="1:30" s="369" customFormat="1" x14ac:dyDescent="0.25">
      <c r="A299" s="2"/>
      <c r="B299" s="2"/>
      <c r="C299" s="2"/>
      <c r="D299" s="2"/>
      <c r="E299" s="2"/>
      <c r="F299" s="2"/>
      <c r="G299" s="2"/>
      <c r="H299" s="2"/>
      <c r="I299" s="2"/>
      <c r="J299" s="629"/>
      <c r="K299" s="629"/>
      <c r="L299" s="629"/>
      <c r="M299" s="629"/>
      <c r="N299" s="629"/>
      <c r="O299" s="629"/>
      <c r="P299" s="629"/>
      <c r="Q299" s="366"/>
      <c r="R299" s="366"/>
      <c r="S299" s="366"/>
      <c r="T299" s="366"/>
      <c r="U299" s="366"/>
      <c r="V299" s="366"/>
      <c r="W299" s="367"/>
      <c r="X299" s="366"/>
      <c r="Y299" s="367"/>
      <c r="Z299" s="366"/>
      <c r="AA299" s="367"/>
      <c r="AB299" s="366"/>
      <c r="AC299" s="367"/>
      <c r="AD299" s="368"/>
    </row>
    <row r="300" spans="1:30" s="369" customFormat="1" x14ac:dyDescent="0.25">
      <c r="A300" s="2"/>
      <c r="B300" s="2"/>
      <c r="C300" s="2"/>
      <c r="D300" s="2"/>
      <c r="E300" s="2"/>
      <c r="F300" s="2"/>
      <c r="G300" s="2"/>
      <c r="H300" s="2"/>
      <c r="I300" s="2"/>
      <c r="J300" s="629"/>
      <c r="K300" s="629"/>
      <c r="L300" s="629"/>
      <c r="M300" s="629"/>
      <c r="N300" s="629"/>
      <c r="O300" s="629"/>
      <c r="P300" s="629"/>
      <c r="Q300" s="366"/>
      <c r="R300" s="366"/>
      <c r="S300" s="366"/>
      <c r="T300" s="366"/>
      <c r="U300" s="366"/>
      <c r="V300" s="366"/>
      <c r="W300" s="367"/>
      <c r="X300" s="366"/>
      <c r="Y300" s="367"/>
      <c r="Z300" s="366"/>
      <c r="AA300" s="367"/>
      <c r="AB300" s="366"/>
      <c r="AC300" s="367"/>
      <c r="AD300" s="368"/>
    </row>
    <row r="301" spans="1:30" s="369" customFormat="1" x14ac:dyDescent="0.25">
      <c r="A301" s="2"/>
      <c r="B301" s="2"/>
      <c r="C301" s="2"/>
      <c r="D301" s="2"/>
      <c r="E301" s="2"/>
      <c r="F301" s="2"/>
      <c r="G301" s="2"/>
      <c r="H301" s="2"/>
      <c r="I301" s="2"/>
      <c r="J301" s="629"/>
      <c r="K301" s="629"/>
      <c r="L301" s="629"/>
      <c r="M301" s="629"/>
      <c r="N301" s="629"/>
      <c r="O301" s="629"/>
      <c r="P301" s="629"/>
      <c r="Q301" s="366"/>
      <c r="R301" s="366"/>
      <c r="S301" s="366"/>
      <c r="T301" s="366"/>
      <c r="U301" s="366"/>
      <c r="V301" s="366"/>
      <c r="W301" s="367"/>
      <c r="X301" s="366"/>
      <c r="Y301" s="367"/>
      <c r="Z301" s="366"/>
      <c r="AA301" s="367"/>
      <c r="AB301" s="366"/>
      <c r="AC301" s="367"/>
      <c r="AD301" s="368"/>
    </row>
    <row r="302" spans="1:30" s="369" customFormat="1" x14ac:dyDescent="0.25">
      <c r="A302" s="2"/>
      <c r="B302" s="2"/>
      <c r="C302" s="2"/>
      <c r="D302" s="2"/>
      <c r="E302" s="2"/>
      <c r="F302" s="2"/>
      <c r="G302" s="2"/>
      <c r="H302" s="2"/>
      <c r="I302" s="2"/>
      <c r="J302" s="629"/>
      <c r="K302" s="629"/>
      <c r="L302" s="629"/>
      <c r="M302" s="629"/>
      <c r="N302" s="629"/>
      <c r="O302" s="629"/>
      <c r="P302" s="629"/>
      <c r="Q302" s="366"/>
      <c r="R302" s="366"/>
      <c r="S302" s="366"/>
      <c r="T302" s="366"/>
      <c r="U302" s="366"/>
      <c r="V302" s="366"/>
      <c r="W302" s="367"/>
      <c r="X302" s="366"/>
      <c r="Y302" s="367"/>
      <c r="Z302" s="366"/>
      <c r="AA302" s="367"/>
      <c r="AB302" s="366"/>
      <c r="AC302" s="367"/>
      <c r="AD302" s="368"/>
    </row>
    <row r="303" spans="1:30" s="369" customFormat="1" x14ac:dyDescent="0.25">
      <c r="A303" s="2"/>
      <c r="B303" s="2"/>
      <c r="C303" s="2"/>
      <c r="D303" s="2"/>
      <c r="E303" s="2"/>
      <c r="F303" s="2"/>
      <c r="G303" s="2"/>
      <c r="H303" s="2"/>
      <c r="I303" s="2"/>
      <c r="J303" s="629"/>
      <c r="K303" s="629"/>
      <c r="L303" s="629"/>
      <c r="M303" s="629"/>
      <c r="N303" s="629"/>
      <c r="O303" s="629"/>
      <c r="P303" s="629"/>
      <c r="Q303" s="366"/>
      <c r="R303" s="366"/>
      <c r="S303" s="366"/>
      <c r="T303" s="366"/>
      <c r="U303" s="366"/>
      <c r="V303" s="366"/>
      <c r="W303" s="367"/>
      <c r="X303" s="366"/>
      <c r="Y303" s="367"/>
      <c r="Z303" s="366"/>
      <c r="AA303" s="367"/>
      <c r="AB303" s="366"/>
      <c r="AC303" s="367"/>
      <c r="AD303" s="368"/>
    </row>
    <row r="304" spans="1:30" s="369" customFormat="1" x14ac:dyDescent="0.25">
      <c r="A304" s="2"/>
      <c r="B304" s="2"/>
      <c r="C304" s="2"/>
      <c r="D304" s="2"/>
      <c r="E304" s="2"/>
      <c r="F304" s="2"/>
      <c r="G304" s="2"/>
      <c r="H304" s="2"/>
      <c r="I304" s="2"/>
      <c r="J304" s="629"/>
      <c r="K304" s="629"/>
      <c r="L304" s="629"/>
      <c r="M304" s="629"/>
      <c r="N304" s="629"/>
      <c r="O304" s="629"/>
      <c r="P304" s="629"/>
      <c r="Q304" s="366"/>
      <c r="R304" s="366"/>
      <c r="S304" s="366"/>
      <c r="T304" s="366"/>
      <c r="U304" s="366"/>
      <c r="V304" s="366"/>
      <c r="W304" s="367"/>
      <c r="X304" s="366"/>
      <c r="Y304" s="367"/>
      <c r="Z304" s="366"/>
      <c r="AA304" s="367"/>
      <c r="AB304" s="366"/>
      <c r="AC304" s="367"/>
      <c r="AD304" s="368"/>
    </row>
    <row r="305" spans="1:30" s="369" customFormat="1" x14ac:dyDescent="0.25">
      <c r="A305" s="2"/>
      <c r="B305" s="2"/>
      <c r="C305" s="2"/>
      <c r="D305" s="2"/>
      <c r="E305" s="2"/>
      <c r="F305" s="2"/>
      <c r="G305" s="2"/>
      <c r="H305" s="2"/>
      <c r="I305" s="2"/>
      <c r="J305" s="629"/>
      <c r="K305" s="629"/>
      <c r="L305" s="629"/>
      <c r="M305" s="629"/>
      <c r="N305" s="629"/>
      <c r="O305" s="629"/>
      <c r="P305" s="629"/>
      <c r="Q305" s="366"/>
      <c r="R305" s="366"/>
      <c r="S305" s="366"/>
      <c r="T305" s="366"/>
      <c r="U305" s="366"/>
      <c r="V305" s="366"/>
      <c r="W305" s="367"/>
      <c r="X305" s="366"/>
      <c r="Y305" s="367"/>
      <c r="Z305" s="366"/>
      <c r="AA305" s="367"/>
      <c r="AB305" s="366"/>
      <c r="AC305" s="367"/>
      <c r="AD305" s="368"/>
    </row>
    <row r="306" spans="1:30" s="369" customFormat="1" x14ac:dyDescent="0.25">
      <c r="A306" s="2"/>
      <c r="B306" s="2"/>
      <c r="C306" s="2"/>
      <c r="D306" s="2"/>
      <c r="E306" s="2"/>
      <c r="F306" s="2"/>
      <c r="G306" s="2"/>
      <c r="H306" s="2"/>
      <c r="I306" s="2"/>
      <c r="J306" s="629"/>
      <c r="K306" s="629"/>
      <c r="L306" s="629"/>
      <c r="M306" s="629"/>
      <c r="N306" s="629"/>
      <c r="O306" s="629"/>
      <c r="P306" s="629"/>
      <c r="Q306" s="366"/>
      <c r="R306" s="366"/>
      <c r="S306" s="366"/>
      <c r="T306" s="366"/>
      <c r="U306" s="366"/>
      <c r="V306" s="366"/>
      <c r="W306" s="367"/>
      <c r="X306" s="366"/>
      <c r="Y306" s="367"/>
      <c r="Z306" s="366"/>
      <c r="AA306" s="367"/>
      <c r="AB306" s="366"/>
      <c r="AC306" s="367"/>
      <c r="AD306" s="368"/>
    </row>
    <row r="307" spans="1:30" s="369" customFormat="1" x14ac:dyDescent="0.25">
      <c r="A307" s="2"/>
      <c r="B307" s="2"/>
      <c r="C307" s="2"/>
      <c r="D307" s="2"/>
      <c r="E307" s="2"/>
      <c r="F307" s="2"/>
      <c r="G307" s="2"/>
      <c r="H307" s="2"/>
      <c r="I307" s="2"/>
      <c r="J307" s="629"/>
      <c r="K307" s="629"/>
      <c r="L307" s="629"/>
      <c r="M307" s="629"/>
      <c r="N307" s="629"/>
      <c r="O307" s="629"/>
      <c r="P307" s="629"/>
      <c r="Q307" s="366"/>
      <c r="R307" s="366"/>
      <c r="S307" s="366"/>
      <c r="T307" s="366"/>
      <c r="U307" s="366"/>
      <c r="V307" s="366"/>
      <c r="W307" s="367"/>
      <c r="X307" s="366"/>
      <c r="Y307" s="367"/>
      <c r="Z307" s="366"/>
      <c r="AA307" s="367"/>
      <c r="AB307" s="366"/>
      <c r="AC307" s="367"/>
      <c r="AD307" s="368"/>
    </row>
    <row r="308" spans="1:30" s="369" customFormat="1" x14ac:dyDescent="0.25">
      <c r="A308" s="2"/>
      <c r="B308" s="2"/>
      <c r="C308" s="2"/>
      <c r="D308" s="2"/>
      <c r="E308" s="2"/>
      <c r="F308" s="2"/>
      <c r="G308" s="2"/>
      <c r="H308" s="2"/>
      <c r="I308" s="2"/>
      <c r="J308" s="629"/>
      <c r="K308" s="629"/>
      <c r="L308" s="629"/>
      <c r="M308" s="629"/>
      <c r="N308" s="629"/>
      <c r="O308" s="629"/>
      <c r="P308" s="629"/>
      <c r="Q308" s="366"/>
      <c r="R308" s="366"/>
      <c r="S308" s="366"/>
      <c r="T308" s="366"/>
      <c r="U308" s="366"/>
      <c r="V308" s="366"/>
      <c r="W308" s="367"/>
      <c r="X308" s="366"/>
      <c r="Y308" s="367"/>
      <c r="Z308" s="366"/>
      <c r="AA308" s="367"/>
      <c r="AB308" s="366"/>
      <c r="AC308" s="367"/>
      <c r="AD308" s="368"/>
    </row>
    <row r="309" spans="1:30" s="369" customFormat="1" x14ac:dyDescent="0.25">
      <c r="A309" s="2"/>
      <c r="B309" s="2"/>
      <c r="C309" s="2"/>
      <c r="D309" s="2"/>
      <c r="E309" s="2"/>
      <c r="F309" s="2"/>
      <c r="G309" s="2"/>
      <c r="H309" s="2"/>
      <c r="I309" s="2"/>
      <c r="J309" s="629"/>
      <c r="K309" s="629"/>
      <c r="L309" s="629"/>
      <c r="M309" s="629"/>
      <c r="N309" s="629"/>
      <c r="O309" s="629"/>
      <c r="P309" s="629"/>
      <c r="Q309" s="366"/>
      <c r="R309" s="366"/>
      <c r="S309" s="366"/>
      <c r="T309" s="366"/>
      <c r="U309" s="366"/>
      <c r="V309" s="366"/>
      <c r="W309" s="367"/>
      <c r="X309" s="366"/>
      <c r="Y309" s="367"/>
      <c r="Z309" s="366"/>
      <c r="AA309" s="367"/>
      <c r="AB309" s="366"/>
      <c r="AC309" s="367"/>
      <c r="AD309" s="368"/>
    </row>
    <row r="310" spans="1:30" s="369" customFormat="1" x14ac:dyDescent="0.25">
      <c r="A310" s="2"/>
      <c r="B310" s="2"/>
      <c r="C310" s="2"/>
      <c r="D310" s="2"/>
      <c r="E310" s="2"/>
      <c r="F310" s="2"/>
      <c r="G310" s="2"/>
      <c r="H310" s="2"/>
      <c r="I310" s="2"/>
      <c r="J310" s="629"/>
      <c r="K310" s="629"/>
      <c r="L310" s="629"/>
      <c r="M310" s="629"/>
      <c r="N310" s="629"/>
      <c r="O310" s="629"/>
      <c r="P310" s="629"/>
      <c r="Q310" s="366"/>
      <c r="R310" s="366"/>
      <c r="S310" s="366"/>
      <c r="T310" s="366"/>
      <c r="U310" s="366"/>
      <c r="V310" s="366"/>
      <c r="W310" s="367"/>
      <c r="X310" s="366"/>
      <c r="Y310" s="367"/>
      <c r="Z310" s="366"/>
      <c r="AA310" s="367"/>
      <c r="AB310" s="366"/>
      <c r="AC310" s="367"/>
      <c r="AD310" s="368"/>
    </row>
    <row r="311" spans="1:30" s="369" customFormat="1" x14ac:dyDescent="0.25">
      <c r="A311" s="2"/>
      <c r="B311" s="2"/>
      <c r="C311" s="2"/>
      <c r="D311" s="2"/>
      <c r="E311" s="2"/>
      <c r="F311" s="2"/>
      <c r="G311" s="2"/>
      <c r="H311" s="2"/>
      <c r="I311" s="2"/>
      <c r="J311" s="629"/>
      <c r="K311" s="629"/>
      <c r="L311" s="629"/>
      <c r="M311" s="629"/>
      <c r="N311" s="629"/>
      <c r="O311" s="629"/>
      <c r="P311" s="629"/>
      <c r="Q311" s="366"/>
      <c r="R311" s="366"/>
      <c r="S311" s="366"/>
      <c r="T311" s="366"/>
      <c r="U311" s="366"/>
      <c r="V311" s="366"/>
      <c r="W311" s="367"/>
      <c r="X311" s="366"/>
      <c r="Y311" s="367"/>
      <c r="Z311" s="366"/>
      <c r="AA311" s="367"/>
      <c r="AB311" s="366"/>
      <c r="AC311" s="367"/>
      <c r="AD311" s="368"/>
    </row>
    <row r="312" spans="1:30" s="369" customFormat="1" x14ac:dyDescent="0.25">
      <c r="A312" s="2"/>
      <c r="B312" s="2"/>
      <c r="C312" s="2"/>
      <c r="D312" s="2"/>
      <c r="E312" s="2"/>
      <c r="F312" s="2"/>
      <c r="G312" s="2"/>
      <c r="H312" s="2"/>
      <c r="I312" s="2"/>
      <c r="J312" s="629"/>
      <c r="K312" s="629"/>
      <c r="L312" s="629"/>
      <c r="M312" s="629"/>
      <c r="N312" s="629"/>
      <c r="O312" s="629"/>
      <c r="P312" s="629"/>
      <c r="Q312" s="366"/>
      <c r="R312" s="366"/>
      <c r="S312" s="366"/>
      <c r="T312" s="366"/>
      <c r="U312" s="366"/>
      <c r="V312" s="366"/>
      <c r="W312" s="367"/>
      <c r="X312" s="366"/>
      <c r="Y312" s="367"/>
      <c r="Z312" s="366"/>
      <c r="AA312" s="367"/>
      <c r="AB312" s="366"/>
      <c r="AC312" s="367"/>
      <c r="AD312" s="368"/>
    </row>
    <row r="313" spans="1:30" s="369" customFormat="1" x14ac:dyDescent="0.25">
      <c r="A313" s="2"/>
      <c r="B313" s="2"/>
      <c r="C313" s="2"/>
      <c r="D313" s="2"/>
      <c r="E313" s="2"/>
      <c r="F313" s="2"/>
      <c r="G313" s="2"/>
      <c r="H313" s="2"/>
      <c r="I313" s="2"/>
      <c r="J313" s="629"/>
      <c r="K313" s="629"/>
      <c r="L313" s="629"/>
      <c r="M313" s="629"/>
      <c r="N313" s="629"/>
      <c r="O313" s="629"/>
      <c r="P313" s="629"/>
      <c r="Q313" s="366"/>
      <c r="R313" s="366"/>
      <c r="S313" s="366"/>
      <c r="T313" s="366"/>
      <c r="U313" s="366"/>
      <c r="V313" s="366"/>
      <c r="W313" s="367"/>
      <c r="X313" s="366"/>
      <c r="Y313" s="367"/>
      <c r="Z313" s="366"/>
      <c r="AA313" s="367"/>
      <c r="AB313" s="366"/>
      <c r="AC313" s="367"/>
      <c r="AD313" s="368"/>
    </row>
    <row r="314" spans="1:30" s="369" customFormat="1" x14ac:dyDescent="0.25">
      <c r="A314" s="2"/>
      <c r="B314" s="2"/>
      <c r="C314" s="2"/>
      <c r="D314" s="2"/>
      <c r="E314" s="2"/>
      <c r="F314" s="2"/>
      <c r="G314" s="2"/>
      <c r="H314" s="2"/>
      <c r="I314" s="2"/>
      <c r="J314" s="629"/>
      <c r="K314" s="629"/>
      <c r="L314" s="629"/>
      <c r="M314" s="629"/>
      <c r="N314" s="629"/>
      <c r="O314" s="629"/>
      <c r="P314" s="629"/>
      <c r="Q314" s="366"/>
      <c r="R314" s="366"/>
      <c r="S314" s="366"/>
      <c r="T314" s="366"/>
      <c r="U314" s="366"/>
      <c r="V314" s="366"/>
      <c r="W314" s="367"/>
      <c r="X314" s="366"/>
      <c r="Y314" s="367"/>
      <c r="Z314" s="366"/>
      <c r="AA314" s="367"/>
      <c r="AB314" s="366"/>
      <c r="AC314" s="367"/>
      <c r="AD314" s="368"/>
    </row>
    <row r="315" spans="1:30" s="369" customFormat="1" x14ac:dyDescent="0.25">
      <c r="A315" s="2"/>
      <c r="B315" s="2"/>
      <c r="C315" s="2"/>
      <c r="D315" s="2"/>
      <c r="E315" s="2"/>
      <c r="F315" s="2"/>
      <c r="G315" s="2"/>
      <c r="H315" s="2"/>
      <c r="I315" s="2"/>
      <c r="J315" s="629"/>
      <c r="K315" s="629"/>
      <c r="L315" s="629"/>
      <c r="M315" s="629"/>
      <c r="N315" s="629"/>
      <c r="O315" s="629"/>
      <c r="P315" s="629"/>
      <c r="Q315" s="366"/>
      <c r="R315" s="366"/>
      <c r="S315" s="366"/>
      <c r="T315" s="366"/>
      <c r="U315" s="366"/>
      <c r="V315" s="366"/>
      <c r="W315" s="367"/>
      <c r="X315" s="366"/>
      <c r="Y315" s="367"/>
      <c r="Z315" s="366"/>
      <c r="AA315" s="367"/>
      <c r="AB315" s="366"/>
      <c r="AC315" s="367"/>
      <c r="AD315" s="368"/>
    </row>
    <row r="316" spans="1:30" s="369" customFormat="1" x14ac:dyDescent="0.25">
      <c r="A316" s="2"/>
      <c r="B316" s="2"/>
      <c r="C316" s="2"/>
      <c r="D316" s="2"/>
      <c r="E316" s="2"/>
      <c r="F316" s="2"/>
      <c r="G316" s="2"/>
      <c r="H316" s="2"/>
      <c r="I316" s="2"/>
      <c r="J316" s="629"/>
      <c r="K316" s="629"/>
      <c r="L316" s="629"/>
      <c r="M316" s="629"/>
      <c r="N316" s="629"/>
      <c r="O316" s="629"/>
      <c r="P316" s="629"/>
      <c r="Q316" s="366"/>
      <c r="R316" s="366"/>
      <c r="S316" s="366"/>
      <c r="T316" s="366"/>
      <c r="U316" s="366"/>
      <c r="V316" s="366"/>
      <c r="W316" s="367"/>
      <c r="X316" s="366"/>
      <c r="Y316" s="367"/>
      <c r="Z316" s="366"/>
      <c r="AA316" s="367"/>
      <c r="AB316" s="366"/>
      <c r="AC316" s="367"/>
      <c r="AD316" s="368"/>
    </row>
    <row r="317" spans="1:30" s="369" customFormat="1" x14ac:dyDescent="0.25">
      <c r="A317" s="2"/>
      <c r="B317" s="2"/>
      <c r="C317" s="2"/>
      <c r="D317" s="2"/>
      <c r="E317" s="2"/>
      <c r="F317" s="2"/>
      <c r="G317" s="2"/>
      <c r="H317" s="2"/>
      <c r="I317" s="2"/>
      <c r="J317" s="629"/>
      <c r="K317" s="629"/>
      <c r="L317" s="629"/>
      <c r="M317" s="629"/>
      <c r="N317" s="629"/>
      <c r="O317" s="629"/>
      <c r="P317" s="629"/>
      <c r="Q317" s="366"/>
      <c r="R317" s="366"/>
      <c r="S317" s="366"/>
      <c r="T317" s="366"/>
      <c r="U317" s="366"/>
      <c r="V317" s="366"/>
      <c r="W317" s="367"/>
      <c r="X317" s="366"/>
      <c r="Y317" s="367"/>
      <c r="Z317" s="366"/>
      <c r="AA317" s="367"/>
      <c r="AB317" s="366"/>
      <c r="AC317" s="367"/>
      <c r="AD317" s="368"/>
    </row>
    <row r="318" spans="1:30" s="369" customFormat="1" x14ac:dyDescent="0.25">
      <c r="A318" s="2"/>
      <c r="B318" s="2"/>
      <c r="C318" s="2"/>
      <c r="D318" s="2"/>
      <c r="E318" s="2"/>
      <c r="F318" s="2"/>
      <c r="G318" s="2"/>
      <c r="H318" s="2"/>
      <c r="I318" s="2"/>
      <c r="J318" s="629"/>
      <c r="K318" s="629"/>
      <c r="L318" s="629"/>
      <c r="M318" s="629"/>
      <c r="N318" s="629"/>
      <c r="O318" s="629"/>
      <c r="P318" s="629"/>
      <c r="Q318" s="366"/>
      <c r="R318" s="366"/>
      <c r="S318" s="366"/>
      <c r="T318" s="366"/>
      <c r="U318" s="366"/>
      <c r="V318" s="366"/>
      <c r="W318" s="367"/>
      <c r="X318" s="366"/>
      <c r="Y318" s="367"/>
      <c r="Z318" s="366"/>
      <c r="AA318" s="367"/>
      <c r="AB318" s="366"/>
      <c r="AC318" s="367"/>
      <c r="AD318" s="368"/>
    </row>
    <row r="319" spans="1:30" s="369" customFormat="1" x14ac:dyDescent="0.25">
      <c r="A319" s="2"/>
      <c r="B319" s="2"/>
      <c r="C319" s="2"/>
      <c r="D319" s="2"/>
      <c r="E319" s="2"/>
      <c r="F319" s="2"/>
      <c r="G319" s="2"/>
      <c r="H319" s="2"/>
      <c r="I319" s="2"/>
      <c r="J319" s="629"/>
      <c r="K319" s="629"/>
      <c r="L319" s="629"/>
      <c r="M319" s="629"/>
      <c r="N319" s="629"/>
      <c r="O319" s="629"/>
      <c r="P319" s="629"/>
      <c r="Q319" s="366"/>
      <c r="R319" s="366"/>
      <c r="S319" s="366"/>
      <c r="T319" s="366"/>
      <c r="U319" s="366"/>
      <c r="V319" s="366"/>
      <c r="W319" s="367"/>
      <c r="X319" s="366"/>
      <c r="Y319" s="367"/>
      <c r="Z319" s="366"/>
      <c r="AA319" s="367"/>
      <c r="AB319" s="366"/>
      <c r="AC319" s="367"/>
      <c r="AD319" s="368"/>
    </row>
    <row r="320" spans="1:30" s="369" customFormat="1" x14ac:dyDescent="0.25">
      <c r="A320" s="2"/>
      <c r="B320" s="2"/>
      <c r="C320" s="2"/>
      <c r="D320" s="2"/>
      <c r="E320" s="2"/>
      <c r="F320" s="2"/>
      <c r="G320" s="2"/>
      <c r="H320" s="2"/>
      <c r="I320" s="2"/>
      <c r="J320" s="629"/>
      <c r="K320" s="629"/>
      <c r="L320" s="629"/>
      <c r="M320" s="629"/>
      <c r="N320" s="629"/>
      <c r="O320" s="629"/>
      <c r="P320" s="629"/>
      <c r="Q320" s="366"/>
      <c r="R320" s="366"/>
      <c r="S320" s="366"/>
      <c r="T320" s="366"/>
      <c r="U320" s="366"/>
      <c r="V320" s="366"/>
      <c r="W320" s="367"/>
      <c r="X320" s="366"/>
      <c r="Y320" s="367"/>
      <c r="Z320" s="366"/>
      <c r="AA320" s="367"/>
      <c r="AB320" s="366"/>
      <c r="AC320" s="367"/>
      <c r="AD320" s="368"/>
    </row>
    <row r="321" spans="1:30" s="369" customFormat="1" x14ac:dyDescent="0.25">
      <c r="A321" s="2"/>
      <c r="B321" s="2"/>
      <c r="C321" s="2"/>
      <c r="D321" s="2"/>
      <c r="E321" s="2"/>
      <c r="F321" s="2"/>
      <c r="G321" s="2"/>
      <c r="H321" s="2"/>
      <c r="I321" s="2"/>
      <c r="J321" s="629"/>
      <c r="K321" s="629"/>
      <c r="L321" s="629"/>
      <c r="M321" s="629"/>
      <c r="N321" s="629"/>
      <c r="O321" s="629"/>
      <c r="P321" s="629"/>
      <c r="Q321" s="366"/>
      <c r="R321" s="366"/>
      <c r="S321" s="366"/>
      <c r="T321" s="366"/>
      <c r="U321" s="366"/>
      <c r="V321" s="366"/>
      <c r="W321" s="367"/>
      <c r="X321" s="366"/>
      <c r="Y321" s="367"/>
      <c r="Z321" s="366"/>
      <c r="AA321" s="367"/>
      <c r="AB321" s="366"/>
      <c r="AC321" s="367"/>
      <c r="AD321" s="368"/>
    </row>
    <row r="322" spans="1:30" s="369" customFormat="1" x14ac:dyDescent="0.25">
      <c r="A322" s="2"/>
      <c r="B322" s="2"/>
      <c r="C322" s="2"/>
      <c r="D322" s="2"/>
      <c r="E322" s="2"/>
      <c r="F322" s="2"/>
      <c r="G322" s="2"/>
      <c r="H322" s="2"/>
      <c r="I322" s="2"/>
      <c r="J322" s="629"/>
      <c r="K322" s="629"/>
      <c r="L322" s="629"/>
      <c r="M322" s="629"/>
      <c r="N322" s="629"/>
      <c r="O322" s="629"/>
      <c r="P322" s="629"/>
      <c r="Q322" s="366"/>
      <c r="R322" s="366"/>
      <c r="S322" s="366"/>
      <c r="T322" s="366"/>
      <c r="U322" s="366"/>
      <c r="V322" s="366"/>
      <c r="W322" s="367"/>
      <c r="X322" s="366"/>
      <c r="Y322" s="367"/>
      <c r="Z322" s="366"/>
      <c r="AA322" s="367"/>
      <c r="AB322" s="366"/>
      <c r="AC322" s="367"/>
      <c r="AD322" s="368"/>
    </row>
    <row r="323" spans="1:30" s="369" customFormat="1" x14ac:dyDescent="0.25">
      <c r="A323" s="2"/>
      <c r="B323" s="2"/>
      <c r="C323" s="2"/>
      <c r="D323" s="2"/>
      <c r="E323" s="2"/>
      <c r="F323" s="2"/>
      <c r="G323" s="2"/>
      <c r="H323" s="2"/>
      <c r="I323" s="2"/>
      <c r="J323" s="629"/>
      <c r="K323" s="629"/>
      <c r="L323" s="629"/>
      <c r="M323" s="629"/>
      <c r="N323" s="629"/>
      <c r="O323" s="629"/>
      <c r="P323" s="629"/>
      <c r="Q323" s="366"/>
      <c r="R323" s="366"/>
      <c r="S323" s="366"/>
      <c r="T323" s="366"/>
      <c r="U323" s="366"/>
      <c r="V323" s="366"/>
      <c r="W323" s="367"/>
      <c r="X323" s="366"/>
      <c r="Y323" s="367"/>
      <c r="Z323" s="366"/>
      <c r="AA323" s="367"/>
      <c r="AB323" s="366"/>
      <c r="AC323" s="367"/>
      <c r="AD323" s="368"/>
    </row>
    <row r="324" spans="1:30" s="369" customFormat="1" x14ac:dyDescent="0.25">
      <c r="A324" s="2"/>
      <c r="B324" s="2"/>
      <c r="C324" s="2"/>
      <c r="D324" s="2"/>
      <c r="E324" s="2"/>
      <c r="F324" s="2"/>
      <c r="G324" s="2"/>
      <c r="H324" s="2"/>
      <c r="I324" s="2"/>
      <c r="J324" s="629"/>
      <c r="K324" s="629"/>
      <c r="L324" s="629"/>
      <c r="M324" s="629"/>
      <c r="N324" s="629"/>
      <c r="O324" s="629"/>
      <c r="P324" s="629"/>
      <c r="Q324" s="366"/>
      <c r="R324" s="366"/>
      <c r="S324" s="366"/>
      <c r="T324" s="366"/>
      <c r="U324" s="366"/>
      <c r="V324" s="366"/>
      <c r="W324" s="367"/>
      <c r="X324" s="366"/>
      <c r="Y324" s="367"/>
      <c r="Z324" s="366"/>
      <c r="AA324" s="367"/>
      <c r="AB324" s="366"/>
      <c r="AC324" s="367"/>
      <c r="AD324" s="368"/>
    </row>
    <row r="325" spans="1:30" s="369" customFormat="1" x14ac:dyDescent="0.25">
      <c r="A325" s="2"/>
      <c r="B325" s="2"/>
      <c r="C325" s="2"/>
      <c r="D325" s="2"/>
      <c r="E325" s="2"/>
      <c r="F325" s="2"/>
      <c r="G325" s="2"/>
      <c r="H325" s="2"/>
      <c r="I325" s="2"/>
      <c r="J325" s="629"/>
      <c r="K325" s="629"/>
      <c r="L325" s="629"/>
      <c r="M325" s="629"/>
      <c r="N325" s="629"/>
      <c r="O325" s="629"/>
      <c r="P325" s="629"/>
      <c r="Q325" s="366"/>
      <c r="R325" s="366"/>
      <c r="S325" s="366"/>
      <c r="T325" s="366"/>
      <c r="U325" s="366"/>
      <c r="V325" s="366"/>
      <c r="W325" s="367"/>
      <c r="X325" s="366"/>
      <c r="Y325" s="367"/>
      <c r="Z325" s="366"/>
      <c r="AA325" s="367"/>
      <c r="AB325" s="366"/>
      <c r="AC325" s="367"/>
      <c r="AD325" s="368"/>
    </row>
    <row r="326" spans="1:30" s="369" customFormat="1" x14ac:dyDescent="0.25">
      <c r="A326" s="2"/>
      <c r="B326" s="2"/>
      <c r="C326" s="2"/>
      <c r="D326" s="2"/>
      <c r="E326" s="2"/>
      <c r="F326" s="2"/>
      <c r="G326" s="2"/>
      <c r="H326" s="2"/>
      <c r="I326" s="2"/>
      <c r="J326" s="629"/>
      <c r="K326" s="629"/>
      <c r="L326" s="629"/>
      <c r="M326" s="629"/>
      <c r="N326" s="629"/>
      <c r="O326" s="629"/>
      <c r="P326" s="629"/>
      <c r="Q326" s="366"/>
      <c r="R326" s="366"/>
      <c r="S326" s="366"/>
      <c r="T326" s="366"/>
      <c r="U326" s="366"/>
      <c r="V326" s="366"/>
      <c r="W326" s="367"/>
      <c r="X326" s="366"/>
      <c r="Y326" s="367"/>
      <c r="Z326" s="366"/>
      <c r="AA326" s="367"/>
      <c r="AB326" s="366"/>
      <c r="AC326" s="367"/>
      <c r="AD326" s="368"/>
    </row>
    <row r="327" spans="1:30" s="369" customFormat="1" x14ac:dyDescent="0.25">
      <c r="A327" s="2"/>
      <c r="B327" s="2"/>
      <c r="C327" s="2"/>
      <c r="D327" s="2"/>
      <c r="E327" s="2"/>
      <c r="F327" s="2"/>
      <c r="G327" s="2"/>
      <c r="H327" s="2"/>
      <c r="I327" s="2"/>
      <c r="J327" s="629"/>
      <c r="K327" s="629"/>
      <c r="L327" s="629"/>
      <c r="M327" s="629"/>
      <c r="N327" s="629"/>
      <c r="O327" s="629"/>
      <c r="P327" s="629"/>
      <c r="Q327" s="366"/>
      <c r="R327" s="366"/>
      <c r="S327" s="366"/>
      <c r="T327" s="366"/>
      <c r="U327" s="366"/>
      <c r="V327" s="366"/>
      <c r="W327" s="367"/>
      <c r="X327" s="366"/>
      <c r="Y327" s="367"/>
      <c r="Z327" s="366"/>
      <c r="AA327" s="367"/>
      <c r="AB327" s="366"/>
      <c r="AC327" s="367"/>
      <c r="AD327" s="368"/>
    </row>
    <row r="328" spans="1:30" s="369" customFormat="1" x14ac:dyDescent="0.25">
      <c r="A328" s="2"/>
      <c r="B328" s="2"/>
      <c r="C328" s="2"/>
      <c r="D328" s="2"/>
      <c r="E328" s="2"/>
      <c r="F328" s="2"/>
      <c r="G328" s="2"/>
      <c r="H328" s="2"/>
      <c r="I328" s="2"/>
      <c r="J328" s="629"/>
      <c r="K328" s="629"/>
      <c r="L328" s="629"/>
      <c r="M328" s="629"/>
      <c r="N328" s="629"/>
      <c r="O328" s="629"/>
      <c r="P328" s="629"/>
      <c r="Q328" s="366"/>
      <c r="R328" s="366"/>
      <c r="S328" s="366"/>
      <c r="T328" s="366"/>
      <c r="U328" s="366"/>
      <c r="V328" s="366"/>
      <c r="W328" s="367"/>
      <c r="X328" s="366"/>
      <c r="Y328" s="367"/>
      <c r="Z328" s="366"/>
      <c r="AA328" s="367"/>
      <c r="AB328" s="366"/>
      <c r="AC328" s="367"/>
      <c r="AD328" s="368"/>
    </row>
    <row r="329" spans="1:30" s="369" customFormat="1" x14ac:dyDescent="0.25">
      <c r="A329" s="2"/>
      <c r="B329" s="2"/>
      <c r="C329" s="2"/>
      <c r="D329" s="2"/>
      <c r="E329" s="2"/>
      <c r="F329" s="2"/>
      <c r="G329" s="2"/>
      <c r="H329" s="2"/>
      <c r="I329" s="2"/>
      <c r="J329" s="629"/>
      <c r="K329" s="629"/>
      <c r="L329" s="629"/>
      <c r="M329" s="629"/>
      <c r="N329" s="629"/>
      <c r="O329" s="629"/>
      <c r="P329" s="629"/>
      <c r="Q329" s="366"/>
      <c r="R329" s="366"/>
      <c r="S329" s="366"/>
      <c r="T329" s="366"/>
      <c r="U329" s="366"/>
      <c r="V329" s="366"/>
      <c r="W329" s="367"/>
      <c r="X329" s="366"/>
      <c r="Y329" s="367"/>
      <c r="Z329" s="366"/>
      <c r="AA329" s="367"/>
      <c r="AB329" s="366"/>
      <c r="AC329" s="367"/>
      <c r="AD329" s="368"/>
    </row>
    <row r="330" spans="1:30" s="369" customFormat="1" x14ac:dyDescent="0.25">
      <c r="A330" s="2"/>
      <c r="B330" s="2"/>
      <c r="C330" s="2"/>
      <c r="D330" s="2"/>
      <c r="E330" s="2"/>
      <c r="F330" s="2"/>
      <c r="G330" s="2"/>
      <c r="H330" s="2"/>
      <c r="I330" s="2"/>
      <c r="J330" s="629"/>
      <c r="K330" s="629"/>
      <c r="L330" s="629"/>
      <c r="M330" s="629"/>
      <c r="N330" s="629"/>
      <c r="O330" s="629"/>
      <c r="P330" s="629"/>
      <c r="Q330" s="366"/>
      <c r="R330" s="366"/>
      <c r="S330" s="366"/>
      <c r="T330" s="366"/>
      <c r="U330" s="366"/>
      <c r="V330" s="366"/>
      <c r="W330" s="367"/>
      <c r="X330" s="366"/>
      <c r="Y330" s="367"/>
      <c r="Z330" s="366"/>
      <c r="AA330" s="367"/>
      <c r="AB330" s="366"/>
      <c r="AC330" s="367"/>
      <c r="AD330" s="368"/>
    </row>
    <row r="331" spans="1:30" s="369" customFormat="1" x14ac:dyDescent="0.25">
      <c r="A331" s="2"/>
      <c r="B331" s="2"/>
      <c r="C331" s="2"/>
      <c r="D331" s="2"/>
      <c r="E331" s="2"/>
      <c r="F331" s="2"/>
      <c r="G331" s="2"/>
      <c r="H331" s="2"/>
      <c r="I331" s="2"/>
      <c r="J331" s="629"/>
      <c r="K331" s="629"/>
      <c r="L331" s="629"/>
      <c r="M331" s="629"/>
      <c r="N331" s="629"/>
      <c r="O331" s="629"/>
      <c r="P331" s="629"/>
      <c r="Q331" s="366"/>
      <c r="R331" s="366"/>
      <c r="S331" s="366"/>
      <c r="T331" s="366"/>
      <c r="U331" s="366"/>
      <c r="V331" s="366"/>
      <c r="W331" s="367"/>
      <c r="X331" s="366"/>
      <c r="Y331" s="367"/>
      <c r="Z331" s="366"/>
      <c r="AA331" s="367"/>
      <c r="AB331" s="366"/>
      <c r="AC331" s="367"/>
      <c r="AD331" s="368"/>
    </row>
    <row r="332" spans="1:30" s="369" customFormat="1" x14ac:dyDescent="0.25">
      <c r="A332" s="2"/>
      <c r="B332" s="2"/>
      <c r="C332" s="2"/>
      <c r="D332" s="2"/>
      <c r="E332" s="2"/>
      <c r="F332" s="2"/>
      <c r="G332" s="2"/>
      <c r="H332" s="2"/>
      <c r="I332" s="2"/>
      <c r="J332" s="629"/>
      <c r="K332" s="629"/>
      <c r="L332" s="629"/>
      <c r="M332" s="629"/>
      <c r="N332" s="629"/>
      <c r="O332" s="629"/>
      <c r="P332" s="629"/>
      <c r="Q332" s="366"/>
      <c r="R332" s="366"/>
      <c r="S332" s="366"/>
      <c r="T332" s="366"/>
      <c r="U332" s="366"/>
      <c r="V332" s="366"/>
      <c r="W332" s="367"/>
      <c r="X332" s="366"/>
      <c r="Y332" s="367"/>
      <c r="Z332" s="366"/>
      <c r="AA332" s="367"/>
      <c r="AB332" s="366"/>
      <c r="AC332" s="367"/>
      <c r="AD332" s="368"/>
    </row>
    <row r="333" spans="1:30" s="369" customFormat="1" x14ac:dyDescent="0.25">
      <c r="A333" s="2"/>
      <c r="B333" s="2"/>
      <c r="C333" s="2"/>
      <c r="D333" s="2"/>
      <c r="E333" s="2"/>
      <c r="F333" s="2"/>
      <c r="G333" s="2"/>
      <c r="H333" s="2"/>
      <c r="I333" s="2"/>
      <c r="J333" s="629"/>
      <c r="K333" s="629"/>
      <c r="L333" s="629"/>
      <c r="M333" s="629"/>
      <c r="N333" s="629"/>
      <c r="O333" s="629"/>
      <c r="P333" s="629"/>
      <c r="Q333" s="366"/>
      <c r="R333" s="366"/>
      <c r="S333" s="366"/>
      <c r="T333" s="366"/>
      <c r="U333" s="366"/>
      <c r="V333" s="366"/>
      <c r="W333" s="367"/>
      <c r="X333" s="366"/>
      <c r="Y333" s="367"/>
      <c r="Z333" s="366"/>
      <c r="AA333" s="367"/>
      <c r="AB333" s="366"/>
      <c r="AC333" s="367"/>
      <c r="AD333" s="368"/>
    </row>
    <row r="334" spans="1:30" s="369" customFormat="1" x14ac:dyDescent="0.25">
      <c r="A334" s="2"/>
      <c r="B334" s="2"/>
      <c r="C334" s="2"/>
      <c r="D334" s="2"/>
      <c r="E334" s="2"/>
      <c r="F334" s="2"/>
      <c r="G334" s="2"/>
      <c r="H334" s="2"/>
      <c r="I334" s="2"/>
      <c r="J334" s="629"/>
      <c r="K334" s="629"/>
      <c r="L334" s="629"/>
      <c r="M334" s="629"/>
      <c r="N334" s="629"/>
      <c r="O334" s="629"/>
      <c r="P334" s="629"/>
      <c r="Q334" s="366"/>
      <c r="R334" s="366"/>
      <c r="S334" s="366"/>
      <c r="T334" s="366"/>
      <c r="U334" s="366"/>
      <c r="V334" s="366"/>
      <c r="W334" s="367"/>
      <c r="X334" s="366"/>
      <c r="Y334" s="367"/>
      <c r="Z334" s="366"/>
      <c r="AA334" s="367"/>
      <c r="AB334" s="366"/>
      <c r="AC334" s="367"/>
      <c r="AD334" s="368"/>
    </row>
    <row r="335" spans="1:30" s="369" customFormat="1" x14ac:dyDescent="0.25">
      <c r="A335" s="2"/>
      <c r="B335" s="2"/>
      <c r="C335" s="2"/>
      <c r="D335" s="2"/>
      <c r="E335" s="2"/>
      <c r="F335" s="2"/>
      <c r="G335" s="2"/>
      <c r="H335" s="2"/>
      <c r="I335" s="2"/>
      <c r="J335" s="629"/>
      <c r="K335" s="629"/>
      <c r="L335" s="629"/>
      <c r="M335" s="629"/>
      <c r="N335" s="629"/>
      <c r="O335" s="629"/>
      <c r="P335" s="629"/>
      <c r="Q335" s="366"/>
      <c r="R335" s="366"/>
      <c r="S335" s="366"/>
      <c r="T335" s="366"/>
      <c r="U335" s="366"/>
      <c r="V335" s="366"/>
      <c r="W335" s="367"/>
      <c r="X335" s="366"/>
      <c r="Y335" s="367"/>
      <c r="Z335" s="366"/>
      <c r="AA335" s="367"/>
      <c r="AB335" s="366"/>
      <c r="AC335" s="367"/>
      <c r="AD335" s="368"/>
    </row>
    <row r="336" spans="1:30" s="369" customFormat="1" x14ac:dyDescent="0.25">
      <c r="A336" s="2"/>
      <c r="B336" s="2"/>
      <c r="C336" s="2"/>
      <c r="D336" s="2"/>
      <c r="E336" s="2"/>
      <c r="F336" s="2"/>
      <c r="G336" s="2"/>
      <c r="H336" s="2"/>
      <c r="I336" s="2"/>
      <c r="J336" s="629"/>
      <c r="K336" s="629"/>
      <c r="L336" s="629"/>
      <c r="M336" s="629"/>
      <c r="N336" s="629"/>
      <c r="O336" s="629"/>
      <c r="P336" s="629"/>
      <c r="Q336" s="366"/>
      <c r="R336" s="366"/>
      <c r="S336" s="366"/>
      <c r="T336" s="366"/>
      <c r="U336" s="366"/>
      <c r="V336" s="366"/>
      <c r="W336" s="367"/>
      <c r="X336" s="366"/>
      <c r="Y336" s="367"/>
      <c r="Z336" s="366"/>
      <c r="AA336" s="367"/>
      <c r="AB336" s="366"/>
      <c r="AC336" s="367"/>
      <c r="AD336" s="368"/>
    </row>
    <row r="337" spans="1:30" s="369" customFormat="1" x14ac:dyDescent="0.25">
      <c r="A337" s="2"/>
      <c r="B337" s="2"/>
      <c r="C337" s="2"/>
      <c r="D337" s="2"/>
      <c r="E337" s="2"/>
      <c r="F337" s="2"/>
      <c r="G337" s="2"/>
      <c r="H337" s="2"/>
      <c r="I337" s="2"/>
      <c r="J337" s="629"/>
      <c r="K337" s="629"/>
      <c r="L337" s="629"/>
      <c r="M337" s="629"/>
      <c r="N337" s="629"/>
      <c r="O337" s="629"/>
      <c r="P337" s="629"/>
      <c r="Q337" s="366"/>
      <c r="R337" s="366"/>
      <c r="S337" s="366"/>
      <c r="T337" s="366"/>
      <c r="U337" s="366"/>
      <c r="V337" s="366"/>
      <c r="W337" s="367"/>
      <c r="X337" s="366"/>
      <c r="Y337" s="367"/>
      <c r="Z337" s="366"/>
      <c r="AA337" s="367"/>
      <c r="AB337" s="366"/>
      <c r="AC337" s="367"/>
      <c r="AD337" s="368"/>
    </row>
    <row r="338" spans="1:30" s="369" customFormat="1" x14ac:dyDescent="0.25">
      <c r="A338" s="2"/>
      <c r="B338" s="2"/>
      <c r="C338" s="2"/>
      <c r="D338" s="2"/>
      <c r="E338" s="2"/>
      <c r="F338" s="2"/>
      <c r="G338" s="2"/>
      <c r="H338" s="2"/>
      <c r="I338" s="2"/>
      <c r="J338" s="629"/>
      <c r="K338" s="629"/>
      <c r="L338" s="629"/>
      <c r="M338" s="629"/>
      <c r="N338" s="629"/>
      <c r="O338" s="629"/>
      <c r="P338" s="629"/>
      <c r="Q338" s="366"/>
      <c r="R338" s="366"/>
      <c r="S338" s="366"/>
      <c r="T338" s="366"/>
      <c r="U338" s="366"/>
      <c r="V338" s="366"/>
      <c r="W338" s="367"/>
      <c r="X338" s="366"/>
      <c r="Y338" s="367"/>
      <c r="Z338" s="366"/>
      <c r="AA338" s="367"/>
      <c r="AB338" s="366"/>
      <c r="AC338" s="367"/>
      <c r="AD338" s="368"/>
    </row>
    <row r="339" spans="1:30" s="369" customFormat="1" x14ac:dyDescent="0.25">
      <c r="A339" s="2"/>
      <c r="B339" s="2"/>
      <c r="C339" s="2"/>
      <c r="D339" s="2"/>
      <c r="E339" s="2"/>
      <c r="F339" s="2"/>
      <c r="G339" s="2"/>
      <c r="H339" s="2"/>
      <c r="I339" s="2"/>
      <c r="J339" s="629"/>
      <c r="K339" s="629"/>
      <c r="L339" s="629"/>
      <c r="M339" s="629"/>
      <c r="N339" s="629"/>
      <c r="O339" s="629"/>
      <c r="P339" s="629"/>
      <c r="Q339" s="366"/>
      <c r="R339" s="366"/>
      <c r="S339" s="366"/>
      <c r="T339" s="366"/>
      <c r="U339" s="366"/>
      <c r="V339" s="366"/>
      <c r="W339" s="367"/>
      <c r="X339" s="366"/>
      <c r="Y339" s="367"/>
      <c r="Z339" s="366"/>
      <c r="AA339" s="367"/>
      <c r="AB339" s="366"/>
      <c r="AC339" s="367"/>
      <c r="AD339" s="368"/>
    </row>
    <row r="340" spans="1:30" s="369" customFormat="1" x14ac:dyDescent="0.25">
      <c r="A340" s="2"/>
      <c r="B340" s="2"/>
      <c r="C340" s="2"/>
      <c r="D340" s="2"/>
      <c r="E340" s="2"/>
      <c r="F340" s="2"/>
      <c r="G340" s="2"/>
      <c r="H340" s="2"/>
      <c r="I340" s="2"/>
      <c r="J340" s="629"/>
      <c r="K340" s="629"/>
      <c r="L340" s="629"/>
      <c r="M340" s="629"/>
      <c r="N340" s="629"/>
      <c r="O340" s="629"/>
      <c r="P340" s="629"/>
      <c r="Q340" s="366"/>
      <c r="R340" s="366"/>
      <c r="S340" s="366"/>
      <c r="T340" s="366"/>
      <c r="U340" s="366"/>
      <c r="V340" s="366"/>
      <c r="W340" s="367"/>
      <c r="X340" s="366"/>
      <c r="Y340" s="367"/>
      <c r="Z340" s="366"/>
      <c r="AA340" s="367"/>
      <c r="AB340" s="366"/>
      <c r="AC340" s="367"/>
      <c r="AD340" s="368"/>
    </row>
    <row r="341" spans="1:30" s="369" customFormat="1" x14ac:dyDescent="0.25">
      <c r="A341" s="2"/>
      <c r="B341" s="2"/>
      <c r="C341" s="2"/>
      <c r="D341" s="2"/>
      <c r="E341" s="2"/>
      <c r="F341" s="2"/>
      <c r="G341" s="2"/>
      <c r="H341" s="2"/>
      <c r="I341" s="2"/>
      <c r="J341" s="629"/>
      <c r="K341" s="629"/>
      <c r="L341" s="629"/>
      <c r="M341" s="629"/>
      <c r="N341" s="629"/>
      <c r="O341" s="629"/>
      <c r="P341" s="629"/>
      <c r="Q341" s="366"/>
      <c r="R341" s="366"/>
      <c r="S341" s="366"/>
      <c r="T341" s="366"/>
      <c r="U341" s="366"/>
      <c r="V341" s="366"/>
      <c r="W341" s="367"/>
      <c r="X341" s="366"/>
      <c r="Y341" s="367"/>
      <c r="Z341" s="366"/>
      <c r="AA341" s="367"/>
      <c r="AB341" s="366"/>
      <c r="AC341" s="367"/>
      <c r="AD341" s="368"/>
    </row>
    <row r="342" spans="1:30" s="369" customFormat="1" x14ac:dyDescent="0.25">
      <c r="A342" s="2"/>
      <c r="B342" s="2"/>
      <c r="C342" s="2"/>
      <c r="D342" s="2"/>
      <c r="E342" s="2"/>
      <c r="F342" s="2"/>
      <c r="G342" s="2"/>
      <c r="H342" s="2"/>
      <c r="I342" s="2"/>
      <c r="J342" s="629"/>
      <c r="K342" s="629"/>
      <c r="L342" s="629"/>
      <c r="M342" s="629"/>
      <c r="N342" s="629"/>
      <c r="O342" s="629"/>
      <c r="P342" s="629"/>
      <c r="Q342" s="366"/>
      <c r="R342" s="366"/>
      <c r="S342" s="366"/>
      <c r="T342" s="366"/>
      <c r="U342" s="366"/>
      <c r="V342" s="366"/>
      <c r="W342" s="367"/>
      <c r="X342" s="366"/>
      <c r="Y342" s="367"/>
      <c r="Z342" s="366"/>
      <c r="AA342" s="367"/>
      <c r="AB342" s="366"/>
      <c r="AC342" s="367"/>
      <c r="AD342" s="368"/>
    </row>
    <row r="343" spans="1:30" s="369" customFormat="1" x14ac:dyDescent="0.25">
      <c r="A343" s="2"/>
      <c r="B343" s="2"/>
      <c r="C343" s="2"/>
      <c r="D343" s="2"/>
      <c r="E343" s="2"/>
      <c r="F343" s="2"/>
      <c r="G343" s="2"/>
      <c r="H343" s="2"/>
      <c r="I343" s="2"/>
      <c r="J343" s="629"/>
      <c r="K343" s="629"/>
      <c r="L343" s="629"/>
      <c r="M343" s="629"/>
      <c r="N343" s="629"/>
      <c r="O343" s="629"/>
      <c r="P343" s="629"/>
      <c r="Q343" s="366"/>
      <c r="R343" s="366"/>
      <c r="S343" s="366"/>
      <c r="T343" s="366"/>
      <c r="U343" s="366"/>
      <c r="V343" s="366"/>
      <c r="W343" s="367"/>
      <c r="X343" s="366"/>
      <c r="Y343" s="367"/>
      <c r="Z343" s="366"/>
      <c r="AA343" s="367"/>
      <c r="AB343" s="366"/>
      <c r="AC343" s="367"/>
      <c r="AD343" s="368"/>
    </row>
    <row r="344" spans="1:30" s="369" customFormat="1" x14ac:dyDescent="0.25">
      <c r="A344" s="2"/>
      <c r="B344" s="2"/>
      <c r="C344" s="2"/>
      <c r="D344" s="2"/>
      <c r="E344" s="2"/>
      <c r="F344" s="2"/>
      <c r="G344" s="2"/>
      <c r="H344" s="2"/>
      <c r="I344" s="2"/>
      <c r="J344" s="629"/>
      <c r="K344" s="629"/>
      <c r="L344" s="629"/>
      <c r="M344" s="629"/>
      <c r="N344" s="629"/>
      <c r="O344" s="629"/>
      <c r="P344" s="629"/>
      <c r="Q344" s="366"/>
      <c r="R344" s="366"/>
      <c r="S344" s="366"/>
      <c r="T344" s="366"/>
      <c r="U344" s="366"/>
      <c r="V344" s="366"/>
      <c r="W344" s="367"/>
      <c r="X344" s="366"/>
      <c r="Y344" s="367"/>
      <c r="Z344" s="366"/>
      <c r="AA344" s="367"/>
      <c r="AB344" s="366"/>
      <c r="AC344" s="367"/>
      <c r="AD344" s="368"/>
    </row>
    <row r="345" spans="1:30" s="369" customFormat="1" x14ac:dyDescent="0.25">
      <c r="A345" s="2"/>
      <c r="B345" s="2"/>
      <c r="C345" s="2"/>
      <c r="D345" s="2"/>
      <c r="E345" s="2"/>
      <c r="F345" s="2"/>
      <c r="G345" s="2"/>
      <c r="H345" s="2"/>
      <c r="I345" s="2"/>
      <c r="J345" s="629"/>
      <c r="K345" s="629"/>
      <c r="L345" s="629"/>
      <c r="M345" s="629"/>
      <c r="N345" s="629"/>
      <c r="O345" s="629"/>
      <c r="P345" s="629"/>
      <c r="Q345" s="366"/>
      <c r="R345" s="366"/>
      <c r="S345" s="366"/>
      <c r="T345" s="366"/>
      <c r="U345" s="366"/>
      <c r="V345" s="366"/>
      <c r="W345" s="367"/>
      <c r="X345" s="366"/>
      <c r="Y345" s="367"/>
      <c r="Z345" s="366"/>
      <c r="AA345" s="367"/>
      <c r="AB345" s="366"/>
      <c r="AC345" s="367"/>
      <c r="AD345" s="368"/>
    </row>
    <row r="346" spans="1:30" s="369" customFormat="1" x14ac:dyDescent="0.25">
      <c r="A346" s="2"/>
      <c r="B346" s="2"/>
      <c r="C346" s="2"/>
      <c r="D346" s="2"/>
      <c r="E346" s="2"/>
      <c r="F346" s="2"/>
      <c r="G346" s="2"/>
      <c r="H346" s="2"/>
      <c r="I346" s="2"/>
      <c r="J346" s="629"/>
      <c r="K346" s="629"/>
      <c r="L346" s="629"/>
      <c r="M346" s="629"/>
      <c r="N346" s="629"/>
      <c r="O346" s="629"/>
      <c r="P346" s="629"/>
      <c r="Q346" s="366"/>
      <c r="R346" s="366"/>
      <c r="S346" s="366"/>
      <c r="T346" s="366"/>
      <c r="U346" s="366"/>
      <c r="V346" s="366"/>
      <c r="W346" s="367"/>
      <c r="X346" s="366"/>
      <c r="Y346" s="367"/>
      <c r="Z346" s="366"/>
      <c r="AA346" s="367"/>
      <c r="AB346" s="366"/>
      <c r="AC346" s="367"/>
      <c r="AD346" s="368"/>
    </row>
    <row r="347" spans="1:30" s="369" customFormat="1" x14ac:dyDescent="0.25">
      <c r="A347" s="2"/>
      <c r="B347" s="2"/>
      <c r="C347" s="2"/>
      <c r="D347" s="2"/>
      <c r="E347" s="2"/>
      <c r="F347" s="2"/>
      <c r="G347" s="2"/>
      <c r="H347" s="2"/>
      <c r="I347" s="2"/>
      <c r="J347" s="629"/>
      <c r="K347" s="629"/>
      <c r="L347" s="629"/>
      <c r="M347" s="629"/>
      <c r="N347" s="629"/>
      <c r="O347" s="629"/>
      <c r="P347" s="629"/>
      <c r="Q347" s="366"/>
      <c r="R347" s="366"/>
      <c r="S347" s="366"/>
      <c r="T347" s="366"/>
      <c r="U347" s="366"/>
      <c r="V347" s="366"/>
      <c r="W347" s="367"/>
      <c r="X347" s="366"/>
      <c r="Y347" s="367"/>
      <c r="Z347" s="366"/>
      <c r="AA347" s="367"/>
      <c r="AB347" s="366"/>
      <c r="AC347" s="367"/>
      <c r="AD347" s="368"/>
    </row>
    <row r="348" spans="1:30" s="369" customFormat="1" x14ac:dyDescent="0.25">
      <c r="A348" s="2"/>
      <c r="B348" s="2"/>
      <c r="C348" s="2"/>
      <c r="D348" s="2"/>
      <c r="E348" s="2"/>
      <c r="F348" s="2"/>
      <c r="G348" s="2"/>
      <c r="H348" s="2"/>
      <c r="I348" s="2"/>
      <c r="J348" s="629"/>
      <c r="K348" s="629"/>
      <c r="L348" s="629"/>
      <c r="M348" s="629"/>
      <c r="N348" s="629"/>
      <c r="O348" s="629"/>
      <c r="P348" s="629"/>
      <c r="Q348" s="366"/>
      <c r="R348" s="366"/>
      <c r="S348" s="366"/>
      <c r="T348" s="366"/>
      <c r="U348" s="366"/>
      <c r="V348" s="366"/>
      <c r="W348" s="367"/>
      <c r="X348" s="366"/>
      <c r="Y348" s="367"/>
      <c r="Z348" s="366"/>
      <c r="AA348" s="367"/>
      <c r="AB348" s="366"/>
      <c r="AC348" s="367"/>
      <c r="AD348" s="368"/>
    </row>
    <row r="349" spans="1:30" s="369" customFormat="1" x14ac:dyDescent="0.25">
      <c r="A349" s="2"/>
      <c r="B349" s="2"/>
      <c r="C349" s="2"/>
      <c r="D349" s="2"/>
      <c r="E349" s="2"/>
      <c r="F349" s="2"/>
      <c r="G349" s="2"/>
      <c r="H349" s="2"/>
      <c r="I349" s="2"/>
      <c r="J349" s="629"/>
      <c r="K349" s="629"/>
      <c r="L349" s="629"/>
      <c r="M349" s="629"/>
      <c r="N349" s="629"/>
      <c r="O349" s="629"/>
      <c r="P349" s="629"/>
      <c r="Q349" s="366"/>
      <c r="R349" s="366"/>
      <c r="S349" s="366"/>
      <c r="T349" s="366"/>
      <c r="U349" s="366"/>
      <c r="V349" s="366"/>
      <c r="W349" s="367"/>
      <c r="X349" s="366"/>
      <c r="Y349" s="367"/>
      <c r="Z349" s="366"/>
      <c r="AA349" s="367"/>
      <c r="AB349" s="366"/>
      <c r="AC349" s="367"/>
      <c r="AD349" s="368"/>
    </row>
    <row r="350" spans="1:30" s="369" customFormat="1" x14ac:dyDescent="0.25">
      <c r="A350" s="2"/>
      <c r="B350" s="2"/>
      <c r="C350" s="2"/>
      <c r="D350" s="2"/>
      <c r="E350" s="2"/>
      <c r="F350" s="2"/>
      <c r="G350" s="2"/>
      <c r="H350" s="2"/>
      <c r="I350" s="2"/>
      <c r="J350" s="629"/>
      <c r="K350" s="629"/>
      <c r="L350" s="629"/>
      <c r="M350" s="629"/>
      <c r="N350" s="629"/>
      <c r="O350" s="629"/>
      <c r="P350" s="629"/>
      <c r="Q350" s="366"/>
      <c r="R350" s="366"/>
      <c r="S350" s="366"/>
      <c r="T350" s="366"/>
      <c r="U350" s="366"/>
      <c r="V350" s="366"/>
      <c r="W350" s="367"/>
      <c r="X350" s="366"/>
      <c r="Y350" s="367"/>
      <c r="Z350" s="366"/>
      <c r="AA350" s="367"/>
      <c r="AB350" s="366"/>
      <c r="AC350" s="367"/>
      <c r="AD350" s="368"/>
    </row>
    <row r="351" spans="1:30" s="369" customFormat="1" x14ac:dyDescent="0.25">
      <c r="A351" s="2"/>
      <c r="B351" s="2"/>
      <c r="C351" s="2"/>
      <c r="D351" s="2"/>
      <c r="E351" s="2"/>
      <c r="F351" s="2"/>
      <c r="G351" s="2"/>
      <c r="H351" s="2"/>
      <c r="I351" s="2"/>
      <c r="J351" s="629"/>
      <c r="K351" s="629"/>
      <c r="L351" s="629"/>
      <c r="M351" s="629"/>
      <c r="N351" s="629"/>
      <c r="O351" s="629"/>
      <c r="P351" s="629"/>
      <c r="Q351" s="366"/>
      <c r="R351" s="366"/>
      <c r="S351" s="366"/>
      <c r="T351" s="366"/>
      <c r="U351" s="366"/>
      <c r="V351" s="366"/>
      <c r="W351" s="367"/>
      <c r="X351" s="366"/>
      <c r="Y351" s="367"/>
      <c r="Z351" s="366"/>
      <c r="AA351" s="367"/>
      <c r="AB351" s="366"/>
      <c r="AC351" s="367"/>
      <c r="AD351" s="368"/>
    </row>
    <row r="352" spans="1:30" s="369" customFormat="1" x14ac:dyDescent="0.25">
      <c r="A352" s="2"/>
      <c r="B352" s="2"/>
      <c r="C352" s="2"/>
      <c r="D352" s="2"/>
      <c r="E352" s="2"/>
      <c r="F352" s="2"/>
      <c r="G352" s="2"/>
      <c r="H352" s="2"/>
      <c r="I352" s="2"/>
      <c r="J352" s="629"/>
      <c r="K352" s="629"/>
      <c r="L352" s="629"/>
      <c r="M352" s="629"/>
      <c r="N352" s="629"/>
      <c r="O352" s="629"/>
      <c r="P352" s="629"/>
      <c r="Q352" s="366"/>
      <c r="R352" s="366"/>
      <c r="S352" s="366"/>
      <c r="T352" s="366"/>
      <c r="U352" s="366"/>
      <c r="V352" s="366"/>
      <c r="W352" s="367"/>
      <c r="X352" s="366"/>
      <c r="Y352" s="367"/>
      <c r="Z352" s="366"/>
      <c r="AA352" s="367"/>
      <c r="AB352" s="366"/>
      <c r="AC352" s="367"/>
      <c r="AD352" s="368"/>
    </row>
    <row r="353" spans="1:30" s="369" customFormat="1" x14ac:dyDescent="0.25">
      <c r="A353" s="2"/>
      <c r="B353" s="2"/>
      <c r="C353" s="2"/>
      <c r="D353" s="2"/>
      <c r="E353" s="2"/>
      <c r="F353" s="2"/>
      <c r="G353" s="2"/>
      <c r="H353" s="2"/>
      <c r="I353" s="2"/>
      <c r="J353" s="629"/>
      <c r="K353" s="629"/>
      <c r="L353" s="629"/>
      <c r="M353" s="629"/>
      <c r="N353" s="629"/>
      <c r="O353" s="629"/>
      <c r="P353" s="629"/>
      <c r="Q353" s="366"/>
      <c r="R353" s="366"/>
      <c r="S353" s="366"/>
      <c r="T353" s="366"/>
      <c r="U353" s="366"/>
      <c r="V353" s="366"/>
      <c r="W353" s="367"/>
      <c r="X353" s="366"/>
      <c r="Y353" s="367"/>
      <c r="Z353" s="366"/>
      <c r="AA353" s="367"/>
      <c r="AB353" s="366"/>
      <c r="AC353" s="367"/>
      <c r="AD353" s="368"/>
    </row>
    <row r="354" spans="1:30" s="369" customFormat="1" x14ac:dyDescent="0.25">
      <c r="A354" s="2"/>
      <c r="B354" s="2"/>
      <c r="C354" s="2"/>
      <c r="D354" s="2"/>
      <c r="E354" s="2"/>
      <c r="F354" s="2"/>
      <c r="G354" s="2"/>
      <c r="H354" s="2"/>
      <c r="I354" s="2"/>
      <c r="J354" s="629"/>
      <c r="K354" s="629"/>
      <c r="L354" s="629"/>
      <c r="M354" s="629"/>
      <c r="N354" s="629"/>
      <c r="O354" s="629"/>
      <c r="P354" s="629"/>
      <c r="Q354" s="366"/>
      <c r="R354" s="366"/>
      <c r="S354" s="366"/>
      <c r="T354" s="366"/>
      <c r="U354" s="366"/>
      <c r="V354" s="366"/>
      <c r="W354" s="367"/>
      <c r="X354" s="366"/>
      <c r="Y354" s="367"/>
      <c r="Z354" s="366"/>
      <c r="AA354" s="367"/>
      <c r="AB354" s="366"/>
      <c r="AC354" s="367"/>
      <c r="AD354" s="368"/>
    </row>
    <row r="355" spans="1:30" s="369" customFormat="1" x14ac:dyDescent="0.25">
      <c r="A355" s="2"/>
      <c r="B355" s="2"/>
      <c r="C355" s="2"/>
      <c r="D355" s="2"/>
      <c r="E355" s="2"/>
      <c r="F355" s="2"/>
      <c r="G355" s="2"/>
      <c r="H355" s="2"/>
      <c r="I355" s="2"/>
      <c r="J355" s="629"/>
      <c r="K355" s="629"/>
      <c r="L355" s="629"/>
      <c r="M355" s="629"/>
      <c r="N355" s="629"/>
      <c r="O355" s="629"/>
      <c r="P355" s="629"/>
      <c r="Q355" s="366"/>
      <c r="R355" s="366"/>
      <c r="S355" s="366"/>
      <c r="T355" s="366"/>
      <c r="U355" s="366"/>
      <c r="V355" s="366"/>
      <c r="W355" s="367"/>
      <c r="X355" s="366"/>
      <c r="Y355" s="367"/>
      <c r="Z355" s="366"/>
      <c r="AA355" s="367"/>
      <c r="AB355" s="366"/>
      <c r="AC355" s="367"/>
      <c r="AD355" s="368"/>
    </row>
    <row r="356" spans="1:30" s="369" customFormat="1" x14ac:dyDescent="0.25">
      <c r="A356" s="2"/>
      <c r="B356" s="2"/>
      <c r="C356" s="2"/>
      <c r="D356" s="2"/>
      <c r="E356" s="2"/>
      <c r="F356" s="2"/>
      <c r="G356" s="2"/>
      <c r="H356" s="2"/>
      <c r="I356" s="2"/>
      <c r="J356" s="629"/>
      <c r="K356" s="629"/>
      <c r="L356" s="629"/>
      <c r="M356" s="629"/>
      <c r="N356" s="629"/>
      <c r="O356" s="629"/>
      <c r="P356" s="629"/>
      <c r="Q356" s="366"/>
      <c r="R356" s="366"/>
      <c r="S356" s="366"/>
      <c r="T356" s="366"/>
      <c r="U356" s="366"/>
      <c r="V356" s="366"/>
      <c r="W356" s="367"/>
      <c r="X356" s="366"/>
      <c r="Y356" s="367"/>
      <c r="Z356" s="366"/>
      <c r="AA356" s="367"/>
      <c r="AB356" s="366"/>
      <c r="AC356" s="367"/>
      <c r="AD356" s="368"/>
    </row>
    <row r="357" spans="1:30" s="369" customFormat="1" x14ac:dyDescent="0.25">
      <c r="A357" s="2"/>
      <c r="B357" s="2"/>
      <c r="C357" s="2"/>
      <c r="D357" s="2"/>
      <c r="E357" s="2"/>
      <c r="F357" s="2"/>
      <c r="G357" s="2"/>
      <c r="H357" s="2"/>
      <c r="I357" s="2"/>
      <c r="J357" s="629"/>
      <c r="K357" s="629"/>
      <c r="L357" s="629"/>
      <c r="M357" s="629"/>
      <c r="N357" s="629"/>
      <c r="O357" s="629"/>
      <c r="P357" s="629"/>
      <c r="Q357" s="366"/>
      <c r="R357" s="366"/>
      <c r="S357" s="366"/>
      <c r="T357" s="366"/>
      <c r="U357" s="366"/>
      <c r="V357" s="366"/>
      <c r="W357" s="367"/>
      <c r="X357" s="366"/>
      <c r="Y357" s="367"/>
      <c r="Z357" s="366"/>
      <c r="AA357" s="367"/>
      <c r="AB357" s="366"/>
      <c r="AC357" s="367"/>
      <c r="AD357" s="368"/>
    </row>
    <row r="358" spans="1:30" s="369" customFormat="1" x14ac:dyDescent="0.25">
      <c r="A358" s="2"/>
      <c r="B358" s="2"/>
      <c r="C358" s="2"/>
      <c r="D358" s="2"/>
      <c r="E358" s="2"/>
      <c r="F358" s="2"/>
      <c r="G358" s="2"/>
      <c r="H358" s="2"/>
      <c r="I358" s="2"/>
      <c r="J358" s="629"/>
      <c r="K358" s="629"/>
      <c r="L358" s="629"/>
      <c r="M358" s="629"/>
      <c r="N358" s="629"/>
      <c r="O358" s="629"/>
      <c r="P358" s="629"/>
      <c r="Q358" s="366"/>
      <c r="R358" s="366"/>
      <c r="S358" s="366"/>
      <c r="T358" s="366"/>
      <c r="U358" s="366"/>
      <c r="V358" s="366"/>
      <c r="W358" s="367"/>
      <c r="X358" s="366"/>
      <c r="Y358" s="367"/>
      <c r="Z358" s="366"/>
      <c r="AA358" s="367"/>
      <c r="AB358" s="366"/>
      <c r="AC358" s="367"/>
      <c r="AD358" s="368"/>
    </row>
    <row r="359" spans="1:30" s="369" customFormat="1" x14ac:dyDescent="0.25">
      <c r="A359" s="2"/>
      <c r="B359" s="2"/>
      <c r="C359" s="2"/>
      <c r="D359" s="2"/>
      <c r="E359" s="2"/>
      <c r="F359" s="2"/>
      <c r="G359" s="2"/>
      <c r="H359" s="2"/>
      <c r="I359" s="2"/>
      <c r="J359" s="629"/>
      <c r="K359" s="629"/>
      <c r="L359" s="629"/>
      <c r="M359" s="629"/>
      <c r="N359" s="629"/>
      <c r="O359" s="629"/>
      <c r="P359" s="629"/>
      <c r="Q359" s="366"/>
      <c r="R359" s="366"/>
      <c r="S359" s="366"/>
      <c r="T359" s="366"/>
      <c r="U359" s="366"/>
      <c r="V359" s="366"/>
      <c r="W359" s="367"/>
      <c r="X359" s="366"/>
      <c r="Y359" s="367"/>
      <c r="Z359" s="366"/>
      <c r="AA359" s="367"/>
      <c r="AB359" s="366"/>
      <c r="AC359" s="367"/>
      <c r="AD359" s="368"/>
    </row>
    <row r="360" spans="1:30" s="369" customFormat="1" x14ac:dyDescent="0.25">
      <c r="A360" s="2"/>
      <c r="B360" s="2"/>
      <c r="C360" s="2"/>
      <c r="D360" s="2"/>
      <c r="E360" s="2"/>
      <c r="F360" s="2"/>
      <c r="G360" s="2"/>
      <c r="H360" s="2"/>
      <c r="I360" s="2"/>
      <c r="J360" s="629"/>
      <c r="K360" s="629"/>
      <c r="L360" s="629"/>
      <c r="M360" s="629"/>
      <c r="N360" s="629"/>
      <c r="O360" s="629"/>
      <c r="P360" s="629"/>
      <c r="Q360" s="366"/>
      <c r="R360" s="366"/>
      <c r="S360" s="366"/>
      <c r="T360" s="366"/>
      <c r="U360" s="366"/>
      <c r="V360" s="366"/>
      <c r="W360" s="367"/>
      <c r="X360" s="366"/>
      <c r="Y360" s="367"/>
      <c r="Z360" s="366"/>
      <c r="AA360" s="367"/>
      <c r="AB360" s="366"/>
      <c r="AC360" s="367"/>
      <c r="AD360" s="368"/>
    </row>
    <row r="361" spans="1:30" s="369" customFormat="1" x14ac:dyDescent="0.25">
      <c r="A361" s="2"/>
      <c r="B361" s="2"/>
      <c r="C361" s="2"/>
      <c r="D361" s="2"/>
      <c r="E361" s="2"/>
      <c r="F361" s="2"/>
      <c r="G361" s="2"/>
      <c r="H361" s="2"/>
      <c r="I361" s="2"/>
      <c r="J361" s="629"/>
      <c r="K361" s="629"/>
      <c r="L361" s="629"/>
      <c r="M361" s="629"/>
      <c r="N361" s="629"/>
      <c r="O361" s="629"/>
      <c r="P361" s="629"/>
      <c r="Q361" s="366"/>
      <c r="R361" s="366"/>
      <c r="S361" s="366"/>
      <c r="T361" s="366"/>
      <c r="U361" s="366"/>
      <c r="V361" s="366"/>
      <c r="W361" s="367"/>
      <c r="X361" s="366"/>
      <c r="Y361" s="367"/>
      <c r="Z361" s="366"/>
      <c r="AA361" s="367"/>
      <c r="AB361" s="366"/>
      <c r="AC361" s="367"/>
      <c r="AD361" s="368"/>
    </row>
    <row r="362" spans="1:30" s="369" customFormat="1" x14ac:dyDescent="0.25">
      <c r="A362" s="2"/>
      <c r="B362" s="2"/>
      <c r="C362" s="2"/>
      <c r="D362" s="2"/>
      <c r="E362" s="2"/>
      <c r="F362" s="2"/>
      <c r="G362" s="2"/>
      <c r="H362" s="2"/>
      <c r="I362" s="2"/>
      <c r="J362" s="629"/>
      <c r="K362" s="629"/>
      <c r="L362" s="629"/>
      <c r="M362" s="629"/>
      <c r="N362" s="629"/>
      <c r="O362" s="629"/>
      <c r="P362" s="629"/>
      <c r="Q362" s="366"/>
      <c r="R362" s="366"/>
      <c r="S362" s="366"/>
      <c r="T362" s="366"/>
      <c r="U362" s="366"/>
      <c r="V362" s="366"/>
      <c r="W362" s="367"/>
      <c r="X362" s="366"/>
      <c r="Y362" s="367"/>
      <c r="Z362" s="366"/>
      <c r="AA362" s="367"/>
      <c r="AB362" s="366"/>
      <c r="AC362" s="367"/>
      <c r="AD362" s="368"/>
    </row>
    <row r="363" spans="1:30" s="369" customFormat="1" x14ac:dyDescent="0.25">
      <c r="A363" s="2"/>
      <c r="B363" s="2"/>
      <c r="C363" s="2"/>
      <c r="D363" s="2"/>
      <c r="E363" s="2"/>
      <c r="F363" s="2"/>
      <c r="G363" s="2"/>
      <c r="H363" s="2"/>
      <c r="I363" s="2"/>
      <c r="J363" s="629"/>
      <c r="K363" s="629"/>
      <c r="L363" s="629"/>
      <c r="M363" s="629"/>
      <c r="N363" s="629"/>
      <c r="O363" s="629"/>
      <c r="P363" s="629"/>
      <c r="Q363" s="366"/>
      <c r="R363" s="366"/>
      <c r="S363" s="366"/>
      <c r="T363" s="366"/>
      <c r="U363" s="366"/>
      <c r="V363" s="366"/>
      <c r="W363" s="367"/>
      <c r="X363" s="366"/>
      <c r="Y363" s="367"/>
      <c r="Z363" s="366"/>
      <c r="AA363" s="367"/>
      <c r="AB363" s="366"/>
      <c r="AC363" s="367"/>
      <c r="AD363" s="368"/>
    </row>
    <row r="364" spans="1:30" s="369" customFormat="1" x14ac:dyDescent="0.25">
      <c r="A364" s="2"/>
      <c r="B364" s="2"/>
      <c r="C364" s="2"/>
      <c r="D364" s="2"/>
      <c r="E364" s="2"/>
      <c r="F364" s="2"/>
      <c r="G364" s="2"/>
      <c r="H364" s="2"/>
      <c r="I364" s="2"/>
      <c r="J364" s="629"/>
      <c r="K364" s="629"/>
      <c r="L364" s="629"/>
      <c r="M364" s="629"/>
      <c r="N364" s="629"/>
      <c r="O364" s="629"/>
      <c r="P364" s="629"/>
      <c r="Q364" s="366"/>
      <c r="R364" s="366"/>
      <c r="S364" s="366"/>
      <c r="T364" s="366"/>
      <c r="U364" s="366"/>
      <c r="V364" s="366"/>
      <c r="W364" s="367"/>
      <c r="X364" s="366"/>
      <c r="Y364" s="367"/>
      <c r="Z364" s="366"/>
      <c r="AA364" s="367"/>
      <c r="AB364" s="366"/>
      <c r="AC364" s="367"/>
      <c r="AD364" s="368"/>
    </row>
    <row r="365" spans="1:30" s="369" customFormat="1" x14ac:dyDescent="0.25">
      <c r="A365" s="2"/>
      <c r="B365" s="2"/>
      <c r="C365" s="2"/>
      <c r="D365" s="2"/>
      <c r="E365" s="2"/>
      <c r="F365" s="2"/>
      <c r="G365" s="2"/>
      <c r="H365" s="2"/>
      <c r="I365" s="2"/>
      <c r="J365" s="629"/>
      <c r="K365" s="629"/>
      <c r="L365" s="629"/>
      <c r="M365" s="629"/>
      <c r="N365" s="629"/>
      <c r="O365" s="629"/>
      <c r="P365" s="629"/>
      <c r="Q365" s="366"/>
      <c r="R365" s="366"/>
      <c r="S365" s="366"/>
      <c r="T365" s="366"/>
      <c r="U365" s="366"/>
      <c r="V365" s="366"/>
      <c r="W365" s="367"/>
      <c r="X365" s="366"/>
      <c r="Y365" s="367"/>
      <c r="Z365" s="366"/>
      <c r="AA365" s="367"/>
      <c r="AB365" s="366"/>
      <c r="AC365" s="367"/>
      <c r="AD365" s="368"/>
    </row>
    <row r="366" spans="1:30" s="369" customFormat="1" x14ac:dyDescent="0.25">
      <c r="A366" s="2"/>
      <c r="B366" s="2"/>
      <c r="C366" s="2"/>
      <c r="D366" s="2"/>
      <c r="E366" s="2"/>
      <c r="F366" s="2"/>
      <c r="G366" s="2"/>
      <c r="H366" s="2"/>
      <c r="I366" s="2"/>
      <c r="J366" s="629"/>
      <c r="K366" s="629"/>
      <c r="L366" s="629"/>
      <c r="M366" s="629"/>
      <c r="N366" s="629"/>
      <c r="O366" s="629"/>
      <c r="P366" s="629"/>
      <c r="Q366" s="366"/>
      <c r="R366" s="366"/>
      <c r="S366" s="366"/>
      <c r="T366" s="366"/>
      <c r="U366" s="366"/>
      <c r="V366" s="366"/>
      <c r="W366" s="367"/>
      <c r="X366" s="366"/>
      <c r="Y366" s="367"/>
      <c r="Z366" s="366"/>
      <c r="AA366" s="367"/>
      <c r="AB366" s="366"/>
      <c r="AC366" s="367"/>
      <c r="AD366" s="368"/>
    </row>
    <row r="367" spans="1:30" s="369" customFormat="1" x14ac:dyDescent="0.25">
      <c r="A367" s="2"/>
      <c r="B367" s="2"/>
      <c r="C367" s="2"/>
      <c r="D367" s="2"/>
      <c r="E367" s="2"/>
      <c r="F367" s="2"/>
      <c r="G367" s="2"/>
      <c r="H367" s="2"/>
      <c r="I367" s="2"/>
      <c r="J367" s="629"/>
      <c r="K367" s="629"/>
      <c r="L367" s="629"/>
      <c r="M367" s="629"/>
      <c r="N367" s="629"/>
      <c r="O367" s="629"/>
      <c r="P367" s="629"/>
      <c r="Q367" s="366"/>
      <c r="R367" s="366"/>
      <c r="S367" s="366"/>
      <c r="T367" s="366"/>
      <c r="U367" s="366"/>
      <c r="V367" s="366"/>
      <c r="W367" s="367"/>
      <c r="X367" s="366"/>
      <c r="Y367" s="367"/>
      <c r="Z367" s="366"/>
      <c r="AA367" s="367"/>
      <c r="AB367" s="366"/>
      <c r="AC367" s="367"/>
      <c r="AD367" s="368"/>
    </row>
    <row r="368" spans="1:30" s="369" customFormat="1" x14ac:dyDescent="0.25">
      <c r="A368" s="2"/>
      <c r="B368" s="2"/>
      <c r="C368" s="2"/>
      <c r="D368" s="2"/>
      <c r="E368" s="2"/>
      <c r="F368" s="2"/>
      <c r="G368" s="2"/>
      <c r="H368" s="2"/>
      <c r="I368" s="2"/>
      <c r="J368" s="629"/>
      <c r="K368" s="629"/>
      <c r="L368" s="629"/>
      <c r="M368" s="629"/>
      <c r="N368" s="629"/>
      <c r="O368" s="629"/>
      <c r="P368" s="629"/>
      <c r="Q368" s="366"/>
      <c r="R368" s="366"/>
      <c r="S368" s="366"/>
      <c r="T368" s="366"/>
      <c r="U368" s="366"/>
      <c r="V368" s="366"/>
      <c r="W368" s="367"/>
      <c r="X368" s="366"/>
      <c r="Y368" s="367"/>
      <c r="Z368" s="366"/>
      <c r="AA368" s="367"/>
      <c r="AB368" s="366"/>
      <c r="AC368" s="367"/>
      <c r="AD368" s="368"/>
    </row>
    <row r="369" spans="1:30" s="369" customFormat="1" x14ac:dyDescent="0.25">
      <c r="A369" s="2"/>
      <c r="B369" s="2"/>
      <c r="C369" s="2"/>
      <c r="D369" s="2"/>
      <c r="E369" s="2"/>
      <c r="F369" s="2"/>
      <c r="G369" s="2"/>
      <c r="H369" s="2"/>
      <c r="I369" s="2"/>
      <c r="J369" s="629"/>
      <c r="K369" s="629"/>
      <c r="L369" s="629"/>
      <c r="M369" s="629"/>
      <c r="N369" s="629"/>
      <c r="O369" s="629"/>
      <c r="P369" s="629"/>
      <c r="Q369" s="366"/>
      <c r="R369" s="366"/>
      <c r="S369" s="366"/>
      <c r="T369" s="366"/>
      <c r="U369" s="366"/>
      <c r="V369" s="366"/>
      <c r="W369" s="367"/>
      <c r="X369" s="366"/>
      <c r="Y369" s="367"/>
      <c r="Z369" s="366"/>
      <c r="AA369" s="367"/>
      <c r="AB369" s="366"/>
      <c r="AC369" s="367"/>
      <c r="AD369" s="368"/>
    </row>
    <row r="370" spans="1:30" s="369" customFormat="1" x14ac:dyDescent="0.25">
      <c r="A370" s="2"/>
      <c r="B370" s="2"/>
      <c r="C370" s="2"/>
      <c r="D370" s="2"/>
      <c r="E370" s="2"/>
      <c r="F370" s="2"/>
      <c r="G370" s="2"/>
      <c r="H370" s="2"/>
      <c r="I370" s="2"/>
      <c r="J370" s="629"/>
      <c r="K370" s="629"/>
      <c r="L370" s="629"/>
      <c r="M370" s="629"/>
      <c r="N370" s="629"/>
      <c r="O370" s="629"/>
      <c r="P370" s="629"/>
      <c r="Q370" s="366"/>
      <c r="R370" s="366"/>
      <c r="S370" s="366"/>
      <c r="T370" s="366"/>
      <c r="U370" s="366"/>
      <c r="V370" s="366"/>
      <c r="W370" s="367"/>
      <c r="X370" s="366"/>
      <c r="Y370" s="367"/>
      <c r="Z370" s="366"/>
      <c r="AA370" s="367"/>
      <c r="AB370" s="366"/>
      <c r="AC370" s="367"/>
      <c r="AD370" s="368"/>
    </row>
    <row r="371" spans="1:30" s="369" customFormat="1" x14ac:dyDescent="0.25">
      <c r="A371" s="2"/>
      <c r="B371" s="2"/>
      <c r="C371" s="2"/>
      <c r="D371" s="2"/>
      <c r="E371" s="2"/>
      <c r="F371" s="2"/>
      <c r="G371" s="2"/>
      <c r="H371" s="2"/>
      <c r="I371" s="2"/>
      <c r="J371" s="629"/>
      <c r="K371" s="629"/>
      <c r="L371" s="629"/>
      <c r="M371" s="629"/>
      <c r="N371" s="629"/>
      <c r="O371" s="629"/>
      <c r="P371" s="629"/>
      <c r="Q371" s="366"/>
      <c r="R371" s="366"/>
      <c r="S371" s="366"/>
      <c r="T371" s="366"/>
      <c r="U371" s="366"/>
      <c r="V371" s="366"/>
      <c r="W371" s="367"/>
      <c r="X371" s="366"/>
      <c r="Y371" s="367"/>
      <c r="Z371" s="366"/>
      <c r="AA371" s="367"/>
      <c r="AB371" s="366"/>
      <c r="AC371" s="367"/>
      <c r="AD371" s="368"/>
    </row>
    <row r="372" spans="1:30" s="369" customFormat="1" x14ac:dyDescent="0.25">
      <c r="A372" s="2"/>
      <c r="B372" s="2"/>
      <c r="C372" s="2"/>
      <c r="D372" s="2"/>
      <c r="E372" s="2"/>
      <c r="F372" s="2"/>
      <c r="G372" s="2"/>
      <c r="H372" s="2"/>
      <c r="I372" s="2"/>
      <c r="J372" s="629"/>
      <c r="K372" s="629"/>
      <c r="L372" s="629"/>
      <c r="M372" s="629"/>
      <c r="N372" s="629"/>
      <c r="O372" s="629"/>
      <c r="P372" s="629"/>
      <c r="Q372" s="366"/>
      <c r="R372" s="366"/>
      <c r="S372" s="366"/>
      <c r="T372" s="366"/>
      <c r="U372" s="366"/>
      <c r="V372" s="366"/>
      <c r="W372" s="367"/>
      <c r="X372" s="366"/>
      <c r="Y372" s="367"/>
      <c r="Z372" s="366"/>
      <c r="AA372" s="367"/>
      <c r="AB372" s="366"/>
      <c r="AC372" s="367"/>
      <c r="AD372" s="368"/>
    </row>
    <row r="373" spans="1:30" s="369" customFormat="1" x14ac:dyDescent="0.25">
      <c r="A373" s="2"/>
      <c r="B373" s="2"/>
      <c r="C373" s="2"/>
      <c r="D373" s="2"/>
      <c r="E373" s="2"/>
      <c r="F373" s="2"/>
      <c r="G373" s="2"/>
      <c r="H373" s="2"/>
      <c r="I373" s="2"/>
      <c r="J373" s="629"/>
      <c r="K373" s="629"/>
      <c r="L373" s="629"/>
      <c r="M373" s="629"/>
      <c r="N373" s="629"/>
      <c r="O373" s="629"/>
      <c r="P373" s="629"/>
      <c r="Q373" s="366"/>
      <c r="R373" s="366"/>
      <c r="S373" s="366"/>
      <c r="T373" s="366"/>
      <c r="U373" s="366"/>
      <c r="V373" s="366"/>
      <c r="W373" s="367"/>
      <c r="X373" s="366"/>
      <c r="Y373" s="367"/>
      <c r="Z373" s="366"/>
      <c r="AA373" s="367"/>
      <c r="AB373" s="366"/>
      <c r="AC373" s="367"/>
      <c r="AD373" s="368"/>
    </row>
    <row r="374" spans="1:30" s="369" customFormat="1" x14ac:dyDescent="0.25">
      <c r="A374" s="2"/>
      <c r="B374" s="2"/>
      <c r="C374" s="2"/>
      <c r="D374" s="2"/>
      <c r="E374" s="2"/>
      <c r="F374" s="2"/>
      <c r="G374" s="2"/>
      <c r="H374" s="2"/>
      <c r="I374" s="2"/>
      <c r="J374" s="629"/>
      <c r="K374" s="629"/>
      <c r="L374" s="629"/>
      <c r="M374" s="629"/>
      <c r="N374" s="629"/>
      <c r="O374" s="629"/>
      <c r="P374" s="629"/>
      <c r="Q374" s="366"/>
      <c r="R374" s="366"/>
      <c r="S374" s="366"/>
      <c r="T374" s="366"/>
      <c r="U374" s="366"/>
      <c r="V374" s="366"/>
      <c r="W374" s="367"/>
      <c r="X374" s="366"/>
      <c r="Y374" s="367"/>
      <c r="Z374" s="366"/>
      <c r="AA374" s="367"/>
      <c r="AB374" s="366"/>
      <c r="AC374" s="367"/>
      <c r="AD374" s="368"/>
    </row>
    <row r="375" spans="1:30" s="369" customFormat="1" x14ac:dyDescent="0.25">
      <c r="A375" s="2"/>
      <c r="B375" s="2"/>
      <c r="C375" s="2"/>
      <c r="D375" s="2"/>
      <c r="E375" s="2"/>
      <c r="F375" s="2"/>
      <c r="G375" s="2"/>
      <c r="H375" s="2"/>
      <c r="I375" s="2"/>
      <c r="J375" s="629"/>
      <c r="K375" s="629"/>
      <c r="L375" s="629"/>
      <c r="M375" s="629"/>
      <c r="N375" s="629"/>
      <c r="O375" s="629"/>
      <c r="P375" s="629"/>
      <c r="Q375" s="366"/>
      <c r="R375" s="366"/>
      <c r="S375" s="366"/>
      <c r="T375" s="366"/>
      <c r="U375" s="366"/>
      <c r="V375" s="366"/>
      <c r="W375" s="367"/>
      <c r="X375" s="366"/>
      <c r="Y375" s="367"/>
      <c r="Z375" s="366"/>
      <c r="AA375" s="367"/>
      <c r="AB375" s="366"/>
      <c r="AC375" s="367"/>
      <c r="AD375" s="368"/>
    </row>
    <row r="376" spans="1:30" s="369" customFormat="1" x14ac:dyDescent="0.25">
      <c r="A376" s="2"/>
      <c r="B376" s="2"/>
      <c r="C376" s="2"/>
      <c r="D376" s="2"/>
      <c r="E376" s="2"/>
      <c r="F376" s="2"/>
      <c r="G376" s="2"/>
      <c r="H376" s="2"/>
      <c r="I376" s="2"/>
      <c r="J376" s="629"/>
      <c r="K376" s="629"/>
      <c r="L376" s="629"/>
      <c r="M376" s="629"/>
      <c r="N376" s="629"/>
      <c r="O376" s="629"/>
      <c r="P376" s="629"/>
      <c r="Q376" s="366"/>
      <c r="R376" s="366"/>
      <c r="S376" s="366"/>
      <c r="T376" s="366"/>
      <c r="U376" s="366"/>
      <c r="V376" s="366"/>
      <c r="W376" s="367"/>
      <c r="X376" s="366"/>
      <c r="Y376" s="367"/>
      <c r="Z376" s="366"/>
      <c r="AA376" s="367"/>
      <c r="AB376" s="366"/>
      <c r="AC376" s="367"/>
      <c r="AD376" s="368"/>
    </row>
    <row r="377" spans="1:30" s="369" customFormat="1" x14ac:dyDescent="0.25">
      <c r="A377" s="2"/>
      <c r="B377" s="2"/>
      <c r="C377" s="2"/>
      <c r="D377" s="2"/>
      <c r="E377" s="2"/>
      <c r="F377" s="2"/>
      <c r="G377" s="2"/>
      <c r="H377" s="2"/>
      <c r="I377" s="2"/>
      <c r="J377" s="629"/>
      <c r="K377" s="629"/>
      <c r="L377" s="629"/>
      <c r="M377" s="629"/>
      <c r="N377" s="629"/>
      <c r="O377" s="629"/>
      <c r="P377" s="629"/>
      <c r="Q377" s="366"/>
      <c r="R377" s="366"/>
      <c r="S377" s="366"/>
      <c r="T377" s="366"/>
      <c r="U377" s="366"/>
      <c r="V377" s="366"/>
      <c r="W377" s="367"/>
      <c r="X377" s="366"/>
      <c r="Y377" s="367"/>
      <c r="Z377" s="366"/>
      <c r="AA377" s="367"/>
      <c r="AB377" s="366"/>
      <c r="AC377" s="367"/>
      <c r="AD377" s="368"/>
    </row>
    <row r="378" spans="1:30" s="369" customFormat="1" x14ac:dyDescent="0.25">
      <c r="A378" s="2"/>
      <c r="B378" s="2"/>
      <c r="C378" s="2"/>
      <c r="D378" s="2"/>
      <c r="E378" s="2"/>
      <c r="F378" s="2"/>
      <c r="G378" s="2"/>
      <c r="H378" s="2"/>
      <c r="I378" s="2"/>
      <c r="J378" s="629"/>
      <c r="K378" s="629"/>
      <c r="L378" s="629"/>
      <c r="M378" s="629"/>
      <c r="N378" s="629"/>
      <c r="O378" s="629"/>
      <c r="P378" s="629"/>
      <c r="Q378" s="366"/>
      <c r="R378" s="366"/>
      <c r="S378" s="366"/>
      <c r="T378" s="366"/>
      <c r="U378" s="366"/>
      <c r="V378" s="366"/>
      <c r="W378" s="367"/>
      <c r="X378" s="366"/>
      <c r="Y378" s="367"/>
      <c r="Z378" s="366"/>
      <c r="AA378" s="367"/>
      <c r="AB378" s="366"/>
      <c r="AC378" s="367"/>
      <c r="AD378" s="368"/>
    </row>
    <row r="379" spans="1:30" s="369" customFormat="1" x14ac:dyDescent="0.25">
      <c r="A379" s="2"/>
      <c r="B379" s="2"/>
      <c r="C379" s="2"/>
      <c r="D379" s="2"/>
      <c r="E379" s="2"/>
      <c r="F379" s="2"/>
      <c r="G379" s="2"/>
      <c r="H379" s="2"/>
      <c r="I379" s="2"/>
      <c r="J379" s="629"/>
      <c r="K379" s="629"/>
      <c r="L379" s="629"/>
      <c r="M379" s="629"/>
      <c r="N379" s="629"/>
      <c r="O379" s="629"/>
      <c r="P379" s="629"/>
      <c r="Q379" s="366"/>
      <c r="R379" s="366"/>
      <c r="S379" s="366"/>
      <c r="T379" s="366"/>
      <c r="U379" s="366"/>
      <c r="V379" s="366"/>
      <c r="W379" s="367"/>
      <c r="X379" s="366"/>
      <c r="Y379" s="367"/>
      <c r="Z379" s="366"/>
      <c r="AA379" s="367"/>
      <c r="AB379" s="366"/>
      <c r="AC379" s="367"/>
      <c r="AD379" s="368"/>
    </row>
    <row r="380" spans="1:30" s="369" customFormat="1" x14ac:dyDescent="0.25">
      <c r="A380" s="2"/>
      <c r="B380" s="2"/>
      <c r="C380" s="2"/>
      <c r="D380" s="2"/>
      <c r="E380" s="2"/>
      <c r="F380" s="2"/>
      <c r="G380" s="2"/>
      <c r="H380" s="2"/>
      <c r="I380" s="2"/>
      <c r="J380" s="629"/>
      <c r="K380" s="629"/>
      <c r="L380" s="629"/>
      <c r="M380" s="629"/>
      <c r="N380" s="629"/>
      <c r="O380" s="629"/>
      <c r="P380" s="629"/>
      <c r="Q380" s="366"/>
      <c r="R380" s="366"/>
      <c r="S380" s="366"/>
      <c r="T380" s="366"/>
      <c r="U380" s="366"/>
      <c r="V380" s="366"/>
      <c r="W380" s="367"/>
      <c r="X380" s="366"/>
      <c r="Y380" s="367"/>
      <c r="Z380" s="366"/>
      <c r="AA380" s="367"/>
      <c r="AB380" s="366"/>
      <c r="AC380" s="367"/>
      <c r="AD380" s="368"/>
    </row>
    <row r="381" spans="1:30" s="369" customFormat="1" x14ac:dyDescent="0.25">
      <c r="A381" s="2"/>
      <c r="B381" s="2"/>
      <c r="C381" s="2"/>
      <c r="D381" s="2"/>
      <c r="E381" s="2"/>
      <c r="F381" s="2"/>
      <c r="G381" s="2"/>
      <c r="H381" s="2"/>
      <c r="I381" s="2"/>
      <c r="J381" s="629"/>
      <c r="K381" s="629"/>
      <c r="L381" s="629"/>
      <c r="M381" s="629"/>
      <c r="N381" s="629"/>
      <c r="O381" s="629"/>
      <c r="P381" s="629"/>
      <c r="Q381" s="366"/>
      <c r="R381" s="366"/>
      <c r="S381" s="366"/>
      <c r="T381" s="366"/>
      <c r="U381" s="366"/>
      <c r="V381" s="366"/>
      <c r="W381" s="367"/>
      <c r="X381" s="366"/>
      <c r="Y381" s="367"/>
      <c r="Z381" s="366"/>
      <c r="AA381" s="367"/>
      <c r="AB381" s="366"/>
      <c r="AC381" s="367"/>
      <c r="AD381" s="368"/>
    </row>
    <row r="382" spans="1:30" s="369" customFormat="1" x14ac:dyDescent="0.25">
      <c r="A382" s="2"/>
      <c r="B382" s="2"/>
      <c r="C382" s="2"/>
      <c r="D382" s="2"/>
      <c r="E382" s="2"/>
      <c r="F382" s="2"/>
      <c r="G382" s="2"/>
      <c r="H382" s="2"/>
      <c r="I382" s="2"/>
      <c r="J382" s="629"/>
      <c r="K382" s="629"/>
      <c r="L382" s="629"/>
      <c r="M382" s="629"/>
      <c r="N382" s="629"/>
      <c r="O382" s="629"/>
      <c r="P382" s="629"/>
      <c r="Q382" s="366"/>
      <c r="R382" s="366"/>
      <c r="S382" s="366"/>
      <c r="T382" s="366"/>
      <c r="U382" s="366"/>
      <c r="V382" s="366"/>
      <c r="W382" s="367"/>
      <c r="X382" s="366"/>
      <c r="Y382" s="367"/>
      <c r="Z382" s="366"/>
      <c r="AA382" s="367"/>
      <c r="AB382" s="366"/>
      <c r="AC382" s="367"/>
      <c r="AD382" s="368"/>
    </row>
    <row r="383" spans="1:30" s="369" customFormat="1" x14ac:dyDescent="0.25">
      <c r="A383" s="2"/>
      <c r="B383" s="2"/>
      <c r="C383" s="2"/>
      <c r="D383" s="2"/>
      <c r="E383" s="2"/>
      <c r="F383" s="2"/>
      <c r="G383" s="2"/>
      <c r="H383" s="2"/>
      <c r="I383" s="2"/>
      <c r="J383" s="629"/>
      <c r="K383" s="629"/>
      <c r="L383" s="629"/>
      <c r="M383" s="629"/>
      <c r="N383" s="629"/>
      <c r="O383" s="629"/>
      <c r="P383" s="629"/>
      <c r="Q383" s="366"/>
      <c r="R383" s="366"/>
      <c r="S383" s="366"/>
      <c r="T383" s="366"/>
      <c r="U383" s="366"/>
      <c r="V383" s="366"/>
      <c r="W383" s="367"/>
      <c r="X383" s="366"/>
      <c r="Y383" s="367"/>
      <c r="Z383" s="366"/>
      <c r="AA383" s="367"/>
      <c r="AB383" s="366"/>
      <c r="AC383" s="367"/>
      <c r="AD383" s="368"/>
    </row>
    <row r="384" spans="1:30" s="369" customFormat="1" x14ac:dyDescent="0.25">
      <c r="A384" s="2"/>
      <c r="B384" s="2"/>
      <c r="C384" s="2"/>
      <c r="D384" s="2"/>
      <c r="E384" s="2"/>
      <c r="F384" s="2"/>
      <c r="G384" s="2"/>
      <c r="H384" s="2"/>
      <c r="I384" s="2"/>
      <c r="J384" s="629"/>
      <c r="K384" s="629"/>
      <c r="L384" s="629"/>
      <c r="M384" s="629"/>
      <c r="N384" s="629"/>
      <c r="O384" s="629"/>
      <c r="P384" s="629"/>
      <c r="Q384" s="366"/>
      <c r="R384" s="366"/>
      <c r="S384" s="366"/>
      <c r="T384" s="366"/>
      <c r="U384" s="366"/>
      <c r="V384" s="366"/>
      <c r="W384" s="367"/>
      <c r="X384" s="366"/>
      <c r="Y384" s="367"/>
      <c r="Z384" s="366"/>
      <c r="AA384" s="367"/>
      <c r="AB384" s="366"/>
      <c r="AC384" s="367"/>
      <c r="AD384" s="368"/>
    </row>
    <row r="385" spans="1:30" s="369" customFormat="1" x14ac:dyDescent="0.25">
      <c r="A385" s="2"/>
      <c r="B385" s="2"/>
      <c r="C385" s="2"/>
      <c r="D385" s="2"/>
      <c r="E385" s="2"/>
      <c r="F385" s="2"/>
      <c r="G385" s="2"/>
      <c r="H385" s="2"/>
      <c r="I385" s="2"/>
      <c r="J385" s="629"/>
      <c r="K385" s="629"/>
      <c r="L385" s="629"/>
      <c r="M385" s="629"/>
      <c r="N385" s="629"/>
      <c r="O385" s="629"/>
      <c r="P385" s="629"/>
      <c r="Q385" s="366"/>
      <c r="R385" s="366"/>
      <c r="S385" s="366"/>
      <c r="T385" s="366"/>
      <c r="U385" s="366"/>
      <c r="V385" s="366"/>
      <c r="W385" s="367"/>
      <c r="X385" s="366"/>
      <c r="Y385" s="367"/>
      <c r="Z385" s="366"/>
      <c r="AA385" s="367"/>
      <c r="AB385" s="366"/>
      <c r="AC385" s="367"/>
      <c r="AD385" s="368"/>
    </row>
    <row r="386" spans="1:30" s="369" customFormat="1" x14ac:dyDescent="0.25">
      <c r="A386" s="2"/>
      <c r="B386" s="2"/>
      <c r="C386" s="2"/>
      <c r="D386" s="2"/>
      <c r="E386" s="2"/>
      <c r="F386" s="2"/>
      <c r="G386" s="2"/>
      <c r="H386" s="2"/>
      <c r="I386" s="2"/>
      <c r="J386" s="629"/>
      <c r="K386" s="629"/>
      <c r="L386" s="629"/>
      <c r="M386" s="629"/>
      <c r="N386" s="629"/>
      <c r="O386" s="629"/>
      <c r="P386" s="629"/>
      <c r="Q386" s="366"/>
      <c r="R386" s="366"/>
      <c r="S386" s="366"/>
      <c r="T386" s="366"/>
      <c r="U386" s="366"/>
      <c r="V386" s="366"/>
      <c r="W386" s="367"/>
      <c r="X386" s="366"/>
      <c r="Y386" s="367"/>
      <c r="Z386" s="366"/>
      <c r="AA386" s="367"/>
      <c r="AB386" s="366"/>
      <c r="AC386" s="367"/>
      <c r="AD386" s="368"/>
    </row>
    <row r="387" spans="1:30" s="369" customFormat="1" x14ac:dyDescent="0.25">
      <c r="A387" s="2"/>
      <c r="B387" s="2"/>
      <c r="C387" s="2"/>
      <c r="D387" s="2"/>
      <c r="E387" s="2"/>
      <c r="F387" s="2"/>
      <c r="G387" s="2"/>
      <c r="H387" s="2"/>
      <c r="I387" s="2"/>
      <c r="J387" s="629"/>
      <c r="K387" s="629"/>
      <c r="L387" s="629"/>
      <c r="M387" s="629"/>
      <c r="N387" s="629"/>
      <c r="O387" s="629"/>
      <c r="P387" s="629"/>
      <c r="Q387" s="366"/>
      <c r="R387" s="366"/>
      <c r="S387" s="366"/>
      <c r="T387" s="366"/>
      <c r="U387" s="366"/>
      <c r="V387" s="366"/>
      <c r="W387" s="367"/>
      <c r="X387" s="366"/>
      <c r="Y387" s="367"/>
      <c r="Z387" s="366"/>
      <c r="AA387" s="367"/>
      <c r="AB387" s="366"/>
      <c r="AC387" s="367"/>
      <c r="AD387" s="368"/>
    </row>
    <row r="388" spans="1:30" s="369" customFormat="1" x14ac:dyDescent="0.25">
      <c r="A388" s="2"/>
      <c r="B388" s="2"/>
      <c r="C388" s="2"/>
      <c r="D388" s="2"/>
      <c r="E388" s="2"/>
      <c r="F388" s="2"/>
      <c r="G388" s="2"/>
      <c r="H388" s="2"/>
      <c r="I388" s="2"/>
      <c r="J388" s="629"/>
      <c r="K388" s="629"/>
      <c r="L388" s="629"/>
      <c r="M388" s="629"/>
      <c r="N388" s="629"/>
      <c r="O388" s="629"/>
      <c r="P388" s="629"/>
      <c r="Q388" s="366"/>
      <c r="R388" s="366"/>
      <c r="S388" s="366"/>
      <c r="T388" s="366"/>
      <c r="U388" s="366"/>
      <c r="V388" s="366"/>
      <c r="W388" s="367"/>
      <c r="X388" s="366"/>
      <c r="Y388" s="367"/>
      <c r="Z388" s="366"/>
      <c r="AA388" s="367"/>
      <c r="AB388" s="366"/>
      <c r="AC388" s="367"/>
      <c r="AD388" s="368"/>
    </row>
    <row r="389" spans="1:30" s="369" customFormat="1" x14ac:dyDescent="0.25">
      <c r="A389" s="2"/>
      <c r="B389" s="2"/>
      <c r="C389" s="2"/>
      <c r="D389" s="2"/>
      <c r="E389" s="2"/>
      <c r="F389" s="2"/>
      <c r="G389" s="2"/>
      <c r="H389" s="2"/>
      <c r="I389" s="2"/>
      <c r="J389" s="629"/>
      <c r="K389" s="629"/>
      <c r="L389" s="629"/>
      <c r="M389" s="629"/>
      <c r="N389" s="629"/>
      <c r="O389" s="629"/>
      <c r="P389" s="629"/>
      <c r="Q389" s="366"/>
      <c r="R389" s="366"/>
      <c r="S389" s="366"/>
      <c r="T389" s="366"/>
      <c r="U389" s="366"/>
      <c r="V389" s="366"/>
      <c r="W389" s="367"/>
      <c r="X389" s="366"/>
      <c r="Y389" s="367"/>
      <c r="Z389" s="366"/>
      <c r="AA389" s="367"/>
      <c r="AB389" s="366"/>
      <c r="AC389" s="367"/>
      <c r="AD389" s="368"/>
    </row>
    <row r="390" spans="1:30" s="369" customFormat="1" x14ac:dyDescent="0.25">
      <c r="A390" s="2"/>
      <c r="B390" s="2"/>
      <c r="C390" s="2"/>
      <c r="D390" s="2"/>
      <c r="E390" s="2"/>
      <c r="F390" s="2"/>
      <c r="G390" s="2"/>
      <c r="H390" s="2"/>
      <c r="I390" s="2"/>
      <c r="J390" s="629"/>
      <c r="K390" s="629"/>
      <c r="L390" s="629"/>
      <c r="M390" s="629"/>
      <c r="N390" s="629"/>
      <c r="O390" s="629"/>
      <c r="P390" s="629"/>
      <c r="Q390" s="366"/>
      <c r="R390" s="366"/>
      <c r="S390" s="366"/>
      <c r="T390" s="366"/>
      <c r="U390" s="366"/>
      <c r="V390" s="366"/>
      <c r="W390" s="367"/>
      <c r="X390" s="366"/>
      <c r="Y390" s="367"/>
      <c r="Z390" s="366"/>
      <c r="AA390" s="367"/>
      <c r="AB390" s="366"/>
      <c r="AC390" s="367"/>
      <c r="AD390" s="368"/>
    </row>
    <row r="391" spans="1:30" s="369" customFormat="1" x14ac:dyDescent="0.25">
      <c r="A391" s="2"/>
      <c r="B391" s="2"/>
      <c r="C391" s="2"/>
      <c r="D391" s="2"/>
      <c r="E391" s="2"/>
      <c r="F391" s="2"/>
      <c r="G391" s="2"/>
      <c r="H391" s="2"/>
      <c r="I391" s="2"/>
      <c r="J391" s="629"/>
      <c r="K391" s="629"/>
      <c r="L391" s="629"/>
      <c r="M391" s="629"/>
      <c r="N391" s="629"/>
      <c r="O391" s="629"/>
      <c r="P391" s="629"/>
      <c r="Q391" s="366"/>
      <c r="R391" s="366"/>
      <c r="S391" s="366"/>
      <c r="T391" s="366"/>
      <c r="U391" s="366"/>
      <c r="V391" s="366"/>
      <c r="W391" s="367"/>
      <c r="X391" s="366"/>
      <c r="Y391" s="367"/>
      <c r="Z391" s="366"/>
      <c r="AA391" s="367"/>
      <c r="AB391" s="366"/>
      <c r="AC391" s="367"/>
      <c r="AD391" s="368"/>
    </row>
    <row r="392" spans="1:30" s="369" customFormat="1" x14ac:dyDescent="0.25">
      <c r="A392" s="2"/>
      <c r="B392" s="2"/>
      <c r="C392" s="2"/>
      <c r="D392" s="2"/>
      <c r="E392" s="2"/>
      <c r="F392" s="2"/>
      <c r="G392" s="2"/>
      <c r="H392" s="2"/>
      <c r="I392" s="2"/>
      <c r="J392" s="629"/>
      <c r="K392" s="629"/>
      <c r="L392" s="629"/>
      <c r="M392" s="629"/>
      <c r="N392" s="629"/>
      <c r="O392" s="629"/>
      <c r="P392" s="629"/>
      <c r="Q392" s="366"/>
      <c r="R392" s="366"/>
      <c r="S392" s="366"/>
      <c r="T392" s="366"/>
      <c r="U392" s="366"/>
      <c r="V392" s="366"/>
      <c r="W392" s="367"/>
      <c r="X392" s="366"/>
      <c r="Y392" s="367"/>
      <c r="Z392" s="366"/>
      <c r="AA392" s="367"/>
      <c r="AB392" s="366"/>
      <c r="AC392" s="367"/>
      <c r="AD392" s="368"/>
    </row>
    <row r="393" spans="1:30" s="369" customFormat="1" x14ac:dyDescent="0.25">
      <c r="A393" s="2"/>
      <c r="B393" s="2"/>
      <c r="C393" s="2"/>
      <c r="D393" s="2"/>
      <c r="E393" s="2"/>
      <c r="F393" s="2"/>
      <c r="G393" s="2"/>
      <c r="H393" s="2"/>
      <c r="I393" s="2"/>
      <c r="J393" s="629"/>
      <c r="K393" s="629"/>
      <c r="L393" s="629"/>
      <c r="M393" s="629"/>
      <c r="N393" s="629"/>
      <c r="O393" s="629"/>
      <c r="P393" s="629"/>
      <c r="Q393" s="366"/>
      <c r="R393" s="366"/>
      <c r="S393" s="366"/>
      <c r="T393" s="366"/>
      <c r="U393" s="366"/>
      <c r="V393" s="366"/>
      <c r="W393" s="367"/>
      <c r="X393" s="366"/>
      <c r="Y393" s="367"/>
      <c r="Z393" s="366"/>
      <c r="AA393" s="367"/>
      <c r="AB393" s="366"/>
      <c r="AC393" s="367"/>
      <c r="AD393" s="368"/>
    </row>
    <row r="394" spans="1:30" s="369" customFormat="1" x14ac:dyDescent="0.25">
      <c r="A394" s="2"/>
      <c r="B394" s="2"/>
      <c r="C394" s="2"/>
      <c r="D394" s="2"/>
      <c r="E394" s="2"/>
      <c r="F394" s="2"/>
      <c r="G394" s="2"/>
      <c r="H394" s="2"/>
      <c r="I394" s="2"/>
      <c r="J394" s="629"/>
      <c r="K394" s="629"/>
      <c r="L394" s="629"/>
      <c r="M394" s="629"/>
      <c r="N394" s="629"/>
      <c r="O394" s="629"/>
      <c r="P394" s="629"/>
      <c r="Q394" s="366"/>
      <c r="R394" s="366"/>
      <c r="S394" s="366"/>
      <c r="T394" s="366"/>
      <c r="U394" s="366"/>
      <c r="V394" s="366"/>
      <c r="W394" s="367"/>
      <c r="X394" s="366"/>
      <c r="Y394" s="367"/>
      <c r="Z394" s="366"/>
      <c r="AA394" s="367"/>
      <c r="AB394" s="366"/>
      <c r="AC394" s="367"/>
      <c r="AD394" s="368"/>
    </row>
    <row r="395" spans="1:30" s="369" customFormat="1" x14ac:dyDescent="0.25">
      <c r="A395" s="2"/>
      <c r="B395" s="2"/>
      <c r="C395" s="2"/>
      <c r="D395" s="2"/>
      <c r="E395" s="2"/>
      <c r="F395" s="2"/>
      <c r="G395" s="2"/>
      <c r="H395" s="2"/>
      <c r="I395" s="2"/>
      <c r="J395" s="629"/>
      <c r="K395" s="629"/>
      <c r="L395" s="629"/>
      <c r="M395" s="629"/>
      <c r="N395" s="629"/>
      <c r="O395" s="629"/>
      <c r="P395" s="629"/>
      <c r="Q395" s="366"/>
      <c r="R395" s="366"/>
      <c r="S395" s="366"/>
      <c r="T395" s="366"/>
      <c r="U395" s="366"/>
      <c r="V395" s="366"/>
      <c r="W395" s="367"/>
      <c r="X395" s="366"/>
      <c r="Y395" s="367"/>
      <c r="Z395" s="366"/>
      <c r="AA395" s="367"/>
      <c r="AB395" s="366"/>
      <c r="AC395" s="367"/>
      <c r="AD395" s="368"/>
    </row>
    <row r="396" spans="1:30" s="369" customFormat="1" x14ac:dyDescent="0.25">
      <c r="A396" s="2"/>
      <c r="B396" s="2"/>
      <c r="C396" s="2"/>
      <c r="D396" s="2"/>
      <c r="E396" s="2"/>
      <c r="F396" s="2"/>
      <c r="G396" s="2"/>
      <c r="H396" s="2"/>
      <c r="I396" s="2"/>
      <c r="J396" s="629"/>
      <c r="K396" s="629"/>
      <c r="L396" s="629"/>
      <c r="M396" s="629"/>
      <c r="N396" s="629"/>
      <c r="O396" s="629"/>
      <c r="P396" s="629"/>
      <c r="Q396" s="366"/>
      <c r="R396" s="366"/>
      <c r="S396" s="366"/>
      <c r="T396" s="366"/>
      <c r="U396" s="366"/>
      <c r="V396" s="366"/>
      <c r="W396" s="367"/>
      <c r="X396" s="366"/>
      <c r="Y396" s="367"/>
      <c r="Z396" s="366"/>
      <c r="AA396" s="367"/>
      <c r="AB396" s="366"/>
      <c r="AC396" s="367"/>
      <c r="AD396" s="368"/>
    </row>
    <row r="397" spans="1:30" s="369" customFormat="1" x14ac:dyDescent="0.25">
      <c r="A397" s="2"/>
      <c r="B397" s="2"/>
      <c r="C397" s="2"/>
      <c r="D397" s="2"/>
      <c r="E397" s="2"/>
      <c r="F397" s="2"/>
      <c r="G397" s="2"/>
      <c r="H397" s="2"/>
      <c r="I397" s="2"/>
      <c r="J397" s="629"/>
      <c r="K397" s="629"/>
      <c r="L397" s="629"/>
      <c r="M397" s="629"/>
      <c r="N397" s="629"/>
      <c r="O397" s="629"/>
      <c r="P397" s="629"/>
      <c r="Q397" s="366"/>
      <c r="R397" s="366"/>
      <c r="S397" s="366"/>
      <c r="T397" s="366"/>
      <c r="U397" s="366"/>
      <c r="V397" s="366"/>
      <c r="W397" s="367"/>
      <c r="X397" s="366"/>
      <c r="Y397" s="367"/>
      <c r="Z397" s="366"/>
      <c r="AA397" s="367"/>
      <c r="AB397" s="366"/>
      <c r="AC397" s="367"/>
      <c r="AD397" s="368"/>
    </row>
    <row r="398" spans="1:30" s="369" customFormat="1" x14ac:dyDescent="0.25">
      <c r="A398" s="2"/>
      <c r="B398" s="2"/>
      <c r="C398" s="2"/>
      <c r="D398" s="2"/>
      <c r="E398" s="2"/>
      <c r="F398" s="2"/>
      <c r="G398" s="2"/>
      <c r="H398" s="2"/>
      <c r="I398" s="2"/>
      <c r="J398" s="629"/>
      <c r="K398" s="629"/>
      <c r="L398" s="629"/>
      <c r="M398" s="629"/>
      <c r="N398" s="629"/>
      <c r="O398" s="629"/>
      <c r="P398" s="629"/>
      <c r="Q398" s="366"/>
      <c r="R398" s="366"/>
      <c r="S398" s="366"/>
      <c r="T398" s="366"/>
      <c r="U398" s="366"/>
      <c r="V398" s="366"/>
      <c r="W398" s="367"/>
      <c r="X398" s="366"/>
      <c r="Y398" s="367"/>
      <c r="Z398" s="366"/>
      <c r="AA398" s="367"/>
      <c r="AB398" s="366"/>
      <c r="AC398" s="367"/>
      <c r="AD398" s="368"/>
    </row>
    <row r="399" spans="1:30" s="369" customFormat="1" x14ac:dyDescent="0.25">
      <c r="A399" s="2"/>
      <c r="B399" s="2"/>
      <c r="C399" s="2"/>
      <c r="D399" s="2"/>
      <c r="E399" s="2"/>
      <c r="F399" s="2"/>
      <c r="G399" s="2"/>
      <c r="H399" s="2"/>
      <c r="I399" s="2"/>
      <c r="J399" s="629"/>
      <c r="K399" s="629"/>
      <c r="L399" s="629"/>
      <c r="M399" s="629"/>
      <c r="N399" s="629"/>
      <c r="O399" s="629"/>
      <c r="P399" s="629"/>
      <c r="Q399" s="366"/>
      <c r="R399" s="366"/>
      <c r="S399" s="366"/>
      <c r="T399" s="366"/>
      <c r="U399" s="366"/>
      <c r="V399" s="366"/>
      <c r="W399" s="367"/>
      <c r="X399" s="366"/>
      <c r="Y399" s="367"/>
      <c r="Z399" s="366"/>
      <c r="AA399" s="367"/>
      <c r="AB399" s="366"/>
      <c r="AC399" s="367"/>
      <c r="AD399" s="368"/>
    </row>
    <row r="400" spans="1:30" s="369" customFormat="1" x14ac:dyDescent="0.25">
      <c r="A400" s="2"/>
      <c r="B400" s="2"/>
      <c r="C400" s="2"/>
      <c r="D400" s="2"/>
      <c r="E400" s="2"/>
      <c r="F400" s="2"/>
      <c r="G400" s="2"/>
      <c r="H400" s="2"/>
      <c r="I400" s="2"/>
      <c r="J400" s="629"/>
      <c r="K400" s="629"/>
      <c r="L400" s="629"/>
      <c r="M400" s="629"/>
      <c r="N400" s="629"/>
      <c r="O400" s="629"/>
      <c r="P400" s="629"/>
      <c r="Q400" s="366"/>
      <c r="R400" s="366"/>
      <c r="S400" s="366"/>
      <c r="T400" s="366"/>
      <c r="U400" s="366"/>
      <c r="V400" s="366"/>
      <c r="W400" s="367"/>
      <c r="X400" s="366"/>
      <c r="Y400" s="367"/>
      <c r="Z400" s="366"/>
      <c r="AA400" s="367"/>
      <c r="AB400" s="366"/>
      <c r="AC400" s="367"/>
      <c r="AD400" s="368"/>
    </row>
    <row r="401" spans="1:30" s="369" customFormat="1" x14ac:dyDescent="0.25">
      <c r="A401" s="2"/>
      <c r="B401" s="2"/>
      <c r="C401" s="2"/>
      <c r="D401" s="2"/>
      <c r="E401" s="2"/>
      <c r="F401" s="2"/>
      <c r="G401" s="2"/>
      <c r="H401" s="2"/>
      <c r="I401" s="2"/>
      <c r="J401" s="629"/>
      <c r="K401" s="629"/>
      <c r="L401" s="629"/>
      <c r="M401" s="629"/>
      <c r="N401" s="629"/>
      <c r="O401" s="629"/>
      <c r="P401" s="629"/>
      <c r="Q401" s="366"/>
      <c r="R401" s="366"/>
      <c r="S401" s="366"/>
      <c r="T401" s="366"/>
      <c r="U401" s="366"/>
      <c r="V401" s="366"/>
      <c r="W401" s="367"/>
      <c r="X401" s="366"/>
      <c r="Y401" s="367"/>
      <c r="Z401" s="366"/>
      <c r="AA401" s="367"/>
      <c r="AB401" s="366"/>
      <c r="AC401" s="367"/>
      <c r="AD401" s="368"/>
    </row>
    <row r="402" spans="1:30" s="369" customFormat="1" x14ac:dyDescent="0.25">
      <c r="A402" s="2"/>
      <c r="B402" s="2"/>
      <c r="C402" s="2"/>
      <c r="D402" s="2"/>
      <c r="E402" s="2"/>
      <c r="F402" s="2"/>
      <c r="G402" s="2"/>
      <c r="H402" s="2"/>
      <c r="I402" s="2"/>
      <c r="J402" s="629"/>
      <c r="K402" s="629"/>
      <c r="L402" s="629"/>
      <c r="M402" s="629"/>
      <c r="N402" s="629"/>
      <c r="O402" s="629"/>
      <c r="P402" s="629"/>
      <c r="Q402" s="366"/>
      <c r="R402" s="366"/>
      <c r="S402" s="366"/>
      <c r="T402" s="366"/>
      <c r="U402" s="366"/>
      <c r="V402" s="366"/>
      <c r="W402" s="367"/>
      <c r="X402" s="366"/>
      <c r="Y402" s="367"/>
      <c r="Z402" s="366"/>
      <c r="AA402" s="367"/>
      <c r="AB402" s="366"/>
      <c r="AC402" s="367"/>
      <c r="AD402" s="368"/>
    </row>
    <row r="403" spans="1:30" s="369" customFormat="1" x14ac:dyDescent="0.25">
      <c r="A403" s="2"/>
      <c r="B403" s="2"/>
      <c r="C403" s="2"/>
      <c r="D403" s="2"/>
      <c r="E403" s="2"/>
      <c r="F403" s="2"/>
      <c r="G403" s="2"/>
      <c r="H403" s="2"/>
      <c r="I403" s="2"/>
      <c r="J403" s="629"/>
      <c r="K403" s="629"/>
      <c r="L403" s="629"/>
      <c r="M403" s="629"/>
      <c r="N403" s="629"/>
      <c r="O403" s="629"/>
      <c r="P403" s="629"/>
      <c r="Q403" s="366"/>
      <c r="R403" s="366"/>
      <c r="S403" s="366"/>
      <c r="T403" s="366"/>
      <c r="U403" s="366"/>
      <c r="V403" s="366"/>
      <c r="W403" s="367"/>
      <c r="X403" s="366"/>
      <c r="Y403" s="367"/>
      <c r="Z403" s="366"/>
      <c r="AA403" s="367"/>
      <c r="AB403" s="366"/>
      <c r="AC403" s="367"/>
      <c r="AD403" s="368"/>
    </row>
    <row r="404" spans="1:30" s="369" customFormat="1" x14ac:dyDescent="0.25">
      <c r="A404" s="2"/>
      <c r="B404" s="2"/>
      <c r="C404" s="2"/>
      <c r="D404" s="2"/>
      <c r="E404" s="2"/>
      <c r="F404" s="2"/>
      <c r="G404" s="2"/>
      <c r="H404" s="2"/>
      <c r="I404" s="2"/>
      <c r="J404" s="629"/>
      <c r="K404" s="629"/>
      <c r="L404" s="629"/>
      <c r="M404" s="629"/>
      <c r="N404" s="629"/>
      <c r="O404" s="629"/>
      <c r="P404" s="629"/>
      <c r="Q404" s="366"/>
      <c r="R404" s="366"/>
      <c r="S404" s="366"/>
      <c r="T404" s="366"/>
      <c r="U404" s="366"/>
      <c r="V404" s="366"/>
      <c r="W404" s="367"/>
      <c r="X404" s="366"/>
      <c r="Y404" s="367"/>
      <c r="Z404" s="366"/>
      <c r="AA404" s="367"/>
      <c r="AB404" s="366"/>
      <c r="AC404" s="367"/>
      <c r="AD404" s="368"/>
    </row>
    <row r="405" spans="1:30" s="369" customFormat="1" x14ac:dyDescent="0.25">
      <c r="A405" s="2"/>
      <c r="B405" s="2"/>
      <c r="C405" s="2"/>
      <c r="D405" s="2"/>
      <c r="E405" s="2"/>
      <c r="F405" s="2"/>
      <c r="G405" s="2"/>
      <c r="H405" s="2"/>
      <c r="I405" s="2"/>
      <c r="J405" s="629"/>
      <c r="K405" s="629"/>
      <c r="L405" s="629"/>
      <c r="M405" s="629"/>
      <c r="N405" s="629"/>
      <c r="O405" s="629"/>
      <c r="P405" s="629"/>
      <c r="Q405" s="366"/>
      <c r="R405" s="366"/>
      <c r="S405" s="366"/>
      <c r="T405" s="366"/>
      <c r="U405" s="366"/>
      <c r="V405" s="366"/>
      <c r="W405" s="367"/>
      <c r="X405" s="366"/>
      <c r="Y405" s="367"/>
      <c r="Z405" s="366"/>
      <c r="AA405" s="367"/>
      <c r="AB405" s="366"/>
      <c r="AC405" s="367"/>
      <c r="AD405" s="368"/>
    </row>
    <row r="406" spans="1:30" s="369" customFormat="1" x14ac:dyDescent="0.25">
      <c r="A406" s="2"/>
      <c r="B406" s="2"/>
      <c r="C406" s="2"/>
      <c r="D406" s="2"/>
      <c r="E406" s="2"/>
      <c r="F406" s="2"/>
      <c r="G406" s="2"/>
      <c r="H406" s="2"/>
      <c r="I406" s="2"/>
      <c r="J406" s="629"/>
      <c r="K406" s="629"/>
      <c r="L406" s="629"/>
      <c r="M406" s="629"/>
      <c r="N406" s="629"/>
      <c r="O406" s="629"/>
      <c r="P406" s="629"/>
      <c r="Q406" s="366"/>
      <c r="R406" s="366"/>
      <c r="S406" s="366"/>
      <c r="T406" s="366"/>
      <c r="U406" s="366"/>
      <c r="V406" s="366"/>
      <c r="W406" s="367"/>
      <c r="X406" s="366"/>
      <c r="Y406" s="367"/>
      <c r="Z406" s="366"/>
      <c r="AA406" s="367"/>
      <c r="AB406" s="366"/>
      <c r="AC406" s="367"/>
      <c r="AD406" s="368"/>
    </row>
    <row r="407" spans="1:30" s="369" customFormat="1" x14ac:dyDescent="0.25">
      <c r="A407" s="2"/>
      <c r="B407" s="2"/>
      <c r="C407" s="2"/>
      <c r="D407" s="2"/>
      <c r="E407" s="2"/>
      <c r="F407" s="2"/>
      <c r="G407" s="2"/>
      <c r="H407" s="2"/>
      <c r="I407" s="2"/>
      <c r="J407" s="629"/>
      <c r="K407" s="629"/>
      <c r="L407" s="629"/>
      <c r="M407" s="629"/>
      <c r="N407" s="629"/>
      <c r="O407" s="629"/>
      <c r="P407" s="629"/>
      <c r="Q407" s="366"/>
      <c r="R407" s="366"/>
      <c r="S407" s="366"/>
      <c r="T407" s="366"/>
      <c r="U407" s="366"/>
      <c r="V407" s="366"/>
      <c r="W407" s="367"/>
      <c r="X407" s="366"/>
      <c r="Y407" s="367"/>
      <c r="Z407" s="366"/>
      <c r="AA407" s="367"/>
      <c r="AB407" s="366"/>
      <c r="AC407" s="367"/>
      <c r="AD407" s="368"/>
    </row>
    <row r="408" spans="1:30" s="369" customFormat="1" x14ac:dyDescent="0.25">
      <c r="A408" s="2"/>
      <c r="B408" s="2"/>
      <c r="C408" s="2"/>
      <c r="D408" s="2"/>
      <c r="E408" s="2"/>
      <c r="F408" s="2"/>
      <c r="G408" s="2"/>
      <c r="H408" s="2"/>
      <c r="I408" s="2"/>
      <c r="J408" s="629"/>
      <c r="K408" s="629"/>
      <c r="L408" s="629"/>
      <c r="M408" s="629"/>
      <c r="N408" s="629"/>
      <c r="O408" s="629"/>
      <c r="P408" s="629"/>
      <c r="Q408" s="366"/>
      <c r="R408" s="366"/>
      <c r="S408" s="366"/>
      <c r="T408" s="366"/>
      <c r="U408" s="366"/>
      <c r="V408" s="366"/>
      <c r="W408" s="367"/>
      <c r="X408" s="366"/>
      <c r="Y408" s="367"/>
      <c r="Z408" s="366"/>
      <c r="AA408" s="367"/>
      <c r="AB408" s="366"/>
      <c r="AC408" s="367"/>
      <c r="AD408" s="368"/>
    </row>
    <row r="409" spans="1:30" s="369" customFormat="1" x14ac:dyDescent="0.25">
      <c r="A409" s="2"/>
      <c r="B409" s="2"/>
      <c r="C409" s="2"/>
      <c r="D409" s="2"/>
      <c r="E409" s="2"/>
      <c r="F409" s="2"/>
      <c r="G409" s="2"/>
      <c r="H409" s="2"/>
      <c r="I409" s="2"/>
      <c r="J409" s="629"/>
      <c r="K409" s="629"/>
      <c r="L409" s="629"/>
      <c r="M409" s="629"/>
      <c r="N409" s="629"/>
      <c r="O409" s="629"/>
      <c r="P409" s="629"/>
      <c r="Q409" s="366"/>
      <c r="R409" s="366"/>
      <c r="S409" s="366"/>
      <c r="T409" s="366"/>
      <c r="U409" s="366"/>
      <c r="V409" s="366"/>
      <c r="W409" s="367"/>
      <c r="X409" s="366"/>
      <c r="Y409" s="367"/>
      <c r="Z409" s="366"/>
      <c r="AA409" s="367"/>
      <c r="AB409" s="366"/>
      <c r="AC409" s="367"/>
      <c r="AD409" s="368"/>
    </row>
    <row r="410" spans="1:30" s="369" customFormat="1" x14ac:dyDescent="0.25">
      <c r="A410" s="2"/>
      <c r="B410" s="2"/>
      <c r="C410" s="2"/>
      <c r="D410" s="2"/>
      <c r="E410" s="2"/>
      <c r="F410" s="2"/>
      <c r="G410" s="2"/>
      <c r="H410" s="2"/>
      <c r="I410" s="2"/>
      <c r="J410" s="629"/>
      <c r="K410" s="629"/>
      <c r="L410" s="629"/>
      <c r="M410" s="629"/>
      <c r="N410" s="629"/>
      <c r="O410" s="629"/>
      <c r="P410" s="629"/>
      <c r="Q410" s="366"/>
      <c r="R410" s="366"/>
      <c r="S410" s="366"/>
      <c r="T410" s="366"/>
      <c r="U410" s="366"/>
      <c r="V410" s="366"/>
      <c r="W410" s="367"/>
      <c r="X410" s="366"/>
      <c r="Y410" s="367"/>
      <c r="Z410" s="366"/>
      <c r="AA410" s="367"/>
      <c r="AB410" s="366"/>
      <c r="AC410" s="367"/>
      <c r="AD410" s="368"/>
    </row>
    <row r="411" spans="1:30" s="369" customFormat="1" x14ac:dyDescent="0.25">
      <c r="A411" s="2"/>
      <c r="B411" s="2"/>
      <c r="C411" s="2"/>
      <c r="D411" s="2"/>
      <c r="E411" s="2"/>
      <c r="F411" s="2"/>
      <c r="G411" s="2"/>
      <c r="H411" s="2"/>
      <c r="I411" s="2"/>
      <c r="J411" s="629"/>
      <c r="K411" s="629"/>
      <c r="L411" s="629"/>
      <c r="M411" s="629"/>
      <c r="N411" s="629"/>
      <c r="O411" s="629"/>
      <c r="P411" s="629"/>
      <c r="Q411" s="366"/>
      <c r="R411" s="366"/>
      <c r="S411" s="366"/>
      <c r="T411" s="366"/>
      <c r="U411" s="366"/>
      <c r="V411" s="366"/>
      <c r="W411" s="367"/>
      <c r="X411" s="366"/>
      <c r="Y411" s="367"/>
      <c r="Z411" s="366"/>
      <c r="AA411" s="367"/>
      <c r="AB411" s="366"/>
      <c r="AC411" s="367"/>
      <c r="AD411" s="368"/>
    </row>
    <row r="412" spans="1:30" s="369" customFormat="1" x14ac:dyDescent="0.25">
      <c r="A412" s="2"/>
      <c r="B412" s="2"/>
      <c r="C412" s="2"/>
      <c r="D412" s="2"/>
      <c r="E412" s="2"/>
      <c r="F412" s="2"/>
      <c r="G412" s="2"/>
      <c r="H412" s="2"/>
      <c r="I412" s="2"/>
      <c r="J412" s="629"/>
      <c r="K412" s="629"/>
      <c r="L412" s="629"/>
      <c r="M412" s="629"/>
      <c r="N412" s="629"/>
      <c r="O412" s="629"/>
      <c r="P412" s="629"/>
      <c r="Q412" s="366"/>
      <c r="R412" s="366"/>
      <c r="S412" s="366"/>
      <c r="T412" s="366"/>
      <c r="U412" s="366"/>
      <c r="V412" s="366"/>
      <c r="W412" s="367"/>
      <c r="X412" s="366"/>
      <c r="Y412" s="367"/>
      <c r="Z412" s="366"/>
      <c r="AA412" s="367"/>
      <c r="AB412" s="366"/>
      <c r="AC412" s="367"/>
      <c r="AD412" s="368"/>
    </row>
    <row r="413" spans="1:30" s="369" customFormat="1" x14ac:dyDescent="0.25">
      <c r="A413" s="2"/>
      <c r="B413" s="2"/>
      <c r="C413" s="2"/>
      <c r="D413" s="2"/>
      <c r="E413" s="2"/>
      <c r="F413" s="2"/>
      <c r="G413" s="2"/>
      <c r="H413" s="2"/>
      <c r="I413" s="2"/>
      <c r="J413" s="629"/>
      <c r="K413" s="629"/>
      <c r="L413" s="629"/>
      <c r="M413" s="629"/>
      <c r="N413" s="629"/>
      <c r="O413" s="629"/>
      <c r="P413" s="629"/>
      <c r="Q413" s="366"/>
      <c r="R413" s="366"/>
      <c r="S413" s="366"/>
      <c r="T413" s="366"/>
      <c r="U413" s="366"/>
      <c r="V413" s="366"/>
      <c r="W413" s="367"/>
      <c r="X413" s="366"/>
      <c r="Y413" s="367"/>
      <c r="Z413" s="366"/>
      <c r="AA413" s="367"/>
      <c r="AB413" s="366"/>
      <c r="AC413" s="367"/>
      <c r="AD413" s="368"/>
    </row>
    <row r="414" spans="1:30" s="369" customFormat="1" x14ac:dyDescent="0.25">
      <c r="A414" s="2"/>
      <c r="B414" s="2"/>
      <c r="C414" s="2"/>
      <c r="D414" s="2"/>
      <c r="E414" s="2"/>
      <c r="F414" s="2"/>
      <c r="G414" s="2"/>
      <c r="H414" s="2"/>
      <c r="I414" s="2"/>
      <c r="J414" s="629"/>
      <c r="K414" s="629"/>
      <c r="L414" s="629"/>
      <c r="M414" s="629"/>
      <c r="N414" s="629"/>
      <c r="O414" s="629"/>
      <c r="P414" s="629"/>
      <c r="Q414" s="366"/>
      <c r="R414" s="366"/>
      <c r="S414" s="366"/>
      <c r="T414" s="366"/>
      <c r="U414" s="366"/>
      <c r="V414" s="366"/>
      <c r="W414" s="367"/>
      <c r="X414" s="366"/>
      <c r="Y414" s="367"/>
      <c r="Z414" s="366"/>
      <c r="AA414" s="367"/>
      <c r="AB414" s="366"/>
      <c r="AC414" s="367"/>
      <c r="AD414" s="368"/>
    </row>
    <row r="415" spans="1:30" s="369" customFormat="1" x14ac:dyDescent="0.25">
      <c r="A415" s="2"/>
      <c r="B415" s="2"/>
      <c r="C415" s="2"/>
      <c r="D415" s="2"/>
      <c r="E415" s="2"/>
      <c r="F415" s="2"/>
      <c r="G415" s="2"/>
      <c r="H415" s="2"/>
      <c r="I415" s="2"/>
      <c r="J415" s="629"/>
      <c r="K415" s="629"/>
      <c r="L415" s="629"/>
      <c r="M415" s="629"/>
      <c r="N415" s="629"/>
      <c r="O415" s="629"/>
      <c r="P415" s="629"/>
      <c r="Q415" s="366"/>
      <c r="R415" s="366"/>
      <c r="S415" s="366"/>
      <c r="T415" s="366"/>
      <c r="U415" s="366"/>
      <c r="V415" s="366"/>
      <c r="W415" s="367"/>
      <c r="X415" s="366"/>
      <c r="Y415" s="367"/>
      <c r="Z415" s="366"/>
      <c r="AA415" s="367"/>
      <c r="AB415" s="366"/>
      <c r="AC415" s="367"/>
      <c r="AD415" s="368"/>
    </row>
    <row r="416" spans="1:30" s="369" customFormat="1" x14ac:dyDescent="0.25">
      <c r="A416" s="2"/>
      <c r="B416" s="2"/>
      <c r="C416" s="2"/>
      <c r="D416" s="2"/>
      <c r="E416" s="2"/>
      <c r="F416" s="2"/>
      <c r="G416" s="2"/>
      <c r="H416" s="2"/>
      <c r="I416" s="2"/>
      <c r="J416" s="629"/>
      <c r="K416" s="629"/>
      <c r="L416" s="629"/>
      <c r="M416" s="629"/>
      <c r="N416" s="629"/>
      <c r="O416" s="629"/>
      <c r="P416" s="629"/>
      <c r="Q416" s="366"/>
      <c r="R416" s="366"/>
      <c r="S416" s="366"/>
      <c r="T416" s="366"/>
      <c r="U416" s="366"/>
      <c r="V416" s="366"/>
      <c r="W416" s="367"/>
      <c r="X416" s="366"/>
      <c r="Y416" s="367"/>
      <c r="Z416" s="366"/>
      <c r="AA416" s="367"/>
      <c r="AB416" s="366"/>
      <c r="AC416" s="367"/>
      <c r="AD416" s="368"/>
    </row>
    <row r="417" spans="1:30" s="369" customFormat="1" x14ac:dyDescent="0.25">
      <c r="A417" s="2"/>
      <c r="B417" s="2"/>
      <c r="C417" s="2"/>
      <c r="D417" s="2"/>
      <c r="E417" s="2"/>
      <c r="F417" s="2"/>
      <c r="G417" s="2"/>
      <c r="H417" s="2"/>
      <c r="I417" s="2"/>
      <c r="J417" s="629"/>
      <c r="K417" s="629"/>
      <c r="L417" s="629"/>
      <c r="M417" s="629"/>
      <c r="N417" s="629"/>
      <c r="O417" s="629"/>
      <c r="P417" s="629"/>
      <c r="Q417" s="366"/>
      <c r="R417" s="366"/>
      <c r="S417" s="366"/>
      <c r="T417" s="366"/>
      <c r="U417" s="366"/>
      <c r="V417" s="366"/>
      <c r="W417" s="367"/>
      <c r="X417" s="366"/>
      <c r="Y417" s="367"/>
      <c r="Z417" s="366"/>
      <c r="AA417" s="367"/>
      <c r="AB417" s="366"/>
      <c r="AC417" s="367"/>
      <c r="AD417" s="368"/>
    </row>
    <row r="418" spans="1:30" s="369" customFormat="1" x14ac:dyDescent="0.25">
      <c r="A418" s="2"/>
      <c r="B418" s="2"/>
      <c r="C418" s="2"/>
      <c r="D418" s="2"/>
      <c r="E418" s="2"/>
      <c r="F418" s="2"/>
      <c r="G418" s="2"/>
      <c r="H418" s="2"/>
      <c r="I418" s="2"/>
      <c r="J418" s="629"/>
      <c r="K418" s="629"/>
      <c r="L418" s="629"/>
      <c r="M418" s="629"/>
      <c r="N418" s="629"/>
      <c r="O418" s="629"/>
      <c r="P418" s="629"/>
      <c r="Q418" s="366"/>
      <c r="R418" s="366"/>
      <c r="S418" s="366"/>
      <c r="T418" s="366"/>
      <c r="U418" s="366"/>
      <c r="V418" s="366"/>
      <c r="W418" s="367"/>
      <c r="X418" s="366"/>
      <c r="Y418" s="367"/>
      <c r="Z418" s="366"/>
      <c r="AA418" s="367"/>
      <c r="AB418" s="366"/>
      <c r="AC418" s="367"/>
      <c r="AD418" s="368"/>
    </row>
    <row r="419" spans="1:30" s="369" customFormat="1" x14ac:dyDescent="0.25">
      <c r="A419" s="2"/>
      <c r="B419" s="2"/>
      <c r="C419" s="2"/>
      <c r="D419" s="2"/>
      <c r="E419" s="2"/>
      <c r="F419" s="2"/>
      <c r="G419" s="2"/>
      <c r="H419" s="2"/>
      <c r="I419" s="2"/>
      <c r="J419" s="629"/>
      <c r="K419" s="629"/>
      <c r="L419" s="629"/>
      <c r="M419" s="629"/>
      <c r="N419" s="629"/>
      <c r="O419" s="629"/>
      <c r="P419" s="629"/>
      <c r="Q419" s="366"/>
      <c r="R419" s="366"/>
      <c r="S419" s="366"/>
      <c r="T419" s="366"/>
      <c r="U419" s="366"/>
      <c r="V419" s="366"/>
      <c r="W419" s="367"/>
      <c r="X419" s="366"/>
      <c r="Y419" s="367"/>
      <c r="Z419" s="366"/>
      <c r="AA419" s="367"/>
      <c r="AB419" s="366"/>
      <c r="AC419" s="367"/>
      <c r="AD419" s="368"/>
    </row>
    <row r="420" spans="1:30" s="369" customFormat="1" x14ac:dyDescent="0.25">
      <c r="A420" s="2"/>
      <c r="B420" s="2"/>
      <c r="C420" s="2"/>
      <c r="D420" s="2"/>
      <c r="E420" s="2"/>
      <c r="F420" s="2"/>
      <c r="G420" s="2"/>
      <c r="H420" s="2"/>
      <c r="I420" s="2"/>
      <c r="J420" s="629"/>
      <c r="K420" s="629"/>
      <c r="L420" s="629"/>
      <c r="M420" s="629"/>
      <c r="N420" s="629"/>
      <c r="O420" s="629"/>
      <c r="P420" s="629"/>
      <c r="Q420" s="366"/>
      <c r="R420" s="366"/>
      <c r="S420" s="366"/>
      <c r="T420" s="366"/>
      <c r="U420" s="366"/>
      <c r="V420" s="366"/>
      <c r="W420" s="367"/>
      <c r="X420" s="366"/>
      <c r="Y420" s="367"/>
      <c r="Z420" s="366"/>
      <c r="AA420" s="367"/>
      <c r="AB420" s="366"/>
      <c r="AC420" s="367"/>
      <c r="AD420" s="368"/>
    </row>
    <row r="421" spans="1:30" s="369" customFormat="1" x14ac:dyDescent="0.25">
      <c r="A421" s="2"/>
      <c r="B421" s="2"/>
      <c r="C421" s="2"/>
      <c r="D421" s="2"/>
      <c r="E421" s="2"/>
      <c r="F421" s="2"/>
      <c r="G421" s="2"/>
      <c r="H421" s="2"/>
      <c r="I421" s="2"/>
      <c r="J421" s="629"/>
      <c r="K421" s="629"/>
      <c r="L421" s="629"/>
      <c r="M421" s="629"/>
      <c r="N421" s="629"/>
      <c r="O421" s="629"/>
      <c r="P421" s="629"/>
      <c r="Q421" s="366"/>
      <c r="R421" s="366"/>
      <c r="S421" s="366"/>
      <c r="T421" s="366"/>
      <c r="U421" s="366"/>
      <c r="V421" s="366"/>
      <c r="W421" s="367"/>
      <c r="X421" s="366"/>
      <c r="Y421" s="367"/>
      <c r="Z421" s="366"/>
      <c r="AA421" s="367"/>
      <c r="AB421" s="366"/>
      <c r="AC421" s="367"/>
      <c r="AD421" s="368"/>
    </row>
    <row r="422" spans="1:30" s="369" customFormat="1" x14ac:dyDescent="0.25">
      <c r="A422" s="2"/>
      <c r="B422" s="2"/>
      <c r="C422" s="2"/>
      <c r="D422" s="2"/>
      <c r="E422" s="2"/>
      <c r="F422" s="2"/>
      <c r="G422" s="2"/>
      <c r="H422" s="2"/>
      <c r="I422" s="2"/>
      <c r="J422" s="629"/>
      <c r="K422" s="629"/>
      <c r="L422" s="629"/>
      <c r="M422" s="629"/>
      <c r="N422" s="629"/>
      <c r="O422" s="629"/>
      <c r="P422" s="629"/>
      <c r="Q422" s="366"/>
      <c r="R422" s="366"/>
      <c r="S422" s="366"/>
      <c r="T422" s="366"/>
      <c r="U422" s="366"/>
      <c r="V422" s="366"/>
      <c r="W422" s="367"/>
      <c r="X422" s="366"/>
      <c r="Y422" s="367"/>
      <c r="Z422" s="366"/>
      <c r="AA422" s="367"/>
      <c r="AB422" s="366"/>
      <c r="AC422" s="367"/>
      <c r="AD422" s="368"/>
    </row>
    <row r="423" spans="1:30" s="369" customFormat="1" x14ac:dyDescent="0.25">
      <c r="A423" s="2"/>
      <c r="B423" s="2"/>
      <c r="C423" s="2"/>
      <c r="D423" s="2"/>
      <c r="E423" s="2"/>
      <c r="F423" s="2"/>
      <c r="G423" s="2"/>
      <c r="H423" s="2"/>
      <c r="I423" s="2"/>
      <c r="J423" s="629"/>
      <c r="K423" s="629"/>
      <c r="L423" s="629"/>
      <c r="M423" s="629"/>
      <c r="N423" s="629"/>
      <c r="O423" s="629"/>
      <c r="P423" s="629"/>
      <c r="Q423" s="366"/>
      <c r="R423" s="366"/>
      <c r="S423" s="366"/>
      <c r="T423" s="366"/>
      <c r="U423" s="366"/>
      <c r="V423" s="366"/>
      <c r="W423" s="367"/>
      <c r="X423" s="366"/>
      <c r="Y423" s="367"/>
      <c r="Z423" s="366"/>
      <c r="AA423" s="367"/>
      <c r="AB423" s="366"/>
      <c r="AC423" s="367"/>
      <c r="AD423" s="368"/>
    </row>
    <row r="424" spans="1:30" s="369" customFormat="1" x14ac:dyDescent="0.25">
      <c r="A424" s="2"/>
      <c r="B424" s="2"/>
      <c r="C424" s="2"/>
      <c r="D424" s="2"/>
      <c r="E424" s="2"/>
      <c r="F424" s="2"/>
      <c r="G424" s="2"/>
      <c r="H424" s="2"/>
      <c r="I424" s="2"/>
      <c r="J424" s="629"/>
      <c r="K424" s="629"/>
      <c r="L424" s="629"/>
      <c r="M424" s="629"/>
      <c r="N424" s="629"/>
      <c r="O424" s="629"/>
      <c r="P424" s="629"/>
      <c r="Q424" s="366"/>
      <c r="R424" s="366"/>
      <c r="S424" s="366"/>
      <c r="T424" s="366"/>
      <c r="U424" s="366"/>
      <c r="V424" s="366"/>
      <c r="W424" s="367"/>
      <c r="X424" s="366"/>
      <c r="Y424" s="367"/>
      <c r="Z424" s="366"/>
      <c r="AA424" s="367"/>
      <c r="AB424" s="366"/>
      <c r="AC424" s="367"/>
      <c r="AD424" s="368"/>
    </row>
    <row r="425" spans="1:30" s="369" customFormat="1" x14ac:dyDescent="0.25">
      <c r="A425" s="2"/>
      <c r="B425" s="2"/>
      <c r="C425" s="2"/>
      <c r="D425" s="2"/>
      <c r="E425" s="2"/>
      <c r="F425" s="2"/>
      <c r="G425" s="2"/>
      <c r="H425" s="2"/>
      <c r="I425" s="2"/>
      <c r="J425" s="629"/>
      <c r="K425" s="629"/>
      <c r="L425" s="629"/>
      <c r="M425" s="629"/>
      <c r="N425" s="629"/>
      <c r="O425" s="629"/>
      <c r="P425" s="629"/>
      <c r="Q425" s="366"/>
      <c r="R425" s="366"/>
      <c r="S425" s="366"/>
      <c r="T425" s="366"/>
      <c r="U425" s="366"/>
      <c r="V425" s="366"/>
      <c r="W425" s="367"/>
      <c r="X425" s="366"/>
      <c r="Y425" s="367"/>
      <c r="Z425" s="366"/>
      <c r="AA425" s="367"/>
      <c r="AB425" s="366"/>
      <c r="AC425" s="367"/>
      <c r="AD425" s="368"/>
    </row>
    <row r="426" spans="1:30" s="369" customFormat="1" x14ac:dyDescent="0.25">
      <c r="A426" s="2"/>
      <c r="B426" s="2"/>
      <c r="C426" s="2"/>
      <c r="D426" s="2"/>
      <c r="E426" s="2"/>
      <c r="F426" s="2"/>
      <c r="G426" s="2"/>
      <c r="H426" s="2"/>
      <c r="I426" s="2"/>
      <c r="J426" s="629"/>
      <c r="K426" s="629"/>
      <c r="L426" s="629"/>
      <c r="M426" s="629"/>
      <c r="N426" s="629"/>
      <c r="O426" s="629"/>
      <c r="P426" s="629"/>
      <c r="Q426" s="366"/>
      <c r="R426" s="366"/>
      <c r="S426" s="366"/>
      <c r="T426" s="366"/>
      <c r="U426" s="366"/>
      <c r="V426" s="366"/>
      <c r="W426" s="367"/>
      <c r="X426" s="366"/>
      <c r="Y426" s="367"/>
      <c r="Z426" s="366"/>
      <c r="AA426" s="367"/>
      <c r="AB426" s="366"/>
      <c r="AC426" s="367"/>
      <c r="AD426" s="368"/>
    </row>
    <row r="427" spans="1:30" s="369" customFormat="1" x14ac:dyDescent="0.25">
      <c r="A427" s="2"/>
      <c r="B427" s="2"/>
      <c r="C427" s="2"/>
      <c r="D427" s="2"/>
      <c r="E427" s="2"/>
      <c r="F427" s="2"/>
      <c r="G427" s="2"/>
      <c r="H427" s="2"/>
      <c r="I427" s="2"/>
      <c r="J427" s="629"/>
      <c r="K427" s="629"/>
      <c r="L427" s="629"/>
      <c r="M427" s="629"/>
      <c r="N427" s="629"/>
      <c r="O427" s="629"/>
      <c r="P427" s="629"/>
      <c r="Q427" s="366"/>
      <c r="R427" s="366"/>
      <c r="S427" s="366"/>
      <c r="T427" s="366"/>
      <c r="U427" s="366"/>
      <c r="V427" s="366"/>
      <c r="W427" s="367"/>
      <c r="X427" s="366"/>
      <c r="Y427" s="367"/>
      <c r="Z427" s="366"/>
      <c r="AA427" s="367"/>
      <c r="AB427" s="366"/>
      <c r="AC427" s="367"/>
      <c r="AD427" s="368"/>
    </row>
    <row r="428" spans="1:30" s="369" customFormat="1" x14ac:dyDescent="0.25">
      <c r="A428" s="2"/>
      <c r="B428" s="2"/>
      <c r="C428" s="2"/>
      <c r="D428" s="2"/>
      <c r="E428" s="2"/>
      <c r="F428" s="2"/>
      <c r="G428" s="2"/>
      <c r="H428" s="2"/>
      <c r="I428" s="2"/>
      <c r="J428" s="629"/>
      <c r="K428" s="629"/>
      <c r="L428" s="629"/>
      <c r="M428" s="629"/>
      <c r="N428" s="629"/>
      <c r="O428" s="629"/>
      <c r="P428" s="629"/>
      <c r="Q428" s="366"/>
      <c r="R428" s="366"/>
      <c r="S428" s="366"/>
      <c r="T428" s="366"/>
      <c r="U428" s="366"/>
      <c r="V428" s="366"/>
      <c r="W428" s="367"/>
      <c r="X428" s="366"/>
      <c r="Y428" s="367"/>
      <c r="Z428" s="366"/>
      <c r="AA428" s="367"/>
      <c r="AB428" s="366"/>
      <c r="AC428" s="367"/>
      <c r="AD428" s="368"/>
    </row>
    <row r="429" spans="1:30" s="369" customFormat="1" x14ac:dyDescent="0.25">
      <c r="A429" s="2"/>
      <c r="B429" s="2"/>
      <c r="C429" s="2"/>
      <c r="D429" s="2"/>
      <c r="E429" s="2"/>
      <c r="F429" s="2"/>
      <c r="G429" s="2"/>
      <c r="H429" s="2"/>
      <c r="I429" s="2"/>
      <c r="J429" s="629"/>
      <c r="K429" s="629"/>
      <c r="L429" s="629"/>
      <c r="M429" s="629"/>
      <c r="N429" s="629"/>
      <c r="O429" s="629"/>
      <c r="P429" s="629"/>
      <c r="Q429" s="366"/>
      <c r="R429" s="366"/>
      <c r="S429" s="366"/>
      <c r="T429" s="366"/>
      <c r="U429" s="366"/>
      <c r="V429" s="366"/>
      <c r="W429" s="367"/>
      <c r="X429" s="366"/>
      <c r="Y429" s="367"/>
      <c r="Z429" s="366"/>
      <c r="AA429" s="367"/>
      <c r="AB429" s="366"/>
      <c r="AC429" s="367"/>
      <c r="AD429" s="368"/>
    </row>
    <row r="430" spans="1:30" s="369" customFormat="1" x14ac:dyDescent="0.25">
      <c r="A430" s="2"/>
      <c r="B430" s="2"/>
      <c r="C430" s="2"/>
      <c r="D430" s="2"/>
      <c r="E430" s="2"/>
      <c r="F430" s="2"/>
      <c r="G430" s="2"/>
      <c r="H430" s="2"/>
      <c r="I430" s="2"/>
      <c r="J430" s="629"/>
      <c r="K430" s="629"/>
      <c r="L430" s="629"/>
      <c r="M430" s="629"/>
      <c r="N430" s="629"/>
      <c r="O430" s="629"/>
      <c r="P430" s="629"/>
      <c r="Q430" s="366"/>
      <c r="R430" s="366"/>
      <c r="S430" s="366"/>
      <c r="T430" s="366"/>
      <c r="U430" s="366"/>
      <c r="V430" s="366"/>
      <c r="W430" s="367"/>
      <c r="X430" s="366"/>
      <c r="Y430" s="367"/>
      <c r="Z430" s="366"/>
      <c r="AA430" s="367"/>
      <c r="AB430" s="366"/>
      <c r="AC430" s="367"/>
      <c r="AD430" s="368"/>
    </row>
    <row r="431" spans="1:30" s="369" customFormat="1" x14ac:dyDescent="0.25">
      <c r="A431" s="2"/>
      <c r="B431" s="2"/>
      <c r="C431" s="2"/>
      <c r="D431" s="2"/>
      <c r="E431" s="2"/>
      <c r="F431" s="2"/>
      <c r="G431" s="2"/>
      <c r="H431" s="2"/>
      <c r="I431" s="2"/>
      <c r="J431" s="629"/>
      <c r="K431" s="629"/>
      <c r="L431" s="629"/>
      <c r="M431" s="629"/>
      <c r="N431" s="629"/>
      <c r="O431" s="629"/>
      <c r="P431" s="629"/>
      <c r="Q431" s="366"/>
      <c r="R431" s="366"/>
      <c r="S431" s="366"/>
      <c r="T431" s="366"/>
      <c r="U431" s="366"/>
      <c r="V431" s="366"/>
      <c r="W431" s="367"/>
      <c r="X431" s="366"/>
      <c r="Y431" s="367"/>
      <c r="Z431" s="366"/>
      <c r="AA431" s="367"/>
      <c r="AB431" s="366"/>
      <c r="AC431" s="367"/>
      <c r="AD431" s="368"/>
    </row>
    <row r="432" spans="1:30" s="369" customFormat="1" x14ac:dyDescent="0.25">
      <c r="A432" s="2"/>
      <c r="B432" s="2"/>
      <c r="C432" s="2"/>
      <c r="D432" s="2"/>
      <c r="E432" s="2"/>
      <c r="F432" s="2"/>
      <c r="G432" s="2"/>
      <c r="H432" s="2"/>
      <c r="I432" s="2"/>
      <c r="J432" s="629"/>
      <c r="K432" s="629"/>
      <c r="L432" s="629"/>
      <c r="M432" s="629"/>
      <c r="N432" s="629"/>
      <c r="O432" s="629"/>
      <c r="P432" s="629"/>
      <c r="Q432" s="366"/>
      <c r="R432" s="366"/>
      <c r="S432" s="366"/>
      <c r="T432" s="366"/>
      <c r="U432" s="366"/>
      <c r="V432" s="366"/>
      <c r="W432" s="367"/>
      <c r="X432" s="366"/>
      <c r="Y432" s="367"/>
      <c r="Z432" s="366"/>
      <c r="AA432" s="367"/>
      <c r="AB432" s="366"/>
      <c r="AC432" s="367"/>
      <c r="AD432" s="368"/>
    </row>
    <row r="433" spans="1:30" s="369" customFormat="1" x14ac:dyDescent="0.25">
      <c r="A433" s="2"/>
      <c r="B433" s="2"/>
      <c r="C433" s="2"/>
      <c r="D433" s="2"/>
      <c r="E433" s="2"/>
      <c r="F433" s="2"/>
      <c r="G433" s="2"/>
      <c r="H433" s="2"/>
      <c r="I433" s="2"/>
      <c r="J433" s="629"/>
      <c r="K433" s="629"/>
      <c r="L433" s="629"/>
      <c r="M433" s="629"/>
      <c r="N433" s="629"/>
      <c r="O433" s="629"/>
      <c r="P433" s="629"/>
      <c r="Q433" s="366"/>
      <c r="R433" s="366"/>
      <c r="S433" s="366"/>
      <c r="T433" s="366"/>
      <c r="U433" s="366"/>
      <c r="V433" s="366"/>
      <c r="W433" s="367"/>
      <c r="X433" s="366"/>
      <c r="Y433" s="367"/>
      <c r="Z433" s="366"/>
      <c r="AA433" s="367"/>
      <c r="AB433" s="366"/>
      <c r="AC433" s="367"/>
      <c r="AD433" s="368"/>
    </row>
    <row r="434" spans="1:30" s="369" customFormat="1" x14ac:dyDescent="0.25">
      <c r="A434" s="2"/>
      <c r="B434" s="2"/>
      <c r="C434" s="2"/>
      <c r="D434" s="2"/>
      <c r="E434" s="2"/>
      <c r="F434" s="2"/>
      <c r="G434" s="2"/>
      <c r="H434" s="2"/>
      <c r="I434" s="2"/>
      <c r="J434" s="629"/>
      <c r="K434" s="629"/>
      <c r="L434" s="629"/>
      <c r="M434" s="629"/>
      <c r="N434" s="629"/>
      <c r="O434" s="629"/>
      <c r="P434" s="629"/>
      <c r="Q434" s="366"/>
      <c r="R434" s="366"/>
      <c r="S434" s="366"/>
      <c r="T434" s="366"/>
      <c r="U434" s="366"/>
      <c r="V434" s="366"/>
      <c r="W434" s="367"/>
      <c r="X434" s="366"/>
      <c r="Y434" s="367"/>
      <c r="Z434" s="366"/>
      <c r="AA434" s="367"/>
      <c r="AB434" s="366"/>
      <c r="AC434" s="367"/>
      <c r="AD434" s="368"/>
    </row>
    <row r="435" spans="1:30" s="369" customFormat="1" x14ac:dyDescent="0.25">
      <c r="A435" s="2"/>
      <c r="B435" s="2"/>
      <c r="C435" s="2"/>
      <c r="D435" s="2"/>
      <c r="E435" s="2"/>
      <c r="F435" s="2"/>
      <c r="G435" s="2"/>
      <c r="H435" s="2"/>
      <c r="I435" s="2"/>
      <c r="J435" s="629"/>
      <c r="K435" s="629"/>
      <c r="L435" s="629"/>
      <c r="M435" s="629"/>
      <c r="N435" s="629"/>
      <c r="O435" s="629"/>
      <c r="P435" s="629"/>
      <c r="Q435" s="366"/>
      <c r="R435" s="366"/>
      <c r="S435" s="366"/>
      <c r="T435" s="366"/>
      <c r="U435" s="366"/>
      <c r="V435" s="366"/>
      <c r="W435" s="367"/>
      <c r="X435" s="366"/>
      <c r="Y435" s="367"/>
      <c r="Z435" s="366"/>
      <c r="AA435" s="367"/>
      <c r="AB435" s="366"/>
      <c r="AC435" s="367"/>
      <c r="AD435" s="368"/>
    </row>
    <row r="436" spans="1:30" s="369" customFormat="1" x14ac:dyDescent="0.25">
      <c r="A436" s="2"/>
      <c r="B436" s="2"/>
      <c r="C436" s="2"/>
      <c r="D436" s="2"/>
      <c r="E436" s="2"/>
      <c r="F436" s="2"/>
      <c r="G436" s="2"/>
      <c r="H436" s="2"/>
      <c r="I436" s="2"/>
      <c r="J436" s="629"/>
      <c r="K436" s="629"/>
      <c r="L436" s="629"/>
      <c r="M436" s="629"/>
      <c r="N436" s="629"/>
      <c r="O436" s="629"/>
      <c r="P436" s="629"/>
      <c r="Q436" s="366"/>
      <c r="R436" s="366"/>
      <c r="S436" s="366"/>
      <c r="T436" s="366"/>
      <c r="U436" s="366"/>
      <c r="V436" s="366"/>
      <c r="W436" s="367"/>
      <c r="X436" s="366"/>
      <c r="Y436" s="367"/>
      <c r="Z436" s="366"/>
      <c r="AA436" s="367"/>
      <c r="AB436" s="366"/>
      <c r="AC436" s="367"/>
      <c r="AD436" s="368"/>
    </row>
    <row r="437" spans="1:30" s="369" customFormat="1" x14ac:dyDescent="0.25">
      <c r="A437" s="2"/>
      <c r="B437" s="2"/>
      <c r="C437" s="2"/>
      <c r="D437" s="2"/>
      <c r="E437" s="2"/>
      <c r="F437" s="2"/>
      <c r="G437" s="2"/>
      <c r="H437" s="2"/>
      <c r="I437" s="2"/>
      <c r="J437" s="629"/>
      <c r="K437" s="629"/>
      <c r="L437" s="629"/>
      <c r="M437" s="629"/>
      <c r="N437" s="629"/>
      <c r="O437" s="629"/>
      <c r="P437" s="629"/>
      <c r="Q437" s="366"/>
      <c r="R437" s="366"/>
      <c r="S437" s="366"/>
      <c r="T437" s="366"/>
      <c r="U437" s="366"/>
      <c r="V437" s="366"/>
      <c r="W437" s="367"/>
      <c r="X437" s="366"/>
      <c r="Y437" s="367"/>
      <c r="Z437" s="366"/>
      <c r="AA437" s="367"/>
      <c r="AB437" s="366"/>
      <c r="AC437" s="367"/>
      <c r="AD437" s="368"/>
    </row>
    <row r="438" spans="1:30" s="369" customFormat="1" x14ac:dyDescent="0.25">
      <c r="A438" s="2"/>
      <c r="B438" s="2"/>
      <c r="C438" s="2"/>
      <c r="D438" s="2"/>
      <c r="E438" s="2"/>
      <c r="F438" s="2"/>
      <c r="G438" s="2"/>
      <c r="H438" s="2"/>
      <c r="I438" s="2"/>
      <c r="J438" s="629"/>
      <c r="K438" s="629"/>
      <c r="L438" s="629"/>
      <c r="M438" s="629"/>
      <c r="N438" s="629"/>
      <c r="O438" s="629"/>
      <c r="P438" s="629"/>
      <c r="Q438" s="366"/>
      <c r="R438" s="366"/>
      <c r="S438" s="366"/>
      <c r="T438" s="366"/>
      <c r="U438" s="366"/>
      <c r="V438" s="366"/>
      <c r="W438" s="367"/>
      <c r="X438" s="366"/>
      <c r="Y438" s="367"/>
      <c r="Z438" s="366"/>
      <c r="AA438" s="367"/>
      <c r="AB438" s="366"/>
      <c r="AC438" s="367"/>
      <c r="AD438" s="368"/>
    </row>
    <row r="439" spans="1:30" s="369" customFormat="1" x14ac:dyDescent="0.25">
      <c r="A439" s="2"/>
      <c r="B439" s="2"/>
      <c r="C439" s="2"/>
      <c r="D439" s="2"/>
      <c r="E439" s="2"/>
      <c r="F439" s="2"/>
      <c r="G439" s="2"/>
      <c r="H439" s="2"/>
      <c r="I439" s="2"/>
      <c r="J439" s="629"/>
      <c r="K439" s="629"/>
      <c r="L439" s="629"/>
      <c r="M439" s="629"/>
      <c r="N439" s="629"/>
      <c r="O439" s="629"/>
      <c r="P439" s="629"/>
      <c r="Q439" s="366"/>
      <c r="R439" s="366"/>
      <c r="S439" s="366"/>
      <c r="T439" s="366"/>
      <c r="U439" s="366"/>
      <c r="V439" s="366"/>
      <c r="W439" s="367"/>
      <c r="X439" s="366"/>
      <c r="Y439" s="367"/>
      <c r="Z439" s="366"/>
      <c r="AA439" s="367"/>
      <c r="AB439" s="366"/>
      <c r="AC439" s="367"/>
      <c r="AD439" s="368"/>
    </row>
    <row r="440" spans="1:30" s="369" customFormat="1" x14ac:dyDescent="0.25">
      <c r="A440" s="2"/>
      <c r="B440" s="2"/>
      <c r="C440" s="2"/>
      <c r="D440" s="2"/>
      <c r="E440" s="2"/>
      <c r="F440" s="2"/>
      <c r="G440" s="2"/>
      <c r="H440" s="2"/>
      <c r="I440" s="2"/>
      <c r="J440" s="629"/>
      <c r="K440" s="629"/>
      <c r="L440" s="629"/>
      <c r="M440" s="629"/>
      <c r="N440" s="629"/>
      <c r="O440" s="629"/>
      <c r="P440" s="629"/>
      <c r="Q440" s="366"/>
      <c r="R440" s="366"/>
      <c r="S440" s="366"/>
      <c r="T440" s="366"/>
      <c r="U440" s="366"/>
      <c r="V440" s="366"/>
      <c r="W440" s="367"/>
      <c r="X440" s="366"/>
      <c r="Y440" s="367"/>
      <c r="Z440" s="366"/>
      <c r="AA440" s="367"/>
      <c r="AB440" s="366"/>
      <c r="AC440" s="367"/>
      <c r="AD440" s="368"/>
    </row>
    <row r="441" spans="1:30" s="369" customFormat="1" x14ac:dyDescent="0.25">
      <c r="A441" s="2"/>
      <c r="B441" s="2"/>
      <c r="C441" s="2"/>
      <c r="D441" s="2"/>
      <c r="E441" s="2"/>
      <c r="F441" s="2"/>
      <c r="G441" s="2"/>
      <c r="H441" s="2"/>
      <c r="I441" s="2"/>
      <c r="J441" s="629"/>
      <c r="K441" s="629"/>
      <c r="L441" s="629"/>
      <c r="M441" s="629"/>
      <c r="N441" s="629"/>
      <c r="O441" s="629"/>
      <c r="P441" s="629"/>
      <c r="Q441" s="366"/>
      <c r="R441" s="366"/>
      <c r="S441" s="366"/>
      <c r="T441" s="366"/>
      <c r="U441" s="366"/>
      <c r="V441" s="366"/>
      <c r="W441" s="367"/>
      <c r="X441" s="366"/>
      <c r="Y441" s="367"/>
      <c r="Z441" s="366"/>
      <c r="AA441" s="367"/>
      <c r="AB441" s="366"/>
      <c r="AC441" s="367"/>
      <c r="AD441" s="368"/>
    </row>
    <row r="442" spans="1:30" s="369" customFormat="1" x14ac:dyDescent="0.25">
      <c r="A442" s="2"/>
      <c r="B442" s="2"/>
      <c r="C442" s="2"/>
      <c r="D442" s="2"/>
      <c r="E442" s="2"/>
      <c r="F442" s="2"/>
      <c r="G442" s="2"/>
      <c r="H442" s="2"/>
      <c r="I442" s="2"/>
      <c r="J442" s="629"/>
      <c r="K442" s="629"/>
      <c r="L442" s="629"/>
      <c r="M442" s="629"/>
      <c r="N442" s="629"/>
      <c r="O442" s="629"/>
      <c r="P442" s="629"/>
      <c r="Q442" s="366"/>
      <c r="R442" s="366"/>
      <c r="S442" s="366"/>
      <c r="T442" s="366"/>
      <c r="U442" s="366"/>
      <c r="V442" s="366"/>
      <c r="W442" s="367"/>
      <c r="X442" s="366"/>
      <c r="Y442" s="367"/>
      <c r="Z442" s="366"/>
      <c r="AA442" s="367"/>
      <c r="AB442" s="366"/>
      <c r="AC442" s="367"/>
      <c r="AD442" s="368"/>
    </row>
    <row r="443" spans="1:30" s="369" customFormat="1" x14ac:dyDescent="0.25">
      <c r="A443" s="2"/>
      <c r="B443" s="2"/>
      <c r="C443" s="2"/>
      <c r="D443" s="2"/>
      <c r="E443" s="2"/>
      <c r="F443" s="2"/>
      <c r="G443" s="2"/>
      <c r="H443" s="2"/>
      <c r="I443" s="2"/>
      <c r="J443" s="629"/>
      <c r="K443" s="629"/>
      <c r="L443" s="629"/>
      <c r="M443" s="629"/>
      <c r="N443" s="629"/>
      <c r="O443" s="629"/>
      <c r="P443" s="629"/>
      <c r="Q443" s="366"/>
      <c r="R443" s="366"/>
      <c r="S443" s="366"/>
      <c r="T443" s="366"/>
      <c r="U443" s="366"/>
      <c r="V443" s="366"/>
      <c r="W443" s="367"/>
      <c r="X443" s="366"/>
      <c r="Y443" s="367"/>
      <c r="Z443" s="366"/>
      <c r="AA443" s="367"/>
      <c r="AB443" s="366"/>
      <c r="AC443" s="367"/>
      <c r="AD443" s="368"/>
    </row>
    <row r="444" spans="1:30" s="369" customFormat="1" x14ac:dyDescent="0.25">
      <c r="A444" s="2"/>
      <c r="B444" s="2"/>
      <c r="C444" s="2"/>
      <c r="D444" s="2"/>
      <c r="E444" s="2"/>
      <c r="F444" s="2"/>
      <c r="G444" s="2"/>
      <c r="H444" s="2"/>
      <c r="I444" s="2"/>
      <c r="J444" s="629"/>
      <c r="K444" s="629"/>
      <c r="L444" s="629"/>
      <c r="M444" s="629"/>
      <c r="N444" s="629"/>
      <c r="O444" s="629"/>
      <c r="P444" s="629"/>
      <c r="Q444" s="366"/>
      <c r="R444" s="366"/>
      <c r="S444" s="366"/>
      <c r="T444" s="366"/>
      <c r="U444" s="366"/>
      <c r="V444" s="366"/>
      <c r="W444" s="367"/>
      <c r="X444" s="366"/>
      <c r="Y444" s="367"/>
      <c r="Z444" s="366"/>
      <c r="AA444" s="367"/>
      <c r="AB444" s="366"/>
      <c r="AC444" s="367"/>
      <c r="AD444" s="368"/>
    </row>
    <row r="445" spans="1:30" s="369" customFormat="1" x14ac:dyDescent="0.25">
      <c r="A445" s="2"/>
      <c r="B445" s="2"/>
      <c r="C445" s="2"/>
      <c r="D445" s="2"/>
      <c r="E445" s="2"/>
      <c r="F445" s="2"/>
      <c r="G445" s="2"/>
      <c r="H445" s="2"/>
      <c r="I445" s="2"/>
      <c r="J445" s="629"/>
      <c r="K445" s="629"/>
      <c r="L445" s="629"/>
      <c r="M445" s="629"/>
      <c r="N445" s="629"/>
      <c r="O445" s="629"/>
      <c r="P445" s="629"/>
      <c r="Q445" s="366"/>
      <c r="R445" s="366"/>
      <c r="S445" s="366"/>
      <c r="T445" s="366"/>
      <c r="U445" s="366"/>
      <c r="V445" s="366"/>
      <c r="W445" s="367"/>
      <c r="X445" s="366"/>
      <c r="Y445" s="367"/>
      <c r="Z445" s="366"/>
      <c r="AA445" s="367"/>
      <c r="AB445" s="366"/>
      <c r="AC445" s="367"/>
      <c r="AD445" s="368"/>
    </row>
    <row r="446" spans="1:30" s="369" customFormat="1" x14ac:dyDescent="0.25">
      <c r="A446" s="2"/>
      <c r="B446" s="2"/>
      <c r="C446" s="2"/>
      <c r="D446" s="2"/>
      <c r="E446" s="2"/>
      <c r="F446" s="2"/>
      <c r="G446" s="2"/>
      <c r="H446" s="2"/>
      <c r="I446" s="2"/>
      <c r="J446" s="629"/>
      <c r="K446" s="629"/>
      <c r="L446" s="629"/>
      <c r="M446" s="629"/>
      <c r="N446" s="629"/>
      <c r="O446" s="629"/>
      <c r="P446" s="629"/>
      <c r="Q446" s="366"/>
      <c r="R446" s="366"/>
      <c r="S446" s="366"/>
      <c r="T446" s="366"/>
      <c r="U446" s="366"/>
      <c r="V446" s="366"/>
      <c r="W446" s="367"/>
      <c r="X446" s="366"/>
      <c r="Y446" s="367"/>
      <c r="Z446" s="366"/>
      <c r="AA446" s="367"/>
      <c r="AB446" s="366"/>
      <c r="AC446" s="367"/>
      <c r="AD446" s="368"/>
    </row>
    <row r="447" spans="1:30" s="369" customFormat="1" x14ac:dyDescent="0.25">
      <c r="A447" s="2"/>
      <c r="B447" s="2"/>
      <c r="C447" s="2"/>
      <c r="D447" s="2"/>
      <c r="E447" s="2"/>
      <c r="F447" s="2"/>
      <c r="G447" s="2"/>
      <c r="H447" s="2"/>
      <c r="I447" s="2"/>
      <c r="J447" s="629"/>
      <c r="K447" s="629"/>
      <c r="L447" s="629"/>
      <c r="M447" s="629"/>
      <c r="N447" s="629"/>
      <c r="O447" s="629"/>
      <c r="P447" s="629"/>
      <c r="Q447" s="366"/>
      <c r="R447" s="366"/>
      <c r="S447" s="366"/>
      <c r="T447" s="366"/>
      <c r="U447" s="366"/>
      <c r="V447" s="366"/>
      <c r="W447" s="367"/>
      <c r="X447" s="366"/>
      <c r="Y447" s="367"/>
      <c r="Z447" s="366"/>
      <c r="AA447" s="367"/>
      <c r="AB447" s="366"/>
      <c r="AC447" s="367"/>
      <c r="AD447" s="368"/>
    </row>
    <row r="448" spans="1:30" s="369" customFormat="1" x14ac:dyDescent="0.25">
      <c r="A448" s="2"/>
      <c r="B448" s="2"/>
      <c r="C448" s="2"/>
      <c r="D448" s="2"/>
      <c r="E448" s="2"/>
      <c r="F448" s="2"/>
      <c r="G448" s="2"/>
      <c r="H448" s="2"/>
      <c r="I448" s="2"/>
      <c r="J448" s="629"/>
      <c r="K448" s="629"/>
      <c r="L448" s="629"/>
      <c r="M448" s="629"/>
      <c r="N448" s="629"/>
      <c r="O448" s="629"/>
      <c r="P448" s="629"/>
      <c r="Q448" s="366"/>
      <c r="R448" s="366"/>
      <c r="S448" s="366"/>
      <c r="T448" s="366"/>
      <c r="U448" s="366"/>
      <c r="V448" s="366"/>
      <c r="W448" s="367"/>
      <c r="X448" s="366"/>
      <c r="Y448" s="367"/>
      <c r="Z448" s="366"/>
      <c r="AA448" s="367"/>
      <c r="AB448" s="366"/>
      <c r="AC448" s="367"/>
      <c r="AD448" s="368"/>
    </row>
    <row r="449" spans="1:30" s="369" customFormat="1" x14ac:dyDescent="0.25">
      <c r="A449" s="2"/>
      <c r="B449" s="2"/>
      <c r="C449" s="2"/>
      <c r="D449" s="2"/>
      <c r="E449" s="2"/>
      <c r="F449" s="2"/>
      <c r="G449" s="2"/>
      <c r="H449" s="2"/>
      <c r="I449" s="2"/>
      <c r="J449" s="629"/>
      <c r="K449" s="629"/>
      <c r="L449" s="629"/>
      <c r="M449" s="629"/>
      <c r="N449" s="629"/>
      <c r="O449" s="629"/>
      <c r="P449" s="629"/>
      <c r="Q449" s="366"/>
      <c r="R449" s="366"/>
      <c r="S449" s="366"/>
      <c r="T449" s="366"/>
      <c r="U449" s="366"/>
      <c r="V449" s="366"/>
      <c r="W449" s="367"/>
      <c r="X449" s="366"/>
      <c r="Y449" s="367"/>
      <c r="Z449" s="366"/>
      <c r="AA449" s="367"/>
      <c r="AB449" s="366"/>
      <c r="AC449" s="367"/>
      <c r="AD449" s="368"/>
    </row>
    <row r="450" spans="1:30" s="369" customFormat="1" x14ac:dyDescent="0.25">
      <c r="A450" s="2"/>
      <c r="B450" s="2"/>
      <c r="C450" s="2"/>
      <c r="D450" s="2"/>
      <c r="E450" s="2"/>
      <c r="F450" s="2"/>
      <c r="G450" s="2"/>
      <c r="H450" s="2"/>
      <c r="I450" s="2"/>
      <c r="J450" s="629"/>
      <c r="K450" s="629"/>
      <c r="L450" s="629"/>
      <c r="M450" s="629"/>
      <c r="N450" s="629"/>
      <c r="O450" s="629"/>
      <c r="P450" s="629"/>
      <c r="Q450" s="366"/>
      <c r="R450" s="366"/>
      <c r="S450" s="366"/>
      <c r="T450" s="366"/>
      <c r="U450" s="366"/>
      <c r="V450" s="366"/>
      <c r="W450" s="367"/>
      <c r="X450" s="366"/>
      <c r="Y450" s="367"/>
      <c r="Z450" s="366"/>
      <c r="AA450" s="367"/>
      <c r="AB450" s="366"/>
      <c r="AC450" s="367"/>
      <c r="AD450" s="368"/>
    </row>
    <row r="451" spans="1:30" s="369" customFormat="1" x14ac:dyDescent="0.25">
      <c r="A451" s="2"/>
      <c r="B451" s="2"/>
      <c r="C451" s="2"/>
      <c r="D451" s="2"/>
      <c r="E451" s="2"/>
      <c r="F451" s="2"/>
      <c r="G451" s="2"/>
      <c r="H451" s="2"/>
      <c r="I451" s="2"/>
      <c r="J451" s="629"/>
      <c r="K451" s="629"/>
      <c r="L451" s="629"/>
      <c r="M451" s="629"/>
      <c r="N451" s="629"/>
      <c r="O451" s="629"/>
      <c r="P451" s="629"/>
      <c r="Q451" s="366"/>
      <c r="R451" s="366"/>
      <c r="S451" s="366"/>
      <c r="T451" s="366"/>
      <c r="U451" s="366"/>
      <c r="V451" s="366"/>
      <c r="W451" s="367"/>
      <c r="X451" s="366"/>
      <c r="Y451" s="367"/>
      <c r="Z451" s="366"/>
      <c r="AA451" s="367"/>
      <c r="AB451" s="366"/>
      <c r="AC451" s="367"/>
      <c r="AD451" s="368"/>
    </row>
    <row r="452" spans="1:30" s="369" customFormat="1" x14ac:dyDescent="0.25">
      <c r="A452" s="2"/>
      <c r="B452" s="2"/>
      <c r="C452" s="2"/>
      <c r="D452" s="2"/>
      <c r="E452" s="2"/>
      <c r="F452" s="2"/>
      <c r="G452" s="2"/>
      <c r="H452" s="2"/>
      <c r="I452" s="2"/>
      <c r="J452" s="629"/>
      <c r="K452" s="629"/>
      <c r="L452" s="629"/>
      <c r="M452" s="629"/>
      <c r="N452" s="629"/>
      <c r="O452" s="629"/>
      <c r="P452" s="629"/>
      <c r="Q452" s="366"/>
      <c r="R452" s="366"/>
      <c r="S452" s="366"/>
      <c r="T452" s="366"/>
      <c r="U452" s="366"/>
      <c r="V452" s="366"/>
      <c r="W452" s="367"/>
      <c r="X452" s="366"/>
      <c r="Y452" s="367"/>
      <c r="Z452" s="366"/>
      <c r="AA452" s="367"/>
      <c r="AB452" s="366"/>
      <c r="AC452" s="367"/>
      <c r="AD452" s="368"/>
    </row>
    <row r="453" spans="1:30" s="369" customFormat="1" x14ac:dyDescent="0.25">
      <c r="A453" s="2"/>
      <c r="B453" s="2"/>
      <c r="C453" s="2"/>
      <c r="D453" s="2"/>
      <c r="E453" s="2"/>
      <c r="F453" s="2"/>
      <c r="G453" s="2"/>
      <c r="H453" s="2"/>
      <c r="I453" s="2"/>
      <c r="J453" s="629"/>
      <c r="K453" s="629"/>
      <c r="L453" s="629"/>
      <c r="M453" s="629"/>
      <c r="N453" s="629"/>
      <c r="O453" s="629"/>
      <c r="P453" s="629"/>
      <c r="Q453" s="366"/>
      <c r="R453" s="366"/>
      <c r="S453" s="366"/>
      <c r="T453" s="366"/>
      <c r="U453" s="366"/>
      <c r="V453" s="366"/>
      <c r="W453" s="367"/>
      <c r="X453" s="366"/>
      <c r="Y453" s="367"/>
      <c r="Z453" s="366"/>
      <c r="AA453" s="367"/>
      <c r="AB453" s="366"/>
      <c r="AC453" s="367"/>
      <c r="AD453" s="368"/>
    </row>
    <row r="454" spans="1:30" s="369" customFormat="1" x14ac:dyDescent="0.25">
      <c r="A454" s="2"/>
      <c r="B454" s="2"/>
      <c r="C454" s="2"/>
      <c r="D454" s="2"/>
      <c r="E454" s="2"/>
      <c r="F454" s="2"/>
      <c r="G454" s="2"/>
      <c r="H454" s="2"/>
      <c r="I454" s="2"/>
      <c r="J454" s="629"/>
      <c r="K454" s="629"/>
      <c r="L454" s="629"/>
      <c r="M454" s="629"/>
      <c r="N454" s="629"/>
      <c r="O454" s="629"/>
      <c r="P454" s="629"/>
      <c r="Q454" s="366"/>
      <c r="R454" s="366"/>
      <c r="S454" s="366"/>
      <c r="T454" s="366"/>
      <c r="U454" s="366"/>
      <c r="V454" s="366"/>
      <c r="W454" s="367"/>
      <c r="X454" s="366"/>
      <c r="Y454" s="367"/>
      <c r="Z454" s="366"/>
      <c r="AA454" s="367"/>
      <c r="AB454" s="366"/>
      <c r="AC454" s="367"/>
      <c r="AD454" s="368"/>
    </row>
    <row r="455" spans="1:30" s="369" customFormat="1" x14ac:dyDescent="0.25">
      <c r="A455" s="2"/>
      <c r="B455" s="2"/>
      <c r="C455" s="2"/>
      <c r="D455" s="2"/>
      <c r="E455" s="2"/>
      <c r="F455" s="2"/>
      <c r="G455" s="2"/>
      <c r="H455" s="2"/>
      <c r="I455" s="2"/>
      <c r="J455" s="629"/>
      <c r="K455" s="629"/>
      <c r="L455" s="629"/>
      <c r="M455" s="629"/>
      <c r="N455" s="629"/>
      <c r="O455" s="629"/>
      <c r="P455" s="629"/>
      <c r="Q455" s="366"/>
      <c r="R455" s="366"/>
      <c r="S455" s="366"/>
      <c r="T455" s="366"/>
      <c r="U455" s="366"/>
      <c r="V455" s="366"/>
      <c r="W455" s="367"/>
      <c r="X455" s="366"/>
      <c r="Y455" s="367"/>
      <c r="Z455" s="366"/>
      <c r="AA455" s="367"/>
      <c r="AB455" s="366"/>
      <c r="AC455" s="367"/>
      <c r="AD455" s="368"/>
    </row>
    <row r="456" spans="1:30" s="369" customFormat="1" x14ac:dyDescent="0.25">
      <c r="A456" s="2"/>
      <c r="B456" s="2"/>
      <c r="C456" s="2"/>
      <c r="D456" s="2"/>
      <c r="E456" s="2"/>
      <c r="F456" s="2"/>
      <c r="G456" s="2"/>
      <c r="H456" s="2"/>
      <c r="I456" s="2"/>
      <c r="J456" s="629"/>
      <c r="K456" s="629"/>
      <c r="L456" s="629"/>
      <c r="M456" s="629"/>
      <c r="N456" s="629"/>
      <c r="O456" s="629"/>
      <c r="P456" s="629"/>
      <c r="Q456" s="366"/>
      <c r="R456" s="366"/>
      <c r="S456" s="366"/>
      <c r="T456" s="366"/>
      <c r="U456" s="366"/>
      <c r="V456" s="366"/>
      <c r="W456" s="367"/>
      <c r="X456" s="366"/>
      <c r="Y456" s="367"/>
      <c r="Z456" s="366"/>
      <c r="AA456" s="367"/>
      <c r="AB456" s="366"/>
      <c r="AC456" s="367"/>
      <c r="AD456" s="368"/>
    </row>
    <row r="457" spans="1:30" s="369" customFormat="1" x14ac:dyDescent="0.25">
      <c r="A457" s="2"/>
      <c r="B457" s="2"/>
      <c r="C457" s="2"/>
      <c r="D457" s="2"/>
      <c r="E457" s="2"/>
      <c r="F457" s="2"/>
      <c r="G457" s="2"/>
      <c r="H457" s="2"/>
      <c r="I457" s="2"/>
      <c r="J457" s="629"/>
      <c r="K457" s="629"/>
      <c r="L457" s="629"/>
      <c r="M457" s="629"/>
      <c r="N457" s="629"/>
      <c r="O457" s="629"/>
      <c r="P457" s="629"/>
      <c r="Q457" s="366"/>
      <c r="R457" s="366"/>
      <c r="S457" s="366"/>
      <c r="T457" s="366"/>
      <c r="U457" s="366"/>
      <c r="V457" s="366"/>
      <c r="W457" s="367"/>
      <c r="X457" s="366"/>
      <c r="Y457" s="367"/>
      <c r="Z457" s="366"/>
      <c r="AA457" s="367"/>
      <c r="AB457" s="366"/>
      <c r="AC457" s="367"/>
      <c r="AD457" s="368"/>
    </row>
    <row r="458" spans="1:30" s="369" customFormat="1" x14ac:dyDescent="0.25">
      <c r="A458" s="2"/>
      <c r="B458" s="2"/>
      <c r="C458" s="2"/>
      <c r="D458" s="2"/>
      <c r="E458" s="2"/>
      <c r="F458" s="2"/>
      <c r="G458" s="2"/>
      <c r="H458" s="2"/>
      <c r="I458" s="2"/>
      <c r="J458" s="629"/>
      <c r="K458" s="629"/>
      <c r="L458" s="629"/>
      <c r="M458" s="629"/>
      <c r="N458" s="629"/>
      <c r="O458" s="629"/>
      <c r="P458" s="629"/>
      <c r="Q458" s="366"/>
      <c r="R458" s="366"/>
      <c r="S458" s="366"/>
      <c r="T458" s="366"/>
      <c r="U458" s="366"/>
      <c r="V458" s="366"/>
      <c r="W458" s="367"/>
      <c r="X458" s="366"/>
      <c r="Y458" s="367"/>
      <c r="Z458" s="366"/>
      <c r="AA458" s="367"/>
      <c r="AB458" s="366"/>
      <c r="AC458" s="367"/>
      <c r="AD458" s="368"/>
    </row>
    <row r="459" spans="1:30" s="369" customFormat="1" x14ac:dyDescent="0.25">
      <c r="A459" s="2"/>
      <c r="B459" s="2"/>
      <c r="C459" s="2"/>
      <c r="D459" s="2"/>
      <c r="E459" s="2"/>
      <c r="F459" s="2"/>
      <c r="G459" s="2"/>
      <c r="H459" s="2"/>
      <c r="I459" s="2"/>
      <c r="J459" s="629"/>
      <c r="K459" s="629"/>
      <c r="L459" s="629"/>
      <c r="M459" s="629"/>
      <c r="N459" s="629"/>
      <c r="O459" s="629"/>
      <c r="P459" s="629"/>
      <c r="Q459" s="366"/>
      <c r="R459" s="366"/>
      <c r="S459" s="366"/>
      <c r="T459" s="366"/>
      <c r="U459" s="366"/>
      <c r="V459" s="366"/>
      <c r="W459" s="367"/>
      <c r="X459" s="366"/>
      <c r="Y459" s="367"/>
      <c r="Z459" s="366"/>
      <c r="AA459" s="367"/>
      <c r="AB459" s="366"/>
      <c r="AC459" s="367"/>
      <c r="AD459" s="368"/>
    </row>
    <row r="460" spans="1:30" s="369" customFormat="1" x14ac:dyDescent="0.25">
      <c r="A460" s="2"/>
      <c r="B460" s="2"/>
      <c r="C460" s="2"/>
      <c r="D460" s="2"/>
      <c r="E460" s="2"/>
      <c r="F460" s="2"/>
      <c r="G460" s="2"/>
      <c r="H460" s="2"/>
      <c r="I460" s="2"/>
      <c r="J460" s="629"/>
      <c r="K460" s="629"/>
      <c r="L460" s="629"/>
      <c r="M460" s="629"/>
      <c r="N460" s="629"/>
      <c r="O460" s="629"/>
      <c r="P460" s="629"/>
      <c r="Q460" s="366"/>
      <c r="R460" s="366"/>
      <c r="S460" s="366"/>
      <c r="T460" s="366"/>
      <c r="U460" s="366"/>
      <c r="V460" s="366"/>
      <c r="W460" s="367"/>
      <c r="X460" s="366"/>
      <c r="Y460" s="367"/>
      <c r="Z460" s="366"/>
      <c r="AA460" s="367"/>
      <c r="AB460" s="366"/>
      <c r="AC460" s="367"/>
      <c r="AD460" s="368"/>
    </row>
    <row r="461" spans="1:30" s="369" customFormat="1" x14ac:dyDescent="0.25">
      <c r="A461" s="2"/>
      <c r="B461" s="2"/>
      <c r="C461" s="2"/>
      <c r="D461" s="2"/>
      <c r="E461" s="2"/>
      <c r="F461" s="2"/>
      <c r="G461" s="2"/>
      <c r="H461" s="2"/>
      <c r="I461" s="2"/>
      <c r="J461" s="629"/>
      <c r="K461" s="629"/>
      <c r="L461" s="629"/>
      <c r="M461" s="629"/>
      <c r="N461" s="629"/>
      <c r="O461" s="629"/>
      <c r="P461" s="629"/>
      <c r="Q461" s="366"/>
      <c r="R461" s="366"/>
      <c r="S461" s="366"/>
      <c r="T461" s="366"/>
      <c r="U461" s="366"/>
      <c r="V461" s="366"/>
      <c r="W461" s="367"/>
      <c r="X461" s="366"/>
      <c r="Y461" s="367"/>
      <c r="Z461" s="366"/>
      <c r="AA461" s="367"/>
      <c r="AB461" s="366"/>
      <c r="AC461" s="367"/>
      <c r="AD461" s="368"/>
    </row>
    <row r="462" spans="1:30" s="369" customFormat="1" x14ac:dyDescent="0.25">
      <c r="A462" s="2"/>
      <c r="B462" s="2"/>
      <c r="C462" s="2"/>
      <c r="D462" s="2"/>
      <c r="E462" s="2"/>
      <c r="F462" s="2"/>
      <c r="G462" s="2"/>
      <c r="H462" s="2"/>
      <c r="I462" s="2"/>
      <c r="J462" s="629"/>
      <c r="K462" s="629"/>
      <c r="L462" s="629"/>
      <c r="M462" s="629"/>
      <c r="N462" s="629"/>
      <c r="O462" s="629"/>
      <c r="P462" s="629"/>
      <c r="Q462" s="366"/>
      <c r="R462" s="366"/>
      <c r="S462" s="366"/>
      <c r="T462" s="366"/>
      <c r="U462" s="366"/>
      <c r="V462" s="366"/>
      <c r="W462" s="367"/>
      <c r="X462" s="366"/>
      <c r="Y462" s="367"/>
      <c r="Z462" s="366"/>
      <c r="AA462" s="367"/>
      <c r="AB462" s="366"/>
      <c r="AC462" s="367"/>
      <c r="AD462" s="368"/>
    </row>
    <row r="463" spans="1:30" s="369" customFormat="1" x14ac:dyDescent="0.25">
      <c r="A463" s="2"/>
      <c r="B463" s="2"/>
      <c r="C463" s="2"/>
      <c r="D463" s="2"/>
      <c r="E463" s="2"/>
      <c r="F463" s="2"/>
      <c r="G463" s="2"/>
      <c r="H463" s="2"/>
      <c r="I463" s="2"/>
      <c r="J463" s="629"/>
      <c r="K463" s="629"/>
      <c r="L463" s="629"/>
      <c r="M463" s="629"/>
      <c r="N463" s="629"/>
      <c r="O463" s="629"/>
      <c r="P463" s="629"/>
      <c r="Q463" s="366"/>
      <c r="R463" s="366"/>
      <c r="S463" s="366"/>
      <c r="T463" s="366"/>
      <c r="U463" s="366"/>
      <c r="V463" s="366"/>
      <c r="W463" s="367"/>
      <c r="X463" s="366"/>
      <c r="Y463" s="367"/>
      <c r="Z463" s="366"/>
      <c r="AA463" s="367"/>
      <c r="AB463" s="366"/>
      <c r="AC463" s="367"/>
      <c r="AD463" s="368"/>
    </row>
    <row r="464" spans="1:30" s="369" customFormat="1" x14ac:dyDescent="0.25">
      <c r="A464" s="2"/>
      <c r="B464" s="2"/>
      <c r="C464" s="2"/>
      <c r="D464" s="2"/>
      <c r="E464" s="2"/>
      <c r="F464" s="2"/>
      <c r="G464" s="2"/>
      <c r="H464" s="2"/>
      <c r="I464" s="2"/>
      <c r="J464" s="629"/>
      <c r="K464" s="629"/>
      <c r="L464" s="629"/>
      <c r="M464" s="629"/>
      <c r="N464" s="629"/>
      <c r="O464" s="629"/>
      <c r="P464" s="629"/>
      <c r="Q464" s="366"/>
      <c r="R464" s="366"/>
      <c r="S464" s="366"/>
      <c r="T464" s="366"/>
      <c r="U464" s="366"/>
      <c r="V464" s="366"/>
      <c r="W464" s="367"/>
      <c r="X464" s="366"/>
      <c r="Y464" s="367"/>
      <c r="Z464" s="366"/>
      <c r="AA464" s="367"/>
      <c r="AB464" s="366"/>
      <c r="AC464" s="367"/>
      <c r="AD464" s="368"/>
    </row>
    <row r="465" spans="1:30" s="369" customFormat="1" x14ac:dyDescent="0.25">
      <c r="A465" s="2"/>
      <c r="B465" s="2"/>
      <c r="C465" s="2"/>
      <c r="D465" s="2"/>
      <c r="E465" s="2"/>
      <c r="F465" s="2"/>
      <c r="G465" s="2"/>
      <c r="H465" s="2"/>
      <c r="I465" s="2"/>
      <c r="J465" s="629"/>
      <c r="K465" s="629"/>
      <c r="L465" s="629"/>
      <c r="M465" s="629"/>
      <c r="N465" s="629"/>
      <c r="O465" s="629"/>
      <c r="P465" s="629"/>
      <c r="Q465" s="366"/>
      <c r="R465" s="366"/>
      <c r="S465" s="366"/>
      <c r="T465" s="366"/>
      <c r="U465" s="366"/>
      <c r="V465" s="366"/>
      <c r="W465" s="367"/>
      <c r="X465" s="366"/>
      <c r="Y465" s="367"/>
      <c r="Z465" s="366"/>
      <c r="AA465" s="367"/>
      <c r="AB465" s="366"/>
      <c r="AC465" s="367"/>
      <c r="AD465" s="368"/>
    </row>
    <row r="466" spans="1:30" s="369" customFormat="1" x14ac:dyDescent="0.25">
      <c r="A466" s="2"/>
      <c r="B466" s="2"/>
      <c r="C466" s="2"/>
      <c r="D466" s="2"/>
      <c r="E466" s="2"/>
      <c r="F466" s="2"/>
      <c r="G466" s="2"/>
      <c r="H466" s="2"/>
      <c r="I466" s="2"/>
      <c r="J466" s="629"/>
      <c r="K466" s="629"/>
      <c r="L466" s="629"/>
      <c r="M466" s="629"/>
      <c r="N466" s="629"/>
      <c r="O466" s="629"/>
      <c r="P466" s="629"/>
      <c r="Q466" s="366"/>
      <c r="R466" s="366"/>
      <c r="S466" s="366"/>
      <c r="T466" s="366"/>
      <c r="U466" s="366"/>
      <c r="V466" s="366"/>
      <c r="W466" s="367"/>
      <c r="X466" s="366"/>
      <c r="Y466" s="367"/>
      <c r="Z466" s="366"/>
      <c r="AA466" s="367"/>
      <c r="AB466" s="366"/>
      <c r="AC466" s="367"/>
      <c r="AD466" s="368"/>
    </row>
    <row r="467" spans="1:30" s="369" customFormat="1" x14ac:dyDescent="0.25">
      <c r="A467" s="2"/>
      <c r="B467" s="2"/>
      <c r="C467" s="2"/>
      <c r="D467" s="2"/>
      <c r="E467" s="2"/>
      <c r="F467" s="2"/>
      <c r="G467" s="2"/>
      <c r="H467" s="2"/>
      <c r="I467" s="2"/>
      <c r="J467" s="629"/>
      <c r="K467" s="629"/>
      <c r="L467" s="629"/>
      <c r="M467" s="629"/>
      <c r="N467" s="629"/>
      <c r="O467" s="629"/>
      <c r="P467" s="629"/>
      <c r="Q467" s="366"/>
      <c r="R467" s="366"/>
      <c r="S467" s="366"/>
      <c r="T467" s="366"/>
      <c r="U467" s="366"/>
      <c r="V467" s="366"/>
      <c r="W467" s="367"/>
      <c r="X467" s="366"/>
      <c r="Y467" s="367"/>
      <c r="Z467" s="366"/>
      <c r="AA467" s="367"/>
      <c r="AB467" s="366"/>
      <c r="AC467" s="367"/>
      <c r="AD467" s="368"/>
    </row>
    <row r="468" spans="1:30" s="369" customFormat="1" x14ac:dyDescent="0.25">
      <c r="A468" s="2"/>
      <c r="B468" s="2"/>
      <c r="C468" s="2"/>
      <c r="D468" s="2"/>
      <c r="E468" s="2"/>
      <c r="F468" s="2"/>
      <c r="G468" s="2"/>
      <c r="H468" s="2"/>
      <c r="I468" s="2"/>
      <c r="J468" s="629"/>
      <c r="K468" s="629"/>
      <c r="L468" s="629"/>
      <c r="M468" s="629"/>
      <c r="N468" s="629"/>
      <c r="O468" s="629"/>
      <c r="P468" s="629"/>
      <c r="Q468" s="366"/>
      <c r="R468" s="366"/>
      <c r="S468" s="366"/>
      <c r="T468" s="366"/>
      <c r="U468" s="366"/>
      <c r="V468" s="366"/>
      <c r="W468" s="367"/>
      <c r="X468" s="366"/>
      <c r="Y468" s="367"/>
      <c r="Z468" s="366"/>
      <c r="AA468" s="367"/>
      <c r="AB468" s="366"/>
      <c r="AC468" s="367"/>
      <c r="AD468" s="368"/>
    </row>
    <row r="469" spans="1:30" s="369" customFormat="1" x14ac:dyDescent="0.25">
      <c r="A469" s="2"/>
      <c r="B469" s="2"/>
      <c r="C469" s="2"/>
      <c r="D469" s="2"/>
      <c r="E469" s="2"/>
      <c r="F469" s="2"/>
      <c r="G469" s="2"/>
      <c r="H469" s="2"/>
      <c r="I469" s="2"/>
      <c r="J469" s="629"/>
      <c r="K469" s="629"/>
      <c r="L469" s="629"/>
      <c r="M469" s="629"/>
      <c r="N469" s="629"/>
      <c r="O469" s="629"/>
      <c r="P469" s="629"/>
      <c r="Q469" s="366"/>
      <c r="R469" s="366"/>
      <c r="S469" s="366"/>
      <c r="T469" s="366"/>
      <c r="U469" s="366"/>
      <c r="V469" s="366"/>
      <c r="W469" s="367"/>
      <c r="X469" s="366"/>
      <c r="Y469" s="367"/>
      <c r="Z469" s="366"/>
      <c r="AA469" s="367"/>
      <c r="AB469" s="366"/>
      <c r="AC469" s="367"/>
      <c r="AD469" s="368"/>
    </row>
    <row r="470" spans="1:30" s="369" customFormat="1" x14ac:dyDescent="0.25">
      <c r="A470" s="2"/>
      <c r="B470" s="2"/>
      <c r="C470" s="2"/>
      <c r="D470" s="2"/>
      <c r="E470" s="2"/>
      <c r="F470" s="2"/>
      <c r="G470" s="2"/>
      <c r="H470" s="2"/>
      <c r="I470" s="2"/>
      <c r="J470" s="629"/>
      <c r="K470" s="629"/>
      <c r="L470" s="629"/>
      <c r="M470" s="629"/>
      <c r="N470" s="629"/>
      <c r="O470" s="629"/>
      <c r="P470" s="629"/>
      <c r="Q470" s="366"/>
      <c r="R470" s="366"/>
      <c r="S470" s="366"/>
      <c r="T470" s="366"/>
      <c r="U470" s="366"/>
      <c r="V470" s="366"/>
      <c r="W470" s="367"/>
      <c r="X470" s="366"/>
      <c r="Y470" s="367"/>
      <c r="Z470" s="366"/>
      <c r="AA470" s="367"/>
      <c r="AB470" s="366"/>
      <c r="AC470" s="367"/>
      <c r="AD470" s="368"/>
    </row>
    <row r="471" spans="1:30" s="369" customFormat="1" x14ac:dyDescent="0.25">
      <c r="A471" s="2"/>
      <c r="B471" s="2"/>
      <c r="C471" s="2"/>
      <c r="D471" s="2"/>
      <c r="E471" s="2"/>
      <c r="F471" s="2"/>
      <c r="G471" s="2"/>
      <c r="H471" s="2"/>
      <c r="I471" s="2"/>
      <c r="J471" s="629"/>
      <c r="K471" s="629"/>
      <c r="L471" s="629"/>
      <c r="M471" s="629"/>
      <c r="N471" s="629"/>
      <c r="O471" s="629"/>
      <c r="P471" s="629"/>
      <c r="Q471" s="366"/>
      <c r="R471" s="366"/>
      <c r="S471" s="366"/>
      <c r="T471" s="366"/>
      <c r="U471" s="366"/>
      <c r="V471" s="366"/>
      <c r="W471" s="367"/>
      <c r="X471" s="366"/>
      <c r="Y471" s="367"/>
      <c r="Z471" s="366"/>
      <c r="AA471" s="367"/>
      <c r="AB471" s="366"/>
      <c r="AC471" s="367"/>
      <c r="AD471" s="368"/>
    </row>
    <row r="472" spans="1:30" s="369" customFormat="1" x14ac:dyDescent="0.25">
      <c r="A472" s="2"/>
      <c r="B472" s="2"/>
      <c r="C472" s="2"/>
      <c r="D472" s="2"/>
      <c r="E472" s="2"/>
      <c r="F472" s="2"/>
      <c r="G472" s="2"/>
      <c r="H472" s="2"/>
      <c r="I472" s="2"/>
      <c r="J472" s="629"/>
      <c r="K472" s="629"/>
      <c r="L472" s="629"/>
      <c r="M472" s="629"/>
      <c r="N472" s="629"/>
      <c r="O472" s="629"/>
      <c r="P472" s="629"/>
      <c r="Q472" s="366"/>
      <c r="R472" s="366"/>
      <c r="S472" s="366"/>
      <c r="T472" s="366"/>
      <c r="U472" s="366"/>
      <c r="V472" s="366"/>
      <c r="W472" s="367"/>
      <c r="X472" s="366"/>
      <c r="Y472" s="367"/>
      <c r="Z472" s="366"/>
      <c r="AA472" s="367"/>
      <c r="AB472" s="366"/>
      <c r="AC472" s="367"/>
      <c r="AD472" s="368"/>
    </row>
    <row r="473" spans="1:30" s="369" customFormat="1" x14ac:dyDescent="0.25">
      <c r="A473" s="2"/>
      <c r="B473" s="2"/>
      <c r="C473" s="2"/>
      <c r="D473" s="2"/>
      <c r="E473" s="2"/>
      <c r="F473" s="2"/>
      <c r="G473" s="2"/>
      <c r="H473" s="2"/>
      <c r="I473" s="2"/>
      <c r="J473" s="629"/>
      <c r="K473" s="629"/>
      <c r="L473" s="629"/>
      <c r="M473" s="629"/>
      <c r="N473" s="629"/>
      <c r="O473" s="629"/>
      <c r="P473" s="629"/>
      <c r="Q473" s="366"/>
      <c r="R473" s="366"/>
      <c r="S473" s="366"/>
      <c r="T473" s="366"/>
      <c r="U473" s="366"/>
      <c r="V473" s="366"/>
      <c r="W473" s="367"/>
      <c r="X473" s="366"/>
      <c r="Y473" s="367"/>
      <c r="Z473" s="366"/>
      <c r="AA473" s="367"/>
      <c r="AB473" s="366"/>
      <c r="AC473" s="367"/>
      <c r="AD473" s="368"/>
    </row>
    <row r="474" spans="1:30" s="369" customFormat="1" x14ac:dyDescent="0.25">
      <c r="A474" s="2"/>
      <c r="B474" s="2"/>
      <c r="C474" s="2"/>
      <c r="D474" s="2"/>
      <c r="E474" s="2"/>
      <c r="F474" s="2"/>
      <c r="G474" s="2"/>
      <c r="H474" s="2"/>
      <c r="I474" s="2"/>
      <c r="J474" s="629"/>
      <c r="K474" s="629"/>
      <c r="L474" s="629"/>
      <c r="M474" s="629"/>
      <c r="N474" s="629"/>
      <c r="O474" s="629"/>
      <c r="P474" s="629"/>
      <c r="Q474" s="366"/>
      <c r="R474" s="366"/>
      <c r="S474" s="366"/>
      <c r="T474" s="366"/>
      <c r="U474" s="366"/>
      <c r="V474" s="366"/>
      <c r="W474" s="367"/>
      <c r="X474" s="366"/>
      <c r="Y474" s="367"/>
      <c r="Z474" s="366"/>
      <c r="AA474" s="367"/>
      <c r="AB474" s="366"/>
      <c r="AC474" s="367"/>
      <c r="AD474" s="368"/>
    </row>
    <row r="475" spans="1:30" s="369" customFormat="1" x14ac:dyDescent="0.25">
      <c r="A475" s="2"/>
      <c r="B475" s="2"/>
      <c r="C475" s="2"/>
      <c r="D475" s="2"/>
      <c r="E475" s="2"/>
      <c r="F475" s="2"/>
      <c r="G475" s="2"/>
      <c r="H475" s="2"/>
      <c r="I475" s="2"/>
      <c r="J475" s="629"/>
      <c r="K475" s="629"/>
      <c r="L475" s="629"/>
      <c r="M475" s="629"/>
      <c r="N475" s="629"/>
      <c r="O475" s="629"/>
      <c r="P475" s="629"/>
      <c r="Q475" s="366"/>
      <c r="R475" s="366"/>
      <c r="S475" s="366"/>
      <c r="T475" s="366"/>
      <c r="U475" s="366"/>
      <c r="V475" s="366"/>
      <c r="W475" s="367"/>
      <c r="X475" s="366"/>
      <c r="Y475" s="367"/>
      <c r="Z475" s="366"/>
      <c r="AA475" s="367"/>
      <c r="AB475" s="366"/>
      <c r="AC475" s="367"/>
      <c r="AD475" s="368"/>
    </row>
    <row r="476" spans="1:30" s="369" customFormat="1" x14ac:dyDescent="0.25">
      <c r="A476" s="2"/>
      <c r="B476" s="2"/>
      <c r="C476" s="2"/>
      <c r="D476" s="2"/>
      <c r="E476" s="2"/>
      <c r="F476" s="2"/>
      <c r="G476" s="2"/>
      <c r="H476" s="2"/>
      <c r="I476" s="2"/>
      <c r="J476" s="629"/>
      <c r="K476" s="629"/>
      <c r="L476" s="629"/>
      <c r="M476" s="629"/>
      <c r="N476" s="629"/>
      <c r="O476" s="629"/>
      <c r="P476" s="629"/>
      <c r="Q476" s="366"/>
      <c r="R476" s="366"/>
      <c r="S476" s="366"/>
      <c r="T476" s="366"/>
      <c r="U476" s="366"/>
      <c r="V476" s="366"/>
      <c r="W476" s="367"/>
      <c r="X476" s="366"/>
      <c r="Y476" s="367"/>
      <c r="Z476" s="366"/>
      <c r="AA476" s="367"/>
      <c r="AB476" s="366"/>
      <c r="AC476" s="367"/>
      <c r="AD476" s="368"/>
    </row>
    <row r="477" spans="1:30" s="369" customFormat="1" x14ac:dyDescent="0.25">
      <c r="A477" s="2"/>
      <c r="B477" s="2"/>
      <c r="C477" s="2"/>
      <c r="D477" s="2"/>
      <c r="E477" s="2"/>
      <c r="F477" s="2"/>
      <c r="G477" s="2"/>
      <c r="H477" s="2"/>
      <c r="I477" s="2"/>
      <c r="J477" s="629"/>
      <c r="K477" s="629"/>
      <c r="L477" s="629"/>
      <c r="M477" s="629"/>
      <c r="N477" s="629"/>
      <c r="O477" s="629"/>
      <c r="P477" s="629"/>
      <c r="Q477" s="366"/>
      <c r="R477" s="366"/>
      <c r="S477" s="366"/>
      <c r="T477" s="366"/>
      <c r="U477" s="366"/>
      <c r="V477" s="366"/>
      <c r="W477" s="367"/>
      <c r="X477" s="366"/>
      <c r="Y477" s="367"/>
      <c r="Z477" s="366"/>
      <c r="AA477" s="367"/>
      <c r="AB477" s="366"/>
      <c r="AC477" s="367"/>
      <c r="AD477" s="368"/>
    </row>
    <row r="478" spans="1:30" s="369" customFormat="1" x14ac:dyDescent="0.25">
      <c r="A478" s="2"/>
      <c r="B478" s="2"/>
      <c r="C478" s="2"/>
      <c r="D478" s="2"/>
      <c r="E478" s="2"/>
      <c r="F478" s="2"/>
      <c r="G478" s="2"/>
      <c r="H478" s="2"/>
      <c r="I478" s="2"/>
      <c r="J478" s="629"/>
      <c r="K478" s="629"/>
      <c r="L478" s="629"/>
      <c r="M478" s="629"/>
      <c r="N478" s="629"/>
      <c r="O478" s="629"/>
      <c r="P478" s="629"/>
      <c r="Q478" s="366"/>
      <c r="R478" s="366"/>
      <c r="S478" s="366"/>
      <c r="T478" s="366"/>
      <c r="U478" s="366"/>
      <c r="V478" s="366"/>
      <c r="W478" s="367"/>
      <c r="X478" s="366"/>
      <c r="Y478" s="367"/>
      <c r="Z478" s="366"/>
      <c r="AA478" s="367"/>
      <c r="AB478" s="366"/>
      <c r="AC478" s="367"/>
      <c r="AD478" s="368"/>
    </row>
    <row r="479" spans="1:30" s="369" customFormat="1" x14ac:dyDescent="0.25">
      <c r="A479" s="2"/>
      <c r="B479" s="2"/>
      <c r="C479" s="2"/>
      <c r="D479" s="2"/>
      <c r="E479" s="2"/>
      <c r="F479" s="2"/>
      <c r="G479" s="2"/>
      <c r="H479" s="2"/>
      <c r="I479" s="2"/>
      <c r="J479" s="629"/>
      <c r="K479" s="629"/>
      <c r="L479" s="629"/>
      <c r="M479" s="629"/>
      <c r="N479" s="629"/>
      <c r="O479" s="629"/>
      <c r="P479" s="629"/>
      <c r="Q479" s="366"/>
      <c r="R479" s="366"/>
      <c r="S479" s="366"/>
      <c r="T479" s="366"/>
      <c r="U479" s="366"/>
      <c r="V479" s="366"/>
      <c r="W479" s="367"/>
      <c r="X479" s="366"/>
      <c r="Y479" s="367"/>
      <c r="Z479" s="366"/>
      <c r="AA479" s="367"/>
      <c r="AB479" s="366"/>
      <c r="AC479" s="367"/>
      <c r="AD479" s="368"/>
    </row>
    <row r="480" spans="1:30" s="369" customFormat="1" x14ac:dyDescent="0.25">
      <c r="A480" s="2"/>
      <c r="B480" s="2"/>
      <c r="C480" s="2"/>
      <c r="D480" s="2"/>
      <c r="E480" s="2"/>
      <c r="F480" s="2"/>
      <c r="G480" s="2"/>
      <c r="H480" s="2"/>
      <c r="I480" s="2"/>
      <c r="J480" s="629"/>
      <c r="K480" s="629"/>
      <c r="L480" s="629"/>
      <c r="M480" s="629"/>
      <c r="N480" s="629"/>
      <c r="O480" s="629"/>
      <c r="P480" s="629"/>
      <c r="Q480" s="366"/>
      <c r="R480" s="366"/>
      <c r="S480" s="366"/>
      <c r="T480" s="366"/>
      <c r="U480" s="366"/>
      <c r="V480" s="366"/>
      <c r="W480" s="367"/>
      <c r="X480" s="366"/>
      <c r="Y480" s="367"/>
      <c r="Z480" s="366"/>
      <c r="AA480" s="367"/>
      <c r="AB480" s="366"/>
      <c r="AC480" s="367"/>
      <c r="AD480" s="368"/>
    </row>
    <row r="481" spans="1:30" s="369" customFormat="1" x14ac:dyDescent="0.25">
      <c r="A481" s="2"/>
      <c r="B481" s="2"/>
      <c r="C481" s="2"/>
      <c r="D481" s="2"/>
      <c r="E481" s="2"/>
      <c r="F481" s="2"/>
      <c r="G481" s="2"/>
      <c r="H481" s="2"/>
      <c r="I481" s="2"/>
      <c r="J481" s="629"/>
      <c r="K481" s="629"/>
      <c r="L481" s="629"/>
      <c r="M481" s="629"/>
      <c r="N481" s="629"/>
      <c r="O481" s="629"/>
      <c r="P481" s="629"/>
      <c r="Q481" s="366"/>
      <c r="R481" s="366"/>
      <c r="S481" s="366"/>
      <c r="T481" s="366"/>
      <c r="U481" s="366"/>
      <c r="V481" s="366"/>
      <c r="W481" s="367"/>
      <c r="X481" s="366"/>
      <c r="Y481" s="367"/>
      <c r="Z481" s="366"/>
      <c r="AA481" s="367"/>
      <c r="AB481" s="366"/>
      <c r="AC481" s="367"/>
      <c r="AD481" s="368"/>
    </row>
    <row r="482" spans="1:30" s="369" customFormat="1" x14ac:dyDescent="0.25">
      <c r="A482" s="2"/>
      <c r="B482" s="2"/>
      <c r="C482" s="2"/>
      <c r="D482" s="2"/>
      <c r="E482" s="2"/>
      <c r="F482" s="2"/>
      <c r="G482" s="2"/>
      <c r="H482" s="2"/>
      <c r="I482" s="2"/>
      <c r="J482" s="629"/>
      <c r="K482" s="629"/>
      <c r="L482" s="629"/>
      <c r="M482" s="629"/>
      <c r="N482" s="629"/>
      <c r="O482" s="629"/>
      <c r="P482" s="629"/>
      <c r="Q482" s="366"/>
      <c r="R482" s="366"/>
      <c r="S482" s="366"/>
      <c r="T482" s="366"/>
      <c r="U482" s="366"/>
      <c r="V482" s="366"/>
      <c r="W482" s="367"/>
      <c r="X482" s="366"/>
      <c r="Y482" s="367"/>
      <c r="Z482" s="366"/>
      <c r="AA482" s="367"/>
      <c r="AB482" s="366"/>
      <c r="AC482" s="367"/>
      <c r="AD482" s="368"/>
    </row>
    <row r="483" spans="1:30" s="369" customFormat="1" x14ac:dyDescent="0.25">
      <c r="A483" s="2"/>
      <c r="B483" s="2"/>
      <c r="C483" s="2"/>
      <c r="D483" s="2"/>
      <c r="E483" s="2"/>
      <c r="F483" s="2"/>
      <c r="G483" s="2"/>
      <c r="H483" s="2"/>
      <c r="I483" s="2"/>
      <c r="J483" s="629"/>
      <c r="K483" s="629"/>
      <c r="L483" s="629"/>
      <c r="M483" s="629"/>
      <c r="N483" s="629"/>
      <c r="O483" s="629"/>
      <c r="P483" s="629"/>
      <c r="Q483" s="366"/>
      <c r="R483" s="366"/>
      <c r="S483" s="366"/>
      <c r="T483" s="366"/>
      <c r="U483" s="366"/>
      <c r="V483" s="366"/>
      <c r="W483" s="367"/>
      <c r="X483" s="366"/>
      <c r="Y483" s="367"/>
      <c r="Z483" s="366"/>
      <c r="AA483" s="367"/>
      <c r="AB483" s="366"/>
      <c r="AC483" s="367"/>
      <c r="AD483" s="368"/>
    </row>
    <row r="484" spans="1:30" s="369" customFormat="1" x14ac:dyDescent="0.25">
      <c r="A484" s="2"/>
      <c r="B484" s="2"/>
      <c r="C484" s="2"/>
      <c r="D484" s="2"/>
      <c r="E484" s="2"/>
      <c r="F484" s="2"/>
      <c r="G484" s="2"/>
      <c r="H484" s="2"/>
      <c r="I484" s="2"/>
      <c r="J484" s="629"/>
      <c r="K484" s="629"/>
      <c r="L484" s="629"/>
      <c r="M484" s="629"/>
      <c r="N484" s="629"/>
      <c r="O484" s="629"/>
      <c r="P484" s="629"/>
      <c r="Q484" s="366"/>
      <c r="R484" s="366"/>
      <c r="S484" s="366"/>
      <c r="T484" s="366"/>
      <c r="U484" s="366"/>
      <c r="V484" s="366"/>
      <c r="W484" s="367"/>
      <c r="X484" s="366"/>
      <c r="Y484" s="367"/>
      <c r="Z484" s="366"/>
      <c r="AA484" s="367"/>
      <c r="AB484" s="366"/>
      <c r="AC484" s="367"/>
      <c r="AD484" s="368"/>
    </row>
    <row r="485" spans="1:30" s="369" customFormat="1" x14ac:dyDescent="0.25">
      <c r="A485" s="2"/>
      <c r="B485" s="2"/>
      <c r="C485" s="2"/>
      <c r="D485" s="2"/>
      <c r="E485" s="2"/>
      <c r="F485" s="2"/>
      <c r="G485" s="2"/>
      <c r="H485" s="2"/>
      <c r="I485" s="2"/>
      <c r="J485" s="629"/>
      <c r="K485" s="629"/>
      <c r="L485" s="629"/>
      <c r="M485" s="629"/>
      <c r="N485" s="629"/>
      <c r="O485" s="629"/>
      <c r="P485" s="629"/>
      <c r="Q485" s="366"/>
      <c r="R485" s="366"/>
      <c r="S485" s="366"/>
      <c r="T485" s="366"/>
      <c r="U485" s="366"/>
      <c r="V485" s="366"/>
      <c r="W485" s="367"/>
      <c r="X485" s="366"/>
      <c r="Y485" s="367"/>
      <c r="Z485" s="366"/>
      <c r="AA485" s="367"/>
      <c r="AB485" s="366"/>
      <c r="AC485" s="367"/>
      <c r="AD485" s="368"/>
    </row>
    <row r="486" spans="1:30" s="369" customFormat="1" x14ac:dyDescent="0.25">
      <c r="A486" s="2"/>
      <c r="B486" s="2"/>
      <c r="C486" s="2"/>
      <c r="D486" s="2"/>
      <c r="E486" s="2"/>
      <c r="F486" s="2"/>
      <c r="G486" s="2"/>
      <c r="H486" s="2"/>
      <c r="I486" s="2"/>
      <c r="J486" s="629"/>
      <c r="K486" s="629"/>
      <c r="L486" s="629"/>
      <c r="M486" s="629"/>
      <c r="N486" s="629"/>
      <c r="O486" s="629"/>
      <c r="P486" s="629"/>
      <c r="Q486" s="366"/>
      <c r="R486" s="366"/>
      <c r="S486" s="366"/>
      <c r="T486" s="366"/>
      <c r="U486" s="366"/>
      <c r="V486" s="366"/>
      <c r="W486" s="367"/>
      <c r="X486" s="366"/>
      <c r="Y486" s="367"/>
      <c r="Z486" s="366"/>
      <c r="AA486" s="367"/>
      <c r="AB486" s="366"/>
      <c r="AC486" s="367"/>
      <c r="AD486" s="368"/>
    </row>
    <row r="487" spans="1:30" s="369" customFormat="1" x14ac:dyDescent="0.25">
      <c r="A487" s="2"/>
      <c r="B487" s="2"/>
      <c r="C487" s="2"/>
      <c r="D487" s="2"/>
      <c r="E487" s="2"/>
      <c r="F487" s="2"/>
      <c r="G487" s="2"/>
      <c r="H487" s="2"/>
      <c r="I487" s="2"/>
      <c r="J487" s="629"/>
      <c r="K487" s="629"/>
      <c r="L487" s="629"/>
      <c r="M487" s="629"/>
      <c r="N487" s="629"/>
      <c r="O487" s="629"/>
      <c r="P487" s="629"/>
      <c r="Q487" s="366"/>
      <c r="R487" s="366"/>
      <c r="S487" s="366"/>
      <c r="T487" s="366"/>
      <c r="U487" s="366"/>
      <c r="V487" s="366"/>
      <c r="W487" s="367"/>
      <c r="X487" s="366"/>
      <c r="Y487" s="367"/>
      <c r="Z487" s="366"/>
      <c r="AA487" s="367"/>
      <c r="AB487" s="366"/>
      <c r="AC487" s="367"/>
      <c r="AD487" s="368"/>
    </row>
    <row r="488" spans="1:30" s="369" customFormat="1" x14ac:dyDescent="0.25">
      <c r="A488" s="2"/>
      <c r="B488" s="2"/>
      <c r="C488" s="2"/>
      <c r="D488" s="2"/>
      <c r="E488" s="2"/>
      <c r="F488" s="2"/>
      <c r="G488" s="2"/>
      <c r="H488" s="2"/>
      <c r="I488" s="2"/>
      <c r="J488" s="629"/>
      <c r="K488" s="629"/>
      <c r="L488" s="629"/>
      <c r="M488" s="629"/>
      <c r="N488" s="629"/>
      <c r="O488" s="629"/>
      <c r="P488" s="629"/>
      <c r="Q488" s="366"/>
      <c r="R488" s="366"/>
      <c r="S488" s="366"/>
      <c r="T488" s="366"/>
      <c r="U488" s="366"/>
      <c r="V488" s="366"/>
      <c r="W488" s="367"/>
      <c r="X488" s="366"/>
      <c r="Y488" s="367"/>
      <c r="Z488" s="366"/>
      <c r="AA488" s="367"/>
      <c r="AB488" s="366"/>
      <c r="AC488" s="367"/>
      <c r="AD488" s="368"/>
    </row>
    <row r="489" spans="1:30" s="369" customFormat="1" x14ac:dyDescent="0.25">
      <c r="A489" s="2"/>
      <c r="B489" s="2"/>
      <c r="C489" s="2"/>
      <c r="D489" s="2"/>
      <c r="E489" s="2"/>
      <c r="F489" s="2"/>
      <c r="G489" s="2"/>
      <c r="H489" s="2"/>
      <c r="I489" s="2"/>
      <c r="J489" s="629"/>
      <c r="K489" s="629"/>
      <c r="L489" s="629"/>
      <c r="M489" s="629"/>
      <c r="N489" s="629"/>
      <c r="O489" s="629"/>
      <c r="P489" s="629"/>
      <c r="Q489" s="366"/>
      <c r="R489" s="366"/>
      <c r="S489" s="366"/>
      <c r="T489" s="366"/>
      <c r="U489" s="366"/>
      <c r="V489" s="366"/>
      <c r="W489" s="367"/>
      <c r="X489" s="366"/>
      <c r="Y489" s="367"/>
      <c r="Z489" s="366"/>
      <c r="AA489" s="367"/>
      <c r="AB489" s="366"/>
      <c r="AC489" s="367"/>
      <c r="AD489" s="368"/>
    </row>
    <row r="490" spans="1:30" s="369" customFormat="1" x14ac:dyDescent="0.25">
      <c r="A490" s="2"/>
      <c r="B490" s="2"/>
      <c r="C490" s="2"/>
      <c r="D490" s="2"/>
      <c r="E490" s="2"/>
      <c r="F490" s="2"/>
      <c r="G490" s="2"/>
      <c r="H490" s="2"/>
      <c r="I490" s="2"/>
      <c r="J490" s="629"/>
      <c r="K490" s="629"/>
      <c r="L490" s="629"/>
      <c r="M490" s="629"/>
      <c r="N490" s="629"/>
      <c r="O490" s="629"/>
      <c r="P490" s="629"/>
      <c r="Q490" s="366"/>
      <c r="R490" s="366"/>
      <c r="S490" s="366"/>
      <c r="T490" s="366"/>
      <c r="U490" s="366"/>
      <c r="V490" s="366"/>
      <c r="W490" s="367"/>
      <c r="X490" s="366"/>
      <c r="Y490" s="367"/>
      <c r="Z490" s="366"/>
      <c r="AA490" s="367"/>
      <c r="AB490" s="366"/>
      <c r="AC490" s="367"/>
      <c r="AD490" s="368"/>
    </row>
    <row r="491" spans="1:30" s="369" customFormat="1" x14ac:dyDescent="0.25">
      <c r="A491" s="2"/>
      <c r="B491" s="2"/>
      <c r="C491" s="2"/>
      <c r="D491" s="2"/>
      <c r="E491" s="2"/>
      <c r="F491" s="2"/>
      <c r="G491" s="2"/>
      <c r="H491" s="2"/>
      <c r="I491" s="2"/>
      <c r="J491" s="629"/>
      <c r="K491" s="629"/>
      <c r="L491" s="629"/>
      <c r="M491" s="629"/>
      <c r="N491" s="629"/>
      <c r="O491" s="629"/>
      <c r="P491" s="629"/>
      <c r="Q491" s="366"/>
      <c r="R491" s="366"/>
      <c r="S491" s="366"/>
      <c r="T491" s="366"/>
      <c r="U491" s="366"/>
      <c r="V491" s="366"/>
      <c r="W491" s="367"/>
      <c r="X491" s="366"/>
      <c r="Y491" s="367"/>
      <c r="Z491" s="366"/>
      <c r="AA491" s="367"/>
      <c r="AB491" s="366"/>
      <c r="AC491" s="367"/>
      <c r="AD491" s="368"/>
    </row>
    <row r="492" spans="1:30" s="369" customFormat="1" x14ac:dyDescent="0.25">
      <c r="A492" s="2"/>
      <c r="B492" s="2"/>
      <c r="C492" s="2"/>
      <c r="D492" s="2"/>
      <c r="E492" s="2"/>
      <c r="F492" s="2"/>
      <c r="G492" s="2"/>
      <c r="H492" s="2"/>
      <c r="I492" s="2"/>
      <c r="J492" s="629"/>
      <c r="K492" s="629"/>
      <c r="L492" s="629"/>
      <c r="M492" s="629"/>
      <c r="N492" s="629"/>
      <c r="O492" s="629"/>
      <c r="P492" s="629"/>
      <c r="Q492" s="366"/>
      <c r="R492" s="366"/>
      <c r="S492" s="366"/>
      <c r="T492" s="366"/>
      <c r="U492" s="366"/>
      <c r="V492" s="366"/>
      <c r="W492" s="367"/>
      <c r="X492" s="366"/>
      <c r="Y492" s="367"/>
      <c r="Z492" s="366"/>
      <c r="AA492" s="367"/>
      <c r="AB492" s="366"/>
      <c r="AC492" s="367"/>
      <c r="AD492" s="368"/>
    </row>
    <row r="493" spans="1:30" s="369" customFormat="1" x14ac:dyDescent="0.25">
      <c r="A493" s="2"/>
      <c r="B493" s="2"/>
      <c r="C493" s="2"/>
      <c r="D493" s="2"/>
      <c r="E493" s="2"/>
      <c r="F493" s="2"/>
      <c r="G493" s="2"/>
      <c r="H493" s="2"/>
      <c r="I493" s="2"/>
      <c r="J493" s="629"/>
      <c r="K493" s="629"/>
      <c r="L493" s="629"/>
      <c r="M493" s="629"/>
      <c r="N493" s="629"/>
      <c r="O493" s="629"/>
      <c r="P493" s="629"/>
      <c r="Q493" s="366"/>
      <c r="R493" s="366"/>
      <c r="S493" s="366"/>
      <c r="T493" s="366"/>
      <c r="U493" s="366"/>
      <c r="V493" s="366"/>
      <c r="W493" s="367"/>
      <c r="X493" s="366"/>
      <c r="Y493" s="367"/>
      <c r="Z493" s="366"/>
      <c r="AA493" s="367"/>
      <c r="AB493" s="366"/>
      <c r="AC493" s="367"/>
      <c r="AD493" s="368"/>
    </row>
    <row r="494" spans="1:30" s="369" customFormat="1" x14ac:dyDescent="0.25">
      <c r="A494" s="2"/>
      <c r="B494" s="2"/>
      <c r="C494" s="2"/>
      <c r="D494" s="2"/>
      <c r="E494" s="2"/>
      <c r="F494" s="2"/>
      <c r="G494" s="2"/>
      <c r="H494" s="2"/>
      <c r="I494" s="2"/>
      <c r="J494" s="629"/>
      <c r="K494" s="629"/>
      <c r="L494" s="629"/>
      <c r="M494" s="629"/>
      <c r="N494" s="629"/>
      <c r="O494" s="629"/>
      <c r="P494" s="629"/>
      <c r="Q494" s="366"/>
      <c r="R494" s="366"/>
      <c r="S494" s="366"/>
      <c r="T494" s="366"/>
      <c r="U494" s="366"/>
      <c r="V494" s="366"/>
      <c r="W494" s="367"/>
      <c r="X494" s="366"/>
      <c r="Y494" s="367"/>
      <c r="Z494" s="366"/>
      <c r="AA494" s="367"/>
      <c r="AB494" s="366"/>
      <c r="AC494" s="367"/>
      <c r="AD494" s="368"/>
    </row>
    <row r="495" spans="1:30" s="369" customFormat="1" x14ac:dyDescent="0.25">
      <c r="A495" s="2"/>
      <c r="B495" s="2"/>
      <c r="C495" s="2"/>
      <c r="D495" s="2"/>
      <c r="E495" s="2"/>
      <c r="F495" s="2"/>
      <c r="G495" s="2"/>
      <c r="H495" s="2"/>
      <c r="I495" s="2"/>
      <c r="J495" s="629"/>
      <c r="K495" s="629"/>
      <c r="L495" s="629"/>
      <c r="M495" s="629"/>
      <c r="N495" s="629"/>
      <c r="O495" s="629"/>
      <c r="P495" s="629"/>
      <c r="Q495" s="366"/>
      <c r="R495" s="366"/>
      <c r="S495" s="366"/>
      <c r="T495" s="366"/>
      <c r="U495" s="366"/>
      <c r="V495" s="366"/>
      <c r="W495" s="367"/>
      <c r="X495" s="366"/>
      <c r="Y495" s="367"/>
      <c r="Z495" s="366"/>
      <c r="AA495" s="367"/>
      <c r="AB495" s="366"/>
      <c r="AC495" s="367"/>
      <c r="AD495" s="368"/>
    </row>
    <row r="496" spans="1:30" s="369" customFormat="1" x14ac:dyDescent="0.25">
      <c r="A496" s="2"/>
      <c r="B496" s="2"/>
      <c r="C496" s="2"/>
      <c r="D496" s="2"/>
      <c r="E496" s="2"/>
      <c r="F496" s="2"/>
      <c r="G496" s="2"/>
      <c r="H496" s="2"/>
      <c r="I496" s="2"/>
      <c r="J496" s="629"/>
      <c r="K496" s="629"/>
      <c r="L496" s="629"/>
      <c r="M496" s="629"/>
      <c r="N496" s="629"/>
      <c r="O496" s="629"/>
      <c r="P496" s="629"/>
      <c r="Q496" s="366"/>
      <c r="R496" s="366"/>
      <c r="S496" s="366"/>
      <c r="T496" s="366"/>
      <c r="U496" s="366"/>
      <c r="V496" s="366"/>
      <c r="W496" s="367"/>
      <c r="X496" s="366"/>
      <c r="Y496" s="367"/>
      <c r="Z496" s="366"/>
      <c r="AA496" s="367"/>
      <c r="AB496" s="366"/>
      <c r="AC496" s="367"/>
      <c r="AD496" s="368"/>
    </row>
    <row r="497" spans="1:30" s="369" customFormat="1" x14ac:dyDescent="0.25">
      <c r="A497" s="2"/>
      <c r="B497" s="2"/>
      <c r="C497" s="2"/>
      <c r="D497" s="2"/>
      <c r="E497" s="2"/>
      <c r="F497" s="2"/>
      <c r="G497" s="2"/>
      <c r="H497" s="2"/>
      <c r="I497" s="2"/>
      <c r="J497" s="629"/>
      <c r="K497" s="629"/>
      <c r="L497" s="629"/>
      <c r="M497" s="629"/>
      <c r="N497" s="629"/>
      <c r="O497" s="629"/>
      <c r="P497" s="629"/>
      <c r="Q497" s="366"/>
      <c r="R497" s="366"/>
      <c r="S497" s="366"/>
      <c r="T497" s="366"/>
      <c r="U497" s="366"/>
      <c r="V497" s="366"/>
      <c r="W497" s="367"/>
      <c r="X497" s="366"/>
      <c r="Y497" s="367"/>
      <c r="Z497" s="366"/>
      <c r="AA497" s="367"/>
      <c r="AB497" s="366"/>
      <c r="AC497" s="367"/>
      <c r="AD497" s="368"/>
    </row>
    <row r="498" spans="1:30" s="369" customFormat="1" x14ac:dyDescent="0.25">
      <c r="A498" s="2"/>
      <c r="B498" s="2"/>
      <c r="C498" s="2"/>
      <c r="D498" s="2"/>
      <c r="E498" s="2"/>
      <c r="F498" s="2"/>
      <c r="G498" s="2"/>
      <c r="H498" s="2"/>
      <c r="I498" s="2"/>
      <c r="J498" s="629"/>
      <c r="K498" s="629"/>
      <c r="L498" s="629"/>
      <c r="M498" s="629"/>
      <c r="N498" s="629"/>
      <c r="O498" s="629"/>
      <c r="P498" s="629"/>
      <c r="Q498" s="366"/>
      <c r="R498" s="366"/>
      <c r="S498" s="366"/>
      <c r="T498" s="366"/>
      <c r="U498" s="366"/>
      <c r="V498" s="366"/>
      <c r="W498" s="367"/>
      <c r="X498" s="366"/>
      <c r="Y498" s="367"/>
      <c r="Z498" s="366"/>
      <c r="AA498" s="367"/>
      <c r="AB498" s="366"/>
      <c r="AC498" s="367"/>
      <c r="AD498" s="368"/>
    </row>
    <row r="499" spans="1:30" s="369" customFormat="1" x14ac:dyDescent="0.25">
      <c r="A499" s="2"/>
      <c r="B499" s="2"/>
      <c r="C499" s="2"/>
      <c r="D499" s="2"/>
      <c r="E499" s="2"/>
      <c r="F499" s="2"/>
      <c r="G499" s="2"/>
      <c r="H499" s="2"/>
      <c r="I499" s="2"/>
      <c r="J499" s="629"/>
      <c r="K499" s="629"/>
      <c r="L499" s="629"/>
      <c r="M499" s="629"/>
      <c r="N499" s="629"/>
      <c r="O499" s="629"/>
      <c r="P499" s="629"/>
      <c r="Q499" s="366"/>
      <c r="R499" s="366"/>
      <c r="S499" s="366"/>
      <c r="T499" s="366"/>
      <c r="U499" s="366"/>
      <c r="V499" s="366"/>
      <c r="W499" s="367"/>
      <c r="X499" s="366"/>
      <c r="Y499" s="367"/>
      <c r="Z499" s="366"/>
      <c r="AA499" s="367"/>
      <c r="AB499" s="366"/>
      <c r="AC499" s="367"/>
      <c r="AD499" s="368"/>
    </row>
    <row r="500" spans="1:30" s="369" customFormat="1" x14ac:dyDescent="0.25">
      <c r="A500" s="2"/>
      <c r="B500" s="2"/>
      <c r="C500" s="2"/>
      <c r="D500" s="2"/>
      <c r="E500" s="2"/>
      <c r="F500" s="2"/>
      <c r="G500" s="2"/>
      <c r="H500" s="2"/>
      <c r="I500" s="2"/>
      <c r="J500" s="629"/>
      <c r="K500" s="629"/>
      <c r="L500" s="629"/>
      <c r="M500" s="629"/>
      <c r="N500" s="629"/>
      <c r="O500" s="629"/>
      <c r="P500" s="629"/>
      <c r="Q500" s="366"/>
      <c r="R500" s="366"/>
      <c r="S500" s="366"/>
      <c r="T500" s="366"/>
      <c r="U500" s="366"/>
      <c r="V500" s="366"/>
      <c r="W500" s="367"/>
      <c r="X500" s="366"/>
      <c r="Y500" s="367"/>
      <c r="Z500" s="366"/>
      <c r="AA500" s="367"/>
      <c r="AB500" s="366"/>
      <c r="AC500" s="367"/>
      <c r="AD500" s="368"/>
    </row>
    <row r="501" spans="1:30" s="369" customFormat="1" x14ac:dyDescent="0.25">
      <c r="A501" s="2"/>
      <c r="B501" s="2"/>
      <c r="C501" s="2"/>
      <c r="D501" s="2"/>
      <c r="E501" s="2"/>
      <c r="F501" s="2"/>
      <c r="G501" s="2"/>
      <c r="H501" s="2"/>
      <c r="I501" s="2"/>
      <c r="J501" s="629"/>
      <c r="K501" s="629"/>
      <c r="L501" s="629"/>
      <c r="M501" s="629"/>
      <c r="N501" s="629"/>
      <c r="O501" s="629"/>
      <c r="P501" s="629"/>
      <c r="Q501" s="366"/>
      <c r="R501" s="366"/>
      <c r="S501" s="366"/>
      <c r="T501" s="366"/>
      <c r="U501" s="366"/>
      <c r="V501" s="366"/>
      <c r="W501" s="367"/>
      <c r="X501" s="366"/>
      <c r="Y501" s="367"/>
      <c r="Z501" s="366"/>
      <c r="AA501" s="367"/>
      <c r="AB501" s="366"/>
      <c r="AC501" s="367"/>
      <c r="AD501" s="368"/>
    </row>
    <row r="502" spans="1:30" s="369" customFormat="1" x14ac:dyDescent="0.25">
      <c r="A502" s="2"/>
      <c r="B502" s="2"/>
      <c r="C502" s="2"/>
      <c r="D502" s="2"/>
      <c r="E502" s="2"/>
      <c r="F502" s="2"/>
      <c r="G502" s="2"/>
      <c r="H502" s="2"/>
      <c r="I502" s="2"/>
      <c r="J502" s="629"/>
      <c r="K502" s="629"/>
      <c r="L502" s="629"/>
      <c r="M502" s="629"/>
      <c r="N502" s="629"/>
      <c r="O502" s="629"/>
      <c r="P502" s="629"/>
      <c r="Q502" s="366"/>
      <c r="R502" s="366"/>
      <c r="S502" s="366"/>
      <c r="T502" s="366"/>
      <c r="U502" s="366"/>
      <c r="V502" s="366"/>
      <c r="W502" s="367"/>
      <c r="X502" s="366"/>
      <c r="Y502" s="367"/>
      <c r="Z502" s="366"/>
      <c r="AA502" s="367"/>
      <c r="AB502" s="366"/>
      <c r="AC502" s="367"/>
      <c r="AD502" s="368"/>
    </row>
    <row r="503" spans="1:30" s="369" customFormat="1" x14ac:dyDescent="0.25">
      <c r="A503" s="2"/>
      <c r="B503" s="2"/>
      <c r="C503" s="2"/>
      <c r="D503" s="2"/>
      <c r="E503" s="2"/>
      <c r="F503" s="2"/>
      <c r="G503" s="2"/>
      <c r="H503" s="2"/>
      <c r="I503" s="2"/>
      <c r="J503" s="629"/>
      <c r="K503" s="629"/>
      <c r="L503" s="629"/>
      <c r="M503" s="629"/>
      <c r="N503" s="629"/>
      <c r="O503" s="629"/>
      <c r="P503" s="629"/>
      <c r="Q503" s="366"/>
      <c r="R503" s="366"/>
      <c r="S503" s="366"/>
      <c r="T503" s="366"/>
      <c r="U503" s="366"/>
      <c r="V503" s="366"/>
      <c r="W503" s="367"/>
      <c r="X503" s="366"/>
      <c r="Y503" s="367"/>
      <c r="Z503" s="366"/>
      <c r="AA503" s="367"/>
      <c r="AB503" s="366"/>
      <c r="AC503" s="367"/>
      <c r="AD503" s="368"/>
    </row>
    <row r="504" spans="1:30" s="369" customFormat="1" x14ac:dyDescent="0.25">
      <c r="A504" s="2"/>
      <c r="B504" s="2"/>
      <c r="C504" s="2"/>
      <c r="D504" s="2"/>
      <c r="E504" s="2"/>
      <c r="F504" s="2"/>
      <c r="G504" s="2"/>
      <c r="H504" s="2"/>
      <c r="I504" s="2"/>
      <c r="J504" s="629"/>
      <c r="K504" s="629"/>
      <c r="L504" s="629"/>
      <c r="M504" s="629"/>
      <c r="N504" s="629"/>
      <c r="O504" s="629"/>
      <c r="P504" s="629"/>
      <c r="Q504" s="366"/>
      <c r="R504" s="366"/>
      <c r="S504" s="366"/>
      <c r="T504" s="366"/>
      <c r="U504" s="366"/>
      <c r="V504" s="366"/>
      <c r="W504" s="367"/>
      <c r="X504" s="366"/>
      <c r="Y504" s="367"/>
      <c r="Z504" s="366"/>
      <c r="AA504" s="367"/>
      <c r="AB504" s="366"/>
      <c r="AC504" s="367"/>
      <c r="AD504" s="368"/>
    </row>
    <row r="505" spans="1:30" s="369" customFormat="1" x14ac:dyDescent="0.25">
      <c r="A505" s="2"/>
      <c r="B505" s="2"/>
      <c r="C505" s="2"/>
      <c r="D505" s="2"/>
      <c r="E505" s="2"/>
      <c r="F505" s="2"/>
      <c r="G505" s="2"/>
      <c r="H505" s="2"/>
      <c r="I505" s="2"/>
      <c r="J505" s="629"/>
      <c r="K505" s="629"/>
      <c r="L505" s="629"/>
      <c r="M505" s="629"/>
      <c r="N505" s="629"/>
      <c r="O505" s="629"/>
      <c r="P505" s="629"/>
      <c r="Q505" s="366"/>
      <c r="R505" s="366"/>
      <c r="S505" s="366"/>
      <c r="T505" s="366"/>
      <c r="U505" s="366"/>
      <c r="V505" s="366"/>
      <c r="W505" s="367"/>
      <c r="X505" s="366"/>
      <c r="Y505" s="367"/>
      <c r="Z505" s="366"/>
      <c r="AA505" s="367"/>
      <c r="AB505" s="366"/>
      <c r="AC505" s="367"/>
      <c r="AD505" s="368"/>
    </row>
    <row r="506" spans="1:30" s="369" customFormat="1" x14ac:dyDescent="0.25">
      <c r="A506" s="2"/>
      <c r="B506" s="2"/>
      <c r="C506" s="2"/>
      <c r="D506" s="2"/>
      <c r="E506" s="2"/>
      <c r="F506" s="2"/>
      <c r="G506" s="2"/>
      <c r="H506" s="2"/>
      <c r="I506" s="2"/>
      <c r="J506" s="629"/>
      <c r="K506" s="629"/>
      <c r="L506" s="629"/>
      <c r="M506" s="629"/>
      <c r="N506" s="629"/>
      <c r="O506" s="629"/>
      <c r="P506" s="629"/>
      <c r="Q506" s="366"/>
      <c r="R506" s="366"/>
      <c r="S506" s="366"/>
      <c r="T506" s="366"/>
      <c r="U506" s="366"/>
      <c r="V506" s="366"/>
      <c r="W506" s="367"/>
      <c r="X506" s="366"/>
      <c r="Y506" s="367"/>
      <c r="Z506" s="366"/>
      <c r="AA506" s="367"/>
      <c r="AB506" s="366"/>
      <c r="AC506" s="367"/>
      <c r="AD506" s="368"/>
    </row>
    <row r="507" spans="1:30" s="369" customFormat="1" x14ac:dyDescent="0.25">
      <c r="A507" s="2"/>
      <c r="B507" s="2"/>
      <c r="C507" s="2"/>
      <c r="D507" s="2"/>
      <c r="E507" s="2"/>
      <c r="F507" s="2"/>
      <c r="G507" s="2"/>
      <c r="H507" s="2"/>
      <c r="I507" s="2"/>
      <c r="J507" s="629"/>
      <c r="K507" s="629"/>
      <c r="L507" s="629"/>
      <c r="M507" s="629"/>
      <c r="N507" s="629"/>
      <c r="O507" s="629"/>
      <c r="P507" s="629"/>
      <c r="Q507" s="366"/>
      <c r="R507" s="366"/>
      <c r="S507" s="366"/>
      <c r="T507" s="366"/>
      <c r="U507" s="366"/>
      <c r="V507" s="366"/>
      <c r="W507" s="367"/>
      <c r="X507" s="366"/>
      <c r="Y507" s="367"/>
      <c r="Z507" s="366"/>
      <c r="AA507" s="367"/>
      <c r="AB507" s="366"/>
      <c r="AC507" s="367"/>
      <c r="AD507" s="368"/>
    </row>
    <row r="508" spans="1:30" s="369" customFormat="1" x14ac:dyDescent="0.25">
      <c r="A508" s="2"/>
      <c r="B508" s="2"/>
      <c r="C508" s="2"/>
      <c r="D508" s="2"/>
      <c r="E508" s="2"/>
      <c r="F508" s="2"/>
      <c r="G508" s="2"/>
      <c r="H508" s="2"/>
      <c r="I508" s="2"/>
      <c r="J508" s="629"/>
      <c r="K508" s="629"/>
      <c r="L508" s="629"/>
      <c r="M508" s="629"/>
      <c r="N508" s="629"/>
      <c r="O508" s="629"/>
      <c r="P508" s="629"/>
      <c r="Q508" s="366"/>
      <c r="R508" s="366"/>
      <c r="S508" s="366"/>
      <c r="T508" s="366"/>
      <c r="U508" s="366"/>
      <c r="V508" s="366"/>
      <c r="W508" s="367"/>
      <c r="X508" s="366"/>
      <c r="Y508" s="367"/>
      <c r="Z508" s="366"/>
      <c r="AA508" s="367"/>
      <c r="AB508" s="366"/>
      <c r="AC508" s="367"/>
      <c r="AD508" s="368"/>
    </row>
    <row r="509" spans="1:30" s="369" customFormat="1" x14ac:dyDescent="0.25">
      <c r="A509" s="2"/>
      <c r="B509" s="2"/>
      <c r="C509" s="2"/>
      <c r="D509" s="2"/>
      <c r="E509" s="2"/>
      <c r="F509" s="2"/>
      <c r="G509" s="2"/>
      <c r="H509" s="2"/>
      <c r="I509" s="2"/>
      <c r="J509" s="629"/>
      <c r="K509" s="629"/>
      <c r="L509" s="629"/>
      <c r="M509" s="629"/>
      <c r="N509" s="629"/>
      <c r="O509" s="629"/>
      <c r="P509" s="629"/>
      <c r="Q509" s="366"/>
      <c r="R509" s="366"/>
      <c r="S509" s="366"/>
      <c r="T509" s="366"/>
      <c r="U509" s="366"/>
      <c r="V509" s="366"/>
      <c r="W509" s="367"/>
      <c r="X509" s="366"/>
      <c r="Y509" s="367"/>
      <c r="Z509" s="366"/>
      <c r="AA509" s="367"/>
      <c r="AB509" s="366"/>
      <c r="AC509" s="367"/>
      <c r="AD509" s="368"/>
    </row>
    <row r="510" spans="1:30" s="369" customFormat="1" x14ac:dyDescent="0.25">
      <c r="A510" s="2"/>
      <c r="B510" s="2"/>
      <c r="C510" s="2"/>
      <c r="D510" s="2"/>
      <c r="E510" s="2"/>
      <c r="F510" s="2"/>
      <c r="G510" s="2"/>
      <c r="H510" s="2"/>
      <c r="I510" s="2"/>
      <c r="J510" s="629"/>
      <c r="K510" s="629"/>
      <c r="L510" s="629"/>
      <c r="M510" s="629"/>
      <c r="N510" s="629"/>
      <c r="O510" s="629"/>
      <c r="P510" s="629"/>
      <c r="Q510" s="366"/>
      <c r="R510" s="366"/>
      <c r="S510" s="366"/>
      <c r="T510" s="366"/>
      <c r="U510" s="366"/>
      <c r="V510" s="366"/>
      <c r="W510" s="367"/>
      <c r="X510" s="366"/>
      <c r="Y510" s="367"/>
      <c r="Z510" s="366"/>
      <c r="AA510" s="367"/>
      <c r="AB510" s="366"/>
      <c r="AC510" s="367"/>
      <c r="AD510" s="368"/>
    </row>
    <row r="511" spans="1:30" s="369" customFormat="1" x14ac:dyDescent="0.25">
      <c r="A511" s="2"/>
      <c r="B511" s="2"/>
      <c r="C511" s="2"/>
      <c r="D511" s="2"/>
      <c r="E511" s="2"/>
      <c r="F511" s="2"/>
      <c r="G511" s="2"/>
      <c r="H511" s="2"/>
      <c r="I511" s="2"/>
      <c r="J511" s="629"/>
      <c r="K511" s="629"/>
      <c r="L511" s="629"/>
      <c r="M511" s="629"/>
      <c r="N511" s="629"/>
      <c r="O511" s="629"/>
      <c r="P511" s="629"/>
      <c r="Q511" s="366"/>
      <c r="R511" s="366"/>
      <c r="S511" s="366"/>
      <c r="T511" s="366"/>
      <c r="U511" s="366"/>
      <c r="V511" s="366"/>
      <c r="W511" s="367"/>
      <c r="X511" s="366"/>
      <c r="Y511" s="367"/>
      <c r="Z511" s="366"/>
      <c r="AA511" s="367"/>
      <c r="AB511" s="366"/>
      <c r="AC511" s="367"/>
      <c r="AD511" s="368"/>
    </row>
    <row r="512" spans="1:30" s="369" customFormat="1" x14ac:dyDescent="0.25">
      <c r="A512" s="2"/>
      <c r="B512" s="2"/>
      <c r="C512" s="2"/>
      <c r="D512" s="2"/>
      <c r="E512" s="2"/>
      <c r="F512" s="2"/>
      <c r="G512" s="2"/>
      <c r="H512" s="2"/>
      <c r="I512" s="2"/>
      <c r="J512" s="629"/>
      <c r="K512" s="629"/>
      <c r="L512" s="629"/>
      <c r="M512" s="629"/>
      <c r="N512" s="629"/>
      <c r="O512" s="629"/>
      <c r="P512" s="629"/>
      <c r="Q512" s="366"/>
      <c r="R512" s="366"/>
      <c r="S512" s="366"/>
      <c r="T512" s="366"/>
      <c r="U512" s="366"/>
      <c r="V512" s="366"/>
      <c r="W512" s="367"/>
      <c r="X512" s="366"/>
      <c r="Y512" s="367"/>
      <c r="Z512" s="366"/>
      <c r="AA512" s="367"/>
      <c r="AB512" s="366"/>
      <c r="AC512" s="367"/>
      <c r="AD512" s="368"/>
    </row>
    <row r="513" spans="1:30" s="369" customFormat="1" x14ac:dyDescent="0.25">
      <c r="A513" s="2"/>
      <c r="B513" s="2"/>
      <c r="C513" s="2"/>
      <c r="D513" s="2"/>
      <c r="E513" s="2"/>
      <c r="F513" s="2"/>
      <c r="G513" s="2"/>
      <c r="H513" s="2"/>
      <c r="I513" s="2"/>
      <c r="J513" s="629"/>
      <c r="K513" s="629"/>
      <c r="L513" s="629"/>
      <c r="M513" s="629"/>
      <c r="N513" s="629"/>
      <c r="O513" s="629"/>
      <c r="P513" s="629"/>
      <c r="Q513" s="366"/>
      <c r="R513" s="366"/>
      <c r="S513" s="366"/>
      <c r="T513" s="366"/>
      <c r="U513" s="366"/>
      <c r="V513" s="366"/>
      <c r="W513" s="367"/>
      <c r="X513" s="366"/>
      <c r="Y513" s="367"/>
      <c r="Z513" s="366"/>
      <c r="AA513" s="367"/>
      <c r="AB513" s="366"/>
      <c r="AC513" s="367"/>
      <c r="AD513" s="368"/>
    </row>
    <row r="514" spans="1:30" s="369" customFormat="1" x14ac:dyDescent="0.25">
      <c r="A514" s="2"/>
      <c r="B514" s="2"/>
      <c r="C514" s="2"/>
      <c r="D514" s="2"/>
      <c r="E514" s="2"/>
      <c r="F514" s="2"/>
      <c r="G514" s="2"/>
      <c r="H514" s="2"/>
      <c r="I514" s="2"/>
      <c r="J514" s="629"/>
      <c r="K514" s="629"/>
      <c r="L514" s="629"/>
      <c r="M514" s="629"/>
      <c r="N514" s="629"/>
      <c r="O514" s="629"/>
      <c r="P514" s="629"/>
      <c r="Q514" s="366"/>
      <c r="R514" s="366"/>
      <c r="S514" s="366"/>
      <c r="T514" s="366"/>
      <c r="U514" s="366"/>
      <c r="V514" s="366"/>
      <c r="W514" s="367"/>
      <c r="X514" s="366"/>
      <c r="Y514" s="367"/>
      <c r="Z514" s="366"/>
      <c r="AA514" s="367"/>
      <c r="AB514" s="366"/>
      <c r="AC514" s="367"/>
      <c r="AD514" s="368"/>
    </row>
    <row r="515" spans="1:30" s="369" customFormat="1" x14ac:dyDescent="0.25">
      <c r="A515" s="2"/>
      <c r="B515" s="2"/>
      <c r="C515" s="2"/>
      <c r="D515" s="2"/>
      <c r="E515" s="2"/>
      <c r="F515" s="2"/>
      <c r="G515" s="2"/>
      <c r="H515" s="2"/>
      <c r="I515" s="2"/>
      <c r="J515" s="629"/>
      <c r="K515" s="629"/>
      <c r="L515" s="629"/>
      <c r="M515" s="629"/>
      <c r="N515" s="629"/>
      <c r="O515" s="629"/>
      <c r="P515" s="629"/>
      <c r="Q515" s="366"/>
      <c r="R515" s="366"/>
      <c r="S515" s="366"/>
      <c r="T515" s="366"/>
      <c r="U515" s="366"/>
      <c r="V515" s="366"/>
      <c r="W515" s="367"/>
      <c r="X515" s="366"/>
      <c r="Y515" s="367"/>
      <c r="Z515" s="366"/>
      <c r="AA515" s="367"/>
      <c r="AB515" s="366"/>
      <c r="AC515" s="367"/>
      <c r="AD515" s="368"/>
    </row>
    <row r="516" spans="1:30" s="369" customFormat="1" x14ac:dyDescent="0.25">
      <c r="A516" s="2"/>
      <c r="B516" s="2"/>
      <c r="C516" s="2"/>
      <c r="D516" s="2"/>
      <c r="E516" s="2"/>
      <c r="F516" s="2"/>
      <c r="G516" s="2"/>
      <c r="H516" s="2"/>
      <c r="I516" s="2"/>
      <c r="J516" s="629"/>
      <c r="K516" s="629"/>
      <c r="L516" s="629"/>
      <c r="M516" s="629"/>
      <c r="N516" s="629"/>
      <c r="O516" s="629"/>
      <c r="P516" s="629"/>
      <c r="Q516" s="366"/>
      <c r="R516" s="366"/>
      <c r="S516" s="366"/>
      <c r="T516" s="366"/>
      <c r="U516" s="366"/>
      <c r="V516" s="366"/>
      <c r="W516" s="367"/>
      <c r="X516" s="366"/>
      <c r="Y516" s="367"/>
      <c r="Z516" s="366"/>
      <c r="AA516" s="367"/>
      <c r="AB516" s="366"/>
      <c r="AC516" s="367"/>
      <c r="AD516" s="368"/>
    </row>
    <row r="517" spans="1:30" s="369" customFormat="1" x14ac:dyDescent="0.25">
      <c r="A517" s="2"/>
      <c r="B517" s="2"/>
      <c r="C517" s="2"/>
      <c r="D517" s="2"/>
      <c r="E517" s="2"/>
      <c r="F517" s="2"/>
      <c r="G517" s="2"/>
      <c r="H517" s="2"/>
      <c r="I517" s="2"/>
      <c r="J517" s="629"/>
      <c r="K517" s="629"/>
      <c r="L517" s="629"/>
      <c r="M517" s="629"/>
      <c r="N517" s="629"/>
      <c r="O517" s="629"/>
      <c r="P517" s="629"/>
      <c r="Q517" s="366"/>
      <c r="R517" s="366"/>
      <c r="S517" s="366"/>
      <c r="T517" s="366"/>
      <c r="U517" s="366"/>
      <c r="V517" s="366"/>
      <c r="W517" s="367"/>
      <c r="X517" s="366"/>
      <c r="Y517" s="367"/>
      <c r="Z517" s="366"/>
      <c r="AA517" s="367"/>
      <c r="AB517" s="366"/>
      <c r="AC517" s="367"/>
      <c r="AD517" s="368"/>
    </row>
    <row r="518" spans="1:30" s="369" customFormat="1" x14ac:dyDescent="0.25">
      <c r="A518" s="2"/>
      <c r="B518" s="2"/>
      <c r="C518" s="2"/>
      <c r="D518" s="2"/>
      <c r="E518" s="2"/>
      <c r="F518" s="2"/>
      <c r="G518" s="2"/>
      <c r="H518" s="2"/>
      <c r="I518" s="2"/>
      <c r="J518" s="629"/>
      <c r="K518" s="629"/>
      <c r="L518" s="629"/>
      <c r="M518" s="629"/>
      <c r="N518" s="629"/>
      <c r="O518" s="629"/>
      <c r="P518" s="629"/>
      <c r="Q518" s="366"/>
      <c r="R518" s="366"/>
      <c r="S518" s="366"/>
      <c r="T518" s="366"/>
      <c r="U518" s="366"/>
      <c r="V518" s="366"/>
      <c r="W518" s="367"/>
      <c r="X518" s="366"/>
      <c r="Y518" s="367"/>
      <c r="Z518" s="366"/>
      <c r="AA518" s="367"/>
      <c r="AB518" s="366"/>
      <c r="AC518" s="367"/>
      <c r="AD518" s="368"/>
    </row>
    <row r="519" spans="1:30" s="369" customFormat="1" x14ac:dyDescent="0.25">
      <c r="A519" s="2"/>
      <c r="B519" s="2"/>
      <c r="C519" s="2"/>
      <c r="D519" s="2"/>
      <c r="E519" s="2"/>
      <c r="F519" s="2"/>
      <c r="G519" s="2"/>
      <c r="H519" s="2"/>
      <c r="I519" s="2"/>
      <c r="J519" s="629"/>
      <c r="K519" s="629"/>
      <c r="L519" s="629"/>
      <c r="M519" s="629"/>
      <c r="N519" s="629"/>
      <c r="O519" s="629"/>
      <c r="P519" s="629"/>
      <c r="Q519" s="366"/>
      <c r="R519" s="366"/>
      <c r="S519" s="366"/>
      <c r="T519" s="366"/>
      <c r="U519" s="366"/>
      <c r="V519" s="366"/>
      <c r="W519" s="367"/>
      <c r="X519" s="366"/>
      <c r="Y519" s="367"/>
      <c r="Z519" s="366"/>
      <c r="AA519" s="367"/>
      <c r="AB519" s="366"/>
      <c r="AC519" s="367"/>
      <c r="AD519" s="368"/>
    </row>
    <row r="520" spans="1:30" s="369" customFormat="1" x14ac:dyDescent="0.25">
      <c r="A520" s="2"/>
      <c r="B520" s="2"/>
      <c r="C520" s="2"/>
      <c r="D520" s="2"/>
      <c r="E520" s="2"/>
      <c r="F520" s="2"/>
      <c r="G520" s="2"/>
      <c r="H520" s="2"/>
      <c r="I520" s="2"/>
      <c r="J520" s="629"/>
      <c r="K520" s="629"/>
      <c r="L520" s="629"/>
      <c r="M520" s="629"/>
      <c r="N520" s="629"/>
      <c r="O520" s="629"/>
      <c r="P520" s="629"/>
      <c r="Q520" s="366"/>
      <c r="R520" s="366"/>
      <c r="S520" s="366"/>
      <c r="T520" s="366"/>
      <c r="U520" s="366"/>
      <c r="V520" s="366"/>
      <c r="W520" s="367"/>
      <c r="X520" s="366"/>
      <c r="Y520" s="367"/>
      <c r="Z520" s="366"/>
      <c r="AA520" s="367"/>
      <c r="AB520" s="366"/>
      <c r="AC520" s="367"/>
      <c r="AD520" s="368"/>
    </row>
    <row r="521" spans="1:30" s="369" customFormat="1" x14ac:dyDescent="0.25">
      <c r="A521" s="2"/>
      <c r="B521" s="2"/>
      <c r="C521" s="2"/>
      <c r="D521" s="2"/>
      <c r="E521" s="2"/>
      <c r="F521" s="2"/>
      <c r="G521" s="2"/>
      <c r="H521" s="2"/>
      <c r="I521" s="2"/>
      <c r="J521" s="629"/>
      <c r="K521" s="629"/>
      <c r="L521" s="629"/>
      <c r="M521" s="629"/>
      <c r="N521" s="629"/>
      <c r="O521" s="629"/>
      <c r="P521" s="629"/>
      <c r="Q521" s="366"/>
      <c r="R521" s="366"/>
      <c r="S521" s="366"/>
      <c r="T521" s="366"/>
      <c r="U521" s="366"/>
      <c r="V521" s="366"/>
      <c r="W521" s="367"/>
      <c r="X521" s="366"/>
      <c r="Y521" s="367"/>
      <c r="Z521" s="366"/>
      <c r="AA521" s="367"/>
      <c r="AB521" s="366"/>
      <c r="AC521" s="367"/>
      <c r="AD521" s="368"/>
    </row>
    <row r="522" spans="1:30" s="369" customFormat="1" x14ac:dyDescent="0.25">
      <c r="A522" s="2"/>
      <c r="B522" s="2"/>
      <c r="C522" s="2"/>
      <c r="D522" s="2"/>
      <c r="E522" s="2"/>
      <c r="F522" s="2"/>
      <c r="G522" s="2"/>
      <c r="H522" s="2"/>
      <c r="I522" s="2"/>
      <c r="J522" s="629"/>
      <c r="K522" s="629"/>
      <c r="L522" s="629"/>
      <c r="M522" s="629"/>
      <c r="N522" s="629"/>
      <c r="O522" s="629"/>
      <c r="P522" s="629"/>
      <c r="Q522" s="366"/>
      <c r="R522" s="366"/>
      <c r="S522" s="366"/>
      <c r="T522" s="366"/>
      <c r="U522" s="366"/>
      <c r="V522" s="366"/>
      <c r="W522" s="367"/>
      <c r="X522" s="366"/>
      <c r="Y522" s="367"/>
      <c r="Z522" s="366"/>
      <c r="AA522" s="367"/>
      <c r="AB522" s="366"/>
      <c r="AC522" s="367"/>
      <c r="AD522" s="368"/>
    </row>
    <row r="523" spans="1:30" s="369" customFormat="1" x14ac:dyDescent="0.25">
      <c r="A523" s="2"/>
      <c r="B523" s="2"/>
      <c r="C523" s="2"/>
      <c r="D523" s="2"/>
      <c r="E523" s="2"/>
      <c r="F523" s="2"/>
      <c r="G523" s="2"/>
      <c r="H523" s="2"/>
      <c r="I523" s="2"/>
      <c r="J523" s="629"/>
      <c r="K523" s="629"/>
      <c r="L523" s="629"/>
      <c r="M523" s="629"/>
      <c r="N523" s="629"/>
      <c r="O523" s="629"/>
      <c r="P523" s="629"/>
      <c r="Q523" s="366"/>
      <c r="R523" s="366"/>
      <c r="S523" s="366"/>
      <c r="T523" s="366"/>
      <c r="U523" s="366"/>
      <c r="V523" s="366"/>
      <c r="W523" s="367"/>
      <c r="X523" s="366"/>
      <c r="Y523" s="367"/>
      <c r="Z523" s="366"/>
      <c r="AA523" s="367"/>
      <c r="AB523" s="366"/>
      <c r="AC523" s="367"/>
      <c r="AD523" s="368"/>
    </row>
    <row r="524" spans="1:30" s="369" customFormat="1" x14ac:dyDescent="0.25">
      <c r="A524" s="2"/>
      <c r="B524" s="2"/>
      <c r="C524" s="2"/>
      <c r="D524" s="2"/>
      <c r="E524" s="2"/>
      <c r="F524" s="2"/>
      <c r="G524" s="2"/>
      <c r="H524" s="2"/>
      <c r="I524" s="2"/>
      <c r="J524" s="629"/>
      <c r="K524" s="629"/>
      <c r="L524" s="629"/>
      <c r="M524" s="629"/>
      <c r="N524" s="629"/>
      <c r="O524" s="629"/>
      <c r="P524" s="629"/>
      <c r="Q524" s="366"/>
      <c r="R524" s="366"/>
      <c r="S524" s="366"/>
      <c r="T524" s="366"/>
      <c r="U524" s="366"/>
      <c r="V524" s="366"/>
      <c r="W524" s="367"/>
      <c r="X524" s="366"/>
      <c r="Y524" s="367"/>
      <c r="Z524" s="366"/>
      <c r="AA524" s="367"/>
      <c r="AB524" s="366"/>
      <c r="AC524" s="367"/>
      <c r="AD524" s="368"/>
    </row>
    <row r="525" spans="1:30" s="369" customFormat="1" x14ac:dyDescent="0.25">
      <c r="A525" s="2"/>
      <c r="B525" s="2"/>
      <c r="C525" s="2"/>
      <c r="D525" s="2"/>
      <c r="E525" s="2"/>
      <c r="F525" s="2"/>
      <c r="G525" s="2"/>
      <c r="H525" s="2"/>
      <c r="I525" s="2"/>
      <c r="J525" s="629"/>
      <c r="K525" s="629"/>
      <c r="L525" s="629"/>
      <c r="M525" s="629"/>
      <c r="N525" s="629"/>
      <c r="O525" s="629"/>
      <c r="P525" s="629"/>
      <c r="Q525" s="366"/>
      <c r="R525" s="366"/>
      <c r="S525" s="366"/>
      <c r="T525" s="366"/>
      <c r="U525" s="366"/>
      <c r="V525" s="366"/>
      <c r="W525" s="367"/>
      <c r="X525" s="366"/>
      <c r="Y525" s="367"/>
      <c r="Z525" s="366"/>
      <c r="AA525" s="367"/>
      <c r="AB525" s="366"/>
      <c r="AC525" s="367"/>
      <c r="AD525" s="368"/>
    </row>
    <row r="526" spans="1:30" s="369" customFormat="1" x14ac:dyDescent="0.25">
      <c r="A526" s="2"/>
      <c r="B526" s="2"/>
      <c r="C526" s="2"/>
      <c r="D526" s="2"/>
      <c r="E526" s="2"/>
      <c r="F526" s="2"/>
      <c r="G526" s="2"/>
      <c r="H526" s="2"/>
      <c r="I526" s="2"/>
      <c r="J526" s="629"/>
      <c r="K526" s="629"/>
      <c r="L526" s="629"/>
      <c r="M526" s="629"/>
      <c r="N526" s="629"/>
      <c r="O526" s="629"/>
      <c r="P526" s="629"/>
      <c r="Q526" s="366"/>
      <c r="R526" s="366"/>
      <c r="S526" s="366"/>
      <c r="T526" s="366"/>
      <c r="U526" s="366"/>
      <c r="V526" s="366"/>
      <c r="W526" s="367"/>
      <c r="X526" s="366"/>
      <c r="Y526" s="367"/>
      <c r="Z526" s="366"/>
      <c r="AA526" s="367"/>
      <c r="AB526" s="366"/>
      <c r="AC526" s="367"/>
      <c r="AD526" s="368"/>
    </row>
    <row r="527" spans="1:30" s="369" customFormat="1" x14ac:dyDescent="0.25">
      <c r="A527" s="2"/>
      <c r="B527" s="2"/>
      <c r="C527" s="2"/>
      <c r="D527" s="2"/>
      <c r="E527" s="2"/>
      <c r="F527" s="2"/>
      <c r="G527" s="2"/>
      <c r="H527" s="2"/>
      <c r="I527" s="2"/>
      <c r="J527" s="629"/>
      <c r="K527" s="629"/>
      <c r="L527" s="629"/>
      <c r="M527" s="629"/>
      <c r="N527" s="629"/>
      <c r="O527" s="629"/>
      <c r="P527" s="629"/>
      <c r="Q527" s="366"/>
      <c r="R527" s="366"/>
      <c r="S527" s="366"/>
      <c r="T527" s="366"/>
      <c r="U527" s="366"/>
      <c r="V527" s="366"/>
      <c r="W527" s="367"/>
      <c r="X527" s="366"/>
      <c r="Y527" s="367"/>
      <c r="Z527" s="366"/>
      <c r="AA527" s="367"/>
      <c r="AB527" s="366"/>
      <c r="AC527" s="367"/>
      <c r="AD527" s="368"/>
    </row>
    <row r="528" spans="1:30" s="369" customFormat="1" x14ac:dyDescent="0.25">
      <c r="A528" s="2"/>
      <c r="B528" s="2"/>
      <c r="C528" s="2"/>
      <c r="D528" s="2"/>
      <c r="E528" s="2"/>
      <c r="F528" s="2"/>
      <c r="G528" s="2"/>
      <c r="H528" s="2"/>
      <c r="I528" s="2"/>
      <c r="J528" s="629"/>
      <c r="K528" s="629"/>
      <c r="L528" s="629"/>
      <c r="M528" s="629"/>
      <c r="N528" s="629"/>
      <c r="O528" s="629"/>
      <c r="P528" s="629"/>
      <c r="Q528" s="366"/>
      <c r="R528" s="366"/>
      <c r="S528" s="366"/>
      <c r="T528" s="366"/>
      <c r="U528" s="366"/>
      <c r="V528" s="366"/>
      <c r="W528" s="367"/>
      <c r="X528" s="366"/>
      <c r="Y528" s="367"/>
      <c r="Z528" s="366"/>
      <c r="AA528" s="367"/>
      <c r="AB528" s="366"/>
      <c r="AC528" s="367"/>
      <c r="AD528" s="368"/>
    </row>
    <row r="529" spans="1:30" s="369" customFormat="1" x14ac:dyDescent="0.25">
      <c r="A529" s="2"/>
      <c r="B529" s="2"/>
      <c r="C529" s="2"/>
      <c r="D529" s="2"/>
      <c r="E529" s="2"/>
      <c r="F529" s="2"/>
      <c r="G529" s="2"/>
      <c r="H529" s="2"/>
      <c r="I529" s="2"/>
      <c r="J529" s="629"/>
      <c r="K529" s="629"/>
      <c r="L529" s="629"/>
      <c r="M529" s="629"/>
      <c r="N529" s="629"/>
      <c r="O529" s="629"/>
      <c r="P529" s="629"/>
      <c r="Q529" s="366"/>
      <c r="R529" s="366"/>
      <c r="S529" s="366"/>
      <c r="T529" s="366"/>
      <c r="U529" s="366"/>
      <c r="V529" s="366"/>
      <c r="W529" s="367"/>
      <c r="X529" s="366"/>
      <c r="Y529" s="367"/>
      <c r="Z529" s="366"/>
      <c r="AA529" s="367"/>
      <c r="AB529" s="366"/>
      <c r="AC529" s="367"/>
      <c r="AD529" s="368"/>
    </row>
    <row r="530" spans="1:30" s="369" customFormat="1" x14ac:dyDescent="0.25">
      <c r="A530" s="2"/>
      <c r="B530" s="2"/>
      <c r="C530" s="2"/>
      <c r="D530" s="2"/>
      <c r="E530" s="2"/>
      <c r="F530" s="2"/>
      <c r="G530" s="2"/>
      <c r="H530" s="2"/>
      <c r="I530" s="2"/>
      <c r="J530" s="629"/>
      <c r="K530" s="629"/>
      <c r="L530" s="629"/>
      <c r="M530" s="629"/>
      <c r="N530" s="629"/>
      <c r="O530" s="629"/>
      <c r="P530" s="629"/>
      <c r="Q530" s="366"/>
      <c r="R530" s="366"/>
      <c r="S530" s="366"/>
      <c r="T530" s="366"/>
      <c r="U530" s="366"/>
      <c r="V530" s="366"/>
      <c r="W530" s="367"/>
      <c r="X530" s="366"/>
      <c r="Y530" s="367"/>
      <c r="Z530" s="366"/>
      <c r="AA530" s="367"/>
      <c r="AB530" s="366"/>
      <c r="AC530" s="367"/>
      <c r="AD530" s="368"/>
    </row>
    <row r="531" spans="1:30" s="369" customFormat="1" x14ac:dyDescent="0.25">
      <c r="A531" s="2"/>
      <c r="B531" s="2"/>
      <c r="C531" s="2"/>
      <c r="D531" s="2"/>
      <c r="E531" s="2"/>
      <c r="F531" s="2"/>
      <c r="G531" s="2"/>
      <c r="H531" s="2"/>
      <c r="I531" s="2"/>
      <c r="J531" s="629"/>
      <c r="K531" s="629"/>
      <c r="L531" s="629"/>
      <c r="M531" s="629"/>
      <c r="N531" s="629"/>
      <c r="O531" s="629"/>
      <c r="P531" s="629"/>
      <c r="Q531" s="366"/>
      <c r="R531" s="366"/>
      <c r="S531" s="366"/>
      <c r="T531" s="366"/>
      <c r="U531" s="366"/>
      <c r="V531" s="366"/>
      <c r="W531" s="367"/>
      <c r="X531" s="366"/>
      <c r="Y531" s="367"/>
      <c r="Z531" s="366"/>
      <c r="AA531" s="367"/>
      <c r="AB531" s="366"/>
      <c r="AC531" s="367"/>
      <c r="AD531" s="368"/>
    </row>
    <row r="532" spans="1:30" s="369" customFormat="1" x14ac:dyDescent="0.25">
      <c r="A532" s="2"/>
      <c r="B532" s="2"/>
      <c r="C532" s="2"/>
      <c r="D532" s="2"/>
      <c r="E532" s="2"/>
      <c r="F532" s="2"/>
      <c r="G532" s="2"/>
      <c r="H532" s="2"/>
      <c r="I532" s="2"/>
      <c r="J532" s="629"/>
      <c r="K532" s="629"/>
      <c r="L532" s="629"/>
      <c r="M532" s="629"/>
      <c r="N532" s="629"/>
      <c r="O532" s="629"/>
      <c r="P532" s="629"/>
      <c r="Q532" s="366"/>
      <c r="R532" s="366"/>
      <c r="S532" s="366"/>
      <c r="T532" s="366"/>
      <c r="U532" s="366"/>
      <c r="V532" s="366"/>
      <c r="W532" s="367"/>
      <c r="X532" s="366"/>
      <c r="Y532" s="367"/>
      <c r="Z532" s="366"/>
      <c r="AA532" s="367"/>
      <c r="AB532" s="366"/>
      <c r="AC532" s="367"/>
      <c r="AD532" s="368"/>
    </row>
    <row r="533" spans="1:30" s="369" customFormat="1" x14ac:dyDescent="0.25">
      <c r="A533" s="2"/>
      <c r="B533" s="2"/>
      <c r="C533" s="2"/>
      <c r="D533" s="2"/>
      <c r="E533" s="2"/>
      <c r="F533" s="2"/>
      <c r="G533" s="2"/>
      <c r="H533" s="2"/>
      <c r="I533" s="2"/>
      <c r="J533" s="629"/>
      <c r="K533" s="629"/>
      <c r="L533" s="629"/>
      <c r="M533" s="629"/>
      <c r="N533" s="629"/>
      <c r="O533" s="629"/>
      <c r="P533" s="629"/>
      <c r="Q533" s="366"/>
      <c r="R533" s="366"/>
      <c r="S533" s="366"/>
      <c r="T533" s="366"/>
      <c r="U533" s="366"/>
      <c r="V533" s="366"/>
      <c r="W533" s="367"/>
      <c r="X533" s="366"/>
      <c r="Y533" s="367"/>
      <c r="Z533" s="366"/>
      <c r="AA533" s="367"/>
      <c r="AB533" s="366"/>
      <c r="AC533" s="367"/>
      <c r="AD533" s="368"/>
    </row>
    <row r="534" spans="1:30" s="369" customFormat="1" x14ac:dyDescent="0.25">
      <c r="A534" s="2"/>
      <c r="B534" s="2"/>
      <c r="C534" s="2"/>
      <c r="D534" s="2"/>
      <c r="E534" s="2"/>
      <c r="F534" s="2"/>
      <c r="G534" s="2"/>
      <c r="H534" s="2"/>
      <c r="I534" s="2"/>
      <c r="J534" s="629"/>
      <c r="K534" s="629"/>
      <c r="L534" s="629"/>
      <c r="M534" s="629"/>
      <c r="N534" s="629"/>
      <c r="O534" s="629"/>
      <c r="P534" s="629"/>
      <c r="Q534" s="366"/>
      <c r="R534" s="366"/>
      <c r="S534" s="366"/>
      <c r="T534" s="366"/>
      <c r="U534" s="366"/>
      <c r="V534" s="366"/>
      <c r="W534" s="367"/>
      <c r="X534" s="366"/>
      <c r="Y534" s="367"/>
      <c r="Z534" s="366"/>
      <c r="AA534" s="367"/>
      <c r="AB534" s="366"/>
      <c r="AC534" s="367"/>
      <c r="AD534" s="368"/>
    </row>
    <row r="535" spans="1:30" s="369" customFormat="1" x14ac:dyDescent="0.25">
      <c r="A535" s="2"/>
      <c r="B535" s="2"/>
      <c r="C535" s="2"/>
      <c r="D535" s="2"/>
      <c r="E535" s="2"/>
      <c r="F535" s="2"/>
      <c r="G535" s="2"/>
      <c r="H535" s="2"/>
      <c r="I535" s="2"/>
      <c r="J535" s="629"/>
      <c r="K535" s="629"/>
      <c r="L535" s="629"/>
      <c r="M535" s="629"/>
      <c r="N535" s="629"/>
      <c r="O535" s="629"/>
      <c r="P535" s="629"/>
      <c r="Q535" s="366"/>
      <c r="R535" s="366"/>
      <c r="S535" s="366"/>
      <c r="T535" s="366"/>
      <c r="U535" s="366"/>
      <c r="V535" s="366"/>
      <c r="W535" s="367"/>
      <c r="X535" s="366"/>
      <c r="Y535" s="367"/>
      <c r="Z535" s="366"/>
      <c r="AA535" s="367"/>
      <c r="AB535" s="366"/>
      <c r="AC535" s="367"/>
      <c r="AD535" s="368"/>
    </row>
    <row r="536" spans="1:30" s="369" customFormat="1" x14ac:dyDescent="0.25">
      <c r="A536" s="2"/>
      <c r="B536" s="2"/>
      <c r="C536" s="2"/>
      <c r="D536" s="2"/>
      <c r="E536" s="2"/>
      <c r="F536" s="2"/>
      <c r="G536" s="2"/>
      <c r="H536" s="2"/>
      <c r="I536" s="2"/>
      <c r="J536" s="629"/>
      <c r="K536" s="629"/>
      <c r="L536" s="629"/>
      <c r="M536" s="629"/>
      <c r="N536" s="629"/>
      <c r="O536" s="629"/>
      <c r="P536" s="629"/>
      <c r="Q536" s="366"/>
      <c r="R536" s="366"/>
      <c r="S536" s="366"/>
      <c r="T536" s="366"/>
      <c r="U536" s="366"/>
      <c r="V536" s="366"/>
      <c r="W536" s="367"/>
      <c r="X536" s="366"/>
      <c r="Y536" s="367"/>
      <c r="Z536" s="366"/>
      <c r="AA536" s="367"/>
      <c r="AB536" s="366"/>
      <c r="AC536" s="367"/>
      <c r="AD536" s="368"/>
    </row>
    <row r="537" spans="1:30" s="369" customFormat="1" x14ac:dyDescent="0.25">
      <c r="A537" s="2"/>
      <c r="B537" s="2"/>
      <c r="C537" s="2"/>
      <c r="D537" s="2"/>
      <c r="E537" s="2"/>
      <c r="F537" s="2"/>
      <c r="G537" s="2"/>
      <c r="H537" s="2"/>
      <c r="I537" s="2"/>
      <c r="J537" s="629"/>
      <c r="K537" s="629"/>
      <c r="L537" s="629"/>
      <c r="M537" s="629"/>
      <c r="N537" s="629"/>
      <c r="O537" s="629"/>
      <c r="P537" s="629"/>
      <c r="Q537" s="366"/>
      <c r="R537" s="366"/>
      <c r="S537" s="366"/>
      <c r="T537" s="366"/>
      <c r="U537" s="366"/>
      <c r="V537" s="366"/>
      <c r="W537" s="367"/>
      <c r="X537" s="366"/>
      <c r="Y537" s="367"/>
      <c r="Z537" s="366"/>
      <c r="AA537" s="367"/>
      <c r="AB537" s="366"/>
      <c r="AC537" s="367"/>
      <c r="AD537" s="368"/>
    </row>
    <row r="538" spans="1:30" s="369" customFormat="1" x14ac:dyDescent="0.25">
      <c r="A538" s="2"/>
      <c r="B538" s="2"/>
      <c r="C538" s="2"/>
      <c r="D538" s="2"/>
      <c r="E538" s="2"/>
      <c r="F538" s="2"/>
      <c r="G538" s="2"/>
      <c r="H538" s="2"/>
      <c r="I538" s="2"/>
      <c r="J538" s="629"/>
      <c r="K538" s="629"/>
      <c r="L538" s="629"/>
      <c r="M538" s="629"/>
      <c r="N538" s="629"/>
      <c r="O538" s="629"/>
      <c r="P538" s="629"/>
      <c r="Q538" s="366"/>
      <c r="R538" s="366"/>
      <c r="S538" s="366"/>
      <c r="T538" s="366"/>
      <c r="U538" s="366"/>
      <c r="V538" s="366"/>
      <c r="W538" s="367"/>
      <c r="X538" s="366"/>
      <c r="Y538" s="367"/>
      <c r="Z538" s="366"/>
      <c r="AA538" s="367"/>
      <c r="AB538" s="366"/>
      <c r="AC538" s="367"/>
      <c r="AD538" s="368"/>
    </row>
    <row r="539" spans="1:30" s="369" customFormat="1" x14ac:dyDescent="0.25">
      <c r="A539" s="2"/>
      <c r="B539" s="2"/>
      <c r="C539" s="2"/>
      <c r="D539" s="2"/>
      <c r="E539" s="2"/>
      <c r="F539" s="2"/>
      <c r="G539" s="2"/>
      <c r="H539" s="2"/>
      <c r="I539" s="2"/>
      <c r="J539" s="629"/>
      <c r="K539" s="629"/>
      <c r="L539" s="629"/>
      <c r="M539" s="629"/>
      <c r="N539" s="629"/>
      <c r="O539" s="629"/>
      <c r="P539" s="629"/>
      <c r="Q539" s="366"/>
      <c r="R539" s="366"/>
      <c r="S539" s="366"/>
      <c r="T539" s="366"/>
      <c r="U539" s="366"/>
      <c r="V539" s="366"/>
      <c r="W539" s="367"/>
      <c r="X539" s="366"/>
      <c r="Y539" s="367"/>
      <c r="Z539" s="366"/>
      <c r="AA539" s="367"/>
      <c r="AB539" s="366"/>
      <c r="AC539" s="367"/>
      <c r="AD539" s="368"/>
    </row>
    <row r="540" spans="1:30" s="369" customFormat="1" x14ac:dyDescent="0.25">
      <c r="A540" s="2"/>
      <c r="B540" s="2"/>
      <c r="C540" s="2"/>
      <c r="D540" s="2"/>
      <c r="E540" s="2"/>
      <c r="F540" s="2"/>
      <c r="G540" s="2"/>
      <c r="H540" s="2"/>
      <c r="I540" s="2"/>
      <c r="J540" s="629"/>
      <c r="K540" s="629"/>
      <c r="L540" s="629"/>
      <c r="M540" s="629"/>
      <c r="N540" s="629"/>
      <c r="O540" s="629"/>
      <c r="P540" s="629"/>
      <c r="Q540" s="366"/>
      <c r="R540" s="366"/>
      <c r="S540" s="366"/>
      <c r="T540" s="366"/>
      <c r="U540" s="366"/>
      <c r="V540" s="366"/>
      <c r="W540" s="367"/>
      <c r="X540" s="366"/>
      <c r="Y540" s="367"/>
      <c r="Z540" s="366"/>
      <c r="AA540" s="367"/>
      <c r="AB540" s="366"/>
      <c r="AC540" s="367"/>
      <c r="AD540" s="368"/>
    </row>
    <row r="541" spans="1:30" s="369" customFormat="1" x14ac:dyDescent="0.25">
      <c r="A541" s="2"/>
      <c r="B541" s="2"/>
      <c r="C541" s="2"/>
      <c r="D541" s="2"/>
      <c r="E541" s="2"/>
      <c r="F541" s="2"/>
      <c r="G541" s="2"/>
      <c r="H541" s="2"/>
      <c r="I541" s="2"/>
      <c r="J541" s="629"/>
      <c r="K541" s="629"/>
      <c r="L541" s="629"/>
      <c r="M541" s="629"/>
      <c r="N541" s="629"/>
      <c r="O541" s="629"/>
      <c r="P541" s="629"/>
      <c r="Q541" s="366"/>
      <c r="R541" s="366"/>
      <c r="S541" s="366"/>
      <c r="T541" s="366"/>
      <c r="U541" s="366"/>
      <c r="V541" s="366"/>
      <c r="W541" s="367"/>
      <c r="X541" s="366"/>
      <c r="Y541" s="367"/>
      <c r="Z541" s="366"/>
      <c r="AA541" s="367"/>
      <c r="AB541" s="366"/>
      <c r="AC541" s="367"/>
      <c r="AD541" s="368"/>
    </row>
    <row r="542" spans="1:30" s="369" customFormat="1" x14ac:dyDescent="0.25">
      <c r="A542" s="2"/>
      <c r="B542" s="2"/>
      <c r="C542" s="2"/>
      <c r="D542" s="2"/>
      <c r="E542" s="2"/>
      <c r="F542" s="2"/>
      <c r="G542" s="2"/>
      <c r="H542" s="2"/>
      <c r="I542" s="2"/>
      <c r="J542" s="629"/>
      <c r="K542" s="629"/>
      <c r="L542" s="629"/>
      <c r="M542" s="629"/>
      <c r="N542" s="629"/>
      <c r="O542" s="629"/>
      <c r="P542" s="629"/>
      <c r="Q542" s="366"/>
      <c r="R542" s="366"/>
      <c r="S542" s="366"/>
      <c r="T542" s="366"/>
      <c r="U542" s="366"/>
      <c r="V542" s="366"/>
      <c r="W542" s="367"/>
      <c r="X542" s="366"/>
      <c r="Y542" s="367"/>
      <c r="Z542" s="366"/>
      <c r="AA542" s="367"/>
      <c r="AB542" s="366"/>
      <c r="AC542" s="367"/>
      <c r="AD542" s="368"/>
    </row>
    <row r="543" spans="1:30" s="369" customFormat="1" x14ac:dyDescent="0.25">
      <c r="A543" s="2"/>
      <c r="B543" s="2"/>
      <c r="C543" s="2"/>
      <c r="D543" s="2"/>
      <c r="E543" s="2"/>
      <c r="F543" s="2"/>
      <c r="G543" s="2"/>
      <c r="H543" s="2"/>
      <c r="I543" s="2"/>
      <c r="J543" s="629"/>
      <c r="K543" s="629"/>
      <c r="L543" s="629"/>
      <c r="M543" s="629"/>
      <c r="N543" s="629"/>
      <c r="O543" s="629"/>
      <c r="P543" s="629"/>
      <c r="Q543" s="366"/>
      <c r="R543" s="366"/>
      <c r="S543" s="366"/>
      <c r="T543" s="366"/>
      <c r="U543" s="366"/>
      <c r="V543" s="366"/>
      <c r="W543" s="367"/>
      <c r="X543" s="366"/>
      <c r="Y543" s="367"/>
      <c r="Z543" s="366"/>
      <c r="AA543" s="367"/>
      <c r="AB543" s="366"/>
      <c r="AC543" s="367"/>
      <c r="AD543" s="368"/>
    </row>
    <row r="544" spans="1:30" s="369" customFormat="1" x14ac:dyDescent="0.25">
      <c r="A544" s="2"/>
      <c r="B544" s="2"/>
      <c r="C544" s="2"/>
      <c r="D544" s="2"/>
      <c r="E544" s="2"/>
      <c r="F544" s="2"/>
      <c r="G544" s="2"/>
      <c r="H544" s="2"/>
      <c r="I544" s="2"/>
      <c r="J544" s="629"/>
      <c r="K544" s="629"/>
      <c r="L544" s="629"/>
      <c r="M544" s="629"/>
      <c r="N544" s="629"/>
      <c r="O544" s="629"/>
      <c r="P544" s="629"/>
      <c r="Q544" s="366"/>
      <c r="R544" s="366"/>
      <c r="S544" s="366"/>
      <c r="T544" s="366"/>
      <c r="U544" s="366"/>
      <c r="V544" s="366"/>
      <c r="W544" s="367"/>
      <c r="X544" s="366"/>
      <c r="Y544" s="367"/>
      <c r="Z544" s="366"/>
      <c r="AA544" s="367"/>
      <c r="AB544" s="366"/>
      <c r="AC544" s="367"/>
      <c r="AD544" s="368"/>
    </row>
    <row r="545" spans="1:30" s="369" customFormat="1" x14ac:dyDescent="0.25">
      <c r="A545" s="2"/>
      <c r="B545" s="2"/>
      <c r="C545" s="2"/>
      <c r="D545" s="2"/>
      <c r="E545" s="2"/>
      <c r="F545" s="2"/>
      <c r="G545" s="2"/>
      <c r="H545" s="2"/>
      <c r="I545" s="2"/>
      <c r="J545" s="629"/>
      <c r="K545" s="629"/>
      <c r="L545" s="629"/>
      <c r="M545" s="629"/>
      <c r="N545" s="629"/>
      <c r="O545" s="629"/>
      <c r="P545" s="629"/>
      <c r="Q545" s="366"/>
      <c r="R545" s="366"/>
      <c r="S545" s="366"/>
      <c r="T545" s="366"/>
      <c r="U545" s="366"/>
      <c r="V545" s="366"/>
      <c r="W545" s="367"/>
      <c r="X545" s="366"/>
      <c r="Y545" s="367"/>
      <c r="Z545" s="366"/>
      <c r="AA545" s="367"/>
      <c r="AB545" s="366"/>
      <c r="AC545" s="367"/>
      <c r="AD545" s="368"/>
    </row>
    <row r="546" spans="1:30" s="369" customFormat="1" x14ac:dyDescent="0.25">
      <c r="A546" s="2"/>
      <c r="B546" s="2"/>
      <c r="C546" s="2"/>
      <c r="D546" s="2"/>
      <c r="E546" s="2"/>
      <c r="F546" s="2"/>
      <c r="G546" s="2"/>
      <c r="H546" s="2"/>
      <c r="I546" s="2"/>
      <c r="J546" s="629"/>
      <c r="K546" s="629"/>
      <c r="L546" s="629"/>
      <c r="M546" s="629"/>
      <c r="N546" s="629"/>
      <c r="O546" s="629"/>
      <c r="P546" s="629"/>
      <c r="Q546" s="366"/>
      <c r="R546" s="366"/>
      <c r="S546" s="366"/>
      <c r="T546" s="366"/>
      <c r="U546" s="366"/>
      <c r="V546" s="366"/>
      <c r="W546" s="367"/>
      <c r="X546" s="366"/>
      <c r="Y546" s="367"/>
      <c r="Z546" s="366"/>
      <c r="AA546" s="367"/>
      <c r="AB546" s="366"/>
      <c r="AC546" s="367"/>
      <c r="AD546" s="368"/>
    </row>
    <row r="547" spans="1:30" s="369" customFormat="1" x14ac:dyDescent="0.25">
      <c r="A547" s="2"/>
      <c r="B547" s="2"/>
      <c r="C547" s="2"/>
      <c r="D547" s="2"/>
      <c r="E547" s="2"/>
      <c r="F547" s="2"/>
      <c r="G547" s="2"/>
      <c r="H547" s="2"/>
      <c r="I547" s="2"/>
      <c r="J547" s="629"/>
      <c r="K547" s="629"/>
      <c r="L547" s="629"/>
      <c r="M547" s="629"/>
      <c r="N547" s="629"/>
      <c r="O547" s="629"/>
      <c r="P547" s="629"/>
      <c r="Q547" s="366"/>
      <c r="R547" s="366"/>
      <c r="S547" s="366"/>
      <c r="T547" s="366"/>
      <c r="U547" s="366"/>
      <c r="V547" s="366"/>
      <c r="W547" s="367"/>
      <c r="X547" s="366"/>
      <c r="Y547" s="367"/>
      <c r="Z547" s="366"/>
      <c r="AA547" s="367"/>
      <c r="AB547" s="366"/>
      <c r="AC547" s="367"/>
      <c r="AD547" s="368"/>
    </row>
    <row r="548" spans="1:30" s="369" customFormat="1" x14ac:dyDescent="0.25">
      <c r="A548" s="2"/>
      <c r="B548" s="2"/>
      <c r="C548" s="2"/>
      <c r="D548" s="2"/>
      <c r="E548" s="2"/>
      <c r="F548" s="2"/>
      <c r="G548" s="2"/>
      <c r="H548" s="2"/>
      <c r="I548" s="2"/>
      <c r="J548" s="629"/>
      <c r="K548" s="629"/>
      <c r="L548" s="629"/>
      <c r="M548" s="629"/>
      <c r="N548" s="629"/>
      <c r="O548" s="629"/>
      <c r="P548" s="629"/>
      <c r="Q548" s="366"/>
      <c r="R548" s="366"/>
      <c r="S548" s="366"/>
      <c r="T548" s="366"/>
      <c r="U548" s="366"/>
      <c r="V548" s="366"/>
      <c r="W548" s="367"/>
      <c r="X548" s="366"/>
      <c r="Y548" s="367"/>
      <c r="Z548" s="366"/>
      <c r="AA548" s="367"/>
      <c r="AB548" s="366"/>
      <c r="AC548" s="367"/>
      <c r="AD548" s="368"/>
    </row>
    <row r="549" spans="1:30" s="369" customFormat="1" x14ac:dyDescent="0.25">
      <c r="A549" s="2"/>
      <c r="B549" s="2"/>
      <c r="C549" s="2"/>
      <c r="D549" s="2"/>
      <c r="E549" s="2"/>
      <c r="F549" s="2"/>
      <c r="G549" s="2"/>
      <c r="H549" s="2"/>
      <c r="I549" s="2"/>
      <c r="J549" s="629"/>
      <c r="K549" s="629"/>
      <c r="L549" s="629"/>
      <c r="M549" s="629"/>
      <c r="N549" s="629"/>
      <c r="O549" s="629"/>
      <c r="P549" s="629"/>
      <c r="Q549" s="366"/>
      <c r="R549" s="366"/>
      <c r="S549" s="366"/>
      <c r="T549" s="366"/>
      <c r="U549" s="366"/>
      <c r="V549" s="366"/>
      <c r="W549" s="367"/>
      <c r="X549" s="366"/>
      <c r="Y549" s="367"/>
      <c r="Z549" s="366"/>
      <c r="AA549" s="367"/>
      <c r="AB549" s="366"/>
      <c r="AC549" s="367"/>
      <c r="AD549" s="368"/>
    </row>
    <row r="550" spans="1:30" s="369" customFormat="1" x14ac:dyDescent="0.25">
      <c r="A550" s="2"/>
      <c r="B550" s="2"/>
      <c r="C550" s="2"/>
      <c r="D550" s="2"/>
      <c r="E550" s="2"/>
      <c r="F550" s="2"/>
      <c r="G550" s="2"/>
      <c r="H550" s="2"/>
      <c r="I550" s="2"/>
      <c r="J550" s="629"/>
      <c r="K550" s="629"/>
      <c r="L550" s="629"/>
      <c r="M550" s="629"/>
      <c r="N550" s="629"/>
      <c r="O550" s="629"/>
      <c r="P550" s="629"/>
      <c r="Q550" s="366"/>
      <c r="R550" s="366"/>
      <c r="S550" s="366"/>
      <c r="T550" s="366"/>
      <c r="U550" s="366"/>
      <c r="V550" s="366"/>
      <c r="W550" s="367"/>
      <c r="X550" s="366"/>
      <c r="Y550" s="367"/>
      <c r="Z550" s="366"/>
      <c r="AA550" s="367"/>
      <c r="AB550" s="366"/>
      <c r="AC550" s="367"/>
      <c r="AD550" s="368"/>
    </row>
    <row r="551" spans="1:30" s="369" customFormat="1" x14ac:dyDescent="0.25">
      <c r="A551" s="2"/>
      <c r="B551" s="2"/>
      <c r="C551" s="2"/>
      <c r="D551" s="2"/>
      <c r="E551" s="2"/>
      <c r="F551" s="2"/>
      <c r="G551" s="2"/>
      <c r="H551" s="2"/>
      <c r="I551" s="2"/>
      <c r="J551" s="629"/>
      <c r="K551" s="629"/>
      <c r="L551" s="629"/>
      <c r="M551" s="629"/>
      <c r="N551" s="629"/>
      <c r="O551" s="629"/>
      <c r="P551" s="629"/>
      <c r="Q551" s="366"/>
      <c r="R551" s="366"/>
      <c r="S551" s="366"/>
      <c r="T551" s="366"/>
      <c r="U551" s="366"/>
      <c r="V551" s="366"/>
      <c r="W551" s="367"/>
      <c r="X551" s="366"/>
      <c r="Y551" s="367"/>
      <c r="Z551" s="366"/>
      <c r="AA551" s="367"/>
      <c r="AB551" s="366"/>
      <c r="AC551" s="367"/>
      <c r="AD551" s="368"/>
    </row>
    <row r="552" spans="1:30" s="369" customFormat="1" x14ac:dyDescent="0.25">
      <c r="A552" s="2"/>
      <c r="B552" s="2"/>
      <c r="C552" s="2"/>
      <c r="D552" s="2"/>
      <c r="E552" s="2"/>
      <c r="F552" s="2"/>
      <c r="G552" s="2"/>
      <c r="H552" s="2"/>
      <c r="I552" s="2"/>
      <c r="J552" s="629"/>
      <c r="K552" s="629"/>
      <c r="L552" s="629"/>
      <c r="M552" s="629"/>
      <c r="N552" s="629"/>
      <c r="O552" s="629"/>
      <c r="P552" s="629"/>
      <c r="Q552" s="366"/>
      <c r="R552" s="366"/>
      <c r="S552" s="366"/>
      <c r="T552" s="366"/>
      <c r="U552" s="366"/>
      <c r="V552" s="366"/>
      <c r="W552" s="367"/>
      <c r="X552" s="366"/>
      <c r="Y552" s="367"/>
      <c r="Z552" s="366"/>
      <c r="AA552" s="367"/>
      <c r="AB552" s="366"/>
      <c r="AC552" s="367"/>
      <c r="AD552" s="368"/>
    </row>
    <row r="553" spans="1:30" s="369" customFormat="1" x14ac:dyDescent="0.25">
      <c r="A553" s="2"/>
      <c r="B553" s="2"/>
      <c r="C553" s="2"/>
      <c r="D553" s="2"/>
      <c r="E553" s="2"/>
      <c r="F553" s="2"/>
      <c r="G553" s="2"/>
      <c r="H553" s="2"/>
      <c r="I553" s="2"/>
      <c r="J553" s="629"/>
      <c r="K553" s="629"/>
      <c r="L553" s="629"/>
      <c r="M553" s="629"/>
      <c r="N553" s="629"/>
      <c r="O553" s="629"/>
      <c r="P553" s="629"/>
      <c r="Q553" s="366"/>
      <c r="R553" s="366"/>
      <c r="S553" s="366"/>
      <c r="T553" s="366"/>
      <c r="U553" s="366"/>
      <c r="V553" s="366"/>
      <c r="W553" s="367"/>
      <c r="X553" s="366"/>
      <c r="Y553" s="367"/>
      <c r="Z553" s="366"/>
      <c r="AA553" s="367"/>
      <c r="AB553" s="366"/>
      <c r="AC553" s="367"/>
      <c r="AD553" s="368"/>
    </row>
    <row r="554" spans="1:30" s="369" customFormat="1" x14ac:dyDescent="0.25">
      <c r="A554" s="2"/>
      <c r="B554" s="2"/>
      <c r="C554" s="2"/>
      <c r="D554" s="2"/>
      <c r="E554" s="2"/>
      <c r="F554" s="2"/>
      <c r="G554" s="2"/>
      <c r="H554" s="2"/>
      <c r="I554" s="2"/>
      <c r="J554" s="629"/>
      <c r="K554" s="629"/>
      <c r="L554" s="629"/>
      <c r="M554" s="629"/>
      <c r="N554" s="629"/>
      <c r="O554" s="629"/>
      <c r="P554" s="629"/>
      <c r="Q554" s="366"/>
      <c r="R554" s="366"/>
      <c r="S554" s="366"/>
      <c r="T554" s="366"/>
      <c r="U554" s="366"/>
      <c r="V554" s="366"/>
      <c r="W554" s="367"/>
      <c r="X554" s="366"/>
      <c r="Y554" s="367"/>
      <c r="Z554" s="366"/>
      <c r="AA554" s="367"/>
      <c r="AB554" s="366"/>
      <c r="AC554" s="367"/>
      <c r="AD554" s="368"/>
    </row>
    <row r="555" spans="1:30" s="369" customFormat="1" x14ac:dyDescent="0.25">
      <c r="A555" s="2"/>
      <c r="B555" s="2"/>
      <c r="C555" s="2"/>
      <c r="D555" s="2"/>
      <c r="E555" s="2"/>
      <c r="F555" s="2"/>
      <c r="G555" s="2"/>
      <c r="H555" s="2"/>
      <c r="I555" s="2"/>
      <c r="J555" s="629"/>
      <c r="K555" s="629"/>
      <c r="L555" s="629"/>
      <c r="M555" s="629"/>
      <c r="N555" s="629"/>
      <c r="O555" s="629"/>
      <c r="P555" s="629"/>
      <c r="Q555" s="366"/>
      <c r="R555" s="366"/>
      <c r="S555" s="366"/>
      <c r="T555" s="366"/>
      <c r="U555" s="366"/>
      <c r="V555" s="366"/>
      <c r="W555" s="367"/>
      <c r="X555" s="366"/>
      <c r="Y555" s="367"/>
      <c r="Z555" s="366"/>
      <c r="AA555" s="367"/>
      <c r="AB555" s="366"/>
      <c r="AC555" s="367"/>
      <c r="AD555" s="368"/>
    </row>
    <row r="556" spans="1:30" s="369" customFormat="1" x14ac:dyDescent="0.25">
      <c r="A556" s="2"/>
      <c r="B556" s="2"/>
      <c r="C556" s="2"/>
      <c r="D556" s="2"/>
      <c r="E556" s="2"/>
      <c r="F556" s="2"/>
      <c r="G556" s="2"/>
      <c r="H556" s="2"/>
      <c r="I556" s="2"/>
      <c r="J556" s="629"/>
      <c r="K556" s="629"/>
      <c r="L556" s="629"/>
      <c r="M556" s="629"/>
      <c r="N556" s="629"/>
      <c r="O556" s="629"/>
      <c r="P556" s="629"/>
      <c r="Q556" s="366"/>
      <c r="R556" s="366"/>
      <c r="S556" s="366"/>
      <c r="T556" s="366"/>
      <c r="U556" s="366"/>
      <c r="V556" s="366"/>
      <c r="W556" s="367"/>
      <c r="X556" s="366"/>
      <c r="Y556" s="367"/>
      <c r="Z556" s="366"/>
      <c r="AA556" s="367"/>
      <c r="AB556" s="366"/>
      <c r="AC556" s="367"/>
      <c r="AD556" s="368"/>
    </row>
    <row r="557" spans="1:30" s="369" customFormat="1" x14ac:dyDescent="0.25">
      <c r="A557" s="2"/>
      <c r="B557" s="2"/>
      <c r="C557" s="2"/>
      <c r="D557" s="2"/>
      <c r="E557" s="2"/>
      <c r="F557" s="2"/>
      <c r="G557" s="2"/>
      <c r="H557" s="2"/>
      <c r="I557" s="2"/>
      <c r="J557" s="629"/>
      <c r="K557" s="629"/>
      <c r="L557" s="629"/>
      <c r="M557" s="629"/>
      <c r="N557" s="629"/>
      <c r="O557" s="629"/>
      <c r="P557" s="629"/>
      <c r="Q557" s="366"/>
      <c r="R557" s="366"/>
      <c r="S557" s="366"/>
      <c r="T557" s="366"/>
      <c r="U557" s="366"/>
      <c r="V557" s="366"/>
      <c r="W557" s="367"/>
      <c r="X557" s="366"/>
      <c r="Y557" s="367"/>
      <c r="Z557" s="366"/>
      <c r="AA557" s="367"/>
      <c r="AB557" s="366"/>
      <c r="AC557" s="367"/>
      <c r="AD557" s="368"/>
    </row>
    <row r="558" spans="1:30" s="369" customFormat="1" x14ac:dyDescent="0.25">
      <c r="A558" s="2"/>
      <c r="B558" s="2"/>
      <c r="C558" s="2"/>
      <c r="D558" s="2"/>
      <c r="E558" s="2"/>
      <c r="F558" s="2"/>
      <c r="G558" s="2"/>
      <c r="H558" s="2"/>
      <c r="I558" s="2"/>
      <c r="J558" s="629"/>
      <c r="K558" s="629"/>
      <c r="L558" s="629"/>
      <c r="M558" s="629"/>
      <c r="N558" s="629"/>
      <c r="O558" s="629"/>
      <c r="P558" s="629"/>
      <c r="Q558" s="366"/>
      <c r="R558" s="366"/>
      <c r="S558" s="366"/>
      <c r="T558" s="366"/>
      <c r="U558" s="366"/>
      <c r="V558" s="366"/>
      <c r="W558" s="367"/>
      <c r="X558" s="366"/>
      <c r="Y558" s="367"/>
      <c r="Z558" s="366"/>
      <c r="AA558" s="367"/>
      <c r="AB558" s="366"/>
      <c r="AC558" s="367"/>
      <c r="AD558" s="368"/>
    </row>
    <row r="559" spans="1:30" s="369" customFormat="1" x14ac:dyDescent="0.25">
      <c r="A559" s="2"/>
      <c r="B559" s="2"/>
      <c r="C559" s="2"/>
      <c r="D559" s="2"/>
      <c r="E559" s="2"/>
      <c r="F559" s="2"/>
      <c r="G559" s="2"/>
      <c r="H559" s="2"/>
      <c r="I559" s="2"/>
      <c r="J559" s="629"/>
      <c r="K559" s="629"/>
      <c r="L559" s="629"/>
      <c r="M559" s="629"/>
      <c r="N559" s="629"/>
      <c r="O559" s="629"/>
      <c r="P559" s="629"/>
      <c r="Q559" s="366"/>
      <c r="R559" s="366"/>
      <c r="S559" s="366"/>
      <c r="T559" s="366"/>
      <c r="U559" s="366"/>
      <c r="V559" s="366"/>
      <c r="W559" s="367"/>
      <c r="X559" s="366"/>
      <c r="Y559" s="367"/>
      <c r="Z559" s="366"/>
      <c r="AA559" s="367"/>
      <c r="AB559" s="366"/>
      <c r="AC559" s="367"/>
      <c r="AD559" s="368"/>
    </row>
    <row r="560" spans="1:30" s="369" customFormat="1" x14ac:dyDescent="0.25">
      <c r="A560" s="2"/>
      <c r="B560" s="2"/>
      <c r="C560" s="2"/>
      <c r="D560" s="2"/>
      <c r="E560" s="2"/>
      <c r="F560" s="2"/>
      <c r="G560" s="2"/>
      <c r="H560" s="2"/>
      <c r="I560" s="2"/>
      <c r="J560" s="629"/>
      <c r="K560" s="629"/>
      <c r="L560" s="629"/>
      <c r="M560" s="629"/>
      <c r="N560" s="629"/>
      <c r="O560" s="629"/>
      <c r="P560" s="629"/>
      <c r="Q560" s="366"/>
      <c r="R560" s="366"/>
      <c r="S560" s="366"/>
      <c r="T560" s="366"/>
      <c r="U560" s="366"/>
      <c r="V560" s="366"/>
      <c r="W560" s="367"/>
      <c r="X560" s="366"/>
      <c r="Y560" s="367"/>
      <c r="Z560" s="366"/>
      <c r="AA560" s="367"/>
      <c r="AB560" s="366"/>
      <c r="AC560" s="367"/>
      <c r="AD560" s="368"/>
    </row>
    <row r="561" spans="1:30" s="369" customFormat="1" x14ac:dyDescent="0.25">
      <c r="A561" s="2"/>
      <c r="B561" s="2"/>
      <c r="C561" s="2"/>
      <c r="D561" s="2"/>
      <c r="E561" s="2"/>
      <c r="F561" s="2"/>
      <c r="G561" s="2"/>
      <c r="H561" s="2"/>
      <c r="I561" s="2"/>
      <c r="J561" s="629"/>
      <c r="K561" s="629"/>
      <c r="L561" s="629"/>
      <c r="M561" s="629"/>
      <c r="N561" s="629"/>
      <c r="O561" s="629"/>
      <c r="P561" s="629"/>
      <c r="Q561" s="366"/>
      <c r="R561" s="366"/>
      <c r="S561" s="366"/>
      <c r="T561" s="366"/>
      <c r="U561" s="366"/>
      <c r="V561" s="366"/>
      <c r="W561" s="367"/>
      <c r="X561" s="366"/>
      <c r="Y561" s="367"/>
      <c r="Z561" s="366"/>
      <c r="AA561" s="367"/>
      <c r="AB561" s="366"/>
      <c r="AC561" s="367"/>
      <c r="AD561" s="368"/>
    </row>
    <row r="562" spans="1:30" s="369" customFormat="1" x14ac:dyDescent="0.25">
      <c r="A562" s="2"/>
      <c r="B562" s="2"/>
      <c r="C562" s="2"/>
      <c r="D562" s="2"/>
      <c r="E562" s="2"/>
      <c r="F562" s="2"/>
      <c r="G562" s="2"/>
      <c r="H562" s="2"/>
      <c r="I562" s="2"/>
      <c r="J562" s="629"/>
      <c r="K562" s="629"/>
      <c r="L562" s="629"/>
      <c r="M562" s="629"/>
      <c r="N562" s="629"/>
      <c r="O562" s="629"/>
      <c r="P562" s="629"/>
      <c r="Q562" s="366"/>
      <c r="R562" s="366"/>
      <c r="S562" s="366"/>
      <c r="T562" s="366"/>
      <c r="U562" s="366"/>
      <c r="V562" s="366"/>
      <c r="W562" s="367"/>
      <c r="X562" s="366"/>
      <c r="Y562" s="367"/>
      <c r="Z562" s="366"/>
      <c r="AA562" s="367"/>
      <c r="AB562" s="366"/>
      <c r="AC562" s="367"/>
      <c r="AD562" s="368"/>
    </row>
    <row r="563" spans="1:30" s="369" customFormat="1" x14ac:dyDescent="0.25">
      <c r="A563" s="2"/>
      <c r="B563" s="2"/>
      <c r="C563" s="2"/>
      <c r="D563" s="2"/>
      <c r="E563" s="2"/>
      <c r="F563" s="2"/>
      <c r="G563" s="2"/>
      <c r="H563" s="2"/>
      <c r="I563" s="2"/>
      <c r="J563" s="629"/>
      <c r="K563" s="629"/>
      <c r="L563" s="629"/>
      <c r="M563" s="629"/>
      <c r="N563" s="629"/>
      <c r="O563" s="629"/>
      <c r="P563" s="629"/>
      <c r="Q563" s="366"/>
      <c r="R563" s="366"/>
      <c r="S563" s="366"/>
      <c r="T563" s="366"/>
      <c r="U563" s="366"/>
      <c r="V563" s="366"/>
      <c r="W563" s="367"/>
      <c r="X563" s="366"/>
      <c r="Y563" s="367"/>
      <c r="Z563" s="366"/>
      <c r="AA563" s="367"/>
      <c r="AB563" s="366"/>
      <c r="AC563" s="367"/>
      <c r="AD563" s="368"/>
    </row>
    <row r="564" spans="1:30" s="369" customFormat="1" x14ac:dyDescent="0.25">
      <c r="A564" s="2"/>
      <c r="B564" s="2"/>
      <c r="C564" s="2"/>
      <c r="D564" s="2"/>
      <c r="E564" s="2"/>
      <c r="F564" s="2"/>
      <c r="G564" s="2"/>
      <c r="H564" s="2"/>
      <c r="I564" s="2"/>
      <c r="J564" s="629"/>
      <c r="K564" s="629"/>
      <c r="L564" s="629"/>
      <c r="M564" s="629"/>
      <c r="N564" s="629"/>
      <c r="O564" s="629"/>
      <c r="P564" s="629"/>
      <c r="Q564" s="366"/>
      <c r="R564" s="366"/>
      <c r="S564" s="366"/>
      <c r="T564" s="366"/>
      <c r="U564" s="366"/>
      <c r="V564" s="366"/>
      <c r="W564" s="367"/>
      <c r="X564" s="366"/>
      <c r="Y564" s="367"/>
      <c r="Z564" s="366"/>
      <c r="AA564" s="367"/>
      <c r="AB564" s="366"/>
      <c r="AC564" s="367"/>
      <c r="AD564" s="368"/>
    </row>
    <row r="565" spans="1:30" s="369" customFormat="1" x14ac:dyDescent="0.25">
      <c r="A565" s="2"/>
      <c r="B565" s="2"/>
      <c r="C565" s="2"/>
      <c r="D565" s="2"/>
      <c r="E565" s="2"/>
      <c r="F565" s="2"/>
      <c r="G565" s="2"/>
      <c r="H565" s="2"/>
      <c r="I565" s="2"/>
      <c r="J565" s="629"/>
      <c r="K565" s="629"/>
      <c r="L565" s="629"/>
      <c r="M565" s="629"/>
      <c r="N565" s="629"/>
      <c r="O565" s="629"/>
      <c r="P565" s="629"/>
      <c r="Q565" s="366"/>
      <c r="R565" s="366"/>
      <c r="S565" s="366"/>
      <c r="T565" s="366"/>
      <c r="U565" s="366"/>
      <c r="V565" s="366"/>
      <c r="W565" s="367"/>
      <c r="X565" s="366"/>
      <c r="Y565" s="367"/>
      <c r="Z565" s="366"/>
      <c r="AA565" s="367"/>
      <c r="AB565" s="366"/>
      <c r="AC565" s="367"/>
      <c r="AD565" s="368"/>
    </row>
    <row r="566" spans="1:30" s="369" customFormat="1" x14ac:dyDescent="0.25">
      <c r="A566" s="2"/>
      <c r="B566" s="2"/>
      <c r="C566" s="2"/>
      <c r="D566" s="2"/>
      <c r="E566" s="2"/>
      <c r="F566" s="2"/>
      <c r="G566" s="2"/>
      <c r="H566" s="2"/>
      <c r="I566" s="2"/>
      <c r="J566" s="629"/>
      <c r="K566" s="629"/>
      <c r="L566" s="629"/>
      <c r="M566" s="629"/>
      <c r="N566" s="629"/>
      <c r="O566" s="629"/>
      <c r="P566" s="629"/>
      <c r="Q566" s="366"/>
      <c r="R566" s="366"/>
      <c r="S566" s="366"/>
      <c r="T566" s="366"/>
      <c r="U566" s="366"/>
      <c r="V566" s="366"/>
      <c r="W566" s="367"/>
      <c r="X566" s="366"/>
      <c r="Y566" s="367"/>
      <c r="Z566" s="366"/>
      <c r="AA566" s="367"/>
      <c r="AB566" s="366"/>
      <c r="AC566" s="367"/>
      <c r="AD566" s="368"/>
    </row>
    <row r="567" spans="1:30" s="369" customFormat="1" x14ac:dyDescent="0.25">
      <c r="A567" s="2"/>
      <c r="B567" s="2"/>
      <c r="C567" s="2"/>
      <c r="D567" s="2"/>
      <c r="E567" s="2"/>
      <c r="F567" s="2"/>
      <c r="G567" s="2"/>
      <c r="H567" s="2"/>
      <c r="I567" s="2"/>
      <c r="J567" s="629"/>
      <c r="K567" s="629"/>
      <c r="L567" s="629"/>
      <c r="M567" s="629"/>
      <c r="N567" s="629"/>
      <c r="O567" s="629"/>
      <c r="P567" s="629"/>
      <c r="Q567" s="366"/>
      <c r="R567" s="366"/>
      <c r="S567" s="366"/>
      <c r="T567" s="366"/>
      <c r="U567" s="366"/>
      <c r="V567" s="366"/>
      <c r="W567" s="367"/>
      <c r="X567" s="366"/>
      <c r="Y567" s="367"/>
      <c r="Z567" s="366"/>
      <c r="AA567" s="367"/>
      <c r="AB567" s="366"/>
      <c r="AC567" s="367"/>
      <c r="AD567" s="368"/>
    </row>
    <row r="568" spans="1:30" s="369" customFormat="1" x14ac:dyDescent="0.25">
      <c r="A568" s="2"/>
      <c r="B568" s="2"/>
      <c r="C568" s="2"/>
      <c r="D568" s="2"/>
      <c r="E568" s="2"/>
      <c r="F568" s="2"/>
      <c r="G568" s="2"/>
      <c r="H568" s="2"/>
      <c r="I568" s="2"/>
      <c r="J568" s="629"/>
      <c r="K568" s="629"/>
      <c r="L568" s="629"/>
      <c r="M568" s="629"/>
      <c r="N568" s="629"/>
      <c r="O568" s="629"/>
      <c r="P568" s="629"/>
      <c r="Q568" s="366"/>
      <c r="R568" s="366"/>
      <c r="S568" s="366"/>
      <c r="T568" s="366"/>
      <c r="U568" s="366"/>
      <c r="V568" s="366"/>
      <c r="W568" s="367"/>
      <c r="X568" s="366"/>
      <c r="Y568" s="367"/>
      <c r="Z568" s="366"/>
      <c r="AA568" s="367"/>
      <c r="AB568" s="366"/>
      <c r="AC568" s="367"/>
      <c r="AD568" s="368"/>
    </row>
    <row r="569" spans="1:30" s="369" customFormat="1" x14ac:dyDescent="0.25">
      <c r="A569" s="2"/>
      <c r="B569" s="2"/>
      <c r="C569" s="2"/>
      <c r="D569" s="2"/>
      <c r="E569" s="2"/>
      <c r="F569" s="2"/>
      <c r="G569" s="2"/>
      <c r="H569" s="2"/>
      <c r="I569" s="2"/>
      <c r="J569" s="629"/>
      <c r="K569" s="629"/>
      <c r="L569" s="629"/>
      <c r="M569" s="629"/>
      <c r="N569" s="629"/>
      <c r="O569" s="629"/>
      <c r="P569" s="629"/>
      <c r="Q569" s="366"/>
      <c r="R569" s="366"/>
      <c r="S569" s="366"/>
      <c r="T569" s="366"/>
      <c r="U569" s="366"/>
      <c r="V569" s="366"/>
      <c r="W569" s="367"/>
      <c r="X569" s="366"/>
      <c r="Y569" s="367"/>
      <c r="Z569" s="366"/>
      <c r="AA569" s="367"/>
      <c r="AB569" s="366"/>
      <c r="AC569" s="367"/>
      <c r="AD569" s="368"/>
    </row>
    <row r="570" spans="1:30" s="369" customFormat="1" x14ac:dyDescent="0.25">
      <c r="A570" s="2"/>
      <c r="B570" s="2"/>
      <c r="C570" s="2"/>
      <c r="D570" s="2"/>
      <c r="E570" s="2"/>
      <c r="F570" s="2"/>
      <c r="G570" s="2"/>
      <c r="H570" s="2"/>
      <c r="I570" s="2"/>
      <c r="J570" s="629"/>
      <c r="K570" s="629"/>
      <c r="L570" s="629"/>
      <c r="M570" s="629"/>
      <c r="N570" s="629"/>
      <c r="O570" s="629"/>
      <c r="P570" s="629"/>
      <c r="Q570" s="366"/>
      <c r="R570" s="366"/>
      <c r="S570" s="366"/>
      <c r="T570" s="366"/>
      <c r="U570" s="366"/>
      <c r="V570" s="366"/>
      <c r="W570" s="367"/>
      <c r="X570" s="366"/>
      <c r="Y570" s="367"/>
      <c r="Z570" s="366"/>
      <c r="AA570" s="367"/>
      <c r="AB570" s="366"/>
      <c r="AC570" s="367"/>
      <c r="AD570" s="368"/>
    </row>
    <row r="571" spans="1:30" s="369" customFormat="1" x14ac:dyDescent="0.25">
      <c r="A571" s="2"/>
      <c r="B571" s="2"/>
      <c r="C571" s="2"/>
      <c r="D571" s="2"/>
      <c r="E571" s="2"/>
      <c r="F571" s="2"/>
      <c r="G571" s="2"/>
      <c r="H571" s="2"/>
      <c r="I571" s="2"/>
      <c r="J571" s="629"/>
      <c r="K571" s="629"/>
      <c r="L571" s="629"/>
      <c r="M571" s="629"/>
      <c r="N571" s="629"/>
      <c r="O571" s="629"/>
      <c r="P571" s="629"/>
      <c r="Q571" s="366"/>
      <c r="R571" s="366"/>
      <c r="S571" s="366"/>
      <c r="T571" s="366"/>
      <c r="U571" s="366"/>
      <c r="V571" s="366"/>
      <c r="W571" s="367"/>
      <c r="X571" s="366"/>
      <c r="Y571" s="367"/>
      <c r="Z571" s="366"/>
      <c r="AA571" s="367"/>
      <c r="AB571" s="366"/>
      <c r="AC571" s="367"/>
      <c r="AD571" s="368"/>
    </row>
    <row r="572" spans="1:30" s="369" customFormat="1" x14ac:dyDescent="0.25">
      <c r="A572" s="2"/>
      <c r="B572" s="2"/>
      <c r="C572" s="2"/>
      <c r="D572" s="2"/>
      <c r="E572" s="2"/>
      <c r="F572" s="2"/>
      <c r="G572" s="2"/>
      <c r="H572" s="2"/>
      <c r="I572" s="2"/>
      <c r="J572" s="629"/>
      <c r="K572" s="629"/>
      <c r="L572" s="629"/>
      <c r="M572" s="629"/>
      <c r="N572" s="629"/>
      <c r="O572" s="629"/>
      <c r="P572" s="629"/>
      <c r="Q572" s="366"/>
      <c r="R572" s="366"/>
      <c r="S572" s="366"/>
      <c r="T572" s="366"/>
      <c r="U572" s="366"/>
      <c r="V572" s="366"/>
      <c r="W572" s="367"/>
      <c r="X572" s="366"/>
      <c r="Y572" s="367"/>
      <c r="Z572" s="366"/>
      <c r="AA572" s="367"/>
      <c r="AB572" s="366"/>
      <c r="AC572" s="367"/>
      <c r="AD572" s="368"/>
    </row>
    <row r="573" spans="1:30" s="369" customFormat="1" x14ac:dyDescent="0.25">
      <c r="A573" s="2"/>
      <c r="B573" s="2"/>
      <c r="C573" s="2"/>
      <c r="D573" s="2"/>
      <c r="E573" s="2"/>
      <c r="F573" s="2"/>
      <c r="G573" s="2"/>
      <c r="H573" s="2"/>
      <c r="I573" s="2"/>
      <c r="J573" s="629"/>
      <c r="K573" s="629"/>
      <c r="L573" s="629"/>
      <c r="M573" s="629"/>
      <c r="N573" s="629"/>
      <c r="O573" s="629"/>
      <c r="P573" s="629"/>
      <c r="Q573" s="366"/>
      <c r="R573" s="366"/>
      <c r="S573" s="366"/>
      <c r="T573" s="366"/>
      <c r="U573" s="366"/>
      <c r="V573" s="366"/>
      <c r="W573" s="367"/>
      <c r="X573" s="366"/>
      <c r="Y573" s="367"/>
      <c r="Z573" s="366"/>
      <c r="AA573" s="367"/>
      <c r="AB573" s="366"/>
      <c r="AC573" s="367"/>
      <c r="AD573" s="368"/>
    </row>
    <row r="574" spans="1:30" s="369" customFormat="1" x14ac:dyDescent="0.25">
      <c r="A574" s="2"/>
      <c r="B574" s="2"/>
      <c r="C574" s="2"/>
      <c r="D574" s="2"/>
      <c r="E574" s="2"/>
      <c r="F574" s="2"/>
      <c r="G574" s="2"/>
      <c r="H574" s="2"/>
      <c r="I574" s="2"/>
      <c r="J574" s="629"/>
      <c r="K574" s="629"/>
      <c r="L574" s="629"/>
      <c r="M574" s="629"/>
      <c r="N574" s="629"/>
      <c r="O574" s="629"/>
      <c r="P574" s="629"/>
      <c r="Q574" s="366"/>
      <c r="R574" s="366"/>
      <c r="S574" s="366"/>
      <c r="T574" s="366"/>
      <c r="U574" s="366"/>
      <c r="V574" s="366"/>
      <c r="W574" s="367"/>
      <c r="X574" s="366"/>
      <c r="Y574" s="367"/>
      <c r="Z574" s="366"/>
      <c r="AA574" s="367"/>
      <c r="AB574" s="366"/>
      <c r="AC574" s="367"/>
      <c r="AD574" s="368"/>
    </row>
    <row r="575" spans="1:30" s="369" customFormat="1" x14ac:dyDescent="0.25">
      <c r="A575" s="2"/>
      <c r="B575" s="2"/>
      <c r="C575" s="2"/>
      <c r="D575" s="2"/>
      <c r="E575" s="2"/>
      <c r="F575" s="2"/>
      <c r="G575" s="2"/>
      <c r="H575" s="2"/>
      <c r="I575" s="2"/>
      <c r="J575" s="629"/>
      <c r="K575" s="629"/>
      <c r="L575" s="629"/>
      <c r="M575" s="629"/>
      <c r="N575" s="629"/>
      <c r="O575" s="629"/>
      <c r="P575" s="629"/>
      <c r="Q575" s="366"/>
      <c r="R575" s="366"/>
      <c r="S575" s="366"/>
      <c r="T575" s="366"/>
      <c r="U575" s="366"/>
      <c r="V575" s="366"/>
      <c r="W575" s="367"/>
      <c r="X575" s="366"/>
      <c r="Y575" s="367"/>
      <c r="Z575" s="366"/>
      <c r="AA575" s="367"/>
      <c r="AB575" s="366"/>
      <c r="AC575" s="367"/>
      <c r="AD575" s="368"/>
    </row>
    <row r="576" spans="1:30" s="369" customFormat="1" x14ac:dyDescent="0.25">
      <c r="A576" s="2"/>
      <c r="B576" s="2"/>
      <c r="C576" s="2"/>
      <c r="D576" s="2"/>
      <c r="E576" s="2"/>
      <c r="F576" s="2"/>
      <c r="G576" s="2"/>
      <c r="H576" s="2"/>
      <c r="I576" s="2"/>
      <c r="J576" s="629"/>
      <c r="K576" s="629"/>
      <c r="L576" s="629"/>
      <c r="M576" s="629"/>
      <c r="N576" s="629"/>
      <c r="O576" s="629"/>
      <c r="P576" s="629"/>
      <c r="Q576" s="366"/>
      <c r="R576" s="366"/>
      <c r="S576" s="366"/>
      <c r="T576" s="366"/>
      <c r="U576" s="366"/>
      <c r="V576" s="366"/>
      <c r="W576" s="367"/>
      <c r="X576" s="366"/>
      <c r="Y576" s="367"/>
      <c r="Z576" s="366"/>
      <c r="AA576" s="367"/>
      <c r="AB576" s="366"/>
      <c r="AC576" s="367"/>
      <c r="AD576" s="368"/>
    </row>
    <row r="577" spans="1:30" s="369" customFormat="1" x14ac:dyDescent="0.25">
      <c r="A577" s="2"/>
      <c r="B577" s="2"/>
      <c r="C577" s="2"/>
      <c r="D577" s="2"/>
      <c r="E577" s="2"/>
      <c r="F577" s="2"/>
      <c r="G577" s="2"/>
      <c r="H577" s="2"/>
      <c r="I577" s="2"/>
      <c r="J577" s="629"/>
      <c r="K577" s="629"/>
      <c r="L577" s="629"/>
      <c r="M577" s="629"/>
      <c r="N577" s="629"/>
      <c r="O577" s="629"/>
      <c r="P577" s="629"/>
      <c r="Q577" s="366"/>
      <c r="R577" s="366"/>
      <c r="S577" s="366"/>
      <c r="T577" s="366"/>
      <c r="U577" s="366"/>
      <c r="V577" s="366"/>
      <c r="W577" s="367"/>
      <c r="X577" s="366"/>
      <c r="Y577" s="367"/>
      <c r="Z577" s="366"/>
      <c r="AA577" s="367"/>
      <c r="AB577" s="366"/>
      <c r="AC577" s="367"/>
      <c r="AD577" s="368"/>
    </row>
    <row r="578" spans="1:30" s="369" customFormat="1" x14ac:dyDescent="0.25">
      <c r="A578" s="2"/>
      <c r="B578" s="2"/>
      <c r="C578" s="2"/>
      <c r="D578" s="2"/>
      <c r="E578" s="2"/>
      <c r="F578" s="2"/>
      <c r="G578" s="2"/>
      <c r="H578" s="2"/>
      <c r="I578" s="2"/>
      <c r="J578" s="629"/>
      <c r="K578" s="629"/>
      <c r="L578" s="629"/>
      <c r="M578" s="629"/>
      <c r="N578" s="629"/>
      <c r="O578" s="629"/>
      <c r="P578" s="629"/>
      <c r="Q578" s="366"/>
      <c r="R578" s="366"/>
      <c r="S578" s="366"/>
      <c r="T578" s="366"/>
      <c r="U578" s="366"/>
      <c r="V578" s="366"/>
      <c r="W578" s="367"/>
      <c r="X578" s="366"/>
      <c r="Y578" s="367"/>
      <c r="Z578" s="366"/>
      <c r="AA578" s="367"/>
      <c r="AB578" s="366"/>
      <c r="AC578" s="367"/>
      <c r="AD578" s="368"/>
    </row>
    <row r="579" spans="1:30" s="369" customFormat="1" x14ac:dyDescent="0.25">
      <c r="A579" s="2"/>
      <c r="B579" s="2"/>
      <c r="C579" s="2"/>
      <c r="D579" s="2"/>
      <c r="E579" s="2"/>
      <c r="F579" s="2"/>
      <c r="G579" s="2"/>
      <c r="H579" s="2"/>
      <c r="I579" s="2"/>
      <c r="J579" s="629"/>
      <c r="K579" s="629"/>
      <c r="L579" s="629"/>
      <c r="M579" s="629"/>
      <c r="N579" s="629"/>
      <c r="O579" s="629"/>
      <c r="P579" s="629"/>
      <c r="Q579" s="366"/>
      <c r="R579" s="366"/>
      <c r="S579" s="366"/>
      <c r="T579" s="366"/>
      <c r="U579" s="366"/>
      <c r="V579" s="366"/>
      <c r="W579" s="367"/>
      <c r="X579" s="366"/>
      <c r="Y579" s="367"/>
      <c r="Z579" s="366"/>
      <c r="AA579" s="367"/>
      <c r="AB579" s="366"/>
      <c r="AC579" s="367"/>
      <c r="AD579" s="368"/>
    </row>
    <row r="580" spans="1:30" s="369" customFormat="1" x14ac:dyDescent="0.25">
      <c r="A580" s="2"/>
      <c r="B580" s="2"/>
      <c r="C580" s="2"/>
      <c r="D580" s="2"/>
      <c r="E580" s="2"/>
      <c r="F580" s="2"/>
      <c r="G580" s="2"/>
      <c r="H580" s="2"/>
      <c r="I580" s="2"/>
      <c r="J580" s="629"/>
      <c r="K580" s="629"/>
      <c r="L580" s="629"/>
      <c r="M580" s="629"/>
      <c r="N580" s="629"/>
      <c r="O580" s="629"/>
      <c r="P580" s="629"/>
      <c r="Q580" s="366"/>
      <c r="R580" s="366"/>
      <c r="S580" s="366"/>
      <c r="T580" s="366"/>
      <c r="U580" s="366"/>
      <c r="V580" s="366"/>
      <c r="W580" s="367"/>
      <c r="X580" s="366"/>
      <c r="Y580" s="367"/>
      <c r="Z580" s="366"/>
      <c r="AA580" s="367"/>
      <c r="AB580" s="366"/>
      <c r="AC580" s="367"/>
      <c r="AD580" s="368"/>
    </row>
    <row r="581" spans="1:30" s="369" customFormat="1" x14ac:dyDescent="0.25">
      <c r="A581" s="2"/>
      <c r="B581" s="2"/>
      <c r="C581" s="2"/>
      <c r="D581" s="2"/>
      <c r="E581" s="2"/>
      <c r="F581" s="2"/>
      <c r="G581" s="2"/>
      <c r="H581" s="2"/>
      <c r="I581" s="2"/>
      <c r="J581" s="629"/>
      <c r="K581" s="629"/>
      <c r="L581" s="629"/>
      <c r="M581" s="629"/>
      <c r="N581" s="629"/>
      <c r="O581" s="629"/>
      <c r="P581" s="629"/>
      <c r="Q581" s="366"/>
      <c r="R581" s="366"/>
      <c r="S581" s="366"/>
      <c r="T581" s="366"/>
      <c r="U581" s="366"/>
      <c r="V581" s="366"/>
      <c r="W581" s="367"/>
      <c r="X581" s="366"/>
      <c r="Y581" s="367"/>
      <c r="Z581" s="366"/>
      <c r="AA581" s="367"/>
      <c r="AB581" s="366"/>
      <c r="AC581" s="367"/>
      <c r="AD581" s="368"/>
    </row>
    <row r="582" spans="1:30" s="369" customFormat="1" x14ac:dyDescent="0.25">
      <c r="A582" s="2"/>
      <c r="B582" s="2"/>
      <c r="C582" s="2"/>
      <c r="D582" s="2"/>
      <c r="E582" s="2"/>
      <c r="F582" s="2"/>
      <c r="G582" s="2"/>
      <c r="H582" s="2"/>
      <c r="I582" s="2"/>
      <c r="J582" s="629"/>
      <c r="K582" s="629"/>
      <c r="L582" s="629"/>
      <c r="M582" s="629"/>
      <c r="N582" s="629"/>
      <c r="O582" s="629"/>
      <c r="P582" s="629"/>
      <c r="Q582" s="366"/>
      <c r="R582" s="366"/>
      <c r="S582" s="366"/>
      <c r="T582" s="366"/>
      <c r="U582" s="366"/>
      <c r="V582" s="366"/>
      <c r="W582" s="367"/>
      <c r="X582" s="366"/>
      <c r="Y582" s="367"/>
      <c r="Z582" s="366"/>
      <c r="AA582" s="367"/>
      <c r="AB582" s="366"/>
      <c r="AC582" s="367"/>
      <c r="AD582" s="368"/>
    </row>
    <row r="583" spans="1:30" s="369" customFormat="1" x14ac:dyDescent="0.25">
      <c r="A583" s="2"/>
      <c r="B583" s="2"/>
      <c r="C583" s="2"/>
      <c r="D583" s="2"/>
      <c r="E583" s="2"/>
      <c r="F583" s="2"/>
      <c r="G583" s="2"/>
      <c r="H583" s="2"/>
      <c r="I583" s="2"/>
      <c r="J583" s="629"/>
      <c r="K583" s="629"/>
      <c r="L583" s="629"/>
      <c r="M583" s="629"/>
      <c r="N583" s="629"/>
      <c r="O583" s="629"/>
      <c r="P583" s="629"/>
      <c r="Q583" s="366"/>
      <c r="R583" s="366"/>
      <c r="S583" s="366"/>
      <c r="T583" s="366"/>
      <c r="U583" s="366"/>
      <c r="V583" s="366"/>
      <c r="W583" s="367"/>
      <c r="X583" s="366"/>
      <c r="Y583" s="367"/>
      <c r="Z583" s="366"/>
      <c r="AA583" s="367"/>
      <c r="AB583" s="366"/>
      <c r="AC583" s="367"/>
      <c r="AD583" s="368"/>
    </row>
    <row r="584" spans="1:30" s="369" customFormat="1" x14ac:dyDescent="0.25">
      <c r="A584" s="2"/>
      <c r="B584" s="2"/>
      <c r="C584" s="2"/>
      <c r="D584" s="2"/>
      <c r="E584" s="2"/>
      <c r="F584" s="2"/>
      <c r="G584" s="2"/>
      <c r="H584" s="2"/>
      <c r="I584" s="2"/>
      <c r="J584" s="629"/>
      <c r="K584" s="629"/>
      <c r="L584" s="629"/>
      <c r="M584" s="629"/>
      <c r="N584" s="629"/>
      <c r="O584" s="629"/>
      <c r="P584" s="629"/>
      <c r="Q584" s="366"/>
      <c r="R584" s="366"/>
      <c r="S584" s="366"/>
      <c r="T584" s="366"/>
      <c r="U584" s="366"/>
      <c r="V584" s="366"/>
      <c r="W584" s="367"/>
      <c r="X584" s="366"/>
      <c r="Y584" s="367"/>
      <c r="Z584" s="366"/>
      <c r="AA584" s="367"/>
      <c r="AB584" s="366"/>
      <c r="AC584" s="367"/>
      <c r="AD584" s="368"/>
    </row>
    <row r="585" spans="1:30" s="369" customFormat="1" x14ac:dyDescent="0.25">
      <c r="A585" s="2"/>
      <c r="B585" s="2"/>
      <c r="C585" s="2"/>
      <c r="D585" s="2"/>
      <c r="E585" s="2"/>
      <c r="F585" s="2"/>
      <c r="G585" s="2"/>
      <c r="H585" s="2"/>
      <c r="I585" s="2"/>
      <c r="J585" s="629"/>
      <c r="K585" s="629"/>
      <c r="L585" s="629"/>
      <c r="M585" s="629"/>
      <c r="N585" s="629"/>
      <c r="O585" s="629"/>
      <c r="P585" s="629"/>
      <c r="Q585" s="366"/>
      <c r="R585" s="366"/>
      <c r="S585" s="366"/>
      <c r="T585" s="366"/>
      <c r="U585" s="366"/>
      <c r="V585" s="366"/>
      <c r="W585" s="367"/>
      <c r="X585" s="366"/>
      <c r="Y585" s="367"/>
      <c r="Z585" s="366"/>
      <c r="AA585" s="367"/>
      <c r="AB585" s="366"/>
      <c r="AC585" s="367"/>
      <c r="AD585" s="368"/>
    </row>
    <row r="586" spans="1:30" s="369" customFormat="1" x14ac:dyDescent="0.25">
      <c r="A586" s="2"/>
      <c r="B586" s="2"/>
      <c r="C586" s="2"/>
      <c r="D586" s="2"/>
      <c r="E586" s="2"/>
      <c r="F586" s="2"/>
      <c r="G586" s="2"/>
      <c r="H586" s="2"/>
      <c r="I586" s="2"/>
      <c r="J586" s="629"/>
      <c r="K586" s="629"/>
      <c r="L586" s="629"/>
      <c r="M586" s="629"/>
      <c r="N586" s="629"/>
      <c r="O586" s="629"/>
      <c r="P586" s="629"/>
      <c r="Q586" s="366"/>
      <c r="R586" s="366"/>
      <c r="S586" s="366"/>
      <c r="T586" s="366"/>
      <c r="U586" s="366"/>
      <c r="V586" s="366"/>
      <c r="W586" s="367"/>
      <c r="X586" s="366"/>
      <c r="Y586" s="367"/>
      <c r="Z586" s="366"/>
      <c r="AA586" s="367"/>
      <c r="AB586" s="366"/>
      <c r="AC586" s="367"/>
      <c r="AD586" s="368"/>
    </row>
    <row r="587" spans="1:30" s="369" customFormat="1" x14ac:dyDescent="0.25">
      <c r="A587" s="2"/>
      <c r="B587" s="2"/>
      <c r="C587" s="2"/>
      <c r="D587" s="2"/>
      <c r="E587" s="2"/>
      <c r="F587" s="2"/>
      <c r="G587" s="2"/>
      <c r="H587" s="2"/>
      <c r="I587" s="2"/>
      <c r="J587" s="629"/>
      <c r="K587" s="629"/>
      <c r="L587" s="629"/>
      <c r="M587" s="629"/>
      <c r="N587" s="629"/>
      <c r="O587" s="629"/>
      <c r="P587" s="629"/>
      <c r="Q587" s="366"/>
      <c r="R587" s="366"/>
      <c r="S587" s="366"/>
      <c r="T587" s="366"/>
      <c r="U587" s="366"/>
      <c r="V587" s="366"/>
      <c r="W587" s="367"/>
      <c r="X587" s="366"/>
      <c r="Y587" s="367"/>
      <c r="Z587" s="366"/>
      <c r="AA587" s="367"/>
      <c r="AB587" s="366"/>
      <c r="AC587" s="367"/>
      <c r="AD587" s="368"/>
    </row>
    <row r="588" spans="1:30" s="369" customFormat="1" x14ac:dyDescent="0.25">
      <c r="A588" s="2"/>
      <c r="B588" s="2"/>
      <c r="C588" s="2"/>
      <c r="D588" s="2"/>
      <c r="E588" s="2"/>
      <c r="F588" s="2"/>
      <c r="G588" s="2"/>
      <c r="H588" s="2"/>
      <c r="I588" s="2"/>
      <c r="J588" s="629"/>
      <c r="K588" s="629"/>
      <c r="L588" s="629"/>
      <c r="M588" s="629"/>
      <c r="N588" s="629"/>
      <c r="O588" s="629"/>
      <c r="P588" s="629"/>
      <c r="Q588" s="366"/>
      <c r="R588" s="366"/>
      <c r="S588" s="366"/>
      <c r="T588" s="366"/>
      <c r="U588" s="366"/>
      <c r="V588" s="366"/>
      <c r="W588" s="367"/>
      <c r="X588" s="366"/>
      <c r="Y588" s="367"/>
      <c r="Z588" s="366"/>
      <c r="AA588" s="367"/>
      <c r="AB588" s="366"/>
      <c r="AC588" s="367"/>
      <c r="AD588" s="368"/>
    </row>
    <row r="589" spans="1:30" s="369" customFormat="1" x14ac:dyDescent="0.25">
      <c r="A589" s="2"/>
      <c r="B589" s="2"/>
      <c r="C589" s="2"/>
      <c r="D589" s="2"/>
      <c r="E589" s="2"/>
      <c r="F589" s="2"/>
      <c r="G589" s="2"/>
      <c r="H589" s="2"/>
      <c r="I589" s="2"/>
      <c r="J589" s="629"/>
      <c r="K589" s="629"/>
      <c r="L589" s="629"/>
      <c r="M589" s="629"/>
      <c r="N589" s="629"/>
      <c r="O589" s="629"/>
      <c r="P589" s="629"/>
      <c r="Q589" s="366"/>
      <c r="R589" s="366"/>
      <c r="S589" s="366"/>
      <c r="T589" s="366"/>
      <c r="U589" s="366"/>
      <c r="V589" s="366"/>
      <c r="W589" s="367"/>
      <c r="X589" s="366"/>
      <c r="Y589" s="367"/>
      <c r="Z589" s="366"/>
      <c r="AA589" s="367"/>
      <c r="AB589" s="366"/>
      <c r="AC589" s="367"/>
      <c r="AD589" s="368"/>
    </row>
    <row r="590" spans="1:30" s="369" customFormat="1" x14ac:dyDescent="0.25">
      <c r="A590" s="2"/>
      <c r="B590" s="2"/>
      <c r="C590" s="2"/>
      <c r="D590" s="2"/>
      <c r="E590" s="2"/>
      <c r="F590" s="2"/>
      <c r="G590" s="2"/>
      <c r="H590" s="2"/>
      <c r="I590" s="2"/>
      <c r="J590" s="629"/>
      <c r="K590" s="629"/>
      <c r="L590" s="629"/>
      <c r="M590" s="629"/>
      <c r="N590" s="629"/>
      <c r="O590" s="629"/>
      <c r="P590" s="629"/>
      <c r="Q590" s="366"/>
      <c r="R590" s="366"/>
      <c r="S590" s="366"/>
      <c r="T590" s="366"/>
      <c r="U590" s="366"/>
      <c r="V590" s="366"/>
      <c r="W590" s="367"/>
      <c r="X590" s="366"/>
      <c r="Y590" s="367"/>
      <c r="Z590" s="366"/>
      <c r="AA590" s="367"/>
      <c r="AB590" s="366"/>
      <c r="AC590" s="367"/>
      <c r="AD590" s="368"/>
    </row>
    <row r="591" spans="1:30" s="369" customFormat="1" x14ac:dyDescent="0.25">
      <c r="A591" s="2"/>
      <c r="B591" s="2"/>
      <c r="C591" s="2"/>
      <c r="D591" s="2"/>
      <c r="E591" s="2"/>
      <c r="F591" s="2"/>
      <c r="G591" s="2"/>
      <c r="H591" s="2"/>
      <c r="I591" s="2"/>
      <c r="J591" s="629"/>
      <c r="K591" s="629"/>
      <c r="L591" s="629"/>
      <c r="M591" s="629"/>
      <c r="N591" s="629"/>
      <c r="O591" s="629"/>
      <c r="P591" s="629"/>
      <c r="Q591" s="366"/>
      <c r="R591" s="366"/>
      <c r="S591" s="366"/>
      <c r="T591" s="366"/>
      <c r="U591" s="366"/>
      <c r="V591" s="366"/>
      <c r="W591" s="367"/>
      <c r="X591" s="366"/>
      <c r="Y591" s="367"/>
      <c r="Z591" s="366"/>
      <c r="AA591" s="367"/>
      <c r="AB591" s="366"/>
      <c r="AC591" s="367"/>
      <c r="AD591" s="368"/>
    </row>
    <row r="592" spans="1:30" s="369" customFormat="1" x14ac:dyDescent="0.25">
      <c r="A592" s="2"/>
      <c r="B592" s="2"/>
      <c r="C592" s="2"/>
      <c r="D592" s="2"/>
      <c r="E592" s="2"/>
      <c r="F592" s="2"/>
      <c r="G592" s="2"/>
      <c r="H592" s="2"/>
      <c r="I592" s="2"/>
      <c r="J592" s="629"/>
      <c r="K592" s="629"/>
      <c r="L592" s="629"/>
      <c r="M592" s="629"/>
      <c r="N592" s="629"/>
      <c r="O592" s="629"/>
      <c r="P592" s="629"/>
      <c r="Q592" s="366"/>
      <c r="R592" s="366"/>
      <c r="S592" s="366"/>
      <c r="T592" s="366"/>
      <c r="U592" s="366"/>
      <c r="V592" s="366"/>
      <c r="W592" s="367"/>
      <c r="X592" s="366"/>
      <c r="Y592" s="367"/>
      <c r="Z592" s="366"/>
      <c r="AA592" s="367"/>
      <c r="AB592" s="366"/>
      <c r="AC592" s="367"/>
      <c r="AD592" s="368"/>
    </row>
    <row r="593" spans="1:30" s="369" customFormat="1" x14ac:dyDescent="0.25">
      <c r="A593" s="2"/>
      <c r="B593" s="2"/>
      <c r="C593" s="2"/>
      <c r="D593" s="2"/>
      <c r="E593" s="2"/>
      <c r="F593" s="2"/>
      <c r="G593" s="2"/>
      <c r="H593" s="2"/>
      <c r="I593" s="2"/>
      <c r="J593" s="629"/>
      <c r="K593" s="629"/>
      <c r="L593" s="629"/>
      <c r="M593" s="629"/>
      <c r="N593" s="629"/>
      <c r="O593" s="629"/>
      <c r="P593" s="629"/>
      <c r="Q593" s="366"/>
      <c r="R593" s="366"/>
      <c r="S593" s="366"/>
      <c r="T593" s="366"/>
      <c r="U593" s="366"/>
      <c r="V593" s="366"/>
      <c r="W593" s="367"/>
      <c r="X593" s="366"/>
      <c r="Y593" s="367"/>
      <c r="Z593" s="366"/>
      <c r="AA593" s="367"/>
      <c r="AB593" s="366"/>
      <c r="AC593" s="367"/>
      <c r="AD593" s="368"/>
    </row>
    <row r="594" spans="1:30" s="369" customFormat="1" x14ac:dyDescent="0.25">
      <c r="A594" s="2"/>
      <c r="B594" s="2"/>
      <c r="C594" s="2"/>
      <c r="D594" s="2"/>
      <c r="E594" s="2"/>
      <c r="F594" s="2"/>
      <c r="G594" s="2"/>
      <c r="H594" s="2"/>
      <c r="I594" s="2"/>
      <c r="J594" s="629"/>
      <c r="K594" s="629"/>
      <c r="L594" s="629"/>
      <c r="M594" s="629"/>
      <c r="N594" s="629"/>
      <c r="O594" s="629"/>
      <c r="P594" s="629"/>
      <c r="Q594" s="366"/>
      <c r="R594" s="366"/>
      <c r="S594" s="366"/>
      <c r="T594" s="366"/>
      <c r="U594" s="366"/>
      <c r="V594" s="366"/>
      <c r="W594" s="367"/>
      <c r="X594" s="366"/>
      <c r="Y594" s="367"/>
      <c r="Z594" s="366"/>
      <c r="AA594" s="367"/>
      <c r="AB594" s="366"/>
      <c r="AC594" s="367"/>
      <c r="AD594" s="368"/>
    </row>
    <row r="595" spans="1:30" s="369" customFormat="1" x14ac:dyDescent="0.25">
      <c r="A595" s="2"/>
      <c r="B595" s="2"/>
      <c r="C595" s="2"/>
      <c r="D595" s="2"/>
      <c r="E595" s="2"/>
      <c r="F595" s="2"/>
      <c r="G595" s="2"/>
      <c r="H595" s="2"/>
      <c r="I595" s="2"/>
      <c r="J595" s="629"/>
      <c r="K595" s="629"/>
      <c r="L595" s="629"/>
      <c r="M595" s="629"/>
      <c r="N595" s="629"/>
      <c r="O595" s="629"/>
      <c r="P595" s="629"/>
      <c r="Q595" s="366"/>
      <c r="R595" s="366"/>
      <c r="S595" s="366"/>
      <c r="T595" s="366"/>
      <c r="U595" s="366"/>
      <c r="V595" s="366"/>
      <c r="W595" s="367"/>
      <c r="X595" s="366"/>
      <c r="Y595" s="367"/>
      <c r="Z595" s="366"/>
      <c r="AA595" s="367"/>
      <c r="AB595" s="366"/>
      <c r="AC595" s="367"/>
      <c r="AD595" s="368"/>
    </row>
    <row r="596" spans="1:30" s="369" customFormat="1" x14ac:dyDescent="0.25">
      <c r="A596" s="2"/>
      <c r="B596" s="2"/>
      <c r="C596" s="2"/>
      <c r="D596" s="2"/>
      <c r="E596" s="2"/>
      <c r="F596" s="2"/>
      <c r="G596" s="2"/>
      <c r="H596" s="2"/>
      <c r="I596" s="2"/>
      <c r="J596" s="629"/>
      <c r="K596" s="629"/>
      <c r="L596" s="629"/>
      <c r="M596" s="629"/>
      <c r="N596" s="629"/>
      <c r="O596" s="629"/>
      <c r="P596" s="629"/>
      <c r="Q596" s="366"/>
      <c r="R596" s="366"/>
      <c r="S596" s="366"/>
      <c r="T596" s="366"/>
      <c r="U596" s="366"/>
      <c r="V596" s="366"/>
      <c r="W596" s="367"/>
      <c r="X596" s="366"/>
      <c r="Y596" s="367"/>
      <c r="Z596" s="366"/>
      <c r="AA596" s="367"/>
      <c r="AB596" s="366"/>
      <c r="AC596" s="367"/>
      <c r="AD596" s="368"/>
    </row>
    <row r="597" spans="1:30" s="369" customFormat="1" x14ac:dyDescent="0.25">
      <c r="A597" s="2"/>
      <c r="B597" s="2"/>
      <c r="C597" s="2"/>
      <c r="D597" s="2"/>
      <c r="E597" s="2"/>
      <c r="F597" s="2"/>
      <c r="G597" s="2"/>
      <c r="H597" s="2"/>
      <c r="I597" s="2"/>
      <c r="J597" s="629"/>
      <c r="K597" s="629"/>
      <c r="L597" s="629"/>
      <c r="M597" s="629"/>
      <c r="N597" s="629"/>
      <c r="O597" s="629"/>
      <c r="P597" s="629"/>
      <c r="Q597" s="366"/>
      <c r="R597" s="366"/>
      <c r="S597" s="366"/>
      <c r="T597" s="366"/>
      <c r="U597" s="366"/>
      <c r="V597" s="366"/>
      <c r="W597" s="367"/>
      <c r="X597" s="366"/>
      <c r="Y597" s="367"/>
      <c r="Z597" s="366"/>
      <c r="AA597" s="367"/>
      <c r="AB597" s="366"/>
      <c r="AC597" s="367"/>
      <c r="AD597" s="368"/>
    </row>
    <row r="598" spans="1:30" s="369" customFormat="1" x14ac:dyDescent="0.25">
      <c r="A598" s="2"/>
      <c r="B598" s="2"/>
      <c r="C598" s="2"/>
      <c r="D598" s="2"/>
      <c r="E598" s="2"/>
      <c r="F598" s="2"/>
      <c r="G598" s="2"/>
      <c r="H598" s="2"/>
      <c r="I598" s="2"/>
      <c r="J598" s="629"/>
      <c r="K598" s="629"/>
      <c r="L598" s="629"/>
      <c r="M598" s="629"/>
      <c r="N598" s="629"/>
      <c r="O598" s="629"/>
      <c r="P598" s="629"/>
      <c r="Q598" s="366"/>
      <c r="R598" s="366"/>
      <c r="S598" s="366"/>
      <c r="T598" s="366"/>
      <c r="U598" s="366"/>
      <c r="V598" s="366"/>
      <c r="W598" s="367"/>
      <c r="X598" s="366"/>
      <c r="Y598" s="367"/>
      <c r="Z598" s="366"/>
      <c r="AA598" s="367"/>
      <c r="AB598" s="366"/>
      <c r="AC598" s="367"/>
      <c r="AD598" s="368"/>
    </row>
    <row r="599" spans="1:30" s="369" customFormat="1" x14ac:dyDescent="0.25">
      <c r="A599" s="2"/>
      <c r="B599" s="2"/>
      <c r="C599" s="2"/>
      <c r="D599" s="2"/>
      <c r="E599" s="2"/>
      <c r="F599" s="2"/>
      <c r="G599" s="2"/>
      <c r="H599" s="2"/>
      <c r="I599" s="2"/>
      <c r="J599" s="629"/>
      <c r="K599" s="629"/>
      <c r="L599" s="629"/>
      <c r="M599" s="629"/>
      <c r="N599" s="629"/>
      <c r="O599" s="629"/>
      <c r="P599" s="629"/>
      <c r="Q599" s="366"/>
      <c r="R599" s="366"/>
      <c r="S599" s="366"/>
      <c r="T599" s="366"/>
      <c r="U599" s="366"/>
      <c r="V599" s="366"/>
      <c r="W599" s="367"/>
      <c r="X599" s="366"/>
      <c r="Y599" s="367"/>
      <c r="Z599" s="366"/>
      <c r="AA599" s="367"/>
      <c r="AB599" s="366"/>
      <c r="AC599" s="367"/>
      <c r="AD599" s="368"/>
    </row>
    <row r="600" spans="1:30" s="369" customFormat="1" x14ac:dyDescent="0.25">
      <c r="A600" s="2"/>
      <c r="B600" s="2"/>
      <c r="C600" s="2"/>
      <c r="D600" s="2"/>
      <c r="E600" s="2"/>
      <c r="F600" s="2"/>
      <c r="G600" s="2"/>
      <c r="H600" s="2"/>
      <c r="I600" s="2"/>
      <c r="J600" s="629"/>
      <c r="K600" s="629"/>
      <c r="L600" s="629"/>
      <c r="M600" s="629"/>
      <c r="N600" s="629"/>
      <c r="O600" s="629"/>
      <c r="P600" s="629"/>
      <c r="Q600" s="366"/>
      <c r="R600" s="366"/>
      <c r="S600" s="366"/>
      <c r="T600" s="366"/>
      <c r="U600" s="366"/>
      <c r="V600" s="366"/>
      <c r="W600" s="367"/>
      <c r="X600" s="366"/>
      <c r="Y600" s="367"/>
      <c r="Z600" s="366"/>
      <c r="AA600" s="367"/>
      <c r="AB600" s="366"/>
      <c r="AC600" s="367"/>
      <c r="AD600" s="368"/>
    </row>
    <row r="601" spans="1:30" s="369" customFormat="1" x14ac:dyDescent="0.25">
      <c r="A601" s="2"/>
      <c r="B601" s="2"/>
      <c r="C601" s="2"/>
      <c r="D601" s="2"/>
      <c r="E601" s="2"/>
      <c r="F601" s="2"/>
      <c r="G601" s="2"/>
      <c r="H601" s="2"/>
      <c r="I601" s="2"/>
      <c r="J601" s="629"/>
      <c r="K601" s="629"/>
      <c r="L601" s="629"/>
      <c r="M601" s="629"/>
      <c r="N601" s="629"/>
      <c r="O601" s="629"/>
      <c r="P601" s="629"/>
      <c r="Q601" s="366"/>
      <c r="R601" s="366"/>
      <c r="S601" s="366"/>
      <c r="T601" s="366"/>
      <c r="U601" s="366"/>
      <c r="V601" s="366"/>
      <c r="W601" s="367"/>
      <c r="X601" s="366"/>
      <c r="Y601" s="367"/>
      <c r="Z601" s="366"/>
      <c r="AA601" s="367"/>
      <c r="AB601" s="366"/>
      <c r="AC601" s="367"/>
      <c r="AD601" s="368"/>
    </row>
    <row r="602" spans="1:30" s="369" customFormat="1" x14ac:dyDescent="0.25">
      <c r="A602" s="2"/>
      <c r="B602" s="2"/>
      <c r="C602" s="2"/>
      <c r="D602" s="2"/>
      <c r="E602" s="2"/>
      <c r="F602" s="2"/>
      <c r="G602" s="2"/>
      <c r="H602" s="2"/>
      <c r="I602" s="2"/>
      <c r="J602" s="629"/>
      <c r="K602" s="629"/>
      <c r="L602" s="629"/>
      <c r="M602" s="629"/>
      <c r="N602" s="629"/>
      <c r="O602" s="629"/>
      <c r="P602" s="629"/>
      <c r="Q602" s="366"/>
      <c r="R602" s="366"/>
      <c r="S602" s="366"/>
      <c r="T602" s="366"/>
      <c r="U602" s="366"/>
      <c r="V602" s="366"/>
      <c r="W602" s="367"/>
      <c r="X602" s="366"/>
      <c r="Y602" s="367"/>
      <c r="Z602" s="366"/>
      <c r="AA602" s="367"/>
      <c r="AB602" s="366"/>
      <c r="AC602" s="367"/>
      <c r="AD602" s="368"/>
    </row>
    <row r="603" spans="1:30" s="369" customFormat="1" x14ac:dyDescent="0.25">
      <c r="A603" s="2"/>
      <c r="B603" s="2"/>
      <c r="C603" s="2"/>
      <c r="D603" s="2"/>
      <c r="E603" s="2"/>
      <c r="F603" s="2"/>
      <c r="G603" s="2"/>
      <c r="H603" s="2"/>
      <c r="I603" s="2"/>
      <c r="J603" s="629"/>
      <c r="K603" s="629"/>
      <c r="L603" s="629"/>
      <c r="M603" s="629"/>
      <c r="N603" s="629"/>
      <c r="O603" s="629"/>
      <c r="P603" s="629"/>
      <c r="Q603" s="366"/>
      <c r="R603" s="366"/>
      <c r="S603" s="366"/>
      <c r="T603" s="366"/>
      <c r="U603" s="366"/>
      <c r="V603" s="366"/>
      <c r="W603" s="367"/>
      <c r="X603" s="366"/>
      <c r="Y603" s="367"/>
      <c r="Z603" s="366"/>
      <c r="AA603" s="367"/>
      <c r="AB603" s="366"/>
      <c r="AC603" s="367"/>
      <c r="AD603" s="368"/>
    </row>
    <row r="604" spans="1:30" s="369" customFormat="1" x14ac:dyDescent="0.25">
      <c r="A604" s="2"/>
      <c r="B604" s="2"/>
      <c r="C604" s="2"/>
      <c r="D604" s="2"/>
      <c r="E604" s="2"/>
      <c r="F604" s="2"/>
      <c r="G604" s="2"/>
      <c r="H604" s="2"/>
      <c r="I604" s="2"/>
      <c r="J604" s="629"/>
      <c r="K604" s="629"/>
      <c r="L604" s="629"/>
      <c r="M604" s="629"/>
      <c r="N604" s="629"/>
      <c r="O604" s="629"/>
      <c r="P604" s="629"/>
      <c r="Q604" s="366"/>
      <c r="R604" s="366"/>
      <c r="S604" s="366"/>
      <c r="T604" s="366"/>
      <c r="U604" s="366"/>
      <c r="V604" s="366"/>
      <c r="W604" s="367"/>
      <c r="X604" s="366"/>
      <c r="Y604" s="367"/>
      <c r="Z604" s="366"/>
      <c r="AA604" s="367"/>
      <c r="AB604" s="366"/>
      <c r="AC604" s="367"/>
      <c r="AD604" s="368"/>
    </row>
    <row r="605" spans="1:30" s="369" customFormat="1" x14ac:dyDescent="0.25">
      <c r="A605" s="2"/>
      <c r="B605" s="2"/>
      <c r="C605" s="2"/>
      <c r="D605" s="2"/>
      <c r="E605" s="2"/>
      <c r="F605" s="2"/>
      <c r="G605" s="2"/>
      <c r="H605" s="2"/>
      <c r="I605" s="2"/>
      <c r="J605" s="629"/>
      <c r="K605" s="629"/>
      <c r="L605" s="629"/>
      <c r="M605" s="629"/>
      <c r="N605" s="629"/>
      <c r="O605" s="629"/>
      <c r="P605" s="629"/>
      <c r="Q605" s="366"/>
      <c r="R605" s="366"/>
      <c r="S605" s="366"/>
      <c r="T605" s="366"/>
      <c r="U605" s="366"/>
      <c r="V605" s="366"/>
      <c r="W605" s="367"/>
      <c r="X605" s="366"/>
      <c r="Y605" s="367"/>
      <c r="Z605" s="366"/>
      <c r="AA605" s="367"/>
      <c r="AB605" s="366"/>
      <c r="AC605" s="367"/>
      <c r="AD605" s="368"/>
    </row>
    <row r="606" spans="1:30" s="369" customFormat="1" x14ac:dyDescent="0.25">
      <c r="A606" s="2"/>
      <c r="B606" s="2"/>
      <c r="C606" s="2"/>
      <c r="D606" s="2"/>
      <c r="E606" s="2"/>
      <c r="F606" s="2"/>
      <c r="G606" s="2"/>
      <c r="H606" s="2"/>
      <c r="I606" s="2"/>
      <c r="J606" s="629"/>
      <c r="K606" s="629"/>
      <c r="L606" s="629"/>
      <c r="M606" s="629"/>
      <c r="N606" s="629"/>
      <c r="O606" s="629"/>
      <c r="P606" s="629"/>
      <c r="Q606" s="366"/>
      <c r="R606" s="366"/>
      <c r="S606" s="366"/>
      <c r="T606" s="366"/>
      <c r="U606" s="366"/>
      <c r="V606" s="366"/>
      <c r="W606" s="367"/>
      <c r="X606" s="366"/>
      <c r="Y606" s="367"/>
      <c r="Z606" s="366"/>
      <c r="AA606" s="367"/>
      <c r="AB606" s="366"/>
      <c r="AC606" s="367"/>
      <c r="AD606" s="368"/>
    </row>
    <row r="607" spans="1:30" s="369" customFormat="1" x14ac:dyDescent="0.25">
      <c r="A607" s="2"/>
      <c r="B607" s="2"/>
      <c r="C607" s="2"/>
      <c r="D607" s="2"/>
      <c r="E607" s="2"/>
      <c r="F607" s="2"/>
      <c r="G607" s="2"/>
      <c r="H607" s="2"/>
      <c r="I607" s="2"/>
      <c r="J607" s="629"/>
      <c r="K607" s="629"/>
      <c r="L607" s="629"/>
      <c r="M607" s="629"/>
      <c r="N607" s="629"/>
      <c r="O607" s="629"/>
      <c r="P607" s="629"/>
      <c r="Q607" s="366"/>
      <c r="R607" s="366"/>
      <c r="S607" s="366"/>
      <c r="T607" s="366"/>
      <c r="U607" s="366"/>
      <c r="V607" s="366"/>
      <c r="W607" s="367"/>
      <c r="X607" s="366"/>
      <c r="Y607" s="367"/>
      <c r="Z607" s="366"/>
      <c r="AA607" s="367"/>
      <c r="AB607" s="366"/>
      <c r="AC607" s="367"/>
      <c r="AD607" s="368"/>
    </row>
    <row r="608" spans="1:30" s="369" customFormat="1" x14ac:dyDescent="0.25">
      <c r="A608" s="2"/>
      <c r="B608" s="2"/>
      <c r="C608" s="2"/>
      <c r="D608" s="2"/>
      <c r="E608" s="2"/>
      <c r="F608" s="2"/>
      <c r="G608" s="2"/>
      <c r="H608" s="2"/>
      <c r="I608" s="2"/>
      <c r="J608" s="629"/>
      <c r="K608" s="629"/>
      <c r="L608" s="629"/>
      <c r="M608" s="629"/>
      <c r="N608" s="629"/>
      <c r="O608" s="629"/>
      <c r="P608" s="629"/>
      <c r="Q608" s="366"/>
      <c r="R608" s="366"/>
      <c r="S608" s="366"/>
      <c r="T608" s="366"/>
      <c r="U608" s="366"/>
      <c r="V608" s="366"/>
      <c r="W608" s="367"/>
      <c r="X608" s="366"/>
      <c r="Y608" s="367"/>
      <c r="Z608" s="366"/>
      <c r="AA608" s="367"/>
      <c r="AB608" s="366"/>
      <c r="AC608" s="367"/>
      <c r="AD608" s="368"/>
    </row>
    <row r="609" spans="1:30" s="369" customFormat="1" x14ac:dyDescent="0.25">
      <c r="A609" s="2"/>
      <c r="B609" s="2"/>
      <c r="C609" s="2"/>
      <c r="D609" s="2"/>
      <c r="E609" s="2"/>
      <c r="F609" s="2"/>
      <c r="G609" s="2"/>
      <c r="H609" s="2"/>
      <c r="I609" s="2"/>
      <c r="J609" s="629"/>
      <c r="K609" s="629"/>
      <c r="L609" s="629"/>
      <c r="M609" s="629"/>
      <c r="N609" s="629"/>
      <c r="O609" s="629"/>
      <c r="P609" s="629"/>
      <c r="Q609" s="366"/>
      <c r="R609" s="366"/>
      <c r="S609" s="366"/>
      <c r="T609" s="366"/>
      <c r="U609" s="366"/>
      <c r="V609" s="366"/>
      <c r="W609" s="367"/>
      <c r="X609" s="366"/>
      <c r="Y609" s="367"/>
      <c r="Z609" s="366"/>
      <c r="AA609" s="367"/>
      <c r="AB609" s="366"/>
      <c r="AC609" s="367"/>
      <c r="AD609" s="368"/>
    </row>
    <row r="610" spans="1:30" s="369" customFormat="1" x14ac:dyDescent="0.25">
      <c r="A610" s="2"/>
      <c r="B610" s="2"/>
      <c r="C610" s="2"/>
      <c r="D610" s="2"/>
      <c r="E610" s="2"/>
      <c r="F610" s="2"/>
      <c r="G610" s="2"/>
      <c r="H610" s="2"/>
      <c r="I610" s="2"/>
      <c r="J610" s="629"/>
      <c r="K610" s="629"/>
      <c r="L610" s="629"/>
      <c r="M610" s="629"/>
      <c r="N610" s="629"/>
      <c r="O610" s="629"/>
      <c r="P610" s="629"/>
      <c r="Q610" s="366"/>
      <c r="R610" s="366"/>
      <c r="S610" s="366"/>
      <c r="T610" s="366"/>
      <c r="U610" s="366"/>
      <c r="V610" s="366"/>
      <c r="W610" s="367"/>
      <c r="X610" s="366"/>
      <c r="Y610" s="367"/>
      <c r="Z610" s="366"/>
      <c r="AA610" s="367"/>
      <c r="AB610" s="366"/>
      <c r="AC610" s="367"/>
      <c r="AD610" s="368"/>
    </row>
    <row r="611" spans="1:30" s="369" customFormat="1" x14ac:dyDescent="0.25">
      <c r="A611" s="2"/>
      <c r="B611" s="2"/>
      <c r="C611" s="2"/>
      <c r="D611" s="2"/>
      <c r="E611" s="2"/>
      <c r="F611" s="2"/>
      <c r="G611" s="2"/>
      <c r="H611" s="2"/>
      <c r="I611" s="2"/>
      <c r="J611" s="629"/>
      <c r="K611" s="629"/>
      <c r="L611" s="629"/>
      <c r="M611" s="629"/>
      <c r="N611" s="629"/>
      <c r="O611" s="629"/>
      <c r="P611" s="629"/>
      <c r="Q611" s="366"/>
      <c r="R611" s="366"/>
      <c r="S611" s="366"/>
      <c r="T611" s="366"/>
      <c r="U611" s="366"/>
      <c r="V611" s="366"/>
      <c r="W611" s="367"/>
      <c r="X611" s="366"/>
      <c r="Y611" s="367"/>
      <c r="Z611" s="366"/>
      <c r="AA611" s="367"/>
      <c r="AB611" s="366"/>
      <c r="AC611" s="367"/>
      <c r="AD611" s="368"/>
    </row>
    <row r="612" spans="1:30" s="369" customFormat="1" x14ac:dyDescent="0.25">
      <c r="A612" s="2"/>
      <c r="B612" s="2"/>
      <c r="C612" s="2"/>
      <c r="D612" s="2"/>
      <c r="E612" s="2"/>
      <c r="F612" s="2"/>
      <c r="G612" s="2"/>
      <c r="H612" s="2"/>
      <c r="I612" s="2"/>
      <c r="J612" s="629"/>
      <c r="K612" s="629"/>
      <c r="L612" s="629"/>
      <c r="M612" s="629"/>
      <c r="N612" s="629"/>
      <c r="O612" s="629"/>
      <c r="P612" s="629"/>
      <c r="Q612" s="366"/>
      <c r="R612" s="366"/>
      <c r="S612" s="366"/>
      <c r="T612" s="366"/>
      <c r="U612" s="366"/>
      <c r="V612" s="366"/>
      <c r="W612" s="367"/>
      <c r="X612" s="366"/>
      <c r="Y612" s="367"/>
      <c r="Z612" s="366"/>
      <c r="AA612" s="367"/>
      <c r="AB612" s="366"/>
      <c r="AC612" s="367"/>
      <c r="AD612" s="368"/>
    </row>
    <row r="613" spans="1:30" s="369" customFormat="1" x14ac:dyDescent="0.25">
      <c r="A613" s="2"/>
      <c r="B613" s="2"/>
      <c r="C613" s="2"/>
      <c r="D613" s="2"/>
      <c r="E613" s="2"/>
      <c r="F613" s="2"/>
      <c r="G613" s="2"/>
      <c r="H613" s="2"/>
      <c r="I613" s="2"/>
      <c r="J613" s="629"/>
      <c r="K613" s="629"/>
      <c r="L613" s="629"/>
      <c r="M613" s="629"/>
      <c r="N613" s="629"/>
      <c r="O613" s="629"/>
      <c r="P613" s="629"/>
      <c r="Q613" s="366"/>
      <c r="R613" s="366"/>
      <c r="S613" s="366"/>
      <c r="T613" s="366"/>
      <c r="U613" s="366"/>
      <c r="V613" s="366"/>
      <c r="W613" s="367"/>
      <c r="X613" s="366"/>
      <c r="Y613" s="367"/>
      <c r="Z613" s="366"/>
      <c r="AA613" s="367"/>
      <c r="AB613" s="366"/>
      <c r="AC613" s="367"/>
      <c r="AD613" s="368"/>
    </row>
    <row r="614" spans="1:30" s="369" customFormat="1" x14ac:dyDescent="0.25">
      <c r="A614" s="2"/>
      <c r="B614" s="2"/>
      <c r="C614" s="2"/>
      <c r="D614" s="2"/>
      <c r="E614" s="2"/>
      <c r="F614" s="2"/>
      <c r="G614" s="2"/>
      <c r="H614" s="2"/>
      <c r="I614" s="2"/>
      <c r="J614" s="629"/>
      <c r="K614" s="629"/>
      <c r="L614" s="629"/>
      <c r="M614" s="629"/>
      <c r="N614" s="629"/>
      <c r="O614" s="629"/>
      <c r="P614" s="629"/>
      <c r="Q614" s="366"/>
      <c r="R614" s="366"/>
      <c r="S614" s="366"/>
      <c r="T614" s="366"/>
      <c r="U614" s="366"/>
      <c r="V614" s="366"/>
      <c r="W614" s="367"/>
      <c r="X614" s="366"/>
      <c r="Y614" s="367"/>
      <c r="Z614" s="366"/>
      <c r="AA614" s="367"/>
      <c r="AB614" s="366"/>
      <c r="AC614" s="367"/>
      <c r="AD614" s="368"/>
    </row>
    <row r="615" spans="1:30" s="369" customFormat="1" x14ac:dyDescent="0.25">
      <c r="A615" s="2"/>
      <c r="B615" s="2"/>
      <c r="C615" s="2"/>
      <c r="D615" s="2"/>
      <c r="E615" s="2"/>
      <c r="F615" s="2"/>
      <c r="G615" s="2"/>
      <c r="H615" s="2"/>
      <c r="I615" s="2"/>
      <c r="J615" s="629"/>
      <c r="K615" s="629"/>
      <c r="L615" s="629"/>
      <c r="M615" s="629"/>
      <c r="N615" s="629"/>
      <c r="O615" s="629"/>
      <c r="P615" s="629"/>
      <c r="Q615" s="366"/>
      <c r="R615" s="366"/>
      <c r="S615" s="366"/>
      <c r="T615" s="366"/>
      <c r="U615" s="366"/>
      <c r="V615" s="366"/>
      <c r="W615" s="367"/>
      <c r="X615" s="366"/>
      <c r="Y615" s="367"/>
      <c r="Z615" s="366"/>
      <c r="AA615" s="367"/>
      <c r="AB615" s="366"/>
      <c r="AC615" s="367"/>
      <c r="AD615" s="368"/>
    </row>
    <row r="616" spans="1:30" s="369" customFormat="1" x14ac:dyDescent="0.25">
      <c r="A616" s="2"/>
      <c r="B616" s="2"/>
      <c r="C616" s="2"/>
      <c r="D616" s="2"/>
      <c r="E616" s="2"/>
      <c r="F616" s="2"/>
      <c r="G616" s="2"/>
      <c r="H616" s="2"/>
      <c r="I616" s="2"/>
      <c r="J616" s="629"/>
      <c r="K616" s="629"/>
      <c r="L616" s="629"/>
      <c r="M616" s="629"/>
      <c r="N616" s="629"/>
      <c r="O616" s="629"/>
      <c r="P616" s="629"/>
      <c r="Q616" s="366"/>
      <c r="R616" s="366"/>
      <c r="S616" s="366"/>
      <c r="T616" s="366"/>
      <c r="U616" s="366"/>
      <c r="V616" s="366"/>
      <c r="W616" s="367"/>
      <c r="X616" s="366"/>
      <c r="Y616" s="367"/>
      <c r="Z616" s="366"/>
      <c r="AA616" s="367"/>
      <c r="AB616" s="366"/>
      <c r="AC616" s="367"/>
      <c r="AD616" s="368"/>
    </row>
    <row r="617" spans="1:30" s="369" customFormat="1" x14ac:dyDescent="0.25">
      <c r="A617" s="2"/>
      <c r="B617" s="2"/>
      <c r="C617" s="2"/>
      <c r="D617" s="2"/>
      <c r="E617" s="2"/>
      <c r="F617" s="2"/>
      <c r="G617" s="2"/>
      <c r="H617" s="2"/>
      <c r="I617" s="2"/>
      <c r="J617" s="629"/>
      <c r="K617" s="629"/>
      <c r="L617" s="629"/>
      <c r="M617" s="629"/>
      <c r="N617" s="629"/>
      <c r="O617" s="629"/>
      <c r="P617" s="629"/>
      <c r="Q617" s="366"/>
      <c r="R617" s="366"/>
      <c r="S617" s="366"/>
      <c r="T617" s="366"/>
      <c r="U617" s="366"/>
      <c r="V617" s="366"/>
      <c r="W617" s="367"/>
      <c r="X617" s="366"/>
      <c r="Y617" s="367"/>
      <c r="Z617" s="366"/>
      <c r="AA617" s="367"/>
      <c r="AB617" s="366"/>
      <c r="AC617" s="367"/>
      <c r="AD617" s="368"/>
    </row>
    <row r="618" spans="1:30" s="369" customFormat="1" x14ac:dyDescent="0.25">
      <c r="A618" s="2"/>
      <c r="B618" s="2"/>
      <c r="C618" s="2"/>
      <c r="D618" s="2"/>
      <c r="E618" s="2"/>
      <c r="F618" s="2"/>
      <c r="G618" s="2"/>
      <c r="H618" s="2"/>
      <c r="I618" s="2"/>
      <c r="J618" s="629"/>
      <c r="K618" s="629"/>
      <c r="L618" s="629"/>
      <c r="M618" s="629"/>
      <c r="N618" s="629"/>
      <c r="O618" s="629"/>
      <c r="P618" s="629"/>
      <c r="Q618" s="366"/>
      <c r="R618" s="366"/>
      <c r="S618" s="366"/>
      <c r="T618" s="366"/>
      <c r="U618" s="366"/>
      <c r="V618" s="366"/>
      <c r="W618" s="367"/>
      <c r="X618" s="366"/>
      <c r="Y618" s="367"/>
      <c r="Z618" s="366"/>
      <c r="AA618" s="367"/>
      <c r="AB618" s="366"/>
      <c r="AC618" s="367"/>
      <c r="AD618" s="368"/>
    </row>
    <row r="619" spans="1:30" s="369" customFormat="1" x14ac:dyDescent="0.25">
      <c r="A619" s="2"/>
      <c r="B619" s="2"/>
      <c r="C619" s="2"/>
      <c r="D619" s="2"/>
      <c r="E619" s="2"/>
      <c r="F619" s="2"/>
      <c r="G619" s="2"/>
      <c r="H619" s="2"/>
      <c r="I619" s="2"/>
      <c r="J619" s="629"/>
      <c r="K619" s="629"/>
      <c r="L619" s="629"/>
      <c r="M619" s="629"/>
      <c r="N619" s="629"/>
      <c r="O619" s="629"/>
      <c r="P619" s="629"/>
      <c r="Q619" s="366"/>
      <c r="R619" s="366"/>
      <c r="S619" s="366"/>
      <c r="T619" s="366"/>
      <c r="U619" s="366"/>
      <c r="V619" s="366"/>
      <c r="W619" s="367"/>
      <c r="X619" s="366"/>
      <c r="Y619" s="367"/>
      <c r="Z619" s="366"/>
      <c r="AA619" s="367"/>
      <c r="AB619" s="366"/>
      <c r="AC619" s="367"/>
      <c r="AD619" s="368"/>
    </row>
    <row r="620" spans="1:30" s="369" customFormat="1" x14ac:dyDescent="0.25">
      <c r="A620" s="2"/>
      <c r="B620" s="2"/>
      <c r="C620" s="2"/>
      <c r="D620" s="2"/>
      <c r="E620" s="2"/>
      <c r="F620" s="2"/>
      <c r="G620" s="2"/>
      <c r="H620" s="2"/>
      <c r="I620" s="2"/>
      <c r="J620" s="629"/>
      <c r="K620" s="629"/>
      <c r="L620" s="629"/>
      <c r="M620" s="629"/>
      <c r="N620" s="629"/>
      <c r="O620" s="629"/>
      <c r="P620" s="629"/>
      <c r="Q620" s="366"/>
      <c r="R620" s="366"/>
      <c r="S620" s="366"/>
      <c r="T620" s="366"/>
      <c r="U620" s="366"/>
      <c r="V620" s="366"/>
      <c r="W620" s="367"/>
      <c r="X620" s="366"/>
      <c r="Y620" s="367"/>
      <c r="Z620" s="366"/>
      <c r="AA620" s="367"/>
      <c r="AB620" s="366"/>
      <c r="AC620" s="367"/>
      <c r="AD620" s="368"/>
    </row>
    <row r="621" spans="1:30" s="369" customFormat="1" x14ac:dyDescent="0.25">
      <c r="A621" s="2"/>
      <c r="B621" s="2"/>
      <c r="C621" s="2"/>
      <c r="D621" s="2"/>
      <c r="E621" s="2"/>
      <c r="F621" s="2"/>
      <c r="G621" s="2"/>
      <c r="H621" s="2"/>
      <c r="I621" s="2"/>
      <c r="J621" s="629"/>
      <c r="K621" s="629"/>
      <c r="L621" s="629"/>
      <c r="M621" s="629"/>
      <c r="N621" s="629"/>
      <c r="O621" s="629"/>
      <c r="P621" s="629"/>
      <c r="Q621" s="366"/>
      <c r="R621" s="366"/>
      <c r="S621" s="366"/>
      <c r="T621" s="366"/>
      <c r="U621" s="366"/>
      <c r="V621" s="366"/>
      <c r="W621" s="367"/>
      <c r="X621" s="366"/>
      <c r="Y621" s="367"/>
      <c r="Z621" s="366"/>
      <c r="AA621" s="367"/>
      <c r="AB621" s="366"/>
      <c r="AC621" s="367"/>
      <c r="AD621" s="368"/>
    </row>
    <row r="622" spans="1:30" s="369" customFormat="1" x14ac:dyDescent="0.25">
      <c r="A622" s="2"/>
      <c r="B622" s="2"/>
      <c r="C622" s="2"/>
      <c r="D622" s="2"/>
      <c r="E622" s="2"/>
      <c r="F622" s="2"/>
      <c r="G622" s="2"/>
      <c r="H622" s="2"/>
      <c r="I622" s="2"/>
      <c r="J622" s="629"/>
      <c r="K622" s="629"/>
      <c r="L622" s="629"/>
      <c r="M622" s="629"/>
      <c r="N622" s="629"/>
      <c r="O622" s="629"/>
      <c r="P622" s="629"/>
      <c r="Q622" s="366"/>
      <c r="R622" s="366"/>
      <c r="S622" s="366"/>
      <c r="T622" s="366"/>
      <c r="U622" s="366"/>
      <c r="V622" s="366"/>
      <c r="W622" s="367"/>
      <c r="X622" s="366"/>
      <c r="Y622" s="367"/>
      <c r="Z622" s="366"/>
      <c r="AA622" s="367"/>
      <c r="AB622" s="366"/>
      <c r="AC622" s="367"/>
      <c r="AD622" s="368"/>
    </row>
    <row r="623" spans="1:30" s="369" customFormat="1" x14ac:dyDescent="0.25">
      <c r="A623" s="2"/>
      <c r="B623" s="2"/>
      <c r="C623" s="2"/>
      <c r="D623" s="2"/>
      <c r="E623" s="2"/>
      <c r="F623" s="2"/>
      <c r="G623" s="2"/>
      <c r="H623" s="2"/>
      <c r="I623" s="2"/>
      <c r="J623" s="629"/>
      <c r="K623" s="629"/>
      <c r="L623" s="629"/>
      <c r="M623" s="629"/>
      <c r="N623" s="629"/>
      <c r="O623" s="629"/>
      <c r="P623" s="629"/>
      <c r="Q623" s="366"/>
      <c r="R623" s="366"/>
      <c r="S623" s="366"/>
      <c r="T623" s="366"/>
      <c r="U623" s="366"/>
      <c r="V623" s="366"/>
      <c r="W623" s="367"/>
      <c r="X623" s="366"/>
      <c r="Y623" s="367"/>
      <c r="Z623" s="366"/>
      <c r="AA623" s="367"/>
      <c r="AB623" s="366"/>
      <c r="AC623" s="367"/>
      <c r="AD623" s="368"/>
    </row>
    <row r="624" spans="1:30" s="369" customFormat="1" x14ac:dyDescent="0.25">
      <c r="A624" s="2"/>
      <c r="B624" s="2"/>
      <c r="C624" s="2"/>
      <c r="D624" s="2"/>
      <c r="E624" s="2"/>
      <c r="F624" s="2"/>
      <c r="G624" s="2"/>
      <c r="H624" s="2"/>
      <c r="I624" s="2"/>
      <c r="J624" s="629"/>
      <c r="K624" s="629"/>
      <c r="L624" s="629"/>
      <c r="M624" s="629"/>
      <c r="N624" s="629"/>
      <c r="O624" s="629"/>
      <c r="P624" s="629"/>
      <c r="Q624" s="366"/>
      <c r="R624" s="366"/>
      <c r="S624" s="366"/>
      <c r="T624" s="366"/>
      <c r="U624" s="366"/>
      <c r="V624" s="366"/>
      <c r="W624" s="367"/>
      <c r="X624" s="366"/>
      <c r="Y624" s="367"/>
      <c r="Z624" s="366"/>
      <c r="AA624" s="367"/>
      <c r="AB624" s="366"/>
      <c r="AC624" s="367"/>
      <c r="AD624" s="368"/>
    </row>
    <row r="625" spans="1:30" s="369" customFormat="1" x14ac:dyDescent="0.25">
      <c r="A625" s="2"/>
      <c r="B625" s="2"/>
      <c r="C625" s="2"/>
      <c r="D625" s="2"/>
      <c r="E625" s="2"/>
      <c r="F625" s="2"/>
      <c r="G625" s="2"/>
      <c r="H625" s="2"/>
      <c r="I625" s="2"/>
      <c r="J625" s="629"/>
      <c r="K625" s="629"/>
      <c r="L625" s="629"/>
      <c r="M625" s="629"/>
      <c r="N625" s="629"/>
      <c r="O625" s="629"/>
      <c r="P625" s="629"/>
      <c r="Q625" s="366"/>
      <c r="R625" s="366"/>
      <c r="S625" s="366"/>
      <c r="T625" s="366"/>
      <c r="U625" s="366"/>
      <c r="V625" s="366"/>
      <c r="W625" s="367"/>
      <c r="X625" s="366"/>
      <c r="Y625" s="367"/>
      <c r="Z625" s="366"/>
      <c r="AA625" s="367"/>
      <c r="AB625" s="366"/>
      <c r="AC625" s="367"/>
      <c r="AD625" s="368"/>
    </row>
    <row r="626" spans="1:30" s="369" customFormat="1" x14ac:dyDescent="0.25">
      <c r="A626" s="2"/>
      <c r="B626" s="2"/>
      <c r="C626" s="2"/>
      <c r="D626" s="2"/>
      <c r="E626" s="2"/>
      <c r="F626" s="2"/>
      <c r="G626" s="2"/>
      <c r="H626" s="2"/>
      <c r="I626" s="2"/>
      <c r="J626" s="629"/>
      <c r="K626" s="629"/>
      <c r="L626" s="629"/>
      <c r="M626" s="629"/>
      <c r="N626" s="629"/>
      <c r="O626" s="629"/>
      <c r="P626" s="629"/>
      <c r="Q626" s="366"/>
      <c r="R626" s="366"/>
      <c r="S626" s="366"/>
      <c r="T626" s="366"/>
      <c r="U626" s="366"/>
      <c r="V626" s="366"/>
      <c r="W626" s="367"/>
      <c r="X626" s="366"/>
      <c r="Y626" s="367"/>
      <c r="Z626" s="366"/>
      <c r="AA626" s="367"/>
      <c r="AB626" s="366"/>
      <c r="AC626" s="367"/>
      <c r="AD626" s="368"/>
    </row>
    <row r="627" spans="1:30" s="369" customFormat="1" x14ac:dyDescent="0.25">
      <c r="A627" s="2"/>
      <c r="B627" s="2"/>
      <c r="C627" s="2"/>
      <c r="D627" s="2"/>
      <c r="E627" s="2"/>
      <c r="F627" s="2"/>
      <c r="G627" s="2"/>
      <c r="H627" s="2"/>
      <c r="I627" s="2"/>
      <c r="J627" s="629"/>
      <c r="K627" s="629"/>
      <c r="L627" s="629"/>
      <c r="M627" s="629"/>
      <c r="N627" s="629"/>
      <c r="O627" s="629"/>
      <c r="P627" s="629"/>
      <c r="Q627" s="366"/>
      <c r="R627" s="366"/>
      <c r="S627" s="366"/>
      <c r="T627" s="366"/>
      <c r="U627" s="366"/>
      <c r="V627" s="366"/>
      <c r="W627" s="367"/>
      <c r="X627" s="366"/>
      <c r="Y627" s="367"/>
      <c r="Z627" s="366"/>
      <c r="AA627" s="367"/>
      <c r="AB627" s="366"/>
      <c r="AC627" s="367"/>
      <c r="AD627" s="368"/>
    </row>
    <row r="628" spans="1:30" s="369" customFormat="1" x14ac:dyDescent="0.25">
      <c r="A628" s="2"/>
      <c r="B628" s="2"/>
      <c r="C628" s="2"/>
      <c r="D628" s="2"/>
      <c r="E628" s="2"/>
      <c r="F628" s="2"/>
      <c r="G628" s="2"/>
      <c r="H628" s="2"/>
      <c r="I628" s="2"/>
      <c r="J628" s="629"/>
      <c r="K628" s="629"/>
      <c r="L628" s="629"/>
      <c r="M628" s="629"/>
      <c r="N628" s="629"/>
      <c r="O628" s="629"/>
      <c r="P628" s="629"/>
      <c r="Q628" s="366"/>
      <c r="R628" s="366"/>
      <c r="S628" s="366"/>
      <c r="T628" s="366"/>
      <c r="U628" s="366"/>
      <c r="V628" s="366"/>
      <c r="W628" s="367"/>
      <c r="X628" s="366"/>
      <c r="Y628" s="367"/>
      <c r="Z628" s="366"/>
      <c r="AA628" s="367"/>
      <c r="AB628" s="366"/>
      <c r="AC628" s="367"/>
      <c r="AD628" s="368"/>
    </row>
    <row r="629" spans="1:30" s="369" customFormat="1" x14ac:dyDescent="0.25">
      <c r="A629" s="2"/>
      <c r="B629" s="2"/>
      <c r="C629" s="2"/>
      <c r="D629" s="2"/>
      <c r="E629" s="2"/>
      <c r="F629" s="2"/>
      <c r="G629" s="2"/>
      <c r="H629" s="2"/>
      <c r="I629" s="2"/>
      <c r="J629" s="629"/>
      <c r="K629" s="629"/>
      <c r="L629" s="629"/>
      <c r="M629" s="629"/>
      <c r="N629" s="629"/>
      <c r="O629" s="629"/>
      <c r="P629" s="629"/>
      <c r="Q629" s="366"/>
      <c r="R629" s="366"/>
      <c r="S629" s="366"/>
      <c r="T629" s="366"/>
      <c r="U629" s="366"/>
      <c r="V629" s="366"/>
      <c r="W629" s="367"/>
      <c r="X629" s="366"/>
      <c r="Y629" s="367"/>
      <c r="Z629" s="366"/>
      <c r="AA629" s="367"/>
      <c r="AB629" s="366"/>
      <c r="AC629" s="367"/>
      <c r="AD629" s="368"/>
    </row>
    <row r="630" spans="1:30" s="369" customFormat="1" x14ac:dyDescent="0.25">
      <c r="A630" s="2"/>
      <c r="B630" s="2"/>
      <c r="C630" s="2"/>
      <c r="D630" s="2"/>
      <c r="E630" s="2"/>
      <c r="F630" s="2"/>
      <c r="G630" s="2"/>
      <c r="H630" s="2"/>
      <c r="I630" s="2"/>
      <c r="J630" s="629"/>
      <c r="K630" s="629"/>
      <c r="L630" s="629"/>
      <c r="M630" s="629"/>
      <c r="N630" s="629"/>
      <c r="O630" s="629"/>
      <c r="P630" s="629"/>
      <c r="Q630" s="366"/>
      <c r="R630" s="366"/>
      <c r="S630" s="366"/>
      <c r="T630" s="366"/>
      <c r="U630" s="366"/>
      <c r="V630" s="366"/>
      <c r="W630" s="367"/>
      <c r="X630" s="366"/>
      <c r="Y630" s="367"/>
      <c r="Z630" s="366"/>
      <c r="AA630" s="367"/>
      <c r="AB630" s="366"/>
      <c r="AC630" s="367"/>
      <c r="AD630" s="368"/>
    </row>
    <row r="631" spans="1:30" s="369" customFormat="1" x14ac:dyDescent="0.25">
      <c r="A631" s="2"/>
      <c r="B631" s="2"/>
      <c r="C631" s="2"/>
      <c r="D631" s="2"/>
      <c r="E631" s="2"/>
      <c r="F631" s="2"/>
      <c r="G631" s="2"/>
      <c r="H631" s="2"/>
      <c r="I631" s="2"/>
      <c r="J631" s="629"/>
      <c r="K631" s="629"/>
      <c r="L631" s="629"/>
      <c r="M631" s="629"/>
      <c r="N631" s="629"/>
      <c r="O631" s="629"/>
      <c r="P631" s="629"/>
      <c r="Q631" s="366"/>
      <c r="R631" s="366"/>
      <c r="S631" s="366"/>
      <c r="T631" s="366"/>
      <c r="U631" s="366"/>
      <c r="V631" s="366"/>
      <c r="W631" s="367"/>
      <c r="X631" s="366"/>
      <c r="Y631" s="367"/>
      <c r="Z631" s="366"/>
      <c r="AA631" s="367"/>
      <c r="AB631" s="366"/>
      <c r="AC631" s="367"/>
      <c r="AD631" s="368"/>
    </row>
    <row r="632" spans="1:30" s="369" customFormat="1" x14ac:dyDescent="0.25">
      <c r="A632" s="2"/>
      <c r="B632" s="2"/>
      <c r="C632" s="2"/>
      <c r="D632" s="2"/>
      <c r="E632" s="2"/>
      <c r="F632" s="2"/>
      <c r="G632" s="2"/>
      <c r="H632" s="2"/>
      <c r="I632" s="2"/>
      <c r="J632" s="629"/>
      <c r="K632" s="629"/>
      <c r="L632" s="629"/>
      <c r="M632" s="629"/>
      <c r="N632" s="629"/>
      <c r="O632" s="629"/>
      <c r="P632" s="629"/>
      <c r="Q632" s="366"/>
      <c r="R632" s="366"/>
      <c r="S632" s="366"/>
      <c r="T632" s="366"/>
      <c r="U632" s="366"/>
      <c r="V632" s="366"/>
      <c r="W632" s="367"/>
      <c r="X632" s="366"/>
      <c r="Y632" s="367"/>
      <c r="Z632" s="366"/>
      <c r="AA632" s="367"/>
      <c r="AB632" s="366"/>
      <c r="AC632" s="367"/>
      <c r="AD632" s="368"/>
    </row>
    <row r="633" spans="1:30" s="369" customFormat="1" x14ac:dyDescent="0.25">
      <c r="A633" s="2"/>
      <c r="B633" s="2"/>
      <c r="C633" s="2"/>
      <c r="D633" s="2"/>
      <c r="E633" s="2"/>
      <c r="F633" s="2"/>
      <c r="G633" s="2"/>
      <c r="H633" s="2"/>
      <c r="I633" s="2"/>
      <c r="J633" s="629"/>
      <c r="K633" s="629"/>
      <c r="L633" s="629"/>
      <c r="M633" s="629"/>
      <c r="N633" s="629"/>
      <c r="O633" s="629"/>
      <c r="P633" s="629"/>
      <c r="Q633" s="366"/>
      <c r="R633" s="366"/>
      <c r="S633" s="366"/>
      <c r="T633" s="366"/>
      <c r="U633" s="366"/>
      <c r="V633" s="366"/>
      <c r="W633" s="367"/>
      <c r="X633" s="366"/>
      <c r="Y633" s="367"/>
      <c r="Z633" s="366"/>
      <c r="AA633" s="367"/>
      <c r="AB633" s="366"/>
      <c r="AC633" s="367"/>
      <c r="AD633" s="368"/>
    </row>
    <row r="634" spans="1:30" s="369" customFormat="1" x14ac:dyDescent="0.25">
      <c r="A634" s="2"/>
      <c r="B634" s="2"/>
      <c r="C634" s="2"/>
      <c r="D634" s="2"/>
      <c r="E634" s="2"/>
      <c r="F634" s="2"/>
      <c r="G634" s="2"/>
      <c r="H634" s="2"/>
      <c r="I634" s="2"/>
      <c r="J634" s="629"/>
      <c r="K634" s="629"/>
      <c r="L634" s="629"/>
      <c r="M634" s="629"/>
      <c r="N634" s="629"/>
      <c r="O634" s="629"/>
      <c r="P634" s="629"/>
      <c r="Q634" s="366"/>
      <c r="R634" s="366"/>
      <c r="S634" s="366"/>
      <c r="T634" s="366"/>
      <c r="U634" s="366"/>
      <c r="V634" s="366"/>
      <c r="W634" s="367"/>
      <c r="X634" s="366"/>
      <c r="Y634" s="367"/>
      <c r="Z634" s="366"/>
      <c r="AA634" s="367"/>
      <c r="AB634" s="366"/>
      <c r="AC634" s="367"/>
      <c r="AD634" s="368"/>
    </row>
    <row r="635" spans="1:30" s="369" customFormat="1" x14ac:dyDescent="0.25">
      <c r="A635" s="2"/>
      <c r="B635" s="2"/>
      <c r="C635" s="2"/>
      <c r="D635" s="2"/>
      <c r="E635" s="2"/>
      <c r="F635" s="2"/>
      <c r="G635" s="2"/>
      <c r="H635" s="2"/>
      <c r="I635" s="2"/>
      <c r="J635" s="629"/>
      <c r="K635" s="629"/>
      <c r="L635" s="629"/>
      <c r="M635" s="629"/>
      <c r="N635" s="629"/>
      <c r="O635" s="629"/>
      <c r="P635" s="629"/>
      <c r="Q635" s="366"/>
      <c r="R635" s="366"/>
      <c r="S635" s="366"/>
      <c r="T635" s="366"/>
      <c r="U635" s="366"/>
      <c r="V635" s="366"/>
      <c r="W635" s="367"/>
      <c r="X635" s="366"/>
      <c r="Y635" s="367"/>
      <c r="Z635" s="366"/>
      <c r="AA635" s="367"/>
      <c r="AB635" s="366"/>
      <c r="AC635" s="367"/>
      <c r="AD635" s="368"/>
    </row>
    <row r="636" spans="1:30" s="369" customFormat="1" x14ac:dyDescent="0.25">
      <c r="A636" s="2"/>
      <c r="B636" s="2"/>
      <c r="C636" s="2"/>
      <c r="D636" s="2"/>
      <c r="E636" s="2"/>
      <c r="F636" s="2"/>
      <c r="G636" s="2"/>
      <c r="H636" s="2"/>
      <c r="I636" s="2"/>
      <c r="J636" s="629"/>
      <c r="K636" s="629"/>
      <c r="L636" s="629"/>
      <c r="M636" s="629"/>
      <c r="N636" s="629"/>
      <c r="O636" s="629"/>
      <c r="P636" s="629"/>
      <c r="Q636" s="366"/>
      <c r="R636" s="366"/>
      <c r="S636" s="366"/>
      <c r="T636" s="366"/>
      <c r="U636" s="366"/>
      <c r="V636" s="366"/>
      <c r="W636" s="367"/>
      <c r="X636" s="366"/>
      <c r="Y636" s="367"/>
      <c r="Z636" s="366"/>
      <c r="AA636" s="367"/>
      <c r="AB636" s="366"/>
      <c r="AC636" s="367"/>
      <c r="AD636" s="368"/>
    </row>
    <row r="637" spans="1:30" s="369" customFormat="1" x14ac:dyDescent="0.25">
      <c r="A637" s="2"/>
      <c r="B637" s="2"/>
      <c r="C637" s="2"/>
      <c r="D637" s="2"/>
      <c r="E637" s="2"/>
      <c r="F637" s="2"/>
      <c r="G637" s="2"/>
      <c r="H637" s="2"/>
      <c r="I637" s="2"/>
      <c r="J637" s="629"/>
      <c r="K637" s="629"/>
      <c r="L637" s="629"/>
      <c r="M637" s="629"/>
      <c r="N637" s="629"/>
      <c r="O637" s="629"/>
      <c r="P637" s="629"/>
      <c r="Q637" s="366"/>
      <c r="R637" s="366"/>
      <c r="S637" s="366"/>
      <c r="T637" s="366"/>
      <c r="U637" s="366"/>
      <c r="V637" s="366"/>
      <c r="W637" s="367"/>
      <c r="X637" s="366"/>
      <c r="Y637" s="367"/>
      <c r="Z637" s="366"/>
      <c r="AA637" s="367"/>
      <c r="AB637" s="366"/>
      <c r="AC637" s="367"/>
      <c r="AD637" s="368"/>
    </row>
    <row r="638" spans="1:30" s="369" customFormat="1" x14ac:dyDescent="0.25">
      <c r="A638" s="2"/>
      <c r="B638" s="2"/>
      <c r="C638" s="2"/>
      <c r="D638" s="2"/>
      <c r="E638" s="2"/>
      <c r="F638" s="2"/>
      <c r="G638" s="2"/>
      <c r="H638" s="2"/>
      <c r="I638" s="2"/>
      <c r="J638" s="629"/>
      <c r="K638" s="629"/>
      <c r="L638" s="629"/>
      <c r="M638" s="629"/>
      <c r="N638" s="629"/>
      <c r="O638" s="629"/>
      <c r="P638" s="629"/>
      <c r="Q638" s="366"/>
      <c r="R638" s="366"/>
      <c r="S638" s="366"/>
      <c r="T638" s="366"/>
      <c r="U638" s="366"/>
      <c r="V638" s="366"/>
      <c r="W638" s="367"/>
      <c r="X638" s="366"/>
      <c r="Y638" s="367"/>
      <c r="Z638" s="366"/>
      <c r="AA638" s="367"/>
      <c r="AB638" s="366"/>
      <c r="AC638" s="367"/>
      <c r="AD638" s="368"/>
    </row>
    <row r="639" spans="1:30" s="369" customFormat="1" x14ac:dyDescent="0.25">
      <c r="A639" s="2"/>
      <c r="B639" s="2"/>
      <c r="C639" s="2"/>
      <c r="D639" s="2"/>
      <c r="E639" s="2"/>
      <c r="F639" s="2"/>
      <c r="G639" s="2"/>
      <c r="H639" s="2"/>
      <c r="I639" s="2"/>
      <c r="J639" s="629"/>
      <c r="K639" s="629"/>
      <c r="L639" s="629"/>
      <c r="M639" s="629"/>
      <c r="N639" s="629"/>
      <c r="O639" s="629"/>
      <c r="P639" s="629"/>
      <c r="Q639" s="366"/>
      <c r="R639" s="366"/>
      <c r="S639" s="366"/>
      <c r="T639" s="366"/>
      <c r="U639" s="366"/>
      <c r="V639" s="366"/>
      <c r="W639" s="367"/>
      <c r="X639" s="366"/>
      <c r="Y639" s="367"/>
      <c r="Z639" s="366"/>
      <c r="AA639" s="367"/>
      <c r="AB639" s="366"/>
      <c r="AC639" s="367"/>
      <c r="AD639" s="368"/>
    </row>
    <row r="640" spans="1:30" s="369" customFormat="1" x14ac:dyDescent="0.25">
      <c r="A640" s="2"/>
      <c r="B640" s="2"/>
      <c r="C640" s="2"/>
      <c r="D640" s="2"/>
      <c r="E640" s="2"/>
      <c r="F640" s="2"/>
      <c r="G640" s="2"/>
      <c r="H640" s="2"/>
      <c r="I640" s="2"/>
      <c r="J640" s="629"/>
      <c r="K640" s="629"/>
      <c r="L640" s="629"/>
      <c r="M640" s="629"/>
      <c r="N640" s="629"/>
      <c r="O640" s="629"/>
      <c r="P640" s="629"/>
      <c r="Q640" s="366"/>
      <c r="R640" s="366"/>
      <c r="S640" s="366"/>
      <c r="T640" s="366"/>
      <c r="U640" s="366"/>
      <c r="V640" s="366"/>
      <c r="W640" s="367"/>
      <c r="X640" s="366"/>
      <c r="Y640" s="367"/>
      <c r="Z640" s="366"/>
      <c r="AA640" s="367"/>
      <c r="AB640" s="366"/>
      <c r="AC640" s="367"/>
      <c r="AD640" s="368"/>
    </row>
    <row r="641" spans="1:30" s="369" customFormat="1" x14ac:dyDescent="0.25">
      <c r="A641" s="2"/>
      <c r="B641" s="2"/>
      <c r="C641" s="2"/>
      <c r="D641" s="2"/>
      <c r="E641" s="2"/>
      <c r="F641" s="2"/>
      <c r="G641" s="2"/>
      <c r="H641" s="2"/>
      <c r="I641" s="2"/>
      <c r="J641" s="629"/>
      <c r="K641" s="629"/>
      <c r="L641" s="629"/>
      <c r="M641" s="629"/>
      <c r="N641" s="629"/>
      <c r="O641" s="629"/>
      <c r="P641" s="629"/>
      <c r="Q641" s="366"/>
      <c r="R641" s="366"/>
      <c r="S641" s="366"/>
      <c r="T641" s="366"/>
      <c r="U641" s="366"/>
      <c r="V641" s="366"/>
      <c r="W641" s="367"/>
      <c r="X641" s="366"/>
      <c r="Y641" s="367"/>
      <c r="Z641" s="366"/>
      <c r="AA641" s="367"/>
      <c r="AB641" s="366"/>
      <c r="AC641" s="367"/>
      <c r="AD641" s="368"/>
    </row>
    <row r="642" spans="1:30" s="369" customFormat="1" x14ac:dyDescent="0.25">
      <c r="A642" s="2"/>
      <c r="B642" s="2"/>
      <c r="C642" s="2"/>
      <c r="D642" s="2"/>
      <c r="E642" s="2"/>
      <c r="F642" s="2"/>
      <c r="G642" s="2"/>
      <c r="H642" s="2"/>
      <c r="I642" s="2"/>
      <c r="J642" s="629"/>
      <c r="K642" s="629"/>
      <c r="L642" s="629"/>
      <c r="M642" s="629"/>
      <c r="N642" s="629"/>
      <c r="O642" s="629"/>
      <c r="P642" s="629"/>
      <c r="Q642" s="366"/>
      <c r="R642" s="366"/>
      <c r="S642" s="366"/>
      <c r="T642" s="366"/>
      <c r="U642" s="366"/>
      <c r="V642" s="366"/>
      <c r="W642" s="367"/>
      <c r="X642" s="366"/>
      <c r="Y642" s="367"/>
      <c r="Z642" s="366"/>
      <c r="AA642" s="367"/>
      <c r="AB642" s="366"/>
      <c r="AC642" s="367"/>
      <c r="AD642" s="368"/>
    </row>
    <row r="643" spans="1:30" s="369" customFormat="1" x14ac:dyDescent="0.25">
      <c r="A643" s="2"/>
      <c r="B643" s="2"/>
      <c r="C643" s="2"/>
      <c r="D643" s="2"/>
      <c r="E643" s="2"/>
      <c r="F643" s="2"/>
      <c r="G643" s="2"/>
      <c r="H643" s="2"/>
      <c r="I643" s="2"/>
      <c r="J643" s="629"/>
      <c r="K643" s="629"/>
      <c r="L643" s="629"/>
      <c r="M643" s="629"/>
      <c r="N643" s="629"/>
      <c r="O643" s="629"/>
      <c r="P643" s="629"/>
      <c r="Q643" s="366"/>
      <c r="R643" s="366"/>
      <c r="S643" s="366"/>
      <c r="T643" s="366"/>
      <c r="U643" s="366"/>
      <c r="V643" s="366"/>
      <c r="W643" s="367"/>
      <c r="X643" s="366"/>
      <c r="Y643" s="367"/>
      <c r="Z643" s="366"/>
      <c r="AA643" s="367"/>
      <c r="AB643" s="366"/>
      <c r="AC643" s="367"/>
      <c r="AD643" s="368"/>
    </row>
    <row r="644" spans="1:30" s="369" customFormat="1" x14ac:dyDescent="0.25">
      <c r="A644" s="2"/>
      <c r="B644" s="2"/>
      <c r="C644" s="2"/>
      <c r="D644" s="2"/>
      <c r="E644" s="2"/>
      <c r="F644" s="2"/>
      <c r="G644" s="2"/>
      <c r="H644" s="2"/>
      <c r="I644" s="2"/>
      <c r="J644" s="629"/>
      <c r="K644" s="629"/>
      <c r="L644" s="629"/>
      <c r="M644" s="629"/>
      <c r="N644" s="629"/>
      <c r="O644" s="629"/>
      <c r="P644" s="629"/>
      <c r="Q644" s="366"/>
      <c r="R644" s="366"/>
      <c r="S644" s="366"/>
      <c r="T644" s="366"/>
      <c r="U644" s="366"/>
      <c r="V644" s="366"/>
      <c r="W644" s="367"/>
      <c r="X644" s="366"/>
      <c r="Y644" s="367"/>
      <c r="Z644" s="366"/>
      <c r="AA644" s="367"/>
      <c r="AB644" s="366"/>
      <c r="AC644" s="367"/>
      <c r="AD644" s="368"/>
    </row>
    <row r="645" spans="1:30" s="369" customFormat="1" x14ac:dyDescent="0.25">
      <c r="A645" s="2"/>
      <c r="B645" s="2"/>
      <c r="C645" s="2"/>
      <c r="D645" s="2"/>
      <c r="E645" s="2"/>
      <c r="F645" s="2"/>
      <c r="G645" s="2"/>
      <c r="H645" s="2"/>
      <c r="I645" s="2"/>
      <c r="J645" s="629"/>
      <c r="K645" s="629"/>
      <c r="L645" s="629"/>
      <c r="M645" s="629"/>
      <c r="N645" s="629"/>
      <c r="O645" s="629"/>
      <c r="P645" s="629"/>
      <c r="Q645" s="366"/>
      <c r="R645" s="366"/>
      <c r="S645" s="366"/>
      <c r="T645" s="366"/>
      <c r="U645" s="366"/>
      <c r="V645" s="366"/>
      <c r="W645" s="367"/>
      <c r="X645" s="366"/>
      <c r="Y645" s="367"/>
      <c r="Z645" s="366"/>
      <c r="AA645" s="367"/>
      <c r="AB645" s="366"/>
      <c r="AC645" s="367"/>
      <c r="AD645" s="368"/>
    </row>
    <row r="646" spans="1:30" s="369" customFormat="1" x14ac:dyDescent="0.25">
      <c r="A646" s="2"/>
      <c r="B646" s="2"/>
      <c r="C646" s="2"/>
      <c r="D646" s="2"/>
      <c r="E646" s="2"/>
      <c r="F646" s="2"/>
      <c r="G646" s="2"/>
      <c r="H646" s="2"/>
      <c r="I646" s="2"/>
      <c r="J646" s="629"/>
      <c r="K646" s="629"/>
      <c r="L646" s="629"/>
      <c r="M646" s="629"/>
      <c r="N646" s="629"/>
      <c r="O646" s="629"/>
      <c r="P646" s="629"/>
      <c r="Q646" s="366"/>
      <c r="R646" s="366"/>
      <c r="S646" s="366"/>
      <c r="T646" s="366"/>
      <c r="U646" s="366"/>
      <c r="V646" s="366"/>
      <c r="W646" s="367"/>
      <c r="X646" s="366"/>
      <c r="Y646" s="367"/>
      <c r="Z646" s="366"/>
      <c r="AA646" s="367"/>
      <c r="AB646" s="366"/>
      <c r="AC646" s="367"/>
      <c r="AD646" s="368"/>
    </row>
    <row r="647" spans="1:30" s="369" customFormat="1" x14ac:dyDescent="0.25">
      <c r="A647" s="2"/>
      <c r="B647" s="2"/>
      <c r="C647" s="2"/>
      <c r="D647" s="2"/>
      <c r="E647" s="2"/>
      <c r="F647" s="2"/>
      <c r="G647" s="2"/>
      <c r="H647" s="2"/>
      <c r="I647" s="2"/>
      <c r="J647" s="629"/>
      <c r="K647" s="629"/>
      <c r="L647" s="629"/>
      <c r="M647" s="629"/>
      <c r="N647" s="629"/>
      <c r="O647" s="629"/>
      <c r="P647" s="629"/>
      <c r="Q647" s="366"/>
      <c r="R647" s="366"/>
      <c r="S647" s="366"/>
      <c r="T647" s="366"/>
      <c r="U647" s="366"/>
      <c r="V647" s="366"/>
      <c r="W647" s="367"/>
      <c r="X647" s="366"/>
      <c r="Y647" s="367"/>
      <c r="Z647" s="366"/>
      <c r="AA647" s="367"/>
      <c r="AB647" s="366"/>
      <c r="AC647" s="367"/>
      <c r="AD647" s="368"/>
    </row>
    <row r="648" spans="1:30" s="369" customFormat="1" x14ac:dyDescent="0.25">
      <c r="A648" s="2"/>
      <c r="B648" s="2"/>
      <c r="C648" s="2"/>
      <c r="D648" s="2"/>
      <c r="E648" s="2"/>
      <c r="F648" s="2"/>
      <c r="G648" s="2"/>
      <c r="H648" s="2"/>
      <c r="I648" s="2"/>
      <c r="J648" s="629"/>
      <c r="K648" s="629"/>
      <c r="L648" s="629"/>
      <c r="M648" s="629"/>
      <c r="N648" s="629"/>
      <c r="O648" s="629"/>
      <c r="P648" s="629"/>
      <c r="Q648" s="366"/>
      <c r="R648" s="366"/>
      <c r="S648" s="366"/>
      <c r="T648" s="366"/>
      <c r="U648" s="366"/>
      <c r="V648" s="366"/>
      <c r="W648" s="367"/>
      <c r="X648" s="366"/>
      <c r="Y648" s="367"/>
      <c r="Z648" s="366"/>
      <c r="AA648" s="367"/>
      <c r="AB648" s="366"/>
      <c r="AC648" s="367"/>
      <c r="AD648" s="368"/>
    </row>
    <row r="649" spans="1:30" s="369" customFormat="1" x14ac:dyDescent="0.25">
      <c r="A649" s="2"/>
      <c r="B649" s="2"/>
      <c r="C649" s="2"/>
      <c r="D649" s="2"/>
      <c r="E649" s="2"/>
      <c r="F649" s="2"/>
      <c r="G649" s="2"/>
      <c r="H649" s="2"/>
      <c r="I649" s="2"/>
      <c r="J649" s="629"/>
      <c r="K649" s="629"/>
      <c r="L649" s="629"/>
      <c r="M649" s="629"/>
      <c r="N649" s="629"/>
      <c r="O649" s="629"/>
      <c r="P649" s="629"/>
      <c r="Q649" s="366"/>
      <c r="R649" s="366"/>
      <c r="S649" s="366"/>
      <c r="T649" s="366"/>
      <c r="U649" s="366"/>
      <c r="V649" s="366"/>
      <c r="W649" s="367"/>
      <c r="X649" s="366"/>
      <c r="Y649" s="367"/>
      <c r="Z649" s="366"/>
      <c r="AA649" s="367"/>
      <c r="AB649" s="366"/>
      <c r="AC649" s="367"/>
      <c r="AD649" s="368"/>
    </row>
    <row r="650" spans="1:30" s="369" customFormat="1" x14ac:dyDescent="0.25">
      <c r="A650" s="2"/>
      <c r="B650" s="2"/>
      <c r="C650" s="2"/>
      <c r="D650" s="2"/>
      <c r="E650" s="2"/>
      <c r="F650" s="2"/>
      <c r="G650" s="2"/>
      <c r="H650" s="2"/>
      <c r="I650" s="2"/>
      <c r="J650" s="629"/>
      <c r="K650" s="629"/>
      <c r="L650" s="629"/>
      <c r="M650" s="629"/>
      <c r="N650" s="629"/>
      <c r="O650" s="629"/>
      <c r="P650" s="629"/>
      <c r="Q650" s="366"/>
      <c r="R650" s="366"/>
      <c r="S650" s="366"/>
      <c r="T650" s="366"/>
      <c r="U650" s="366"/>
      <c r="V650" s="366"/>
      <c r="W650" s="367"/>
      <c r="X650" s="366"/>
      <c r="Y650" s="367"/>
      <c r="Z650" s="366"/>
      <c r="AA650" s="367"/>
      <c r="AB650" s="366"/>
      <c r="AC650" s="367"/>
      <c r="AD650" s="368"/>
    </row>
    <row r="651" spans="1:30" s="369" customFormat="1" x14ac:dyDescent="0.25">
      <c r="A651" s="2"/>
      <c r="B651" s="2"/>
      <c r="C651" s="2"/>
      <c r="D651" s="2"/>
      <c r="E651" s="2"/>
      <c r="F651" s="2"/>
      <c r="G651" s="2"/>
      <c r="H651" s="2"/>
      <c r="I651" s="2"/>
      <c r="J651" s="629"/>
      <c r="K651" s="629"/>
      <c r="L651" s="629"/>
      <c r="M651" s="629"/>
      <c r="N651" s="629"/>
      <c r="O651" s="629"/>
      <c r="P651" s="629"/>
      <c r="Q651" s="366"/>
      <c r="R651" s="366"/>
      <c r="S651" s="366"/>
      <c r="T651" s="366"/>
      <c r="U651" s="366"/>
      <c r="V651" s="366"/>
      <c r="W651" s="367"/>
      <c r="X651" s="366"/>
      <c r="Y651" s="367"/>
      <c r="Z651" s="366"/>
      <c r="AA651" s="367"/>
      <c r="AB651" s="366"/>
      <c r="AC651" s="367"/>
      <c r="AD651" s="368"/>
    </row>
    <row r="652" spans="1:30" s="369" customFormat="1" x14ac:dyDescent="0.25">
      <c r="A652" s="2"/>
      <c r="B652" s="2"/>
      <c r="C652" s="2"/>
      <c r="D652" s="2"/>
      <c r="E652" s="2"/>
      <c r="F652" s="2"/>
      <c r="G652" s="2"/>
      <c r="H652" s="2"/>
      <c r="I652" s="2"/>
      <c r="J652" s="629"/>
      <c r="K652" s="629"/>
      <c r="L652" s="629"/>
      <c r="M652" s="629"/>
      <c r="N652" s="629"/>
      <c r="O652" s="629"/>
      <c r="P652" s="629"/>
      <c r="Q652" s="366"/>
      <c r="R652" s="366"/>
      <c r="S652" s="366"/>
      <c r="T652" s="366"/>
      <c r="U652" s="366"/>
      <c r="V652" s="366"/>
      <c r="W652" s="367"/>
      <c r="X652" s="366"/>
      <c r="Y652" s="367"/>
      <c r="Z652" s="366"/>
      <c r="AA652" s="367"/>
      <c r="AB652" s="366"/>
      <c r="AC652" s="367"/>
      <c r="AD652" s="368"/>
    </row>
    <row r="653" spans="1:30" s="369" customFormat="1" x14ac:dyDescent="0.25">
      <c r="A653" s="2"/>
      <c r="B653" s="2"/>
      <c r="C653" s="2"/>
      <c r="D653" s="2"/>
      <c r="E653" s="2"/>
      <c r="F653" s="2"/>
      <c r="G653" s="2"/>
      <c r="H653" s="2"/>
      <c r="I653" s="2"/>
      <c r="J653" s="629"/>
      <c r="K653" s="629"/>
      <c r="L653" s="629"/>
      <c r="M653" s="629"/>
      <c r="N653" s="629"/>
      <c r="O653" s="629"/>
      <c r="P653" s="629"/>
      <c r="Q653" s="366"/>
      <c r="R653" s="366"/>
      <c r="S653" s="366"/>
      <c r="T653" s="366"/>
      <c r="U653" s="366"/>
      <c r="V653" s="366"/>
      <c r="W653" s="367"/>
      <c r="X653" s="366"/>
      <c r="Y653" s="367"/>
      <c r="Z653" s="366"/>
      <c r="AA653" s="367"/>
      <c r="AB653" s="366"/>
      <c r="AC653" s="367"/>
      <c r="AD653" s="368"/>
    </row>
    <row r="654" spans="1:30" s="369" customFormat="1" x14ac:dyDescent="0.25">
      <c r="A654" s="2"/>
      <c r="B654" s="2"/>
      <c r="C654" s="2"/>
      <c r="D654" s="2"/>
      <c r="E654" s="2"/>
      <c r="F654" s="2"/>
      <c r="G654" s="2"/>
      <c r="H654" s="2"/>
      <c r="I654" s="2"/>
      <c r="J654" s="629"/>
      <c r="K654" s="629"/>
      <c r="L654" s="629"/>
      <c r="M654" s="629"/>
      <c r="N654" s="629"/>
      <c r="O654" s="629"/>
      <c r="P654" s="629"/>
      <c r="Q654" s="366"/>
      <c r="R654" s="366"/>
      <c r="S654" s="366"/>
      <c r="T654" s="366"/>
      <c r="U654" s="366"/>
      <c r="V654" s="366"/>
      <c r="W654" s="367"/>
      <c r="X654" s="366"/>
      <c r="Y654" s="367"/>
      <c r="Z654" s="366"/>
      <c r="AA654" s="367"/>
      <c r="AB654" s="366"/>
      <c r="AC654" s="367"/>
      <c r="AD654" s="368"/>
    </row>
    <row r="655" spans="1:30" s="369" customFormat="1" x14ac:dyDescent="0.25">
      <c r="A655" s="2"/>
      <c r="B655" s="2"/>
      <c r="C655" s="2"/>
      <c r="D655" s="2"/>
      <c r="E655" s="2"/>
      <c r="F655" s="2"/>
      <c r="G655" s="2"/>
      <c r="H655" s="2"/>
      <c r="I655" s="2"/>
      <c r="J655" s="629"/>
      <c r="K655" s="629"/>
      <c r="L655" s="629"/>
      <c r="M655" s="629"/>
      <c r="N655" s="629"/>
      <c r="O655" s="629"/>
      <c r="P655" s="629"/>
      <c r="Q655" s="366"/>
      <c r="R655" s="366"/>
      <c r="S655" s="366"/>
      <c r="T655" s="366"/>
      <c r="U655" s="366"/>
      <c r="V655" s="366"/>
      <c r="W655" s="367"/>
      <c r="X655" s="366"/>
      <c r="Y655" s="367"/>
      <c r="Z655" s="366"/>
      <c r="AA655" s="367"/>
      <c r="AB655" s="366"/>
      <c r="AC655" s="367"/>
      <c r="AD655" s="368"/>
    </row>
    <row r="656" spans="1:30" s="369" customFormat="1" x14ac:dyDescent="0.25">
      <c r="A656" s="2"/>
      <c r="B656" s="2"/>
      <c r="C656" s="2"/>
      <c r="D656" s="2"/>
      <c r="E656" s="2"/>
      <c r="F656" s="2"/>
      <c r="G656" s="2"/>
      <c r="H656" s="2"/>
      <c r="I656" s="2"/>
      <c r="J656" s="629"/>
      <c r="K656" s="629"/>
      <c r="L656" s="629"/>
      <c r="M656" s="629"/>
      <c r="N656" s="629"/>
      <c r="O656" s="629"/>
      <c r="P656" s="629"/>
      <c r="Q656" s="366"/>
      <c r="R656" s="366"/>
      <c r="S656" s="366"/>
      <c r="T656" s="366"/>
      <c r="U656" s="366"/>
      <c r="V656" s="366"/>
      <c r="W656" s="367"/>
      <c r="X656" s="366"/>
      <c r="Y656" s="367"/>
      <c r="Z656" s="366"/>
      <c r="AA656" s="367"/>
      <c r="AB656" s="366"/>
      <c r="AC656" s="367"/>
      <c r="AD656" s="368"/>
    </row>
    <row r="657" spans="1:30" s="369" customFormat="1" x14ac:dyDescent="0.25">
      <c r="A657" s="2"/>
      <c r="B657" s="2"/>
      <c r="C657" s="2"/>
      <c r="D657" s="2"/>
      <c r="E657" s="2"/>
      <c r="F657" s="2"/>
      <c r="G657" s="2"/>
      <c r="H657" s="2"/>
      <c r="I657" s="2"/>
      <c r="J657" s="629"/>
      <c r="K657" s="629"/>
      <c r="L657" s="629"/>
      <c r="M657" s="629"/>
      <c r="N657" s="629"/>
      <c r="O657" s="629"/>
      <c r="P657" s="629"/>
      <c r="Q657" s="366"/>
      <c r="R657" s="366"/>
      <c r="S657" s="366"/>
      <c r="T657" s="366"/>
      <c r="U657" s="366"/>
      <c r="V657" s="366"/>
      <c r="W657" s="367"/>
      <c r="X657" s="366"/>
      <c r="Y657" s="367"/>
      <c r="Z657" s="366"/>
      <c r="AA657" s="367"/>
      <c r="AB657" s="366"/>
      <c r="AC657" s="367"/>
      <c r="AD657" s="368"/>
    </row>
    <row r="658" spans="1:30" s="369" customFormat="1" x14ac:dyDescent="0.25">
      <c r="A658" s="2"/>
      <c r="B658" s="2"/>
      <c r="C658" s="2"/>
      <c r="D658" s="2"/>
      <c r="E658" s="2"/>
      <c r="F658" s="2"/>
      <c r="G658" s="2"/>
      <c r="H658" s="2"/>
      <c r="I658" s="2"/>
      <c r="J658" s="629"/>
      <c r="K658" s="629"/>
      <c r="L658" s="629"/>
      <c r="M658" s="629"/>
      <c r="N658" s="629"/>
      <c r="O658" s="629"/>
      <c r="P658" s="629"/>
      <c r="Q658" s="366"/>
      <c r="R658" s="366"/>
      <c r="S658" s="366"/>
      <c r="T658" s="366"/>
      <c r="U658" s="366"/>
      <c r="V658" s="366"/>
      <c r="W658" s="367"/>
      <c r="X658" s="366"/>
      <c r="Y658" s="367"/>
      <c r="Z658" s="366"/>
      <c r="AA658" s="367"/>
      <c r="AB658" s="366"/>
      <c r="AC658" s="367"/>
      <c r="AD658" s="368"/>
    </row>
    <row r="659" spans="1:30" s="369" customFormat="1" x14ac:dyDescent="0.25">
      <c r="A659" s="2"/>
      <c r="B659" s="2"/>
      <c r="C659" s="2"/>
      <c r="D659" s="2"/>
      <c r="E659" s="2"/>
      <c r="F659" s="2"/>
      <c r="G659" s="2"/>
      <c r="H659" s="2"/>
      <c r="I659" s="2"/>
      <c r="J659" s="629"/>
      <c r="K659" s="629"/>
      <c r="L659" s="629"/>
      <c r="M659" s="629"/>
      <c r="N659" s="629"/>
      <c r="O659" s="629"/>
      <c r="P659" s="629"/>
      <c r="Q659" s="366"/>
      <c r="R659" s="366"/>
      <c r="S659" s="366"/>
      <c r="T659" s="366"/>
      <c r="U659" s="366"/>
      <c r="V659" s="366"/>
      <c r="W659" s="367"/>
      <c r="X659" s="366"/>
      <c r="Y659" s="367"/>
      <c r="Z659" s="366"/>
      <c r="AA659" s="367"/>
      <c r="AB659" s="366"/>
      <c r="AC659" s="367"/>
      <c r="AD659" s="368"/>
    </row>
    <row r="660" spans="1:30" s="369" customFormat="1" x14ac:dyDescent="0.25">
      <c r="A660" s="2"/>
      <c r="B660" s="2"/>
      <c r="C660" s="2"/>
      <c r="D660" s="2"/>
      <c r="E660" s="2"/>
      <c r="F660" s="2"/>
      <c r="G660" s="2"/>
      <c r="H660" s="2"/>
      <c r="I660" s="2"/>
      <c r="J660" s="629"/>
      <c r="K660" s="629"/>
      <c r="L660" s="629"/>
      <c r="M660" s="629"/>
      <c r="N660" s="629"/>
      <c r="O660" s="629"/>
      <c r="P660" s="629"/>
      <c r="Q660" s="366"/>
      <c r="R660" s="366"/>
      <c r="S660" s="366"/>
      <c r="T660" s="366"/>
      <c r="U660" s="366"/>
      <c r="V660" s="366"/>
      <c r="W660" s="367"/>
      <c r="X660" s="366"/>
      <c r="Y660" s="367"/>
      <c r="Z660" s="366"/>
      <c r="AA660" s="367"/>
      <c r="AB660" s="366"/>
      <c r="AC660" s="367"/>
      <c r="AD660" s="368"/>
    </row>
    <row r="661" spans="1:30" s="369" customFormat="1" x14ac:dyDescent="0.25">
      <c r="A661" s="2"/>
      <c r="B661" s="2"/>
      <c r="C661" s="2"/>
      <c r="D661" s="2"/>
      <c r="E661" s="2"/>
      <c r="F661" s="2"/>
      <c r="G661" s="2"/>
      <c r="H661" s="2"/>
      <c r="I661" s="2"/>
      <c r="J661" s="629"/>
      <c r="K661" s="629"/>
      <c r="L661" s="629"/>
      <c r="M661" s="629"/>
      <c r="N661" s="629"/>
      <c r="O661" s="629"/>
      <c r="P661" s="629"/>
      <c r="Q661" s="366"/>
      <c r="R661" s="366"/>
      <c r="S661" s="366"/>
      <c r="T661" s="366"/>
      <c r="U661" s="366"/>
      <c r="V661" s="366"/>
      <c r="W661" s="367"/>
      <c r="X661" s="366"/>
      <c r="Y661" s="367"/>
      <c r="Z661" s="366"/>
      <c r="AA661" s="367"/>
      <c r="AB661" s="366"/>
      <c r="AC661" s="367"/>
      <c r="AD661" s="368"/>
    </row>
    <row r="662" spans="1:30" s="369" customFormat="1" x14ac:dyDescent="0.25">
      <c r="A662" s="2"/>
      <c r="B662" s="2"/>
      <c r="C662" s="2"/>
      <c r="D662" s="2"/>
      <c r="E662" s="2"/>
      <c r="F662" s="2"/>
      <c r="G662" s="2"/>
      <c r="H662" s="2"/>
      <c r="I662" s="2"/>
      <c r="J662" s="629"/>
      <c r="K662" s="629"/>
      <c r="L662" s="629"/>
      <c r="M662" s="629"/>
      <c r="N662" s="629"/>
      <c r="O662" s="629"/>
      <c r="P662" s="629"/>
      <c r="Q662" s="366"/>
      <c r="R662" s="366"/>
      <c r="S662" s="366"/>
      <c r="T662" s="366"/>
      <c r="U662" s="366"/>
      <c r="V662" s="366"/>
      <c r="W662" s="367"/>
      <c r="X662" s="366"/>
      <c r="Y662" s="367"/>
      <c r="Z662" s="366"/>
      <c r="AA662" s="367"/>
      <c r="AB662" s="366"/>
      <c r="AC662" s="367"/>
      <c r="AD662" s="368"/>
    </row>
    <row r="663" spans="1:30" s="369" customFormat="1" x14ac:dyDescent="0.25">
      <c r="A663" s="2"/>
      <c r="B663" s="2"/>
      <c r="C663" s="2"/>
      <c r="D663" s="2"/>
      <c r="E663" s="2"/>
      <c r="F663" s="2"/>
      <c r="G663" s="2"/>
      <c r="H663" s="2"/>
      <c r="I663" s="2"/>
      <c r="J663" s="629"/>
      <c r="K663" s="629"/>
      <c r="L663" s="629"/>
      <c r="M663" s="629"/>
      <c r="N663" s="629"/>
      <c r="O663" s="629"/>
      <c r="P663" s="629"/>
      <c r="Q663" s="366"/>
      <c r="R663" s="366"/>
      <c r="S663" s="366"/>
      <c r="T663" s="366"/>
      <c r="U663" s="366"/>
      <c r="V663" s="366"/>
      <c r="W663" s="367"/>
      <c r="X663" s="366"/>
      <c r="Y663" s="367"/>
      <c r="Z663" s="366"/>
      <c r="AA663" s="367"/>
      <c r="AB663" s="366"/>
      <c r="AC663" s="367"/>
      <c r="AD663" s="368"/>
    </row>
    <row r="664" spans="1:30" s="369" customFormat="1" x14ac:dyDescent="0.25">
      <c r="A664" s="2"/>
      <c r="B664" s="2"/>
      <c r="C664" s="2"/>
      <c r="D664" s="2"/>
      <c r="E664" s="2"/>
      <c r="F664" s="2"/>
      <c r="G664" s="2"/>
      <c r="H664" s="2"/>
      <c r="I664" s="2"/>
      <c r="J664" s="629"/>
      <c r="K664" s="629"/>
      <c r="L664" s="629"/>
      <c r="M664" s="629"/>
      <c r="N664" s="629"/>
      <c r="O664" s="629"/>
      <c r="P664" s="629"/>
      <c r="Q664" s="366"/>
      <c r="R664" s="366"/>
      <c r="S664" s="366"/>
      <c r="T664" s="366"/>
      <c r="U664" s="366"/>
      <c r="V664" s="366"/>
      <c r="W664" s="367"/>
      <c r="X664" s="366"/>
      <c r="Y664" s="367"/>
      <c r="Z664" s="366"/>
      <c r="AA664" s="367"/>
      <c r="AB664" s="366"/>
      <c r="AC664" s="367"/>
      <c r="AD664" s="368"/>
    </row>
    <row r="665" spans="1:30" s="369" customFormat="1" x14ac:dyDescent="0.25">
      <c r="A665" s="2"/>
      <c r="B665" s="2"/>
      <c r="C665" s="2"/>
      <c r="D665" s="2"/>
      <c r="E665" s="2"/>
      <c r="F665" s="2"/>
      <c r="G665" s="2"/>
      <c r="H665" s="2"/>
      <c r="I665" s="2"/>
      <c r="J665" s="629"/>
      <c r="K665" s="629"/>
      <c r="L665" s="629"/>
      <c r="M665" s="629"/>
      <c r="N665" s="629"/>
      <c r="O665" s="629"/>
      <c r="P665" s="629"/>
      <c r="Q665" s="366"/>
      <c r="R665" s="366"/>
      <c r="S665" s="366"/>
      <c r="T665" s="366"/>
      <c r="U665" s="366"/>
      <c r="V665" s="366"/>
      <c r="W665" s="367"/>
      <c r="X665" s="366"/>
      <c r="Y665" s="367"/>
      <c r="Z665" s="366"/>
      <c r="AA665" s="367"/>
      <c r="AB665" s="366"/>
      <c r="AC665" s="367"/>
      <c r="AD665" s="368"/>
    </row>
    <row r="666" spans="1:30" s="369" customFormat="1" x14ac:dyDescent="0.25">
      <c r="A666" s="2"/>
      <c r="B666" s="2"/>
      <c r="C666" s="2"/>
      <c r="D666" s="2"/>
      <c r="E666" s="2"/>
      <c r="F666" s="2"/>
      <c r="G666" s="2"/>
      <c r="H666" s="2"/>
      <c r="I666" s="2"/>
      <c r="J666" s="629"/>
      <c r="K666" s="629"/>
      <c r="L666" s="629"/>
      <c r="M666" s="629"/>
      <c r="N666" s="629"/>
      <c r="O666" s="629"/>
      <c r="P666" s="629"/>
      <c r="Q666" s="366"/>
      <c r="R666" s="366"/>
      <c r="S666" s="366"/>
      <c r="T666" s="366"/>
      <c r="U666" s="366"/>
      <c r="V666" s="366"/>
      <c r="W666" s="367"/>
      <c r="X666" s="366"/>
      <c r="Y666" s="367"/>
      <c r="Z666" s="366"/>
      <c r="AA666" s="367"/>
      <c r="AB666" s="366"/>
      <c r="AC666" s="367"/>
      <c r="AD666" s="368"/>
    </row>
    <row r="667" spans="1:30" s="369" customFormat="1" x14ac:dyDescent="0.25">
      <c r="A667" s="2"/>
      <c r="B667" s="2"/>
      <c r="C667" s="2"/>
      <c r="D667" s="2"/>
      <c r="E667" s="2"/>
      <c r="F667" s="2"/>
      <c r="G667" s="2"/>
      <c r="H667" s="2"/>
      <c r="I667" s="2"/>
      <c r="J667" s="629"/>
      <c r="K667" s="629"/>
      <c r="L667" s="629"/>
      <c r="M667" s="629"/>
      <c r="N667" s="629"/>
      <c r="O667" s="629"/>
      <c r="P667" s="629"/>
      <c r="Q667" s="366"/>
      <c r="R667" s="366"/>
      <c r="S667" s="366"/>
      <c r="T667" s="366"/>
      <c r="U667" s="366"/>
      <c r="V667" s="366"/>
      <c r="W667" s="367"/>
      <c r="X667" s="366"/>
      <c r="Y667" s="367"/>
      <c r="Z667" s="366"/>
      <c r="AA667" s="367"/>
      <c r="AB667" s="366"/>
      <c r="AC667" s="367"/>
      <c r="AD667" s="368"/>
    </row>
    <row r="668" spans="1:30" s="369" customFormat="1" x14ac:dyDescent="0.25">
      <c r="A668" s="2"/>
      <c r="B668" s="2"/>
      <c r="C668" s="2"/>
      <c r="D668" s="2"/>
      <c r="E668" s="2"/>
      <c r="F668" s="2"/>
      <c r="G668" s="2"/>
      <c r="H668" s="2"/>
      <c r="I668" s="2"/>
      <c r="J668" s="629"/>
      <c r="K668" s="629"/>
      <c r="L668" s="629"/>
      <c r="M668" s="629"/>
      <c r="N668" s="629"/>
      <c r="O668" s="629"/>
      <c r="P668" s="629"/>
      <c r="Q668" s="366"/>
      <c r="R668" s="366"/>
      <c r="S668" s="366"/>
      <c r="T668" s="366"/>
      <c r="U668" s="366"/>
      <c r="V668" s="366"/>
      <c r="W668" s="367"/>
      <c r="X668" s="366"/>
      <c r="Y668" s="367"/>
      <c r="Z668" s="366"/>
      <c r="AA668" s="367"/>
      <c r="AB668" s="366"/>
      <c r="AC668" s="367"/>
      <c r="AD668" s="368"/>
    </row>
    <row r="669" spans="1:30" s="369" customFormat="1" x14ac:dyDescent="0.25">
      <c r="A669" s="2"/>
      <c r="B669" s="2"/>
      <c r="C669" s="2"/>
      <c r="D669" s="2"/>
      <c r="E669" s="2"/>
      <c r="F669" s="2"/>
      <c r="G669" s="2"/>
      <c r="H669" s="2"/>
      <c r="I669" s="2"/>
      <c r="J669" s="629"/>
      <c r="K669" s="629"/>
      <c r="L669" s="629"/>
      <c r="M669" s="629"/>
      <c r="N669" s="629"/>
      <c r="O669" s="629"/>
      <c r="P669" s="629"/>
      <c r="Q669" s="366"/>
      <c r="R669" s="366"/>
      <c r="S669" s="366"/>
      <c r="T669" s="366"/>
      <c r="U669" s="366"/>
      <c r="V669" s="366"/>
      <c r="W669" s="367"/>
      <c r="X669" s="366"/>
      <c r="Y669" s="367"/>
      <c r="Z669" s="366"/>
      <c r="AA669" s="367"/>
      <c r="AB669" s="366"/>
      <c r="AC669" s="367"/>
      <c r="AD669" s="368"/>
    </row>
    <row r="670" spans="1:30" s="369" customFormat="1" x14ac:dyDescent="0.25">
      <c r="A670" s="2"/>
      <c r="B670" s="2"/>
      <c r="C670" s="2"/>
      <c r="D670" s="2"/>
      <c r="E670" s="2"/>
      <c r="F670" s="2"/>
      <c r="G670" s="2"/>
      <c r="H670" s="2"/>
      <c r="I670" s="2"/>
      <c r="J670" s="629"/>
      <c r="K670" s="629"/>
      <c r="L670" s="629"/>
      <c r="M670" s="629"/>
      <c r="N670" s="629"/>
      <c r="O670" s="629"/>
      <c r="P670" s="629"/>
      <c r="Q670" s="366"/>
      <c r="R670" s="366"/>
      <c r="S670" s="366"/>
      <c r="T670" s="366"/>
      <c r="U670" s="366"/>
      <c r="V670" s="366"/>
      <c r="W670" s="367"/>
      <c r="X670" s="366"/>
      <c r="Y670" s="367"/>
      <c r="Z670" s="366"/>
      <c r="AA670" s="367"/>
      <c r="AB670" s="366"/>
      <c r="AC670" s="367"/>
      <c r="AD670" s="368"/>
    </row>
    <row r="671" spans="1:30" s="369" customFormat="1" x14ac:dyDescent="0.25">
      <c r="A671" s="2"/>
      <c r="B671" s="2"/>
      <c r="C671" s="2"/>
      <c r="D671" s="2"/>
      <c r="E671" s="2"/>
      <c r="F671" s="2"/>
      <c r="G671" s="2"/>
      <c r="H671" s="2"/>
      <c r="I671" s="2"/>
      <c r="J671" s="629"/>
      <c r="K671" s="629"/>
      <c r="L671" s="629"/>
      <c r="M671" s="629"/>
      <c r="N671" s="629"/>
      <c r="O671" s="629"/>
      <c r="P671" s="629"/>
      <c r="Q671" s="366"/>
      <c r="R671" s="366"/>
      <c r="S671" s="366"/>
      <c r="T671" s="366"/>
      <c r="U671" s="366"/>
      <c r="V671" s="366"/>
      <c r="W671" s="367"/>
      <c r="X671" s="366"/>
      <c r="Y671" s="367"/>
      <c r="Z671" s="366"/>
      <c r="AA671" s="367"/>
      <c r="AB671" s="366"/>
      <c r="AC671" s="367"/>
      <c r="AD671" s="368"/>
    </row>
    <row r="672" spans="1:30" s="369" customFormat="1" x14ac:dyDescent="0.25">
      <c r="A672" s="2"/>
      <c r="B672" s="2"/>
      <c r="C672" s="2"/>
      <c r="D672" s="2"/>
      <c r="E672" s="2"/>
      <c r="F672" s="2"/>
      <c r="G672" s="2"/>
      <c r="H672" s="2"/>
      <c r="I672" s="2"/>
      <c r="J672" s="629"/>
      <c r="K672" s="629"/>
      <c r="L672" s="629"/>
      <c r="M672" s="629"/>
      <c r="N672" s="629"/>
      <c r="O672" s="629"/>
      <c r="P672" s="629"/>
      <c r="Q672" s="366"/>
      <c r="R672" s="366"/>
      <c r="S672" s="366"/>
      <c r="T672" s="366"/>
      <c r="U672" s="366"/>
      <c r="V672" s="366"/>
      <c r="W672" s="367"/>
      <c r="X672" s="366"/>
      <c r="Y672" s="367"/>
      <c r="Z672" s="366"/>
      <c r="AA672" s="367"/>
      <c r="AB672" s="366"/>
      <c r="AC672" s="367"/>
      <c r="AD672" s="368"/>
    </row>
    <row r="673" spans="1:30" s="369" customFormat="1" x14ac:dyDescent="0.25">
      <c r="A673" s="2"/>
      <c r="B673" s="2"/>
      <c r="C673" s="2"/>
      <c r="D673" s="2"/>
      <c r="E673" s="2"/>
      <c r="F673" s="2"/>
      <c r="G673" s="2"/>
      <c r="H673" s="2"/>
      <c r="I673" s="2"/>
      <c r="J673" s="629"/>
      <c r="K673" s="629"/>
      <c r="L673" s="629"/>
      <c r="M673" s="629"/>
      <c r="N673" s="629"/>
      <c r="O673" s="629"/>
      <c r="P673" s="629"/>
      <c r="Q673" s="366"/>
      <c r="R673" s="366"/>
      <c r="S673" s="366"/>
      <c r="T673" s="366"/>
      <c r="U673" s="366"/>
      <c r="V673" s="366"/>
      <c r="W673" s="367"/>
      <c r="X673" s="366"/>
      <c r="Y673" s="367"/>
      <c r="Z673" s="366"/>
      <c r="AA673" s="367"/>
      <c r="AB673" s="366"/>
      <c r="AC673" s="367"/>
      <c r="AD673" s="368"/>
    </row>
    <row r="674" spans="1:30" s="369" customFormat="1" x14ac:dyDescent="0.25">
      <c r="A674" s="2"/>
      <c r="B674" s="2"/>
      <c r="C674" s="2"/>
      <c r="D674" s="2"/>
      <c r="E674" s="2"/>
      <c r="F674" s="2"/>
      <c r="G674" s="2"/>
      <c r="H674" s="2"/>
      <c r="I674" s="2"/>
      <c r="J674" s="629"/>
      <c r="K674" s="629"/>
      <c r="L674" s="629"/>
      <c r="M674" s="629"/>
      <c r="N674" s="629"/>
      <c r="O674" s="629"/>
      <c r="P674" s="629"/>
      <c r="Q674" s="366"/>
      <c r="R674" s="366"/>
      <c r="S674" s="366"/>
      <c r="T674" s="366"/>
      <c r="U674" s="366"/>
      <c r="V674" s="366"/>
      <c r="W674" s="367"/>
      <c r="X674" s="366"/>
      <c r="Y674" s="367"/>
      <c r="Z674" s="366"/>
      <c r="AA674" s="367"/>
      <c r="AB674" s="366"/>
      <c r="AC674" s="367"/>
      <c r="AD674" s="368"/>
    </row>
    <row r="675" spans="1:30" s="369" customFormat="1" x14ac:dyDescent="0.25">
      <c r="A675" s="2"/>
      <c r="B675" s="2"/>
      <c r="C675" s="2"/>
      <c r="D675" s="2"/>
      <c r="E675" s="2"/>
      <c r="F675" s="2"/>
      <c r="G675" s="2"/>
      <c r="H675" s="2"/>
      <c r="I675" s="2"/>
      <c r="J675" s="629"/>
      <c r="K675" s="629"/>
      <c r="L675" s="629"/>
      <c r="M675" s="629"/>
      <c r="N675" s="629"/>
      <c r="O675" s="629"/>
      <c r="P675" s="629"/>
      <c r="Q675" s="366"/>
      <c r="R675" s="366"/>
      <c r="S675" s="366"/>
      <c r="T675" s="366"/>
      <c r="U675" s="366"/>
      <c r="V675" s="366"/>
      <c r="W675" s="367"/>
      <c r="X675" s="366"/>
      <c r="Y675" s="367"/>
      <c r="Z675" s="366"/>
      <c r="AA675" s="367"/>
      <c r="AB675" s="366"/>
      <c r="AC675" s="367"/>
      <c r="AD675" s="368"/>
    </row>
    <row r="676" spans="1:30" s="369" customFormat="1" x14ac:dyDescent="0.25">
      <c r="A676" s="2"/>
      <c r="B676" s="2"/>
      <c r="C676" s="2"/>
      <c r="D676" s="2"/>
      <c r="E676" s="2"/>
      <c r="F676" s="2"/>
      <c r="G676" s="2"/>
      <c r="H676" s="2"/>
      <c r="I676" s="2"/>
      <c r="J676" s="629"/>
      <c r="K676" s="629"/>
      <c r="L676" s="629"/>
      <c r="M676" s="629"/>
      <c r="N676" s="629"/>
      <c r="O676" s="629"/>
      <c r="P676" s="629"/>
      <c r="Q676" s="366"/>
      <c r="R676" s="366"/>
      <c r="S676" s="366"/>
      <c r="T676" s="366"/>
      <c r="U676" s="366"/>
      <c r="V676" s="366"/>
      <c r="W676" s="367"/>
      <c r="X676" s="366"/>
      <c r="Y676" s="367"/>
      <c r="Z676" s="366"/>
      <c r="AA676" s="367"/>
      <c r="AB676" s="366"/>
      <c r="AC676" s="367"/>
      <c r="AD676" s="368"/>
    </row>
    <row r="677" spans="1:30" s="369" customFormat="1" x14ac:dyDescent="0.25">
      <c r="A677" s="2"/>
      <c r="B677" s="2"/>
      <c r="C677" s="2"/>
      <c r="D677" s="2"/>
      <c r="E677" s="2"/>
      <c r="F677" s="2"/>
      <c r="G677" s="2"/>
      <c r="H677" s="2"/>
      <c r="I677" s="2"/>
      <c r="J677" s="629"/>
      <c r="K677" s="629"/>
      <c r="L677" s="629"/>
      <c r="M677" s="629"/>
      <c r="N677" s="629"/>
      <c r="O677" s="629"/>
      <c r="P677" s="629"/>
      <c r="Q677" s="366"/>
      <c r="R677" s="366"/>
      <c r="S677" s="366"/>
      <c r="T677" s="366"/>
      <c r="U677" s="366"/>
      <c r="V677" s="366"/>
      <c r="W677" s="367"/>
      <c r="X677" s="366"/>
      <c r="Y677" s="367"/>
      <c r="Z677" s="366"/>
      <c r="AA677" s="367"/>
      <c r="AB677" s="366"/>
      <c r="AC677" s="367"/>
      <c r="AD677" s="368"/>
    </row>
  </sheetData>
  <mergeCells count="7">
    <mergeCell ref="AB2:AC2"/>
    <mergeCell ref="J2:P2"/>
    <mergeCell ref="Q2:R2"/>
    <mergeCell ref="S2:T2"/>
    <mergeCell ref="V2:W2"/>
    <mergeCell ref="X2:Y2"/>
    <mergeCell ref="Z2:AA2"/>
  </mergeCells>
  <conditionalFormatting sqref="U4:U104 U106:U112">
    <cfRule type="cellIs" dxfId="17" priority="1" operator="between">
      <formula>0.8</formula>
      <formula>"MAS"</formula>
    </cfRule>
    <cfRule type="cellIs" dxfId="16" priority="2" operator="between">
      <formula>0.7</formula>
      <formula>0.79</formula>
    </cfRule>
    <cfRule type="cellIs" dxfId="15" priority="3" operator="between">
      <formula>0.6</formula>
      <formula>0.69</formula>
    </cfRule>
    <cfRule type="cellIs" dxfId="14" priority="4" operator="between">
      <formula>0.6</formula>
      <formula>0.69</formula>
    </cfRule>
    <cfRule type="cellIs" dxfId="13" priority="5" operator="between">
      <formula>0.4</formula>
      <formula>0.59</formula>
    </cfRule>
    <cfRule type="cellIs" dxfId="12" priority="6" operator="between">
      <formula>0</formula>
      <formula>0.39</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676"/>
  <sheetViews>
    <sheetView topLeftCell="AE1" workbookViewId="0">
      <selection activeCell="AE6" sqref="AE6"/>
    </sheetView>
  </sheetViews>
  <sheetFormatPr baseColWidth="10" defaultColWidth="11.42578125" defaultRowHeight="29.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29" customWidth="1"/>
    <col min="11" max="11" width="18.7109375" style="629" customWidth="1"/>
    <col min="12" max="12" width="16.42578125" style="629" customWidth="1"/>
    <col min="13" max="13" width="15.140625" style="629" customWidth="1"/>
    <col min="14" max="14" width="14.140625" style="629" customWidth="1"/>
    <col min="15" max="16" width="13.7109375" style="629" customWidth="1"/>
    <col min="17" max="17" width="16" style="2" customWidth="1"/>
    <col min="18" max="18" width="17.85546875" style="89" customWidth="1"/>
    <col min="19" max="19" width="21.28515625" style="89" customWidth="1"/>
    <col min="20" max="20" width="22.140625" style="89" customWidth="1"/>
    <col min="21" max="21" width="19.140625" style="89" customWidth="1"/>
    <col min="22" max="22" width="18.42578125" style="89" customWidth="1"/>
    <col min="23" max="23" width="14" style="89" customWidth="1"/>
    <col min="24" max="24" width="19.85546875" style="90" customWidth="1"/>
    <col min="25" max="25" width="12" style="89" customWidth="1"/>
    <col min="26" max="26" width="19.28515625" style="90" customWidth="1"/>
    <col min="27" max="27" width="13.85546875" style="89" customWidth="1"/>
    <col min="28" max="28" width="14.7109375" style="90" customWidth="1"/>
    <col min="29" max="29" width="10.42578125" style="89" customWidth="1"/>
    <col min="30" max="30" width="21.140625" style="90" customWidth="1"/>
    <col min="31" max="31" width="100" style="724" customWidth="1"/>
    <col min="32" max="32" width="48" style="173" customWidth="1"/>
    <col min="33" max="33" width="117.140625" style="173" customWidth="1"/>
    <col min="34" max="34" width="62.28515625" style="173" customWidth="1"/>
    <col min="35" max="35" width="51" style="173" customWidth="1"/>
    <col min="36" max="36" width="69.42578125" style="173" customWidth="1"/>
    <col min="37" max="37" width="45.7109375" style="173" customWidth="1"/>
    <col min="38" max="38" width="44" style="173" customWidth="1"/>
    <col min="39" max="39" width="64.28515625" style="173" customWidth="1"/>
    <col min="40" max="40" width="50.85546875" style="173" customWidth="1"/>
    <col min="41" max="41" width="49.140625" style="173" customWidth="1"/>
    <col min="42" max="16384" width="11.42578125" style="173"/>
  </cols>
  <sheetData>
    <row r="1" spans="1:41" ht="29.25" customHeight="1" x14ac:dyDescent="0.25">
      <c r="A1" s="1521" t="s">
        <v>1461</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1522"/>
      <c r="AK1" s="1522"/>
      <c r="AL1" s="1522"/>
      <c r="AM1" s="1522"/>
      <c r="AN1" s="1522"/>
      <c r="AO1" s="1522"/>
    </row>
    <row r="2" spans="1:41" ht="29.25" customHeight="1" x14ac:dyDescent="0.25">
      <c r="A2" s="731" t="s">
        <v>0</v>
      </c>
      <c r="B2" s="731" t="s">
        <v>1</v>
      </c>
      <c r="C2" s="731" t="s">
        <v>2</v>
      </c>
      <c r="D2" s="731" t="s">
        <v>12</v>
      </c>
      <c r="E2" s="731" t="s">
        <v>1462</v>
      </c>
      <c r="F2" s="726" t="s">
        <v>4</v>
      </c>
      <c r="G2" s="726" t="s">
        <v>5</v>
      </c>
      <c r="H2" s="726" t="s">
        <v>6</v>
      </c>
      <c r="I2" s="726" t="s">
        <v>7</v>
      </c>
      <c r="J2" s="1516" t="s">
        <v>1463</v>
      </c>
      <c r="K2" s="1517"/>
      <c r="L2" s="1517"/>
      <c r="M2" s="1517"/>
      <c r="N2" s="1517"/>
      <c r="O2" s="1517"/>
      <c r="P2" s="1518"/>
      <c r="Q2" s="632" t="s">
        <v>5</v>
      </c>
      <c r="R2" s="1519" t="s">
        <v>2232</v>
      </c>
      <c r="S2" s="1520"/>
      <c r="T2" s="1519" t="s">
        <v>2233</v>
      </c>
      <c r="U2" s="1520"/>
      <c r="V2" s="432" t="s">
        <v>281</v>
      </c>
      <c r="W2" s="1514" t="s">
        <v>703</v>
      </c>
      <c r="X2" s="1515"/>
      <c r="Y2" s="1514" t="s">
        <v>704</v>
      </c>
      <c r="Z2" s="1515"/>
      <c r="AA2" s="1514" t="s">
        <v>705</v>
      </c>
      <c r="AB2" s="1515"/>
      <c r="AC2" s="1514" t="s">
        <v>706</v>
      </c>
      <c r="AD2" s="1515"/>
      <c r="AE2" s="433" t="s">
        <v>2234</v>
      </c>
      <c r="AF2" s="434" t="s">
        <v>1467</v>
      </c>
      <c r="AG2" s="433" t="s">
        <v>2235</v>
      </c>
      <c r="AH2" s="434" t="s">
        <v>1467</v>
      </c>
      <c r="AI2" s="434" t="s">
        <v>1469</v>
      </c>
      <c r="AJ2" s="433" t="s">
        <v>2236</v>
      </c>
      <c r="AK2" s="434" t="s">
        <v>1467</v>
      </c>
      <c r="AL2" s="434" t="s">
        <v>1469</v>
      </c>
      <c r="AM2" s="433" t="s">
        <v>2237</v>
      </c>
      <c r="AN2" s="434" t="s">
        <v>1467</v>
      </c>
      <c r="AO2" s="434" t="s">
        <v>1469</v>
      </c>
    </row>
    <row r="3" spans="1:41" ht="29.25" customHeight="1" x14ac:dyDescent="0.25">
      <c r="A3" s="440" t="s">
        <v>13</v>
      </c>
      <c r="B3" s="732" t="s">
        <v>14</v>
      </c>
      <c r="C3" s="732" t="s">
        <v>15</v>
      </c>
      <c r="D3" s="725">
        <v>1</v>
      </c>
      <c r="E3" s="633" t="s">
        <v>1479</v>
      </c>
      <c r="F3" s="725" t="s">
        <v>1480</v>
      </c>
      <c r="G3" s="725" t="s">
        <v>1103</v>
      </c>
      <c r="H3" s="725" t="s">
        <v>19</v>
      </c>
      <c r="I3" s="725" t="s">
        <v>1481</v>
      </c>
      <c r="J3" s="442"/>
      <c r="K3" s="443"/>
      <c r="L3" s="443"/>
      <c r="M3" s="443"/>
      <c r="N3" s="444"/>
      <c r="O3" s="443"/>
      <c r="P3" s="443"/>
      <c r="Q3" s="71">
        <v>1</v>
      </c>
      <c r="R3" s="733">
        <v>100</v>
      </c>
      <c r="S3" s="733">
        <v>100</v>
      </c>
      <c r="T3" s="445"/>
      <c r="U3" s="446"/>
      <c r="V3" s="447">
        <f>(S3/R3)*1</f>
        <v>1</v>
      </c>
      <c r="W3" s="733"/>
      <c r="X3" s="446"/>
      <c r="Y3" s="448"/>
      <c r="Z3" s="446"/>
      <c r="AA3" s="448"/>
      <c r="AB3" s="446"/>
      <c r="AC3" s="448"/>
      <c r="AD3" s="446"/>
      <c r="AE3" s="449" t="s">
        <v>2238</v>
      </c>
      <c r="AF3" s="450" t="s">
        <v>2210</v>
      </c>
      <c r="AG3" s="451" t="s">
        <v>2371</v>
      </c>
      <c r="AH3" s="350" t="s">
        <v>1489</v>
      </c>
      <c r="AI3" s="452"/>
      <c r="AJ3" s="729" t="s">
        <v>2519</v>
      </c>
      <c r="AK3" s="729" t="s">
        <v>2520</v>
      </c>
      <c r="AL3" s="350"/>
      <c r="AM3" s="1109"/>
      <c r="AN3" s="350"/>
      <c r="AO3" s="350"/>
    </row>
    <row r="4" spans="1:41" ht="29.25" customHeight="1" x14ac:dyDescent="0.25">
      <c r="A4" s="440"/>
      <c r="B4" s="732"/>
      <c r="C4" s="732"/>
      <c r="D4" s="725">
        <v>2</v>
      </c>
      <c r="E4" s="725" t="s">
        <v>21</v>
      </c>
      <c r="F4" s="725" t="s">
        <v>22</v>
      </c>
      <c r="G4" s="725" t="s">
        <v>23</v>
      </c>
      <c r="H4" s="725" t="s">
        <v>24</v>
      </c>
      <c r="I4" s="725" t="s">
        <v>1490</v>
      </c>
      <c r="J4" s="454" t="s">
        <v>1491</v>
      </c>
      <c r="K4" s="454" t="s">
        <v>1492</v>
      </c>
      <c r="L4" s="454" t="s">
        <v>1493</v>
      </c>
      <c r="M4" s="350">
        <v>28.4</v>
      </c>
      <c r="N4" s="454" t="s">
        <v>1494</v>
      </c>
      <c r="O4" s="454" t="s">
        <v>1491</v>
      </c>
      <c r="P4" s="350">
        <v>6</v>
      </c>
      <c r="Q4" s="114">
        <v>1</v>
      </c>
      <c r="R4" s="733">
        <v>3</v>
      </c>
      <c r="S4" s="455">
        <v>22</v>
      </c>
      <c r="T4" s="657" t="s">
        <v>2656</v>
      </c>
      <c r="U4" s="658" t="s">
        <v>2657</v>
      </c>
      <c r="V4" s="457">
        <f>(S4/R4)*1</f>
        <v>7.333333333333333</v>
      </c>
      <c r="W4" s="733">
        <v>2</v>
      </c>
      <c r="X4" s="635">
        <v>90320000</v>
      </c>
      <c r="Y4" s="448" t="s">
        <v>2372</v>
      </c>
      <c r="Z4" s="446" t="s">
        <v>2373</v>
      </c>
      <c r="AA4" s="448">
        <v>3</v>
      </c>
      <c r="AB4" s="446">
        <v>17959231</v>
      </c>
      <c r="AC4" s="448">
        <v>2</v>
      </c>
      <c r="AD4" s="446">
        <v>125000000</v>
      </c>
      <c r="AE4" s="449" t="s">
        <v>2239</v>
      </c>
      <c r="AF4" s="449" t="s">
        <v>2240</v>
      </c>
      <c r="AG4" s="448" t="s">
        <v>2374</v>
      </c>
      <c r="AH4" s="729" t="s">
        <v>2375</v>
      </c>
      <c r="AI4" s="452"/>
      <c r="AJ4" s="729" t="s">
        <v>2521</v>
      </c>
      <c r="AK4" s="729" t="s">
        <v>2460</v>
      </c>
      <c r="AL4" s="350"/>
      <c r="AM4" s="1109" t="s">
        <v>2658</v>
      </c>
      <c r="AN4" s="729" t="s">
        <v>2659</v>
      </c>
      <c r="AO4" s="350"/>
    </row>
    <row r="5" spans="1:41" ht="29.25" customHeight="1" x14ac:dyDescent="0.25">
      <c r="A5" s="440"/>
      <c r="B5" s="732"/>
      <c r="C5" s="732"/>
      <c r="D5" s="459">
        <v>3</v>
      </c>
      <c r="E5" s="725" t="s">
        <v>1105</v>
      </c>
      <c r="F5" s="732" t="s">
        <v>27</v>
      </c>
      <c r="G5" s="732" t="s">
        <v>28</v>
      </c>
      <c r="H5" s="732" t="s">
        <v>1106</v>
      </c>
      <c r="I5" s="732" t="s">
        <v>1502</v>
      </c>
      <c r="J5" s="444"/>
      <c r="K5" s="444"/>
      <c r="L5" s="444"/>
      <c r="M5" s="444"/>
      <c r="N5" s="444"/>
      <c r="O5" s="444"/>
      <c r="P5" s="444"/>
      <c r="Q5" s="723">
        <v>10</v>
      </c>
      <c r="R5" s="460">
        <v>1</v>
      </c>
      <c r="S5" s="460">
        <v>3</v>
      </c>
      <c r="T5" s="637" t="s">
        <v>2461</v>
      </c>
      <c r="U5" s="637" t="s">
        <v>2462</v>
      </c>
      <c r="V5" s="457">
        <v>1</v>
      </c>
      <c r="W5" s="733">
        <v>2</v>
      </c>
      <c r="X5" s="636">
        <v>1000000</v>
      </c>
      <c r="Y5" s="448"/>
      <c r="Z5" s="446"/>
      <c r="AA5" s="448">
        <v>1</v>
      </c>
      <c r="AB5" s="446">
        <v>4000000</v>
      </c>
      <c r="AC5" s="448"/>
      <c r="AD5" s="446"/>
      <c r="AE5" s="449" t="s">
        <v>2241</v>
      </c>
      <c r="AF5" s="449" t="s">
        <v>2242</v>
      </c>
      <c r="AG5" s="448" t="s">
        <v>2376</v>
      </c>
      <c r="AH5" s="350" t="s">
        <v>1497</v>
      </c>
      <c r="AI5" s="452"/>
      <c r="AJ5" s="729" t="s">
        <v>2463</v>
      </c>
      <c r="AK5" s="729" t="s">
        <v>2522</v>
      </c>
      <c r="AL5" s="350"/>
      <c r="AM5" s="1109" t="s">
        <v>2660</v>
      </c>
      <c r="AN5" s="729" t="s">
        <v>2661</v>
      </c>
      <c r="AO5" s="350"/>
    </row>
    <row r="6" spans="1:41" ht="29.25" customHeight="1" x14ac:dyDescent="0.25">
      <c r="A6" s="440"/>
      <c r="B6" s="732"/>
      <c r="C6" s="732"/>
      <c r="D6" s="725">
        <v>4</v>
      </c>
      <c r="E6" s="732" t="s">
        <v>1109</v>
      </c>
      <c r="F6" s="732" t="s">
        <v>32</v>
      </c>
      <c r="G6" s="732" t="s">
        <v>33</v>
      </c>
      <c r="H6" s="732" t="s">
        <v>34</v>
      </c>
      <c r="I6" s="732" t="s">
        <v>1508</v>
      </c>
      <c r="J6" s="444" t="s">
        <v>1371</v>
      </c>
      <c r="K6" s="444" t="s">
        <v>1371</v>
      </c>
      <c r="L6" s="444" t="s">
        <v>1371</v>
      </c>
      <c r="M6" s="444" t="s">
        <v>1371</v>
      </c>
      <c r="N6" s="444" t="s">
        <v>1371</v>
      </c>
      <c r="O6" s="444" t="s">
        <v>1371</v>
      </c>
      <c r="P6" s="444" t="s">
        <v>1371</v>
      </c>
      <c r="Q6" s="723">
        <v>10</v>
      </c>
      <c r="R6" s="728">
        <v>1</v>
      </c>
      <c r="S6" s="728">
        <v>2</v>
      </c>
      <c r="T6" s="637" t="s">
        <v>2377</v>
      </c>
      <c r="U6" s="637" t="s">
        <v>2378</v>
      </c>
      <c r="V6" s="457">
        <v>1</v>
      </c>
      <c r="W6" s="448">
        <v>1</v>
      </c>
      <c r="X6" s="446">
        <v>750000</v>
      </c>
      <c r="Y6" s="448">
        <v>1</v>
      </c>
      <c r="Z6" s="636">
        <v>1500000</v>
      </c>
      <c r="AA6" s="448"/>
      <c r="AB6" s="446"/>
      <c r="AC6" s="448"/>
      <c r="AD6" s="446"/>
      <c r="AE6" s="449" t="s">
        <v>2243</v>
      </c>
      <c r="AF6" s="449" t="s">
        <v>1497</v>
      </c>
      <c r="AG6" s="448" t="s">
        <v>2379</v>
      </c>
      <c r="AH6" s="729" t="s">
        <v>1497</v>
      </c>
      <c r="AI6" s="464"/>
      <c r="AJ6" s="350"/>
      <c r="AK6" s="350"/>
      <c r="AL6" s="350"/>
      <c r="AM6" s="1109"/>
      <c r="AN6" s="350"/>
      <c r="AO6" s="350"/>
    </row>
    <row r="7" spans="1:41" ht="29.25" customHeight="1" x14ac:dyDescent="0.25">
      <c r="A7" s="440"/>
      <c r="B7" s="732"/>
      <c r="C7" s="732"/>
      <c r="D7" s="725">
        <v>5</v>
      </c>
      <c r="E7" s="732" t="s">
        <v>36</v>
      </c>
      <c r="F7" s="732" t="s">
        <v>37</v>
      </c>
      <c r="G7" s="732" t="s">
        <v>38</v>
      </c>
      <c r="H7" s="732" t="s">
        <v>1111</v>
      </c>
      <c r="I7" s="732" t="s">
        <v>1112</v>
      </c>
      <c r="J7" s="444" t="s">
        <v>1371</v>
      </c>
      <c r="K7" s="444" t="s">
        <v>1371</v>
      </c>
      <c r="L7" s="444" t="s">
        <v>1371</v>
      </c>
      <c r="M7" s="444" t="s">
        <v>1371</v>
      </c>
      <c r="N7" s="444" t="s">
        <v>1371</v>
      </c>
      <c r="O7" s="444" t="s">
        <v>1371</v>
      </c>
      <c r="P7" s="444" t="s">
        <v>1371</v>
      </c>
      <c r="Q7" s="723">
        <v>5</v>
      </c>
      <c r="R7" s="460">
        <v>1</v>
      </c>
      <c r="S7" s="460">
        <v>2</v>
      </c>
      <c r="T7" s="636">
        <v>4000000</v>
      </c>
      <c r="U7" s="636">
        <v>1000000</v>
      </c>
      <c r="V7" s="457">
        <f t="shared" ref="V7:V18" si="0">(S7/R7)*1</f>
        <v>2</v>
      </c>
      <c r="W7" s="733" t="s">
        <v>2244</v>
      </c>
      <c r="X7" s="637" t="s">
        <v>2245</v>
      </c>
      <c r="Y7" s="448"/>
      <c r="Z7" s="446"/>
      <c r="AA7" s="448"/>
      <c r="AB7" s="446"/>
      <c r="AC7" s="448"/>
      <c r="AD7" s="446"/>
      <c r="AE7" s="449" t="s">
        <v>2662</v>
      </c>
      <c r="AF7" s="463" t="s">
        <v>1497</v>
      </c>
      <c r="AG7" s="448" t="s">
        <v>2380</v>
      </c>
      <c r="AH7" s="729" t="s">
        <v>1501</v>
      </c>
      <c r="AI7" s="452"/>
      <c r="AJ7" s="729" t="s">
        <v>2523</v>
      </c>
      <c r="AK7" s="350" t="s">
        <v>1489</v>
      </c>
      <c r="AL7" s="350"/>
      <c r="AM7" s="1109"/>
      <c r="AN7" s="729"/>
      <c r="AO7" s="350"/>
    </row>
    <row r="8" spans="1:41" ht="29.25" customHeight="1" x14ac:dyDescent="0.25">
      <c r="A8" s="440"/>
      <c r="B8" s="732"/>
      <c r="C8" s="732"/>
      <c r="D8" s="725">
        <v>6</v>
      </c>
      <c r="E8" s="725" t="s">
        <v>41</v>
      </c>
      <c r="F8" s="732" t="s">
        <v>1114</v>
      </c>
      <c r="G8" s="732" t="s">
        <v>1515</v>
      </c>
      <c r="H8" s="732" t="s">
        <v>44</v>
      </c>
      <c r="I8" s="732" t="s">
        <v>1516</v>
      </c>
      <c r="J8" s="444" t="s">
        <v>1371</v>
      </c>
      <c r="K8" s="444" t="s">
        <v>1371</v>
      </c>
      <c r="L8" s="444" t="s">
        <v>1371</v>
      </c>
      <c r="M8" s="444" t="s">
        <v>1371</v>
      </c>
      <c r="N8" s="444" t="s">
        <v>1371</v>
      </c>
      <c r="O8" s="444" t="s">
        <v>1371</v>
      </c>
      <c r="P8" s="444" t="s">
        <v>1371</v>
      </c>
      <c r="Q8" s="114">
        <v>0.8</v>
      </c>
      <c r="R8" s="460">
        <v>2</v>
      </c>
      <c r="S8" s="465">
        <v>2</v>
      </c>
      <c r="T8" s="175"/>
      <c r="U8" s="171">
        <v>320000</v>
      </c>
      <c r="V8" s="457">
        <f t="shared" si="0"/>
        <v>1</v>
      </c>
      <c r="W8" s="733" t="s">
        <v>2246</v>
      </c>
      <c r="X8" s="171" t="s">
        <v>2247</v>
      </c>
      <c r="Y8" s="448"/>
      <c r="Z8" s="446"/>
      <c r="AA8" s="448"/>
      <c r="AB8" s="446"/>
      <c r="AC8" s="448">
        <v>1</v>
      </c>
      <c r="AD8" s="446">
        <v>320000</v>
      </c>
      <c r="AE8" s="449" t="s">
        <v>2248</v>
      </c>
      <c r="AF8" s="449" t="s">
        <v>2242</v>
      </c>
      <c r="AG8" s="448" t="s">
        <v>2381</v>
      </c>
      <c r="AH8" s="350" t="s">
        <v>1497</v>
      </c>
      <c r="AI8" s="452"/>
      <c r="AJ8" s="729" t="s">
        <v>2524</v>
      </c>
      <c r="AK8" s="729" t="s">
        <v>2525</v>
      </c>
      <c r="AL8" s="350"/>
      <c r="AM8" s="1109" t="s">
        <v>2663</v>
      </c>
      <c r="AN8" s="729" t="s">
        <v>2552</v>
      </c>
      <c r="AO8" s="350"/>
    </row>
    <row r="9" spans="1:41" ht="29.25" customHeight="1" x14ac:dyDescent="0.25">
      <c r="A9" s="440"/>
      <c r="B9" s="732"/>
      <c r="C9" s="732"/>
      <c r="D9" s="725">
        <v>7</v>
      </c>
      <c r="E9" s="725" t="s">
        <v>46</v>
      </c>
      <c r="F9" s="732" t="s">
        <v>47</v>
      </c>
      <c r="G9" s="732" t="s">
        <v>48</v>
      </c>
      <c r="H9" s="732" t="s">
        <v>19</v>
      </c>
      <c r="I9" s="732" t="s">
        <v>1116</v>
      </c>
      <c r="J9" s="729" t="s">
        <v>1519</v>
      </c>
      <c r="K9" s="466" t="s">
        <v>1520</v>
      </c>
      <c r="L9" s="466">
        <v>2301030</v>
      </c>
      <c r="M9" s="466" t="s">
        <v>1521</v>
      </c>
      <c r="N9" s="466" t="s">
        <v>1522</v>
      </c>
      <c r="O9" s="183"/>
      <c r="P9" s="466">
        <v>17000</v>
      </c>
      <c r="Q9" s="114">
        <v>1</v>
      </c>
      <c r="R9" s="728">
        <v>100</v>
      </c>
      <c r="S9" s="728">
        <v>100</v>
      </c>
      <c r="T9" s="729" t="s">
        <v>2464</v>
      </c>
      <c r="U9" s="729" t="s">
        <v>2465</v>
      </c>
      <c r="V9" s="467">
        <f t="shared" si="0"/>
        <v>1</v>
      </c>
      <c r="W9" s="448">
        <v>85</v>
      </c>
      <c r="X9" s="350" t="s">
        <v>2250</v>
      </c>
      <c r="Y9" s="448"/>
      <c r="Z9" s="446"/>
      <c r="AA9" s="448">
        <v>718</v>
      </c>
      <c r="AB9" s="446">
        <v>207765000</v>
      </c>
      <c r="AC9" s="448"/>
      <c r="AD9" s="446"/>
      <c r="AE9" s="449" t="s">
        <v>2251</v>
      </c>
      <c r="AF9" s="729" t="s">
        <v>2252</v>
      </c>
      <c r="AG9" s="451" t="s">
        <v>2382</v>
      </c>
      <c r="AH9" s="729" t="s">
        <v>2383</v>
      </c>
      <c r="AI9" s="452"/>
      <c r="AJ9" s="729" t="s">
        <v>2526</v>
      </c>
      <c r="AK9" s="729" t="s">
        <v>2527</v>
      </c>
      <c r="AL9" s="350"/>
      <c r="AM9" s="1109"/>
      <c r="AN9" s="729"/>
      <c r="AO9" s="350"/>
    </row>
    <row r="10" spans="1:41" ht="29.25" customHeight="1" x14ac:dyDescent="0.25">
      <c r="A10" s="440"/>
      <c r="B10" s="732"/>
      <c r="C10" s="732" t="s">
        <v>1117</v>
      </c>
      <c r="D10" s="459">
        <v>8</v>
      </c>
      <c r="E10" s="732" t="s">
        <v>51</v>
      </c>
      <c r="F10" s="732" t="s">
        <v>52</v>
      </c>
      <c r="G10" s="732" t="s">
        <v>53</v>
      </c>
      <c r="H10" s="732" t="s">
        <v>54</v>
      </c>
      <c r="I10" s="732" t="s">
        <v>1530</v>
      </c>
      <c r="J10" s="732"/>
      <c r="K10" s="732" t="s">
        <v>1531</v>
      </c>
      <c r="L10" s="732">
        <v>2</v>
      </c>
      <c r="M10" s="468" t="s">
        <v>1532</v>
      </c>
      <c r="N10" s="732"/>
      <c r="O10" s="468" t="s">
        <v>1533</v>
      </c>
      <c r="P10" s="732"/>
      <c r="Q10" s="114">
        <v>1</v>
      </c>
      <c r="R10" s="460">
        <v>4</v>
      </c>
      <c r="S10" s="465">
        <v>74</v>
      </c>
      <c r="T10" s="715" t="s">
        <v>2664</v>
      </c>
      <c r="U10" s="715" t="s">
        <v>2665</v>
      </c>
      <c r="V10" s="467">
        <f t="shared" si="0"/>
        <v>18.5</v>
      </c>
      <c r="W10" s="733">
        <v>40</v>
      </c>
      <c r="X10" s="638">
        <v>5986410</v>
      </c>
      <c r="Y10" s="448"/>
      <c r="Z10" s="446"/>
      <c r="AA10" s="448">
        <v>4</v>
      </c>
      <c r="AB10" s="446">
        <v>0</v>
      </c>
      <c r="AC10" s="448">
        <v>30</v>
      </c>
      <c r="AD10" s="446">
        <v>228942166</v>
      </c>
      <c r="AE10" s="449" t="s">
        <v>2253</v>
      </c>
      <c r="AF10" s="470" t="s">
        <v>2242</v>
      </c>
      <c r="AG10" s="471" t="s">
        <v>2384</v>
      </c>
      <c r="AH10" s="350" t="s">
        <v>1489</v>
      </c>
      <c r="AI10" s="452"/>
      <c r="AJ10" s="729" t="s">
        <v>2528</v>
      </c>
      <c r="AK10" s="729" t="s">
        <v>2529</v>
      </c>
      <c r="AL10" s="350"/>
      <c r="AM10" s="639" t="s">
        <v>2666</v>
      </c>
      <c r="AN10" s="729" t="s">
        <v>2659</v>
      </c>
      <c r="AO10" s="350"/>
    </row>
    <row r="11" spans="1:41" ht="29.25" customHeight="1" x14ac:dyDescent="0.25">
      <c r="A11" s="440"/>
      <c r="B11" s="732"/>
      <c r="C11" s="732"/>
      <c r="D11" s="459">
        <v>9</v>
      </c>
      <c r="E11" s="732" t="s">
        <v>1119</v>
      </c>
      <c r="F11" s="732" t="s">
        <v>1120</v>
      </c>
      <c r="G11" s="732" t="s">
        <v>1121</v>
      </c>
      <c r="H11" s="732" t="s">
        <v>59</v>
      </c>
      <c r="I11" s="732" t="s">
        <v>1530</v>
      </c>
      <c r="J11" s="472"/>
      <c r="K11" s="732" t="s">
        <v>1531</v>
      </c>
      <c r="L11" s="732">
        <v>2</v>
      </c>
      <c r="M11" s="468" t="s">
        <v>1537</v>
      </c>
      <c r="N11" s="732"/>
      <c r="O11" s="468" t="s">
        <v>1538</v>
      </c>
      <c r="P11" s="732"/>
      <c r="Q11" s="114">
        <v>0.9</v>
      </c>
      <c r="R11" s="460">
        <v>12</v>
      </c>
      <c r="S11" s="465">
        <v>22</v>
      </c>
      <c r="T11" s="640" t="s">
        <v>2667</v>
      </c>
      <c r="U11" s="634" t="s">
        <v>2668</v>
      </c>
      <c r="V11" s="467">
        <f t="shared" si="0"/>
        <v>1.8333333333333333</v>
      </c>
      <c r="W11" s="733">
        <v>17</v>
      </c>
      <c r="X11" s="634">
        <v>123000000</v>
      </c>
      <c r="Y11" s="448">
        <v>3</v>
      </c>
      <c r="Z11" s="446">
        <v>163000000</v>
      </c>
      <c r="AA11" s="448">
        <v>11</v>
      </c>
      <c r="AB11" s="446">
        <v>721250</v>
      </c>
      <c r="AC11" s="448">
        <v>8</v>
      </c>
      <c r="AD11" s="446" t="s">
        <v>2669</v>
      </c>
      <c r="AE11" s="474" t="s">
        <v>2254</v>
      </c>
      <c r="AF11" s="449" t="s">
        <v>1561</v>
      </c>
      <c r="AG11" s="448" t="s">
        <v>2385</v>
      </c>
      <c r="AH11" s="729" t="s">
        <v>2386</v>
      </c>
      <c r="AI11" s="452"/>
      <c r="AJ11" s="729" t="s">
        <v>2530</v>
      </c>
      <c r="AK11" s="729" t="s">
        <v>2531</v>
      </c>
      <c r="AL11" s="350"/>
      <c r="AM11" s="1109" t="s">
        <v>2670</v>
      </c>
      <c r="AN11" s="729" t="s">
        <v>2671</v>
      </c>
      <c r="AO11" s="350"/>
    </row>
    <row r="12" spans="1:41" ht="29.25" customHeight="1" x14ac:dyDescent="0.25">
      <c r="A12" s="440"/>
      <c r="B12" s="732"/>
      <c r="C12" s="732"/>
      <c r="D12" s="459">
        <v>10</v>
      </c>
      <c r="E12" s="732" t="s">
        <v>1543</v>
      </c>
      <c r="F12" s="732" t="s">
        <v>61</v>
      </c>
      <c r="G12" s="732" t="s">
        <v>62</v>
      </c>
      <c r="H12" s="732" t="s">
        <v>63</v>
      </c>
      <c r="I12" s="732" t="s">
        <v>1530</v>
      </c>
      <c r="J12" s="472"/>
      <c r="K12" s="732" t="s">
        <v>1531</v>
      </c>
      <c r="L12" s="732">
        <v>2</v>
      </c>
      <c r="M12" s="732" t="s">
        <v>1544</v>
      </c>
      <c r="N12" s="732">
        <v>170201700</v>
      </c>
      <c r="O12" s="732" t="s">
        <v>1545</v>
      </c>
      <c r="P12" s="732">
        <v>2500</v>
      </c>
      <c r="Q12" s="114">
        <v>0.9</v>
      </c>
      <c r="R12" s="728">
        <v>3</v>
      </c>
      <c r="S12" s="728">
        <v>2</v>
      </c>
      <c r="T12" s="475" t="s">
        <v>2466</v>
      </c>
      <c r="U12" s="461">
        <v>3200000</v>
      </c>
      <c r="V12" s="467">
        <f t="shared" si="0"/>
        <v>0.66666666666666663</v>
      </c>
      <c r="W12" s="448"/>
      <c r="X12" s="446"/>
      <c r="Y12" s="448"/>
      <c r="Z12" s="446"/>
      <c r="AA12" s="448">
        <v>2</v>
      </c>
      <c r="AB12" s="446">
        <v>3200000</v>
      </c>
      <c r="AC12" s="448"/>
      <c r="AD12" s="446"/>
      <c r="AE12" s="641" t="s">
        <v>2255</v>
      </c>
      <c r="AF12" s="449" t="s">
        <v>1561</v>
      </c>
      <c r="AG12" s="448" t="s">
        <v>2387</v>
      </c>
      <c r="AH12" s="729" t="s">
        <v>2388</v>
      </c>
      <c r="AI12" s="464"/>
      <c r="AJ12" s="729" t="s">
        <v>2532</v>
      </c>
      <c r="AK12" s="729" t="s">
        <v>2533</v>
      </c>
      <c r="AL12" s="350"/>
      <c r="AM12" s="1109" t="s">
        <v>2660</v>
      </c>
      <c r="AN12" s="350" t="s">
        <v>2661</v>
      </c>
      <c r="AO12" s="350"/>
    </row>
    <row r="13" spans="1:41" ht="29.25" customHeight="1" x14ac:dyDescent="0.25">
      <c r="A13" s="440"/>
      <c r="B13" s="732"/>
      <c r="C13" s="732" t="s">
        <v>1117</v>
      </c>
      <c r="D13" s="459">
        <v>11</v>
      </c>
      <c r="E13" s="732" t="s">
        <v>1554</v>
      </c>
      <c r="F13" s="732" t="s">
        <v>1555</v>
      </c>
      <c r="G13" s="732" t="s">
        <v>66</v>
      </c>
      <c r="H13" s="732" t="s">
        <v>67</v>
      </c>
      <c r="I13" s="732" t="s">
        <v>1556</v>
      </c>
      <c r="J13" s="732"/>
      <c r="K13" s="732" t="s">
        <v>1531</v>
      </c>
      <c r="L13" s="732">
        <v>2</v>
      </c>
      <c r="M13" s="732" t="s">
        <v>1544</v>
      </c>
      <c r="N13" s="732">
        <v>170201700</v>
      </c>
      <c r="O13" s="732" t="s">
        <v>1545</v>
      </c>
      <c r="P13" s="732">
        <v>2500</v>
      </c>
      <c r="Q13" s="114">
        <v>0.95</v>
      </c>
      <c r="R13" s="460" t="s">
        <v>2809</v>
      </c>
      <c r="S13" s="465"/>
      <c r="T13" s="634" t="s">
        <v>2672</v>
      </c>
      <c r="U13" s="634" t="s">
        <v>2673</v>
      </c>
      <c r="V13" s="467" t="e">
        <f t="shared" si="0"/>
        <v>#VALUE!</v>
      </c>
      <c r="W13" s="733"/>
      <c r="X13" s="634">
        <v>16018000</v>
      </c>
      <c r="Y13" s="448"/>
      <c r="Z13" s="446"/>
      <c r="AA13" s="448"/>
      <c r="AB13" s="446"/>
      <c r="AC13" s="448"/>
      <c r="AD13" s="446"/>
      <c r="AE13" s="474" t="s">
        <v>2674</v>
      </c>
      <c r="AF13" s="449" t="s">
        <v>1561</v>
      </c>
      <c r="AG13" s="448" t="s">
        <v>2389</v>
      </c>
      <c r="AH13" s="350" t="s">
        <v>1561</v>
      </c>
      <c r="AI13" s="452"/>
      <c r="AJ13" s="729" t="s">
        <v>2534</v>
      </c>
      <c r="AK13" s="729" t="s">
        <v>2535</v>
      </c>
      <c r="AL13" s="350"/>
      <c r="AM13" s="1109" t="s">
        <v>2675</v>
      </c>
      <c r="AN13" s="729" t="s">
        <v>2659</v>
      </c>
      <c r="AO13" s="350"/>
    </row>
    <row r="14" spans="1:41" ht="29.25" customHeight="1" x14ac:dyDescent="0.25">
      <c r="A14" s="440"/>
      <c r="B14" s="732"/>
      <c r="C14" s="732"/>
      <c r="D14" s="459">
        <v>12</v>
      </c>
      <c r="E14" s="732" t="s">
        <v>1128</v>
      </c>
      <c r="F14" s="732" t="s">
        <v>1129</v>
      </c>
      <c r="G14" s="732" t="s">
        <v>71</v>
      </c>
      <c r="H14" s="732" t="s">
        <v>72</v>
      </c>
      <c r="I14" s="732" t="s">
        <v>1559</v>
      </c>
      <c r="J14" s="476"/>
      <c r="K14" s="732" t="s">
        <v>1531</v>
      </c>
      <c r="L14" s="732">
        <v>2</v>
      </c>
      <c r="M14" s="732" t="s">
        <v>1544</v>
      </c>
      <c r="N14" s="732">
        <v>170201700</v>
      </c>
      <c r="O14" s="732" t="s">
        <v>1545</v>
      </c>
      <c r="P14" s="732">
        <v>2500</v>
      </c>
      <c r="Q14" s="114">
        <v>0.5</v>
      </c>
      <c r="R14" s="728">
        <v>80</v>
      </c>
      <c r="S14" s="728"/>
      <c r="T14" s="477">
        <v>13000000</v>
      </c>
      <c r="U14" s="387">
        <v>13000000</v>
      </c>
      <c r="V14" s="467">
        <f t="shared" si="0"/>
        <v>0</v>
      </c>
      <c r="W14" s="448"/>
      <c r="X14" s="478"/>
      <c r="Y14" s="448"/>
      <c r="Z14" s="446"/>
      <c r="AA14" s="448"/>
      <c r="AB14" s="446"/>
      <c r="AC14" s="448"/>
      <c r="AD14" s="446">
        <v>13000000</v>
      </c>
      <c r="AE14" s="474" t="s">
        <v>2256</v>
      </c>
      <c r="AF14" s="449"/>
      <c r="AG14" s="438"/>
      <c r="AH14" s="350"/>
      <c r="AI14" s="452"/>
      <c r="AJ14" s="729" t="s">
        <v>2534</v>
      </c>
      <c r="AK14" s="729" t="s">
        <v>2535</v>
      </c>
      <c r="AL14" s="350"/>
      <c r="AM14" s="1109" t="s">
        <v>2676</v>
      </c>
      <c r="AN14" s="729" t="s">
        <v>2659</v>
      </c>
      <c r="AO14" s="350"/>
    </row>
    <row r="15" spans="1:41" ht="29.25" customHeight="1" x14ac:dyDescent="0.25">
      <c r="A15" s="440"/>
      <c r="B15" s="732"/>
      <c r="C15" s="732"/>
      <c r="D15" s="459">
        <v>13</v>
      </c>
      <c r="E15" s="732" t="s">
        <v>1131</v>
      </c>
      <c r="F15" s="732" t="s">
        <v>288</v>
      </c>
      <c r="G15" s="732" t="s">
        <v>1132</v>
      </c>
      <c r="H15" s="732" t="s">
        <v>74</v>
      </c>
      <c r="I15" s="732" t="s">
        <v>1563</v>
      </c>
      <c r="J15" s="476"/>
      <c r="K15" s="732" t="s">
        <v>1531</v>
      </c>
      <c r="L15" s="732">
        <v>2</v>
      </c>
      <c r="M15" s="732" t="s">
        <v>1544</v>
      </c>
      <c r="N15" s="732">
        <v>170201700</v>
      </c>
      <c r="O15" s="732" t="s">
        <v>1545</v>
      </c>
      <c r="P15" s="732">
        <v>2500</v>
      </c>
      <c r="Q15" s="114">
        <v>0.5</v>
      </c>
      <c r="R15" s="479" t="s">
        <v>2809</v>
      </c>
      <c r="S15" s="465">
        <v>70</v>
      </c>
      <c r="T15" s="634" t="s">
        <v>2677</v>
      </c>
      <c r="U15" s="635" t="s">
        <v>2678</v>
      </c>
      <c r="V15" s="467" t="e">
        <f t="shared" si="0"/>
        <v>#VALUE!</v>
      </c>
      <c r="W15" s="733"/>
      <c r="X15" s="635">
        <v>11100000</v>
      </c>
      <c r="Y15" s="448"/>
      <c r="Z15" s="446"/>
      <c r="AA15" s="448"/>
      <c r="AB15" s="446"/>
      <c r="AC15" s="448"/>
      <c r="AD15" s="446">
        <v>50000000</v>
      </c>
      <c r="AE15" s="474" t="s">
        <v>2679</v>
      </c>
      <c r="AF15" s="449" t="s">
        <v>1561</v>
      </c>
      <c r="AG15" s="448" t="s">
        <v>2390</v>
      </c>
      <c r="AH15" s="350" t="s">
        <v>1561</v>
      </c>
      <c r="AI15" s="452"/>
      <c r="AJ15" s="729" t="s">
        <v>2534</v>
      </c>
      <c r="AK15" s="729" t="s">
        <v>2535</v>
      </c>
      <c r="AL15" s="350"/>
      <c r="AM15" s="1109" t="s">
        <v>2680</v>
      </c>
      <c r="AN15" s="729" t="s">
        <v>2659</v>
      </c>
      <c r="AO15" s="481"/>
    </row>
    <row r="16" spans="1:41" ht="29.25" customHeight="1" x14ac:dyDescent="0.25">
      <c r="A16" s="440"/>
      <c r="B16" s="732"/>
      <c r="C16" s="732"/>
      <c r="D16" s="459">
        <v>14</v>
      </c>
      <c r="E16" s="732" t="s">
        <v>75</v>
      </c>
      <c r="F16" s="732" t="s">
        <v>76</v>
      </c>
      <c r="G16" s="732" t="s">
        <v>1136</v>
      </c>
      <c r="H16" s="732" t="s">
        <v>78</v>
      </c>
      <c r="I16" s="732" t="s">
        <v>1568</v>
      </c>
      <c r="J16" s="472"/>
      <c r="K16" s="732" t="s">
        <v>1531</v>
      </c>
      <c r="L16" s="732">
        <v>2</v>
      </c>
      <c r="M16" s="732" t="s">
        <v>1544</v>
      </c>
      <c r="N16" s="732">
        <v>170201700</v>
      </c>
      <c r="O16" s="732" t="s">
        <v>1545</v>
      </c>
      <c r="P16" s="732">
        <v>2500</v>
      </c>
      <c r="Q16" s="723" t="s">
        <v>77</v>
      </c>
      <c r="R16" s="460">
        <v>0</v>
      </c>
      <c r="S16" s="465">
        <v>166</v>
      </c>
      <c r="T16" s="477"/>
      <c r="U16" s="171">
        <v>13000000</v>
      </c>
      <c r="V16" s="467">
        <v>0</v>
      </c>
      <c r="W16" s="733"/>
      <c r="X16" s="171"/>
      <c r="Y16" s="448"/>
      <c r="Z16" s="446"/>
      <c r="AA16" s="448"/>
      <c r="AB16" s="446"/>
      <c r="AC16" s="448">
        <v>166</v>
      </c>
      <c r="AD16" s="446">
        <v>13000000</v>
      </c>
      <c r="AE16" s="474" t="s">
        <v>2256</v>
      </c>
      <c r="AF16" s="449"/>
      <c r="AG16" s="438"/>
      <c r="AH16" s="350"/>
      <c r="AI16" s="464"/>
      <c r="AJ16" s="729" t="s">
        <v>2534</v>
      </c>
      <c r="AK16" s="729" t="s">
        <v>2535</v>
      </c>
      <c r="AL16" s="350"/>
      <c r="AM16" s="1109" t="s">
        <v>2676</v>
      </c>
      <c r="AN16" s="729" t="s">
        <v>2659</v>
      </c>
      <c r="AO16" s="481"/>
    </row>
    <row r="17" spans="1:41" ht="29.25" customHeight="1" x14ac:dyDescent="0.25">
      <c r="A17" s="440"/>
      <c r="B17" s="732"/>
      <c r="C17" s="732" t="s">
        <v>79</v>
      </c>
      <c r="D17" s="459">
        <v>15</v>
      </c>
      <c r="E17" s="732" t="s">
        <v>80</v>
      </c>
      <c r="F17" s="732" t="s">
        <v>81</v>
      </c>
      <c r="G17" s="732" t="s">
        <v>1137</v>
      </c>
      <c r="H17" s="732" t="s">
        <v>83</v>
      </c>
      <c r="I17" s="732" t="s">
        <v>1571</v>
      </c>
      <c r="J17" s="454" t="s">
        <v>1572</v>
      </c>
      <c r="K17" s="482" t="s">
        <v>1573</v>
      </c>
      <c r="L17" s="350">
        <v>28.2</v>
      </c>
      <c r="M17" s="482" t="s">
        <v>1574</v>
      </c>
      <c r="N17" s="454" t="s">
        <v>1575</v>
      </c>
      <c r="O17" s="444"/>
      <c r="P17" s="350">
        <v>3</v>
      </c>
      <c r="Q17" s="114">
        <v>1</v>
      </c>
      <c r="R17" s="460">
        <v>3</v>
      </c>
      <c r="S17" s="483">
        <v>11</v>
      </c>
      <c r="T17" s="637" t="s">
        <v>2391</v>
      </c>
      <c r="U17" s="637" t="s">
        <v>2392</v>
      </c>
      <c r="V17" s="467">
        <v>2</v>
      </c>
      <c r="W17" s="733">
        <v>6</v>
      </c>
      <c r="X17" s="636">
        <v>3500000</v>
      </c>
      <c r="Y17" s="448">
        <v>5</v>
      </c>
      <c r="Z17" s="446">
        <v>5000000</v>
      </c>
      <c r="AA17" s="448">
        <v>100</v>
      </c>
      <c r="AB17" s="446"/>
      <c r="AC17" s="448"/>
      <c r="AD17" s="446"/>
      <c r="AE17" s="474" t="s">
        <v>2257</v>
      </c>
      <c r="AF17" s="486" t="s">
        <v>2242</v>
      </c>
      <c r="AG17" s="448" t="s">
        <v>2393</v>
      </c>
      <c r="AH17" s="729" t="s">
        <v>1501</v>
      </c>
      <c r="AI17" s="452"/>
      <c r="AJ17" s="729" t="s">
        <v>2536</v>
      </c>
      <c r="AK17" s="729" t="s">
        <v>2537</v>
      </c>
      <c r="AL17" s="350"/>
      <c r="AM17" s="1109"/>
      <c r="AN17" s="729"/>
      <c r="AO17" s="350"/>
    </row>
    <row r="18" spans="1:41" ht="29.25" customHeight="1" x14ac:dyDescent="0.25">
      <c r="A18" s="440"/>
      <c r="B18" s="732"/>
      <c r="C18" s="732"/>
      <c r="D18" s="459">
        <v>16</v>
      </c>
      <c r="E18" s="732" t="s">
        <v>85</v>
      </c>
      <c r="F18" s="732" t="s">
        <v>86</v>
      </c>
      <c r="G18" s="732" t="s">
        <v>291</v>
      </c>
      <c r="H18" s="732" t="s">
        <v>87</v>
      </c>
      <c r="I18" s="732" t="s">
        <v>1580</v>
      </c>
      <c r="J18" s="487"/>
      <c r="K18" s="488"/>
      <c r="L18" s="488"/>
      <c r="M18" s="488"/>
      <c r="N18" s="488"/>
      <c r="O18" s="488"/>
      <c r="P18" s="488"/>
      <c r="Q18" s="723">
        <v>2</v>
      </c>
      <c r="R18" s="460">
        <v>1</v>
      </c>
      <c r="S18" s="483">
        <v>3</v>
      </c>
      <c r="T18" s="728"/>
      <c r="U18" s="489"/>
      <c r="V18" s="467">
        <f t="shared" si="0"/>
        <v>3</v>
      </c>
      <c r="W18" s="485">
        <v>1</v>
      </c>
      <c r="X18" s="490"/>
      <c r="Y18" s="448"/>
      <c r="Z18" s="446"/>
      <c r="AA18" s="448"/>
      <c r="AB18" s="446"/>
      <c r="AC18" s="448"/>
      <c r="AD18" s="446"/>
      <c r="AE18" s="449" t="s">
        <v>2258</v>
      </c>
      <c r="AF18" s="486" t="s">
        <v>2259</v>
      </c>
      <c r="AG18" s="448" t="s">
        <v>2394</v>
      </c>
      <c r="AH18" s="729" t="s">
        <v>2395</v>
      </c>
      <c r="AI18" s="464"/>
      <c r="AJ18" s="491" t="s">
        <v>2538</v>
      </c>
      <c r="AK18" s="491" t="s">
        <v>2539</v>
      </c>
      <c r="AL18" s="350"/>
      <c r="AM18" s="1109" t="s">
        <v>2681</v>
      </c>
      <c r="AN18" s="729" t="s">
        <v>2682</v>
      </c>
      <c r="AO18" s="350"/>
    </row>
    <row r="19" spans="1:41" ht="29.25" customHeight="1" x14ac:dyDescent="0.25">
      <c r="A19" s="440"/>
      <c r="B19" s="732"/>
      <c r="C19" s="732"/>
      <c r="D19" s="459">
        <v>17</v>
      </c>
      <c r="E19" s="732" t="s">
        <v>89</v>
      </c>
      <c r="F19" s="732" t="s">
        <v>90</v>
      </c>
      <c r="G19" s="732" t="s">
        <v>91</v>
      </c>
      <c r="H19" s="732" t="s">
        <v>87</v>
      </c>
      <c r="I19" s="732" t="s">
        <v>1591</v>
      </c>
      <c r="J19" s="492"/>
      <c r="K19" s="493"/>
      <c r="L19" s="493"/>
      <c r="M19" s="493"/>
      <c r="N19" s="493"/>
      <c r="O19" s="493"/>
      <c r="P19" s="493"/>
      <c r="Q19" s="723">
        <v>1</v>
      </c>
      <c r="R19" s="460">
        <v>1</v>
      </c>
      <c r="S19" s="483">
        <v>2</v>
      </c>
      <c r="T19" s="728"/>
      <c r="U19" s="489"/>
      <c r="V19" s="494">
        <v>1</v>
      </c>
      <c r="W19" s="485"/>
      <c r="X19" s="490"/>
      <c r="Y19" s="448"/>
      <c r="Z19" s="446"/>
      <c r="AA19" s="448"/>
      <c r="AB19" s="446"/>
      <c r="AC19" s="448"/>
      <c r="AD19" s="446"/>
      <c r="AE19" s="725" t="s">
        <v>2260</v>
      </c>
      <c r="AF19" s="448" t="s">
        <v>2261</v>
      </c>
      <c r="AG19" s="448" t="s">
        <v>2396</v>
      </c>
      <c r="AH19" s="350" t="s">
        <v>2397</v>
      </c>
      <c r="AI19" s="452"/>
      <c r="AJ19" s="729" t="s">
        <v>2540</v>
      </c>
      <c r="AK19" s="729" t="s">
        <v>2541</v>
      </c>
      <c r="AL19" s="350"/>
      <c r="AM19" s="1109" t="s">
        <v>2683</v>
      </c>
      <c r="AN19" s="729" t="s">
        <v>2397</v>
      </c>
      <c r="AO19" s="350"/>
    </row>
    <row r="20" spans="1:41" ht="29.25" customHeight="1" x14ac:dyDescent="0.25">
      <c r="A20" s="440"/>
      <c r="B20" s="732"/>
      <c r="C20" s="732"/>
      <c r="D20" s="459">
        <v>18</v>
      </c>
      <c r="E20" s="732" t="s">
        <v>1143</v>
      </c>
      <c r="F20" s="732" t="s">
        <v>94</v>
      </c>
      <c r="G20" s="732" t="s">
        <v>1144</v>
      </c>
      <c r="H20" s="732" t="s">
        <v>96</v>
      </c>
      <c r="I20" s="732" t="s">
        <v>1597</v>
      </c>
      <c r="J20" s="492"/>
      <c r="K20" s="493"/>
      <c r="L20" s="493"/>
      <c r="M20" s="493"/>
      <c r="N20" s="493"/>
      <c r="O20" s="493"/>
      <c r="P20" s="493"/>
      <c r="Q20" s="114">
        <v>0.9</v>
      </c>
      <c r="R20" s="460">
        <v>0</v>
      </c>
      <c r="S20" s="465"/>
      <c r="T20" s="175"/>
      <c r="U20" s="171"/>
      <c r="V20" s="467">
        <v>0</v>
      </c>
      <c r="W20" s="733"/>
      <c r="X20" s="171"/>
      <c r="Y20" s="448"/>
      <c r="Z20" s="446"/>
      <c r="AA20" s="448"/>
      <c r="AB20" s="446"/>
      <c r="AC20" s="448"/>
      <c r="AD20" s="446"/>
      <c r="AE20" s="449" t="s">
        <v>2262</v>
      </c>
      <c r="AF20" s="463" t="s">
        <v>1497</v>
      </c>
      <c r="AG20" s="448" t="s">
        <v>2398</v>
      </c>
      <c r="AH20" s="729" t="s">
        <v>2399</v>
      </c>
      <c r="AI20" s="464"/>
      <c r="AJ20" s="729" t="s">
        <v>2542</v>
      </c>
      <c r="AK20" s="729" t="s">
        <v>2543</v>
      </c>
      <c r="AL20" s="350"/>
      <c r="AM20" s="1109"/>
      <c r="AN20" s="729"/>
      <c r="AO20" s="350"/>
    </row>
    <row r="21" spans="1:41" ht="29.25" customHeight="1" x14ac:dyDescent="0.25">
      <c r="A21" s="440"/>
      <c r="B21" s="732"/>
      <c r="C21" s="732"/>
      <c r="D21" s="459">
        <v>19</v>
      </c>
      <c r="E21" s="732" t="s">
        <v>98</v>
      </c>
      <c r="F21" s="732" t="s">
        <v>99</v>
      </c>
      <c r="G21" s="732" t="s">
        <v>100</v>
      </c>
      <c r="H21" s="732" t="s">
        <v>101</v>
      </c>
      <c r="I21" s="732" t="s">
        <v>1602</v>
      </c>
      <c r="J21" s="183" t="s">
        <v>233</v>
      </c>
      <c r="K21" s="183" t="s">
        <v>234</v>
      </c>
      <c r="L21" s="183">
        <v>192</v>
      </c>
      <c r="M21" s="183" t="s">
        <v>235</v>
      </c>
      <c r="N21" s="183"/>
      <c r="O21" s="183"/>
      <c r="P21" s="183"/>
      <c r="Q21" s="723" t="s">
        <v>100</v>
      </c>
      <c r="R21" s="460">
        <v>0</v>
      </c>
      <c r="S21" s="734"/>
      <c r="T21" s="163"/>
      <c r="U21" s="163"/>
      <c r="V21" s="467">
        <v>0</v>
      </c>
      <c r="W21" s="733"/>
      <c r="X21" s="163"/>
      <c r="Y21" s="448"/>
      <c r="Z21" s="446"/>
      <c r="AA21" s="448"/>
      <c r="AB21" s="446"/>
      <c r="AC21" s="448"/>
      <c r="AD21" s="446"/>
      <c r="AE21" s="449" t="s">
        <v>2263</v>
      </c>
      <c r="AF21" s="642" t="s">
        <v>2261</v>
      </c>
      <c r="AG21" s="448" t="s">
        <v>2400</v>
      </c>
      <c r="AH21" s="729" t="s">
        <v>2401</v>
      </c>
      <c r="AI21" s="464"/>
      <c r="AJ21" s="729" t="s">
        <v>2544</v>
      </c>
      <c r="AK21" s="729" t="s">
        <v>2545</v>
      </c>
      <c r="AL21" s="350"/>
      <c r="AM21" s="1109" t="s">
        <v>2660</v>
      </c>
      <c r="AN21" s="350" t="s">
        <v>2661</v>
      </c>
      <c r="AO21" s="350"/>
    </row>
    <row r="22" spans="1:41" ht="29.25" customHeight="1" x14ac:dyDescent="0.25">
      <c r="A22" s="440"/>
      <c r="B22" s="732"/>
      <c r="C22" s="732"/>
      <c r="D22" s="725">
        <v>20</v>
      </c>
      <c r="E22" s="732" t="s">
        <v>1148</v>
      </c>
      <c r="F22" s="732" t="s">
        <v>104</v>
      </c>
      <c r="G22" s="732" t="s">
        <v>105</v>
      </c>
      <c r="H22" s="732" t="s">
        <v>106</v>
      </c>
      <c r="I22" s="732" t="s">
        <v>1149</v>
      </c>
      <c r="J22" s="729" t="s">
        <v>1572</v>
      </c>
      <c r="K22" s="729" t="s">
        <v>1573</v>
      </c>
      <c r="L22" s="350">
        <v>28.2</v>
      </c>
      <c r="M22" s="729" t="s">
        <v>1574</v>
      </c>
      <c r="N22" s="729" t="s">
        <v>1575</v>
      </c>
      <c r="O22" s="497"/>
      <c r="P22" s="498">
        <v>3</v>
      </c>
      <c r="Q22" s="723" t="s">
        <v>105</v>
      </c>
      <c r="R22" s="728">
        <v>3</v>
      </c>
      <c r="S22" s="728"/>
      <c r="T22" s="499"/>
      <c r="U22" s="484"/>
      <c r="V22" s="467">
        <v>0</v>
      </c>
      <c r="W22" s="448"/>
      <c r="X22" s="446"/>
      <c r="Y22" s="448"/>
      <c r="Z22" s="446"/>
      <c r="AA22" s="448"/>
      <c r="AB22" s="446"/>
      <c r="AC22" s="448"/>
      <c r="AD22" s="446"/>
      <c r="AE22" s="474" t="s">
        <v>2264</v>
      </c>
      <c r="AF22" s="449" t="s">
        <v>2265</v>
      </c>
      <c r="AG22" s="730" t="s">
        <v>2402</v>
      </c>
      <c r="AH22" s="729" t="s">
        <v>2403</v>
      </c>
      <c r="AI22" s="464"/>
      <c r="AJ22" s="491" t="s">
        <v>2467</v>
      </c>
      <c r="AK22" s="491" t="s">
        <v>2403</v>
      </c>
      <c r="AL22" s="350"/>
      <c r="AM22" s="1109" t="s">
        <v>2684</v>
      </c>
      <c r="AN22" s="350" t="s">
        <v>2397</v>
      </c>
      <c r="AO22" s="350"/>
    </row>
    <row r="23" spans="1:41" ht="29.25" customHeight="1" x14ac:dyDescent="0.25">
      <c r="A23" s="440"/>
      <c r="B23" s="732" t="s">
        <v>108</v>
      </c>
      <c r="C23" s="732" t="s">
        <v>109</v>
      </c>
      <c r="D23" s="459">
        <v>21</v>
      </c>
      <c r="E23" s="732" t="s">
        <v>1150</v>
      </c>
      <c r="F23" s="732" t="s">
        <v>1151</v>
      </c>
      <c r="G23" s="732" t="s">
        <v>1152</v>
      </c>
      <c r="H23" s="732" t="s">
        <v>113</v>
      </c>
      <c r="I23" s="732" t="s">
        <v>1614</v>
      </c>
      <c r="J23" s="500" t="s">
        <v>1615</v>
      </c>
      <c r="K23" s="500" t="s">
        <v>1616</v>
      </c>
      <c r="L23" s="500">
        <v>2201030</v>
      </c>
      <c r="M23" s="500" t="s">
        <v>1617</v>
      </c>
      <c r="N23" s="500">
        <v>220103300</v>
      </c>
      <c r="O23" s="500" t="s">
        <v>1618</v>
      </c>
      <c r="P23" s="500">
        <v>36000</v>
      </c>
      <c r="Q23" s="114">
        <v>0.5</v>
      </c>
      <c r="R23" s="592">
        <v>0.5</v>
      </c>
      <c r="S23" s="460">
        <v>0</v>
      </c>
      <c r="T23" s="163"/>
      <c r="U23" s="163"/>
      <c r="V23" s="467">
        <f>S23/R23*1</f>
        <v>0</v>
      </c>
      <c r="W23" s="733">
        <v>0</v>
      </c>
      <c r="X23" s="386"/>
      <c r="Y23" s="448"/>
      <c r="Z23" s="446"/>
      <c r="AA23" s="448"/>
      <c r="AB23" s="446"/>
      <c r="AC23" s="448"/>
      <c r="AD23" s="446"/>
      <c r="AE23" s="449" t="s">
        <v>2266</v>
      </c>
      <c r="AF23" s="449" t="s">
        <v>1622</v>
      </c>
      <c r="AG23" s="730"/>
      <c r="AH23" s="486"/>
      <c r="AI23" s="452"/>
      <c r="AJ23" s="729" t="s">
        <v>2546</v>
      </c>
      <c r="AK23" s="350" t="s">
        <v>2547</v>
      </c>
      <c r="AL23" s="350"/>
      <c r="AM23" s="1109"/>
      <c r="AN23" s="350"/>
      <c r="AO23" s="350"/>
    </row>
    <row r="24" spans="1:41" ht="29.25" customHeight="1" x14ac:dyDescent="0.25">
      <c r="A24" s="440"/>
      <c r="B24" s="732"/>
      <c r="C24" s="732"/>
      <c r="D24" s="459">
        <v>22</v>
      </c>
      <c r="E24" s="732" t="s">
        <v>1624</v>
      </c>
      <c r="F24" s="732" t="s">
        <v>1156</v>
      </c>
      <c r="G24" s="732" t="s">
        <v>1157</v>
      </c>
      <c r="H24" s="732" t="s">
        <v>118</v>
      </c>
      <c r="I24" s="732" t="s">
        <v>1625</v>
      </c>
      <c r="J24" s="448" t="s">
        <v>1615</v>
      </c>
      <c r="K24" s="448" t="s">
        <v>1616</v>
      </c>
      <c r="L24" s="448">
        <v>2201009</v>
      </c>
      <c r="M24" s="448" t="s">
        <v>1626</v>
      </c>
      <c r="N24" s="448" t="s">
        <v>1627</v>
      </c>
      <c r="O24" s="448"/>
      <c r="P24" s="448">
        <v>1814</v>
      </c>
      <c r="Q24" s="114">
        <v>1</v>
      </c>
      <c r="R24" s="460">
        <v>2</v>
      </c>
      <c r="S24" s="460"/>
      <c r="T24" s="171"/>
      <c r="U24" s="163"/>
      <c r="V24" s="467">
        <f>S24/R24*1</f>
        <v>0</v>
      </c>
      <c r="W24" s="480"/>
      <c r="X24" s="448"/>
      <c r="Y24" s="448"/>
      <c r="Z24" s="446"/>
      <c r="AA24" s="448"/>
      <c r="AB24" s="446"/>
      <c r="AC24" s="448"/>
      <c r="AD24" s="446"/>
      <c r="AE24" s="449" t="s">
        <v>2256</v>
      </c>
      <c r="AF24" s="449"/>
      <c r="AG24" s="732"/>
      <c r="AH24" s="350"/>
      <c r="AI24" s="452"/>
      <c r="AJ24" s="729" t="s">
        <v>2546</v>
      </c>
      <c r="AK24" s="350" t="s">
        <v>2547</v>
      </c>
      <c r="AL24" s="350"/>
      <c r="AM24" s="1109"/>
      <c r="AN24" s="350"/>
      <c r="AO24" s="350"/>
    </row>
    <row r="25" spans="1:41" ht="29.25" customHeight="1" x14ac:dyDescent="0.25">
      <c r="A25" s="440"/>
      <c r="B25" s="732"/>
      <c r="C25" s="732"/>
      <c r="D25" s="459">
        <v>23</v>
      </c>
      <c r="E25" s="732" t="s">
        <v>1159</v>
      </c>
      <c r="F25" s="732" t="s">
        <v>1160</v>
      </c>
      <c r="G25" s="732" t="s">
        <v>122</v>
      </c>
      <c r="H25" s="732" t="s">
        <v>118</v>
      </c>
      <c r="I25" s="732" t="s">
        <v>1633</v>
      </c>
      <c r="J25" s="732" t="s">
        <v>96</v>
      </c>
      <c r="K25" s="732" t="s">
        <v>96</v>
      </c>
      <c r="L25" s="732" t="s">
        <v>96</v>
      </c>
      <c r="M25" s="732" t="s">
        <v>96</v>
      </c>
      <c r="N25" s="732" t="s">
        <v>96</v>
      </c>
      <c r="O25" s="732" t="s">
        <v>96</v>
      </c>
      <c r="P25" s="732" t="s">
        <v>96</v>
      </c>
      <c r="Q25" s="114">
        <v>1</v>
      </c>
      <c r="R25" s="460">
        <v>1</v>
      </c>
      <c r="S25" s="460"/>
      <c r="T25" s="728"/>
      <c r="U25" s="461"/>
      <c r="V25" s="467">
        <v>0</v>
      </c>
      <c r="W25" s="733"/>
      <c r="X25" s="446"/>
      <c r="Y25" s="448"/>
      <c r="Z25" s="446"/>
      <c r="AA25" s="448"/>
      <c r="AB25" s="446"/>
      <c r="AC25" s="448"/>
      <c r="AD25" s="446"/>
      <c r="AE25" s="474" t="s">
        <v>2256</v>
      </c>
      <c r="AF25" s="463"/>
      <c r="AG25" s="448"/>
      <c r="AH25" s="350"/>
      <c r="AI25" s="452"/>
      <c r="AJ25" s="729" t="s">
        <v>2546</v>
      </c>
      <c r="AK25" s="350" t="s">
        <v>2547</v>
      </c>
      <c r="AL25" s="350"/>
      <c r="AM25" s="1109" t="s">
        <v>2685</v>
      </c>
      <c r="AN25" s="350" t="s">
        <v>2051</v>
      </c>
      <c r="AO25" s="350"/>
    </row>
    <row r="26" spans="1:41" ht="29.25" customHeight="1" x14ac:dyDescent="0.25">
      <c r="A26" s="440"/>
      <c r="B26" s="732"/>
      <c r="C26" s="732" t="s">
        <v>124</v>
      </c>
      <c r="D26" s="459">
        <v>24</v>
      </c>
      <c r="E26" s="732" t="s">
        <v>125</v>
      </c>
      <c r="F26" s="732" t="s">
        <v>126</v>
      </c>
      <c r="G26" s="732" t="s">
        <v>127</v>
      </c>
      <c r="H26" s="732" t="s">
        <v>128</v>
      </c>
      <c r="I26" s="732" t="s">
        <v>1640</v>
      </c>
      <c r="J26" s="502"/>
      <c r="K26" s="502"/>
      <c r="L26" s="502"/>
      <c r="M26" s="502"/>
      <c r="N26" s="502"/>
      <c r="O26" s="502"/>
      <c r="P26" s="502"/>
      <c r="Q26" s="723">
        <v>2</v>
      </c>
      <c r="R26" s="460">
        <v>2</v>
      </c>
      <c r="S26" s="460">
        <v>3</v>
      </c>
      <c r="T26" s="735">
        <v>15812536973.51</v>
      </c>
      <c r="U26" s="736">
        <v>12902520614.18</v>
      </c>
      <c r="V26" s="503">
        <v>1</v>
      </c>
      <c r="W26" s="733">
        <v>2</v>
      </c>
      <c r="X26" s="386"/>
      <c r="Y26" s="448"/>
      <c r="Z26" s="446"/>
      <c r="AA26" s="448"/>
      <c r="AB26" s="446"/>
      <c r="AC26" s="448">
        <v>1</v>
      </c>
      <c r="AD26" s="446">
        <v>12902520614.18</v>
      </c>
      <c r="AE26" s="486" t="s">
        <v>2267</v>
      </c>
      <c r="AF26" s="463" t="s">
        <v>1622</v>
      </c>
      <c r="AG26" s="448"/>
      <c r="AH26" s="350"/>
      <c r="AI26" s="452"/>
      <c r="AJ26" s="729" t="s">
        <v>2546</v>
      </c>
      <c r="AK26" s="350" t="s">
        <v>2547</v>
      </c>
      <c r="AL26" s="350"/>
      <c r="AM26" s="1109" t="s">
        <v>2761</v>
      </c>
      <c r="AN26" s="350" t="s">
        <v>2051</v>
      </c>
      <c r="AO26" s="350"/>
    </row>
    <row r="27" spans="1:41" ht="29.25" customHeight="1" x14ac:dyDescent="0.25">
      <c r="A27" s="440"/>
      <c r="B27" s="732"/>
      <c r="C27" s="732"/>
      <c r="D27" s="459">
        <v>25</v>
      </c>
      <c r="E27" s="732" t="s">
        <v>1644</v>
      </c>
      <c r="F27" s="732" t="s">
        <v>1645</v>
      </c>
      <c r="G27" s="732" t="s">
        <v>132</v>
      </c>
      <c r="H27" s="732" t="s">
        <v>133</v>
      </c>
      <c r="I27" s="732" t="s">
        <v>1646</v>
      </c>
      <c r="J27" s="502"/>
      <c r="K27" s="502"/>
      <c r="L27" s="502"/>
      <c r="M27" s="502"/>
      <c r="N27" s="502"/>
      <c r="O27" s="502"/>
      <c r="P27" s="502"/>
      <c r="Q27" s="114">
        <v>0.8</v>
      </c>
      <c r="R27" s="592">
        <v>0.8</v>
      </c>
      <c r="S27" s="460"/>
      <c r="T27" s="387"/>
      <c r="U27" s="163"/>
      <c r="V27" s="467">
        <v>0</v>
      </c>
      <c r="W27" s="733"/>
      <c r="X27" s="386"/>
      <c r="Y27" s="448"/>
      <c r="Z27" s="446"/>
      <c r="AA27" s="448"/>
      <c r="AB27" s="446"/>
      <c r="AC27" s="448"/>
      <c r="AD27" s="446"/>
      <c r="AE27" s="448" t="s">
        <v>2776</v>
      </c>
      <c r="AF27" s="449" t="s">
        <v>2268</v>
      </c>
      <c r="AG27" s="491"/>
      <c r="AH27" s="491"/>
      <c r="AI27" s="464"/>
      <c r="AJ27" s="729" t="s">
        <v>2546</v>
      </c>
      <c r="AK27" s="350" t="s">
        <v>2547</v>
      </c>
      <c r="AL27" s="504"/>
      <c r="AM27" s="1109"/>
      <c r="AN27" s="350"/>
      <c r="AO27" s="350"/>
    </row>
    <row r="28" spans="1:41" ht="29.25" customHeight="1" x14ac:dyDescent="0.25">
      <c r="A28" s="440"/>
      <c r="B28" s="732"/>
      <c r="C28" s="732" t="s">
        <v>135</v>
      </c>
      <c r="D28" s="459">
        <v>26</v>
      </c>
      <c r="E28" s="732" t="s">
        <v>1169</v>
      </c>
      <c r="F28" s="732" t="s">
        <v>137</v>
      </c>
      <c r="G28" s="732" t="s">
        <v>138</v>
      </c>
      <c r="H28" s="732" t="s">
        <v>139</v>
      </c>
      <c r="I28" s="732" t="s">
        <v>1170</v>
      </c>
      <c r="J28" s="729" t="s">
        <v>1654</v>
      </c>
      <c r="K28" s="729" t="s">
        <v>1655</v>
      </c>
      <c r="L28" s="729">
        <v>2201074</v>
      </c>
      <c r="M28" s="729" t="s">
        <v>1656</v>
      </c>
      <c r="N28" s="729">
        <v>220107400</v>
      </c>
      <c r="O28" s="729" t="s">
        <v>1657</v>
      </c>
      <c r="P28" s="729">
        <v>1814</v>
      </c>
      <c r="Q28" s="723">
        <v>5</v>
      </c>
      <c r="R28" s="728">
        <v>2</v>
      </c>
      <c r="S28" s="728">
        <v>2</v>
      </c>
      <c r="T28" s="716">
        <v>100000000</v>
      </c>
      <c r="U28" s="716">
        <v>86388934</v>
      </c>
      <c r="V28" s="467">
        <v>1</v>
      </c>
      <c r="W28" s="448"/>
      <c r="X28" s="446"/>
      <c r="Y28" s="448"/>
      <c r="Z28" s="446"/>
      <c r="AA28" s="448"/>
      <c r="AB28" s="446"/>
      <c r="AC28" s="448">
        <v>2</v>
      </c>
      <c r="AD28" s="446">
        <v>86388934</v>
      </c>
      <c r="AE28" s="449" t="s">
        <v>2256</v>
      </c>
      <c r="AF28" s="449"/>
      <c r="AG28" s="448"/>
      <c r="AH28" s="729"/>
      <c r="AI28" s="452"/>
      <c r="AJ28" s="729"/>
      <c r="AK28" s="729"/>
      <c r="AL28" s="504"/>
      <c r="AM28" s="1109" t="s">
        <v>2686</v>
      </c>
      <c r="AN28" s="350" t="s">
        <v>2051</v>
      </c>
      <c r="AO28" s="350"/>
    </row>
    <row r="29" spans="1:41" ht="29.25" customHeight="1" x14ac:dyDescent="0.25">
      <c r="A29" s="440"/>
      <c r="B29" s="732"/>
      <c r="C29" s="732"/>
      <c r="D29" s="459">
        <v>27</v>
      </c>
      <c r="E29" s="732" t="s">
        <v>1172</v>
      </c>
      <c r="F29" s="732" t="s">
        <v>142</v>
      </c>
      <c r="G29" s="732" t="s">
        <v>143</v>
      </c>
      <c r="H29" s="732" t="s">
        <v>144</v>
      </c>
      <c r="I29" s="732" t="s">
        <v>1663</v>
      </c>
      <c r="J29" s="449" t="s">
        <v>1654</v>
      </c>
      <c r="K29" s="449" t="s">
        <v>1664</v>
      </c>
      <c r="L29" s="449">
        <v>2201</v>
      </c>
      <c r="M29" s="449" t="s">
        <v>1665</v>
      </c>
      <c r="N29" s="449">
        <v>2201054</v>
      </c>
      <c r="O29" s="449" t="s">
        <v>1666</v>
      </c>
      <c r="P29" s="449">
        <v>11</v>
      </c>
      <c r="Q29" s="114">
        <v>1</v>
      </c>
      <c r="R29" s="460">
        <v>3</v>
      </c>
      <c r="S29" s="483"/>
      <c r="T29" s="505"/>
      <c r="U29" s="461"/>
      <c r="V29" s="467">
        <v>0</v>
      </c>
      <c r="W29" s="733"/>
      <c r="X29" s="446"/>
      <c r="Y29" s="448"/>
      <c r="Z29" s="446"/>
      <c r="AA29" s="448"/>
      <c r="AB29" s="446"/>
      <c r="AC29" s="448"/>
      <c r="AD29" s="446"/>
      <c r="AE29" s="449" t="s">
        <v>2269</v>
      </c>
      <c r="AF29" s="449" t="s">
        <v>2210</v>
      </c>
      <c r="AG29" s="448"/>
      <c r="AH29" s="350"/>
      <c r="AI29" s="452"/>
      <c r="AJ29" s="729" t="s">
        <v>2546</v>
      </c>
      <c r="AK29" s="350" t="s">
        <v>2547</v>
      </c>
      <c r="AL29" s="504"/>
      <c r="AM29" s="1109"/>
      <c r="AN29" s="350"/>
      <c r="AO29" s="350"/>
    </row>
    <row r="30" spans="1:41" ht="29.25" customHeight="1" x14ac:dyDescent="0.25">
      <c r="A30" s="440"/>
      <c r="B30" s="732" t="s">
        <v>146</v>
      </c>
      <c r="C30" s="732" t="s">
        <v>147</v>
      </c>
      <c r="D30" s="459">
        <v>28</v>
      </c>
      <c r="E30" s="732" t="s">
        <v>1673</v>
      </c>
      <c r="F30" s="732" t="s">
        <v>149</v>
      </c>
      <c r="G30" s="732" t="s">
        <v>150</v>
      </c>
      <c r="H30" s="732" t="s">
        <v>151</v>
      </c>
      <c r="I30" s="732" t="s">
        <v>179</v>
      </c>
      <c r="J30" s="502"/>
      <c r="K30" s="502"/>
      <c r="L30" s="502"/>
      <c r="M30" s="502"/>
      <c r="N30" s="502"/>
      <c r="O30" s="502"/>
      <c r="P30" s="502"/>
      <c r="Q30" s="114">
        <v>0.9</v>
      </c>
      <c r="R30" s="460">
        <v>98</v>
      </c>
      <c r="S30" s="734"/>
      <c r="T30" s="505"/>
      <c r="U30" s="461"/>
      <c r="V30" s="506">
        <v>1</v>
      </c>
      <c r="W30" s="507"/>
      <c r="X30" s="446"/>
      <c r="Y30" s="448"/>
      <c r="Z30" s="446"/>
      <c r="AA30" s="448"/>
      <c r="AB30" s="446"/>
      <c r="AC30" s="738">
        <v>0.98</v>
      </c>
      <c r="AD30" s="446"/>
      <c r="AE30" s="728" t="s">
        <v>2270</v>
      </c>
      <c r="AF30" s="449" t="s">
        <v>179</v>
      </c>
      <c r="AG30" s="448"/>
      <c r="AH30" s="350"/>
      <c r="AI30" s="452"/>
      <c r="AJ30" s="350"/>
      <c r="AK30" s="350"/>
      <c r="AL30" s="350"/>
      <c r="AM30" s="1109" t="s">
        <v>2777</v>
      </c>
      <c r="AN30" s="350" t="s">
        <v>179</v>
      </c>
      <c r="AO30" s="350"/>
    </row>
    <row r="31" spans="1:41" ht="29.25" customHeight="1" x14ac:dyDescent="0.25">
      <c r="A31" s="440"/>
      <c r="B31" s="732"/>
      <c r="C31" s="732"/>
      <c r="D31" s="459">
        <v>29</v>
      </c>
      <c r="E31" s="732" t="s">
        <v>1677</v>
      </c>
      <c r="F31" s="508" t="s">
        <v>154</v>
      </c>
      <c r="G31" s="508" t="s">
        <v>155</v>
      </c>
      <c r="H31" s="508" t="s">
        <v>151</v>
      </c>
      <c r="I31" s="508" t="s">
        <v>179</v>
      </c>
      <c r="J31" s="502"/>
      <c r="K31" s="502"/>
      <c r="L31" s="502"/>
      <c r="M31" s="502"/>
      <c r="N31" s="502"/>
      <c r="O31" s="502"/>
      <c r="P31" s="502"/>
      <c r="Q31" s="643">
        <v>0.9</v>
      </c>
      <c r="R31" s="460">
        <v>1</v>
      </c>
      <c r="S31" s="734">
        <v>1</v>
      </c>
      <c r="T31" s="505">
        <v>44000000</v>
      </c>
      <c r="U31" s="387">
        <v>44000000</v>
      </c>
      <c r="V31" s="467">
        <f>S31/R31*1</f>
        <v>1</v>
      </c>
      <c r="W31" s="154"/>
      <c r="X31" s="509"/>
      <c r="Y31" s="448">
        <v>1</v>
      </c>
      <c r="Z31" s="446">
        <v>44000000</v>
      </c>
      <c r="AA31" s="448"/>
      <c r="AB31" s="446"/>
      <c r="AC31" s="448">
        <v>98</v>
      </c>
      <c r="AD31" s="446"/>
      <c r="AE31" s="474" t="s">
        <v>2256</v>
      </c>
      <c r="AF31" s="449"/>
      <c r="AG31" s="448" t="s">
        <v>2404</v>
      </c>
      <c r="AH31" s="350" t="s">
        <v>179</v>
      </c>
      <c r="AI31" s="452"/>
      <c r="AJ31" s="729"/>
      <c r="AK31" s="350"/>
      <c r="AL31" s="491"/>
      <c r="AM31" s="1109" t="s">
        <v>2778</v>
      </c>
      <c r="AN31" s="350" t="s">
        <v>179</v>
      </c>
      <c r="AO31" s="350"/>
    </row>
    <row r="32" spans="1:41" ht="29.25" customHeight="1" x14ac:dyDescent="0.25">
      <c r="A32" s="440"/>
      <c r="B32" s="732"/>
      <c r="C32" s="732" t="s">
        <v>156</v>
      </c>
      <c r="D32" s="459">
        <v>30</v>
      </c>
      <c r="E32" s="732" t="s">
        <v>157</v>
      </c>
      <c r="F32" s="508" t="s">
        <v>158</v>
      </c>
      <c r="G32" s="508" t="s">
        <v>159</v>
      </c>
      <c r="H32" s="508" t="s">
        <v>151</v>
      </c>
      <c r="I32" s="508" t="s">
        <v>179</v>
      </c>
      <c r="J32" s="510"/>
      <c r="K32" s="510"/>
      <c r="L32" s="510"/>
      <c r="M32" s="510"/>
      <c r="N32" s="510"/>
      <c r="O32" s="510"/>
      <c r="P32" s="510"/>
      <c r="Q32" s="643">
        <v>0.9</v>
      </c>
      <c r="R32" s="460">
        <v>1</v>
      </c>
      <c r="S32" s="511"/>
      <c r="T32" s="166"/>
      <c r="U32" s="512"/>
      <c r="V32" s="719">
        <v>1</v>
      </c>
      <c r="W32" s="154"/>
      <c r="X32" s="514"/>
      <c r="Y32" s="448"/>
      <c r="Z32" s="446"/>
      <c r="AA32" s="448"/>
      <c r="AB32" s="446"/>
      <c r="AC32" s="448"/>
      <c r="AD32" s="446"/>
      <c r="AE32" s="474" t="s">
        <v>2256</v>
      </c>
      <c r="AF32" s="449"/>
      <c r="AG32" s="448"/>
      <c r="AH32" s="350"/>
      <c r="AI32" s="464"/>
      <c r="AJ32" s="729"/>
      <c r="AK32" s="350"/>
      <c r="AL32" s="350"/>
      <c r="AM32" s="1109" t="s">
        <v>2779</v>
      </c>
      <c r="AN32" s="350" t="s">
        <v>179</v>
      </c>
      <c r="AO32" s="350"/>
    </row>
    <row r="33" spans="1:41" ht="29.25" customHeight="1" x14ac:dyDescent="0.25">
      <c r="A33" s="440"/>
      <c r="B33" s="732"/>
      <c r="C33" s="732"/>
      <c r="D33" s="459">
        <v>31</v>
      </c>
      <c r="E33" s="732" t="s">
        <v>160</v>
      </c>
      <c r="F33" s="732" t="s">
        <v>1178</v>
      </c>
      <c r="G33" s="732" t="s">
        <v>162</v>
      </c>
      <c r="H33" s="732" t="s">
        <v>118</v>
      </c>
      <c r="I33" s="732" t="s">
        <v>1684</v>
      </c>
      <c r="J33" s="732" t="s">
        <v>1685</v>
      </c>
      <c r="K33" s="732" t="s">
        <v>1686</v>
      </c>
      <c r="L33" s="515">
        <v>1905021</v>
      </c>
      <c r="M33" s="516" t="s">
        <v>1687</v>
      </c>
      <c r="N33" s="517">
        <v>190502100</v>
      </c>
      <c r="O33" s="518" t="s">
        <v>1688</v>
      </c>
      <c r="P33" s="519">
        <v>48</v>
      </c>
      <c r="Q33" s="643">
        <v>1</v>
      </c>
      <c r="R33" s="728">
        <v>5</v>
      </c>
      <c r="S33" s="728"/>
      <c r="T33" s="520"/>
      <c r="U33" s="520"/>
      <c r="V33" s="467">
        <v>0</v>
      </c>
      <c r="W33" s="448"/>
      <c r="X33" s="520"/>
      <c r="Y33" s="448"/>
      <c r="Z33" s="446"/>
      <c r="AA33" s="448"/>
      <c r="AB33" s="446"/>
      <c r="AC33" s="448"/>
      <c r="AD33" s="446"/>
      <c r="AE33" s="449" t="s">
        <v>2256</v>
      </c>
      <c r="AF33" s="463"/>
      <c r="AG33" s="438"/>
      <c r="AH33" s="350"/>
      <c r="AI33" s="452"/>
      <c r="AJ33" s="729" t="s">
        <v>2546</v>
      </c>
      <c r="AK33" s="350" t="s">
        <v>2547</v>
      </c>
      <c r="AL33" s="350"/>
      <c r="AM33" s="1109" t="s">
        <v>2780</v>
      </c>
      <c r="AN33" s="350" t="s">
        <v>179</v>
      </c>
      <c r="AO33" s="350"/>
    </row>
    <row r="34" spans="1:41" ht="29.25" customHeight="1" x14ac:dyDescent="0.25">
      <c r="A34" s="440"/>
      <c r="B34" s="732"/>
      <c r="C34" s="732" t="s">
        <v>164</v>
      </c>
      <c r="D34" s="459">
        <v>32</v>
      </c>
      <c r="E34" s="732" t="s">
        <v>165</v>
      </c>
      <c r="F34" s="732" t="s">
        <v>166</v>
      </c>
      <c r="G34" s="732" t="s">
        <v>167</v>
      </c>
      <c r="H34" s="732" t="s">
        <v>168</v>
      </c>
      <c r="I34" s="732" t="s">
        <v>1689</v>
      </c>
      <c r="J34" s="732" t="s">
        <v>1685</v>
      </c>
      <c r="K34" s="732" t="s">
        <v>1686</v>
      </c>
      <c r="L34" s="515">
        <v>1905021</v>
      </c>
      <c r="M34" s="516" t="s">
        <v>1687</v>
      </c>
      <c r="N34" s="517">
        <v>190502100</v>
      </c>
      <c r="O34" s="518" t="s">
        <v>1688</v>
      </c>
      <c r="P34" s="519">
        <v>48</v>
      </c>
      <c r="Q34" s="643">
        <v>0.9</v>
      </c>
      <c r="R34" s="460">
        <v>12</v>
      </c>
      <c r="S34" s="734">
        <v>20</v>
      </c>
      <c r="T34" s="521">
        <v>885000</v>
      </c>
      <c r="U34" s="521" t="s">
        <v>2687</v>
      </c>
      <c r="V34" s="467">
        <f>S34/R34*1</f>
        <v>1.6666666666666667</v>
      </c>
      <c r="W34" s="733">
        <v>3</v>
      </c>
      <c r="X34" s="521"/>
      <c r="Y34" s="448">
        <v>5</v>
      </c>
      <c r="Z34" s="446">
        <v>885000</v>
      </c>
      <c r="AA34" s="448"/>
      <c r="AB34" s="446"/>
      <c r="AC34" s="448">
        <v>12</v>
      </c>
      <c r="AD34" s="446">
        <v>22999000</v>
      </c>
      <c r="AE34" s="449" t="s">
        <v>2271</v>
      </c>
      <c r="AF34" s="449" t="s">
        <v>179</v>
      </c>
      <c r="AG34" s="448" t="s">
        <v>2405</v>
      </c>
      <c r="AH34" s="350" t="s">
        <v>179</v>
      </c>
      <c r="AI34" s="452"/>
      <c r="AJ34" s="729"/>
      <c r="AK34" s="350"/>
      <c r="AL34" s="504"/>
      <c r="AM34" s="1109" t="s">
        <v>2781</v>
      </c>
      <c r="AN34" s="729" t="s">
        <v>2782</v>
      </c>
      <c r="AO34" s="729" t="s">
        <v>2762</v>
      </c>
    </row>
    <row r="35" spans="1:41" ht="29.25" customHeight="1" x14ac:dyDescent="0.25">
      <c r="A35" s="440"/>
      <c r="B35" s="732"/>
      <c r="C35" s="732"/>
      <c r="D35" s="459">
        <v>33</v>
      </c>
      <c r="E35" s="732" t="s">
        <v>170</v>
      </c>
      <c r="F35" s="732" t="s">
        <v>171</v>
      </c>
      <c r="G35" s="732" t="s">
        <v>172</v>
      </c>
      <c r="H35" s="732" t="s">
        <v>173</v>
      </c>
      <c r="I35" s="732" t="s">
        <v>1701</v>
      </c>
      <c r="J35" s="500" t="s">
        <v>1615</v>
      </c>
      <c r="K35" s="500" t="s">
        <v>1686</v>
      </c>
      <c r="L35" s="500">
        <v>1905014</v>
      </c>
      <c r="M35" s="500" t="s">
        <v>1702</v>
      </c>
      <c r="N35" s="500" t="s">
        <v>1703</v>
      </c>
      <c r="O35" s="522" t="s">
        <v>1704</v>
      </c>
      <c r="P35" s="500">
        <v>12</v>
      </c>
      <c r="Q35" s="723">
        <v>1</v>
      </c>
      <c r="R35" s="460">
        <v>1</v>
      </c>
      <c r="S35" s="734">
        <v>1</v>
      </c>
      <c r="T35" s="163"/>
      <c r="U35" s="163">
        <v>22999000</v>
      </c>
      <c r="V35" s="467">
        <v>1</v>
      </c>
      <c r="W35" s="733">
        <v>1</v>
      </c>
      <c r="X35" s="163"/>
      <c r="Y35" s="448"/>
      <c r="Z35" s="446"/>
      <c r="AA35" s="448"/>
      <c r="AB35" s="446"/>
      <c r="AC35" s="448">
        <v>1</v>
      </c>
      <c r="AD35" s="446">
        <v>22999000</v>
      </c>
      <c r="AE35" s="486" t="s">
        <v>2272</v>
      </c>
      <c r="AF35" s="449" t="s">
        <v>179</v>
      </c>
      <c r="AG35" s="448"/>
      <c r="AH35" s="350"/>
      <c r="AI35" s="452"/>
      <c r="AJ35" s="729" t="s">
        <v>2546</v>
      </c>
      <c r="AK35" s="350" t="s">
        <v>2547</v>
      </c>
      <c r="AL35" s="504"/>
      <c r="AM35" s="1109" t="s">
        <v>2783</v>
      </c>
      <c r="AN35" s="729" t="s">
        <v>2782</v>
      </c>
      <c r="AO35" s="350"/>
    </row>
    <row r="36" spans="1:41" ht="29.25" customHeight="1" x14ac:dyDescent="0.25">
      <c r="A36" s="440"/>
      <c r="B36" s="732"/>
      <c r="C36" s="732"/>
      <c r="D36" s="459">
        <v>34</v>
      </c>
      <c r="E36" s="732" t="s">
        <v>175</v>
      </c>
      <c r="F36" s="732" t="s">
        <v>176</v>
      </c>
      <c r="G36" s="732" t="s">
        <v>177</v>
      </c>
      <c r="H36" s="732" t="s">
        <v>178</v>
      </c>
      <c r="I36" s="732" t="s">
        <v>179</v>
      </c>
      <c r="J36" s="523" t="s">
        <v>254</v>
      </c>
      <c r="K36" s="524" t="s">
        <v>262</v>
      </c>
      <c r="L36" s="525">
        <v>1905022</v>
      </c>
      <c r="M36" s="526" t="s">
        <v>1711</v>
      </c>
      <c r="N36" s="527">
        <v>190502200</v>
      </c>
      <c r="O36" s="528" t="s">
        <v>1712</v>
      </c>
      <c r="P36" s="529">
        <v>60</v>
      </c>
      <c r="Q36" s="723" t="s">
        <v>177</v>
      </c>
      <c r="R36" s="728">
        <v>15</v>
      </c>
      <c r="S36" s="728"/>
      <c r="T36" s="562">
        <v>17310000</v>
      </c>
      <c r="U36" s="562">
        <v>17310000</v>
      </c>
      <c r="V36" s="467">
        <v>0</v>
      </c>
      <c r="W36" s="448"/>
      <c r="X36" s="562">
        <v>17310000</v>
      </c>
      <c r="Y36" s="448"/>
      <c r="Z36" s="446"/>
      <c r="AA36" s="448"/>
      <c r="AB36" s="446"/>
      <c r="AC36" s="448"/>
      <c r="AD36" s="446"/>
      <c r="AE36" s="474" t="s">
        <v>2273</v>
      </c>
      <c r="AF36" s="449" t="s">
        <v>179</v>
      </c>
      <c r="AG36" s="448"/>
      <c r="AH36" s="350"/>
      <c r="AI36" s="464"/>
      <c r="AJ36" s="350"/>
      <c r="AK36" s="350"/>
      <c r="AL36" s="350"/>
      <c r="AM36" s="1109"/>
      <c r="AN36" s="350"/>
      <c r="AO36" s="350"/>
    </row>
    <row r="37" spans="1:41" ht="29.25" customHeight="1" x14ac:dyDescent="0.25">
      <c r="A37" s="440"/>
      <c r="B37" s="732"/>
      <c r="C37" s="732"/>
      <c r="D37" s="459">
        <v>35</v>
      </c>
      <c r="E37" s="732" t="s">
        <v>180</v>
      </c>
      <c r="F37" s="732" t="s">
        <v>1182</v>
      </c>
      <c r="G37" s="732" t="s">
        <v>1183</v>
      </c>
      <c r="H37" s="732" t="s">
        <v>183</v>
      </c>
      <c r="I37" s="732" t="s">
        <v>1717</v>
      </c>
      <c r="J37" s="530" t="s">
        <v>1371</v>
      </c>
      <c r="K37" s="530" t="s">
        <v>1371</v>
      </c>
      <c r="L37" s="530" t="s">
        <v>1371</v>
      </c>
      <c r="M37" s="530" t="s">
        <v>1371</v>
      </c>
      <c r="N37" s="530" t="s">
        <v>1371</v>
      </c>
      <c r="O37" s="530" t="s">
        <v>1371</v>
      </c>
      <c r="P37" s="529" t="s">
        <v>1371</v>
      </c>
      <c r="Q37" s="114">
        <v>0.9</v>
      </c>
      <c r="R37" s="728">
        <v>0</v>
      </c>
      <c r="S37" s="728"/>
      <c r="T37" s="505"/>
      <c r="U37" s="461"/>
      <c r="V37" s="467">
        <v>0</v>
      </c>
      <c r="W37" s="448"/>
      <c r="X37" s="446"/>
      <c r="Y37" s="448"/>
      <c r="Z37" s="446"/>
      <c r="AA37" s="448"/>
      <c r="AB37" s="446"/>
      <c r="AC37" s="448"/>
      <c r="AD37" s="446"/>
      <c r="AE37" s="474" t="s">
        <v>2256</v>
      </c>
      <c r="AF37" s="449"/>
      <c r="AG37" s="730"/>
      <c r="AH37" s="730"/>
      <c r="AI37" s="464"/>
      <c r="AJ37" s="350"/>
      <c r="AK37" s="350"/>
      <c r="AL37" s="350"/>
      <c r="AM37" s="1109" t="s">
        <v>2784</v>
      </c>
      <c r="AN37" s="350" t="s">
        <v>179</v>
      </c>
      <c r="AO37" s="350"/>
    </row>
    <row r="38" spans="1:41" ht="29.25" customHeight="1" x14ac:dyDescent="0.25">
      <c r="A38" s="440"/>
      <c r="B38" s="732"/>
      <c r="C38" s="732"/>
      <c r="D38" s="459">
        <v>36</v>
      </c>
      <c r="E38" s="732" t="s">
        <v>185</v>
      </c>
      <c r="F38" s="732" t="s">
        <v>186</v>
      </c>
      <c r="G38" s="732" t="s">
        <v>1186</v>
      </c>
      <c r="H38" s="732" t="s">
        <v>1187</v>
      </c>
      <c r="I38" s="732" t="s">
        <v>1721</v>
      </c>
      <c r="J38" s="732" t="s">
        <v>1685</v>
      </c>
      <c r="K38" s="468" t="s">
        <v>1686</v>
      </c>
      <c r="L38" s="531">
        <v>1905015</v>
      </c>
      <c r="M38" s="532" t="s">
        <v>1722</v>
      </c>
      <c r="N38" s="531">
        <v>190501503</v>
      </c>
      <c r="O38" s="533" t="s">
        <v>1723</v>
      </c>
      <c r="P38" s="534">
        <v>60</v>
      </c>
      <c r="Q38" s="723" t="s">
        <v>187</v>
      </c>
      <c r="R38" s="728">
        <v>15</v>
      </c>
      <c r="S38" s="728">
        <v>18</v>
      </c>
      <c r="T38" s="505"/>
      <c r="U38" s="461"/>
      <c r="V38" s="467">
        <v>1</v>
      </c>
      <c r="W38" s="448">
        <v>18</v>
      </c>
      <c r="X38" s="446"/>
      <c r="Y38" s="448"/>
      <c r="Z38" s="446"/>
      <c r="AA38" s="448"/>
      <c r="AB38" s="446"/>
      <c r="AC38" s="448"/>
      <c r="AD38" s="446"/>
      <c r="AE38" s="474" t="s">
        <v>2274</v>
      </c>
      <c r="AF38" s="463" t="s">
        <v>179</v>
      </c>
      <c r="AG38" s="730"/>
      <c r="AH38" s="491"/>
      <c r="AI38" s="464"/>
      <c r="AJ38" s="729" t="s">
        <v>2546</v>
      </c>
      <c r="AK38" s="350" t="s">
        <v>2547</v>
      </c>
      <c r="AL38" s="350"/>
      <c r="AM38" s="1109" t="s">
        <v>2785</v>
      </c>
      <c r="AN38" s="729" t="s">
        <v>179</v>
      </c>
      <c r="AO38" s="350"/>
    </row>
    <row r="39" spans="1:41" ht="29.25" customHeight="1" x14ac:dyDescent="0.25">
      <c r="A39" s="440"/>
      <c r="B39" s="732"/>
      <c r="C39" s="732" t="s">
        <v>190</v>
      </c>
      <c r="D39" s="459">
        <v>37</v>
      </c>
      <c r="E39" s="732" t="s">
        <v>1189</v>
      </c>
      <c r="F39" s="732" t="s">
        <v>192</v>
      </c>
      <c r="G39" s="732" t="s">
        <v>193</v>
      </c>
      <c r="H39" s="732" t="s">
        <v>194</v>
      </c>
      <c r="I39" s="732" t="s">
        <v>179</v>
      </c>
      <c r="J39" s="732" t="s">
        <v>1685</v>
      </c>
      <c r="K39" s="535" t="s">
        <v>1729</v>
      </c>
      <c r="L39" s="536">
        <v>1903015</v>
      </c>
      <c r="M39" s="537" t="s">
        <v>1730</v>
      </c>
      <c r="N39" s="538">
        <v>190301500</v>
      </c>
      <c r="O39" s="539" t="s">
        <v>1731</v>
      </c>
      <c r="P39" s="529">
        <v>48</v>
      </c>
      <c r="Q39" s="114">
        <v>1</v>
      </c>
      <c r="R39" s="592">
        <v>1</v>
      </c>
      <c r="S39" s="511">
        <v>1</v>
      </c>
      <c r="T39" s="540"/>
      <c r="U39" s="540"/>
      <c r="V39" s="467">
        <v>1</v>
      </c>
      <c r="W39" s="541"/>
      <c r="X39" s="540"/>
      <c r="Y39" s="448"/>
      <c r="Z39" s="446"/>
      <c r="AA39" s="448"/>
      <c r="AB39" s="446"/>
      <c r="AC39" s="738">
        <v>1</v>
      </c>
      <c r="AD39" s="446"/>
      <c r="AE39" s="449" t="s">
        <v>2256</v>
      </c>
      <c r="AF39" s="449"/>
      <c r="AG39" s="448"/>
      <c r="AH39" s="350"/>
      <c r="AI39" s="464"/>
      <c r="AJ39" s="729"/>
      <c r="AK39" s="350"/>
      <c r="AL39" s="504"/>
      <c r="AM39" s="1109" t="s">
        <v>2786</v>
      </c>
      <c r="AN39" s="350" t="s">
        <v>179</v>
      </c>
      <c r="AO39" s="350"/>
    </row>
    <row r="40" spans="1:41" ht="29.25" customHeight="1" x14ac:dyDescent="0.25">
      <c r="A40" s="440"/>
      <c r="B40" s="732"/>
      <c r="C40" s="732"/>
      <c r="D40" s="459">
        <v>38</v>
      </c>
      <c r="E40" s="732" t="s">
        <v>195</v>
      </c>
      <c r="F40" s="732" t="s">
        <v>192</v>
      </c>
      <c r="G40" s="732" t="s">
        <v>193</v>
      </c>
      <c r="H40" s="732" t="s">
        <v>194</v>
      </c>
      <c r="I40" s="732" t="s">
        <v>179</v>
      </c>
      <c r="J40" s="530" t="s">
        <v>1371</v>
      </c>
      <c r="K40" s="530" t="s">
        <v>1371</v>
      </c>
      <c r="L40" s="530" t="s">
        <v>1371</v>
      </c>
      <c r="M40" s="530" t="s">
        <v>1371</v>
      </c>
      <c r="N40" s="530" t="s">
        <v>1371</v>
      </c>
      <c r="O40" s="530" t="s">
        <v>1371</v>
      </c>
      <c r="P40" s="529" t="s">
        <v>1371</v>
      </c>
      <c r="Q40" s="114">
        <v>1</v>
      </c>
      <c r="R40" s="592">
        <v>1</v>
      </c>
      <c r="S40" s="511">
        <v>1</v>
      </c>
      <c r="T40" s="540"/>
      <c r="U40" s="542"/>
      <c r="V40" s="720">
        <v>1</v>
      </c>
      <c r="W40" s="485"/>
      <c r="X40" s="542"/>
      <c r="Y40" s="448"/>
      <c r="Z40" s="446"/>
      <c r="AA40" s="448"/>
      <c r="AB40" s="446"/>
      <c r="AC40" s="738">
        <v>1</v>
      </c>
      <c r="AD40" s="446"/>
      <c r="AE40" s="449" t="s">
        <v>2256</v>
      </c>
      <c r="AF40" s="449"/>
      <c r="AG40" s="438"/>
      <c r="AH40" s="350"/>
      <c r="AI40" s="452"/>
      <c r="AJ40" s="350"/>
      <c r="AK40" s="350"/>
      <c r="AL40" s="350"/>
      <c r="AM40" s="1109" t="s">
        <v>2786</v>
      </c>
      <c r="AN40" s="350" t="s">
        <v>179</v>
      </c>
      <c r="AO40" s="350"/>
    </row>
    <row r="41" spans="1:41" ht="29.25" customHeight="1" x14ac:dyDescent="0.25">
      <c r="A41" s="440"/>
      <c r="B41" s="732"/>
      <c r="C41" s="732"/>
      <c r="D41" s="459">
        <v>39</v>
      </c>
      <c r="E41" s="732" t="s">
        <v>1191</v>
      </c>
      <c r="F41" s="732" t="s">
        <v>197</v>
      </c>
      <c r="G41" s="732" t="s">
        <v>198</v>
      </c>
      <c r="H41" s="732" t="s">
        <v>199</v>
      </c>
      <c r="I41" s="732" t="s">
        <v>179</v>
      </c>
      <c r="J41" s="544"/>
      <c r="K41" s="545"/>
      <c r="L41" s="545"/>
      <c r="M41" s="545"/>
      <c r="N41" s="545"/>
      <c r="O41" s="545"/>
      <c r="P41" s="545"/>
      <c r="Q41" s="723" t="s">
        <v>198</v>
      </c>
      <c r="R41" s="460">
        <v>1</v>
      </c>
      <c r="S41" s="483">
        <v>1</v>
      </c>
      <c r="T41" s="505"/>
      <c r="U41" s="505"/>
      <c r="V41" s="467">
        <v>1</v>
      </c>
      <c r="W41" s="505"/>
      <c r="X41" s="505"/>
      <c r="Y41" s="448"/>
      <c r="Z41" s="446"/>
      <c r="AA41" s="448"/>
      <c r="AB41" s="446"/>
      <c r="AC41" s="448">
        <v>1</v>
      </c>
      <c r="AD41" s="446"/>
      <c r="AE41" s="449" t="s">
        <v>2256</v>
      </c>
      <c r="AF41" s="449"/>
      <c r="AG41" s="438"/>
      <c r="AH41" s="350"/>
      <c r="AI41" s="452"/>
      <c r="AJ41" s="350"/>
      <c r="AK41" s="350"/>
      <c r="AL41" s="350"/>
      <c r="AM41" s="1109" t="s">
        <v>2787</v>
      </c>
      <c r="AN41" s="350" t="s">
        <v>179</v>
      </c>
      <c r="AO41" s="350"/>
    </row>
    <row r="42" spans="1:41" ht="29.25" customHeight="1" x14ac:dyDescent="0.25">
      <c r="A42" s="440"/>
      <c r="B42" s="732"/>
      <c r="C42" s="732"/>
      <c r="D42" s="459">
        <v>40</v>
      </c>
      <c r="E42" s="732" t="s">
        <v>200</v>
      </c>
      <c r="F42" s="732" t="s">
        <v>201</v>
      </c>
      <c r="G42" s="732" t="s">
        <v>202</v>
      </c>
      <c r="H42" s="732" t="s">
        <v>203</v>
      </c>
      <c r="I42" s="732" t="s">
        <v>1738</v>
      </c>
      <c r="J42" s="546" t="s">
        <v>1371</v>
      </c>
      <c r="K42" s="546" t="s">
        <v>1371</v>
      </c>
      <c r="L42" s="546" t="s">
        <v>1371</v>
      </c>
      <c r="M42" s="546" t="s">
        <v>1371</v>
      </c>
      <c r="N42" s="546" t="s">
        <v>1371</v>
      </c>
      <c r="O42" s="546" t="s">
        <v>1371</v>
      </c>
      <c r="P42" s="546" t="s">
        <v>1371</v>
      </c>
      <c r="Q42" s="723" t="s">
        <v>202</v>
      </c>
      <c r="R42" s="460">
        <v>0</v>
      </c>
      <c r="S42" s="734"/>
      <c r="T42" s="505"/>
      <c r="U42" s="461"/>
      <c r="V42" s="467">
        <v>0</v>
      </c>
      <c r="W42" s="485"/>
      <c r="X42" s="547"/>
      <c r="Y42" s="448"/>
      <c r="Z42" s="446"/>
      <c r="AA42" s="448"/>
      <c r="AB42" s="446"/>
      <c r="AC42" s="448"/>
      <c r="AD42" s="446"/>
      <c r="AE42" s="449" t="s">
        <v>2256</v>
      </c>
      <c r="AF42" s="449"/>
      <c r="AG42" s="730"/>
      <c r="AH42" s="491"/>
      <c r="AI42" s="464"/>
      <c r="AJ42" s="729" t="s">
        <v>2546</v>
      </c>
      <c r="AK42" s="350" t="s">
        <v>2547</v>
      </c>
      <c r="AL42" s="350"/>
      <c r="AM42" s="1109"/>
      <c r="AN42" s="350"/>
      <c r="AO42" s="350"/>
    </row>
    <row r="43" spans="1:41" ht="29.25" customHeight="1" x14ac:dyDescent="0.25">
      <c r="A43" s="548" t="s">
        <v>292</v>
      </c>
      <c r="B43" s="732" t="s">
        <v>293</v>
      </c>
      <c r="C43" s="732" t="s">
        <v>1194</v>
      </c>
      <c r="D43" s="459">
        <v>41</v>
      </c>
      <c r="E43" s="732" t="s">
        <v>295</v>
      </c>
      <c r="F43" s="732" t="s">
        <v>1195</v>
      </c>
      <c r="G43" s="732" t="s">
        <v>297</v>
      </c>
      <c r="H43" s="732" t="s">
        <v>298</v>
      </c>
      <c r="I43" s="732" t="s">
        <v>1741</v>
      </c>
      <c r="J43" s="549" t="s">
        <v>1742</v>
      </c>
      <c r="K43" s="549" t="s">
        <v>1743</v>
      </c>
      <c r="L43" s="549">
        <v>4502001</v>
      </c>
      <c r="M43" s="549" t="s">
        <v>1744</v>
      </c>
      <c r="N43" s="549">
        <v>450200100</v>
      </c>
      <c r="O43" s="549" t="s">
        <v>1745</v>
      </c>
      <c r="P43" s="549">
        <v>3</v>
      </c>
      <c r="Q43" s="114">
        <v>0.9</v>
      </c>
      <c r="R43" s="728">
        <v>1</v>
      </c>
      <c r="S43" s="728">
        <v>1</v>
      </c>
      <c r="T43" s="644" t="s">
        <v>2688</v>
      </c>
      <c r="U43" s="644" t="s">
        <v>2688</v>
      </c>
      <c r="V43" s="467">
        <f>S43/R43*1</f>
        <v>1</v>
      </c>
      <c r="W43" s="448">
        <v>0</v>
      </c>
      <c r="X43" s="550">
        <v>1000000</v>
      </c>
      <c r="Y43" s="448"/>
      <c r="Z43" s="446"/>
      <c r="AA43" s="448"/>
      <c r="AB43" s="446">
        <v>11400000</v>
      </c>
      <c r="AC43" s="448">
        <v>1</v>
      </c>
      <c r="AD43" s="446">
        <v>560000</v>
      </c>
      <c r="AE43" s="449" t="s">
        <v>2275</v>
      </c>
      <c r="AF43" s="449" t="s">
        <v>2276</v>
      </c>
      <c r="AG43" s="448"/>
      <c r="AH43" s="350"/>
      <c r="AI43" s="452"/>
      <c r="AJ43" s="729" t="s">
        <v>2548</v>
      </c>
      <c r="AK43" s="729" t="s">
        <v>2276</v>
      </c>
      <c r="AL43" s="350"/>
      <c r="AM43" s="1109" t="s">
        <v>2689</v>
      </c>
      <c r="AN43" s="350" t="s">
        <v>2690</v>
      </c>
      <c r="AO43" s="350"/>
    </row>
    <row r="44" spans="1:41" ht="29.25" customHeight="1" x14ac:dyDescent="0.25">
      <c r="A44" s="548"/>
      <c r="B44" s="732"/>
      <c r="C44" s="732"/>
      <c r="D44" s="725">
        <v>42</v>
      </c>
      <c r="E44" s="732" t="s">
        <v>1198</v>
      </c>
      <c r="F44" s="732" t="s">
        <v>301</v>
      </c>
      <c r="G44" s="732" t="s">
        <v>302</v>
      </c>
      <c r="H44" s="732" t="s">
        <v>303</v>
      </c>
      <c r="I44" s="732" t="s">
        <v>1749</v>
      </c>
      <c r="J44" s="551"/>
      <c r="K44" s="508"/>
      <c r="L44" s="508"/>
      <c r="M44" s="508"/>
      <c r="N44" s="508"/>
      <c r="O44" s="508"/>
      <c r="P44" s="508"/>
      <c r="Q44" s="645" t="s">
        <v>302</v>
      </c>
      <c r="R44" s="460">
        <v>0</v>
      </c>
      <c r="S44" s="734"/>
      <c r="T44" s="728"/>
      <c r="U44" s="489"/>
      <c r="V44" s="467">
        <v>0</v>
      </c>
      <c r="W44" s="485"/>
      <c r="X44" s="552"/>
      <c r="Y44" s="448"/>
      <c r="Z44" s="446"/>
      <c r="AA44" s="448"/>
      <c r="AB44" s="446"/>
      <c r="AC44" s="448"/>
      <c r="AD44" s="446"/>
      <c r="AE44" s="474" t="s">
        <v>2277</v>
      </c>
      <c r="AF44" s="449" t="s">
        <v>2276</v>
      </c>
      <c r="AG44" s="438"/>
      <c r="AH44" s="350"/>
      <c r="AI44" s="464"/>
      <c r="AJ44" s="729" t="s">
        <v>2546</v>
      </c>
      <c r="AK44" s="350" t="s">
        <v>2547</v>
      </c>
      <c r="AL44" s="350"/>
      <c r="AM44" s="1109" t="s">
        <v>2691</v>
      </c>
      <c r="AN44" s="350" t="s">
        <v>1756</v>
      </c>
      <c r="AO44" s="350"/>
    </row>
    <row r="45" spans="1:41" ht="29.25" customHeight="1" x14ac:dyDescent="0.25">
      <c r="A45" s="548"/>
      <c r="B45" s="732"/>
      <c r="C45" s="732"/>
      <c r="D45" s="725">
        <v>43</v>
      </c>
      <c r="E45" s="732" t="s">
        <v>1202</v>
      </c>
      <c r="F45" s="732" t="s">
        <v>306</v>
      </c>
      <c r="G45" s="732" t="s">
        <v>307</v>
      </c>
      <c r="H45" s="732" t="s">
        <v>308</v>
      </c>
      <c r="I45" s="732" t="s">
        <v>1754</v>
      </c>
      <c r="J45" s="390"/>
      <c r="K45" s="732"/>
      <c r="L45" s="732"/>
      <c r="M45" s="732"/>
      <c r="N45" s="732"/>
      <c r="O45" s="732"/>
      <c r="P45" s="732"/>
      <c r="Q45" s="645" t="s">
        <v>307</v>
      </c>
      <c r="R45" s="460">
        <v>0</v>
      </c>
      <c r="S45" s="734"/>
      <c r="T45" s="728"/>
      <c r="U45" s="489"/>
      <c r="V45" s="467">
        <v>0</v>
      </c>
      <c r="W45" s="485"/>
      <c r="X45" s="552"/>
      <c r="Y45" s="448"/>
      <c r="Z45" s="446"/>
      <c r="AA45" s="448"/>
      <c r="AB45" s="446"/>
      <c r="AC45" s="448"/>
      <c r="AD45" s="446"/>
      <c r="AE45" s="474" t="s">
        <v>2278</v>
      </c>
      <c r="AF45" s="553" t="s">
        <v>2210</v>
      </c>
      <c r="AG45" s="554" t="s">
        <v>2406</v>
      </c>
      <c r="AH45" s="730" t="s">
        <v>2407</v>
      </c>
      <c r="AI45" s="464"/>
      <c r="AJ45" s="729" t="s">
        <v>2546</v>
      </c>
      <c r="AK45" s="350" t="s">
        <v>2547</v>
      </c>
      <c r="AL45" s="350"/>
      <c r="AM45" s="1109" t="s">
        <v>2691</v>
      </c>
      <c r="AN45" s="350" t="s">
        <v>1756</v>
      </c>
      <c r="AO45" s="350"/>
    </row>
    <row r="46" spans="1:41" ht="29.25" customHeight="1" x14ac:dyDescent="0.25">
      <c r="A46" s="548"/>
      <c r="B46" s="732"/>
      <c r="C46" s="732"/>
      <c r="D46" s="725">
        <v>44</v>
      </c>
      <c r="E46" s="732" t="s">
        <v>1204</v>
      </c>
      <c r="F46" s="732" t="s">
        <v>1758</v>
      </c>
      <c r="G46" s="732" t="s">
        <v>312</v>
      </c>
      <c r="H46" s="732" t="s">
        <v>313</v>
      </c>
      <c r="I46" s="732" t="s">
        <v>1754</v>
      </c>
      <c r="J46" s="546"/>
      <c r="K46" s="555"/>
      <c r="L46" s="555"/>
      <c r="M46" s="555"/>
      <c r="N46" s="555"/>
      <c r="O46" s="555"/>
      <c r="P46" s="555"/>
      <c r="Q46" s="114">
        <v>1</v>
      </c>
      <c r="R46" s="460">
        <v>100</v>
      </c>
      <c r="S46" s="734">
        <v>10</v>
      </c>
      <c r="T46" s="728">
        <v>560000</v>
      </c>
      <c r="U46" s="489"/>
      <c r="V46" s="467">
        <v>0</v>
      </c>
      <c r="W46" s="485"/>
      <c r="X46" s="552"/>
      <c r="Y46" s="448"/>
      <c r="Z46" s="446"/>
      <c r="AA46" s="448"/>
      <c r="AB46" s="446"/>
      <c r="AC46" s="448">
        <v>1</v>
      </c>
      <c r="AD46" s="446">
        <v>560000</v>
      </c>
      <c r="AE46" s="474" t="s">
        <v>2278</v>
      </c>
      <c r="AF46" s="553" t="s">
        <v>2210</v>
      </c>
      <c r="AG46" s="448" t="s">
        <v>2406</v>
      </c>
      <c r="AH46" s="350" t="s">
        <v>2407</v>
      </c>
      <c r="AI46" s="464"/>
      <c r="AJ46" s="729" t="s">
        <v>2546</v>
      </c>
      <c r="AK46" s="350" t="s">
        <v>2547</v>
      </c>
      <c r="AL46" s="350"/>
      <c r="AM46" s="1109" t="s">
        <v>2689</v>
      </c>
      <c r="AN46" s="350" t="s">
        <v>1756</v>
      </c>
      <c r="AO46" s="350"/>
    </row>
    <row r="47" spans="1:41" ht="29.25" customHeight="1" x14ac:dyDescent="0.25">
      <c r="A47" s="548"/>
      <c r="B47" s="732" t="s">
        <v>380</v>
      </c>
      <c r="C47" s="732" t="s">
        <v>315</v>
      </c>
      <c r="D47" s="725">
        <v>45</v>
      </c>
      <c r="E47" s="732" t="s">
        <v>316</v>
      </c>
      <c r="F47" s="732" t="s">
        <v>317</v>
      </c>
      <c r="G47" s="732" t="s">
        <v>318</v>
      </c>
      <c r="H47" s="732" t="s">
        <v>319</v>
      </c>
      <c r="I47" s="732" t="s">
        <v>1759</v>
      </c>
      <c r="J47" s="556" t="s">
        <v>1760</v>
      </c>
      <c r="K47" s="556" t="s">
        <v>1761</v>
      </c>
      <c r="L47" s="556">
        <v>1202004</v>
      </c>
      <c r="M47" s="557" t="s">
        <v>1762</v>
      </c>
      <c r="N47" s="549">
        <v>120200400</v>
      </c>
      <c r="O47" s="549" t="s">
        <v>1763</v>
      </c>
      <c r="P47" s="558">
        <v>12</v>
      </c>
      <c r="Q47" s="6" t="s">
        <v>318</v>
      </c>
      <c r="R47" s="728">
        <v>1</v>
      </c>
      <c r="S47" s="728"/>
      <c r="T47" s="559"/>
      <c r="U47" s="559"/>
      <c r="V47" s="467">
        <v>0</v>
      </c>
      <c r="W47" s="448"/>
      <c r="X47" s="559"/>
      <c r="Y47" s="448"/>
      <c r="Z47" s="446"/>
      <c r="AA47" s="448"/>
      <c r="AB47" s="446"/>
      <c r="AC47" s="448"/>
      <c r="AD47" s="446"/>
      <c r="AE47" s="474" t="s">
        <v>2256</v>
      </c>
      <c r="AF47" s="449"/>
      <c r="AG47" s="448"/>
      <c r="AH47" s="350"/>
      <c r="AI47" s="452"/>
      <c r="AJ47" s="448" t="s">
        <v>2549</v>
      </c>
      <c r="AK47" s="448" t="s">
        <v>2550</v>
      </c>
      <c r="AL47" s="350"/>
      <c r="AM47" s="1109"/>
      <c r="AN47" s="350"/>
      <c r="AO47" s="350"/>
    </row>
    <row r="48" spans="1:41" ht="29.25" customHeight="1" x14ac:dyDescent="0.25">
      <c r="A48" s="548"/>
      <c r="B48" s="732"/>
      <c r="C48" s="732" t="s">
        <v>321</v>
      </c>
      <c r="D48" s="725">
        <v>46</v>
      </c>
      <c r="E48" s="732" t="s">
        <v>322</v>
      </c>
      <c r="F48" s="732" t="s">
        <v>323</v>
      </c>
      <c r="G48" s="732" t="s">
        <v>324</v>
      </c>
      <c r="H48" s="732" t="s">
        <v>325</v>
      </c>
      <c r="I48" s="732" t="s">
        <v>1768</v>
      </c>
      <c r="J48" s="560" t="s">
        <v>1742</v>
      </c>
      <c r="K48" s="560" t="s">
        <v>1743</v>
      </c>
      <c r="L48" s="549">
        <v>4502001</v>
      </c>
      <c r="M48" s="560" t="s">
        <v>1744</v>
      </c>
      <c r="N48" s="549">
        <v>450200100</v>
      </c>
      <c r="O48" s="560" t="s">
        <v>1745</v>
      </c>
      <c r="P48" s="549">
        <v>3</v>
      </c>
      <c r="Q48" s="114">
        <v>0.9</v>
      </c>
      <c r="R48" s="460">
        <v>1</v>
      </c>
      <c r="S48" s="734"/>
      <c r="T48" s="237"/>
      <c r="U48" s="489"/>
      <c r="V48" s="467">
        <f t="shared" ref="V48:V55" si="1">S48/R48*1</f>
        <v>0</v>
      </c>
      <c r="W48" s="485"/>
      <c r="X48" s="552"/>
      <c r="Y48" s="448"/>
      <c r="Z48" s="446"/>
      <c r="AA48" s="448"/>
      <c r="AB48" s="446"/>
      <c r="AC48" s="448"/>
      <c r="AD48" s="446"/>
      <c r="AE48" s="474" t="s">
        <v>2279</v>
      </c>
      <c r="AF48" s="449" t="s">
        <v>2276</v>
      </c>
      <c r="AG48" s="438"/>
      <c r="AH48" s="350"/>
      <c r="AI48" s="452"/>
      <c r="AJ48" s="448" t="s">
        <v>2549</v>
      </c>
      <c r="AK48" s="448" t="s">
        <v>2551</v>
      </c>
      <c r="AL48" s="350"/>
      <c r="AM48" s="1109" t="s">
        <v>2691</v>
      </c>
      <c r="AN48" s="350" t="s">
        <v>1756</v>
      </c>
      <c r="AO48" s="350"/>
    </row>
    <row r="49" spans="1:41" ht="29.25" customHeight="1" x14ac:dyDescent="0.25">
      <c r="A49" s="548"/>
      <c r="B49" s="732"/>
      <c r="C49" s="732"/>
      <c r="D49" s="561">
        <v>47</v>
      </c>
      <c r="E49" s="725" t="s">
        <v>1770</v>
      </c>
      <c r="F49" s="732" t="s">
        <v>1211</v>
      </c>
      <c r="G49" s="732" t="s">
        <v>1212</v>
      </c>
      <c r="H49" s="732" t="s">
        <v>330</v>
      </c>
      <c r="I49" s="732" t="s">
        <v>1771</v>
      </c>
      <c r="J49" s="562" t="s">
        <v>1772</v>
      </c>
      <c r="K49" s="732" t="s">
        <v>1773</v>
      </c>
      <c r="L49" s="563">
        <v>4599019</v>
      </c>
      <c r="M49" s="732" t="s">
        <v>1774</v>
      </c>
      <c r="N49" s="732">
        <v>459901900</v>
      </c>
      <c r="O49" s="564" t="s">
        <v>1775</v>
      </c>
      <c r="P49" s="732">
        <v>1</v>
      </c>
      <c r="Q49" s="114">
        <v>1</v>
      </c>
      <c r="R49" s="460">
        <v>12</v>
      </c>
      <c r="S49" s="734">
        <v>12</v>
      </c>
      <c r="T49" s="565">
        <v>560000</v>
      </c>
      <c r="U49" s="565">
        <v>560000</v>
      </c>
      <c r="V49" s="467">
        <f t="shared" si="1"/>
        <v>1</v>
      </c>
      <c r="W49" s="733"/>
      <c r="X49" s="565"/>
      <c r="Y49" s="448"/>
      <c r="Z49" s="446"/>
      <c r="AA49" s="448"/>
      <c r="AB49" s="446"/>
      <c r="AC49" s="448">
        <v>12</v>
      </c>
      <c r="AD49" s="446">
        <v>560000</v>
      </c>
      <c r="AE49" s="449" t="s">
        <v>2280</v>
      </c>
      <c r="AF49" s="449" t="s">
        <v>2210</v>
      </c>
      <c r="AG49" s="730"/>
      <c r="AH49" s="486"/>
      <c r="AI49" s="452"/>
      <c r="AJ49" s="729" t="s">
        <v>2534</v>
      </c>
      <c r="AK49" s="729" t="s">
        <v>2535</v>
      </c>
      <c r="AL49" s="350"/>
      <c r="AM49" s="1109" t="s">
        <v>2692</v>
      </c>
      <c r="AN49" s="729" t="s">
        <v>2693</v>
      </c>
      <c r="AO49" s="350"/>
    </row>
    <row r="50" spans="1:41" ht="29.25" customHeight="1" x14ac:dyDescent="0.25">
      <c r="A50" s="548"/>
      <c r="B50" s="732"/>
      <c r="C50" s="732"/>
      <c r="D50" s="725">
        <v>48</v>
      </c>
      <c r="E50" s="725" t="s">
        <v>332</v>
      </c>
      <c r="F50" s="732" t="s">
        <v>333</v>
      </c>
      <c r="G50" s="732" t="s">
        <v>334</v>
      </c>
      <c r="H50" s="732" t="s">
        <v>335</v>
      </c>
      <c r="I50" s="732" t="s">
        <v>1781</v>
      </c>
      <c r="J50" s="566" t="s">
        <v>1531</v>
      </c>
      <c r="K50" s="567" t="s">
        <v>1782</v>
      </c>
      <c r="L50" s="568">
        <v>1702011</v>
      </c>
      <c r="M50" s="567" t="s">
        <v>1783</v>
      </c>
      <c r="N50" s="568" t="s">
        <v>1784</v>
      </c>
      <c r="O50" s="498" t="s">
        <v>1785</v>
      </c>
      <c r="P50" s="530">
        <v>4</v>
      </c>
      <c r="Q50" s="114">
        <v>1</v>
      </c>
      <c r="R50" s="460">
        <v>1</v>
      </c>
      <c r="S50" s="483">
        <v>22</v>
      </c>
      <c r="T50" s="565">
        <v>2885000</v>
      </c>
      <c r="U50" s="565" t="s">
        <v>2694</v>
      </c>
      <c r="V50" s="467">
        <f t="shared" si="1"/>
        <v>22</v>
      </c>
      <c r="W50" s="733">
        <v>2</v>
      </c>
      <c r="X50" s="565">
        <v>412000</v>
      </c>
      <c r="Y50" s="448">
        <v>1</v>
      </c>
      <c r="Z50" s="446">
        <v>360000</v>
      </c>
      <c r="AA50" s="448">
        <v>8</v>
      </c>
      <c r="AB50" s="446">
        <v>721250</v>
      </c>
      <c r="AC50" s="448">
        <v>11</v>
      </c>
      <c r="AD50" s="446">
        <v>360000</v>
      </c>
      <c r="AE50" s="449" t="s">
        <v>2281</v>
      </c>
      <c r="AF50" s="449" t="s">
        <v>2210</v>
      </c>
      <c r="AG50" s="448" t="s">
        <v>2408</v>
      </c>
      <c r="AH50" s="729" t="s">
        <v>2407</v>
      </c>
      <c r="AI50" s="452"/>
      <c r="AJ50" s="729" t="s">
        <v>2496</v>
      </c>
      <c r="AK50" s="729" t="s">
        <v>2483</v>
      </c>
      <c r="AL50" s="350"/>
      <c r="AM50" s="1109" t="s">
        <v>2695</v>
      </c>
      <c r="AN50" s="729" t="s">
        <v>2696</v>
      </c>
      <c r="AO50" s="350"/>
    </row>
    <row r="51" spans="1:41" ht="29.25" customHeight="1" x14ac:dyDescent="0.25">
      <c r="A51" s="548" t="s">
        <v>292</v>
      </c>
      <c r="B51" s="732"/>
      <c r="C51" s="732" t="s">
        <v>337</v>
      </c>
      <c r="D51" s="732">
        <v>49</v>
      </c>
      <c r="E51" s="725" t="s">
        <v>1798</v>
      </c>
      <c r="F51" s="732" t="s">
        <v>339</v>
      </c>
      <c r="G51" s="732" t="s">
        <v>1218</v>
      </c>
      <c r="H51" s="732" t="s">
        <v>341</v>
      </c>
      <c r="I51" s="732" t="s">
        <v>1799</v>
      </c>
      <c r="J51" s="732" t="s">
        <v>1800</v>
      </c>
      <c r="K51" s="732" t="s">
        <v>1743</v>
      </c>
      <c r="L51" s="732">
        <v>4502001</v>
      </c>
      <c r="M51" s="732" t="s">
        <v>1744</v>
      </c>
      <c r="N51" s="732">
        <v>450200108</v>
      </c>
      <c r="O51" s="732" t="s">
        <v>1801</v>
      </c>
      <c r="P51" s="732">
        <v>1</v>
      </c>
      <c r="Q51" s="114">
        <v>1</v>
      </c>
      <c r="R51" s="732">
        <v>6</v>
      </c>
      <c r="S51" s="732">
        <v>13</v>
      </c>
      <c r="T51" s="565"/>
      <c r="U51" s="565"/>
      <c r="V51" s="467">
        <f t="shared" si="1"/>
        <v>2.1666666666666665</v>
      </c>
      <c r="W51" s="733">
        <v>12</v>
      </c>
      <c r="X51" s="565"/>
      <c r="Y51" s="448">
        <v>1</v>
      </c>
      <c r="Z51" s="446"/>
      <c r="AA51" s="448"/>
      <c r="AB51" s="446">
        <v>0</v>
      </c>
      <c r="AC51" s="448"/>
      <c r="AD51" s="446"/>
      <c r="AE51" s="449" t="s">
        <v>2282</v>
      </c>
      <c r="AF51" s="449" t="s">
        <v>2283</v>
      </c>
      <c r="AG51" s="730" t="s">
        <v>2409</v>
      </c>
      <c r="AH51" s="491" t="s">
        <v>2407</v>
      </c>
      <c r="AI51" s="452"/>
      <c r="AJ51" s="448" t="s">
        <v>2497</v>
      </c>
      <c r="AK51" s="729" t="s">
        <v>2498</v>
      </c>
      <c r="AL51" s="350"/>
      <c r="AM51" s="1109" t="s">
        <v>2697</v>
      </c>
      <c r="AN51" s="729" t="s">
        <v>2698</v>
      </c>
      <c r="AO51" s="350"/>
    </row>
    <row r="52" spans="1:41" ht="29.25" customHeight="1" x14ac:dyDescent="0.25">
      <c r="A52" s="548"/>
      <c r="B52" s="732"/>
      <c r="C52" s="732"/>
      <c r="D52" s="459">
        <v>50</v>
      </c>
      <c r="E52" s="732" t="s">
        <v>1808</v>
      </c>
      <c r="F52" s="732" t="s">
        <v>344</v>
      </c>
      <c r="G52" s="732" t="s">
        <v>345</v>
      </c>
      <c r="H52" s="732" t="s">
        <v>346</v>
      </c>
      <c r="I52" s="732" t="s">
        <v>1809</v>
      </c>
      <c r="J52" s="549" t="s">
        <v>1810</v>
      </c>
      <c r="K52" s="549" t="s">
        <v>1811</v>
      </c>
      <c r="L52" s="549">
        <v>4501024</v>
      </c>
      <c r="M52" s="549" t="s">
        <v>1812</v>
      </c>
      <c r="N52" s="549" t="s">
        <v>1813</v>
      </c>
      <c r="O52" s="549" t="s">
        <v>1814</v>
      </c>
      <c r="P52" s="549">
        <v>10</v>
      </c>
      <c r="Q52" s="114">
        <v>1</v>
      </c>
      <c r="R52" s="460">
        <v>4</v>
      </c>
      <c r="S52" s="465">
        <v>8</v>
      </c>
      <c r="T52" s="646" t="s">
        <v>2699</v>
      </c>
      <c r="U52" s="646" t="s">
        <v>2700</v>
      </c>
      <c r="V52" s="467">
        <f t="shared" si="1"/>
        <v>2</v>
      </c>
      <c r="W52" s="733">
        <v>7</v>
      </c>
      <c r="X52" s="569">
        <v>2800000</v>
      </c>
      <c r="Y52" s="448">
        <v>1</v>
      </c>
      <c r="Z52" s="446">
        <v>2000000</v>
      </c>
      <c r="AA52" s="448"/>
      <c r="AB52" s="446">
        <v>0</v>
      </c>
      <c r="AC52" s="448"/>
      <c r="AD52" s="446" t="s">
        <v>2701</v>
      </c>
      <c r="AE52" s="474" t="s">
        <v>2285</v>
      </c>
      <c r="AF52" s="449" t="s">
        <v>2276</v>
      </c>
      <c r="AG52" s="448" t="s">
        <v>2410</v>
      </c>
      <c r="AH52" s="729" t="s">
        <v>1756</v>
      </c>
      <c r="AI52" s="452"/>
      <c r="AJ52" s="448" t="s">
        <v>2499</v>
      </c>
      <c r="AK52" s="729" t="s">
        <v>2500</v>
      </c>
      <c r="AL52" s="350"/>
      <c r="AM52" s="1109" t="s">
        <v>2702</v>
      </c>
      <c r="AN52" s="729" t="s">
        <v>2698</v>
      </c>
      <c r="AO52" s="350"/>
    </row>
    <row r="53" spans="1:41" ht="29.25" customHeight="1" x14ac:dyDescent="0.25">
      <c r="A53" s="548"/>
      <c r="B53" s="732" t="s">
        <v>1822</v>
      </c>
      <c r="C53" s="732" t="s">
        <v>348</v>
      </c>
      <c r="D53" s="459">
        <v>51</v>
      </c>
      <c r="E53" s="732" t="s">
        <v>349</v>
      </c>
      <c r="F53" s="732" t="s">
        <v>1823</v>
      </c>
      <c r="G53" s="732" t="s">
        <v>351</v>
      </c>
      <c r="H53" s="732" t="s">
        <v>1224</v>
      </c>
      <c r="I53" s="732" t="s">
        <v>1824</v>
      </c>
      <c r="J53" s="729" t="s">
        <v>1654</v>
      </c>
      <c r="K53" s="729" t="s">
        <v>1655</v>
      </c>
      <c r="L53" s="729">
        <v>2201074</v>
      </c>
      <c r="M53" s="729" t="s">
        <v>1825</v>
      </c>
      <c r="N53" s="729">
        <v>2201067</v>
      </c>
      <c r="O53" s="729" t="s">
        <v>1826</v>
      </c>
      <c r="P53" s="729">
        <v>54</v>
      </c>
      <c r="Q53" s="114">
        <v>1</v>
      </c>
      <c r="R53" s="647">
        <v>1</v>
      </c>
      <c r="S53" s="734">
        <v>36</v>
      </c>
      <c r="T53" s="737" t="s">
        <v>2763</v>
      </c>
      <c r="U53" s="737" t="s">
        <v>2764</v>
      </c>
      <c r="V53" s="467">
        <v>0.36</v>
      </c>
      <c r="W53" s="648">
        <v>0.25919999999999999</v>
      </c>
      <c r="X53" s="552">
        <v>5570000</v>
      </c>
      <c r="Y53" s="448"/>
      <c r="Z53" s="446"/>
      <c r="AA53" s="448"/>
      <c r="AB53" s="446"/>
      <c r="AC53" s="448">
        <v>10</v>
      </c>
      <c r="AD53" s="446">
        <v>8885000</v>
      </c>
      <c r="AE53" s="486" t="s">
        <v>2286</v>
      </c>
      <c r="AF53" s="449" t="s">
        <v>2287</v>
      </c>
      <c r="AG53" s="448"/>
      <c r="AH53" s="729"/>
      <c r="AI53" s="464"/>
      <c r="AJ53" s="491" t="s">
        <v>2546</v>
      </c>
      <c r="AK53" s="350" t="s">
        <v>2552</v>
      </c>
      <c r="AL53" s="350"/>
      <c r="AM53" s="1109" t="s">
        <v>2765</v>
      </c>
      <c r="AN53" s="350" t="s">
        <v>2051</v>
      </c>
      <c r="AO53" s="350" t="s">
        <v>2766</v>
      </c>
    </row>
    <row r="54" spans="1:41" ht="29.25" customHeight="1" x14ac:dyDescent="0.25">
      <c r="A54" s="548" t="s">
        <v>292</v>
      </c>
      <c r="B54" s="732"/>
      <c r="C54" s="732"/>
      <c r="D54" s="725">
        <v>52</v>
      </c>
      <c r="E54" s="725" t="s">
        <v>1225</v>
      </c>
      <c r="F54" s="732" t="s">
        <v>1226</v>
      </c>
      <c r="G54" s="732" t="s">
        <v>356</v>
      </c>
      <c r="H54" s="732" t="s">
        <v>357</v>
      </c>
      <c r="I54" s="732" t="s">
        <v>1837</v>
      </c>
      <c r="J54" s="571" t="s">
        <v>1772</v>
      </c>
      <c r="K54" s="572" t="s">
        <v>1838</v>
      </c>
      <c r="L54" s="573">
        <f>[1]FAMILIA!$E$60</f>
        <v>4103050</v>
      </c>
      <c r="M54" s="574" t="str">
        <f>[1]FAMILIA!$F$60</f>
        <v>Servicio de acompañamiento familiar y comunitario para la superación de la pobreza</v>
      </c>
      <c r="N54" s="573">
        <f>[1]FAMILIA!$G$60</f>
        <v>410305001</v>
      </c>
      <c r="O54" s="573" t="str">
        <f>[1]FAMILIA!$H$60</f>
        <v>Comunidades con acompañamiento familiar.</v>
      </c>
      <c r="P54" s="573">
        <v>12</v>
      </c>
      <c r="Q54" s="723">
        <v>10</v>
      </c>
      <c r="R54" s="460">
        <v>1</v>
      </c>
      <c r="S54" s="734">
        <v>1</v>
      </c>
      <c r="T54" s="728"/>
      <c r="U54" s="489">
        <v>320000</v>
      </c>
      <c r="V54" s="467">
        <f t="shared" si="1"/>
        <v>1</v>
      </c>
      <c r="W54" s="485"/>
      <c r="X54" s="552"/>
      <c r="Y54" s="448"/>
      <c r="Z54" s="446"/>
      <c r="AA54" s="448"/>
      <c r="AB54" s="446"/>
      <c r="AC54" s="448">
        <v>1</v>
      </c>
      <c r="AD54" s="446">
        <v>320000</v>
      </c>
      <c r="AE54" s="449" t="s">
        <v>2269</v>
      </c>
      <c r="AF54" s="463" t="s">
        <v>2210</v>
      </c>
      <c r="AG54" s="438"/>
      <c r="AH54" s="350"/>
      <c r="AI54" s="452"/>
      <c r="AJ54" s="491" t="s">
        <v>2484</v>
      </c>
      <c r="AK54" s="729" t="s">
        <v>2485</v>
      </c>
      <c r="AL54" s="350"/>
      <c r="AM54" s="1109" t="s">
        <v>2703</v>
      </c>
      <c r="AN54" s="350" t="s">
        <v>2491</v>
      </c>
      <c r="AO54" s="350"/>
    </row>
    <row r="55" spans="1:41" ht="29.25" customHeight="1" x14ac:dyDescent="0.25">
      <c r="A55" s="548"/>
      <c r="B55" s="732"/>
      <c r="C55" s="732"/>
      <c r="D55" s="725">
        <v>53</v>
      </c>
      <c r="E55" s="732" t="s">
        <v>1842</v>
      </c>
      <c r="F55" s="732" t="s">
        <v>1843</v>
      </c>
      <c r="G55" s="732" t="s">
        <v>1229</v>
      </c>
      <c r="H55" s="732" t="s">
        <v>361</v>
      </c>
      <c r="I55" s="732" t="s">
        <v>1844</v>
      </c>
      <c r="J55" s="575" t="s">
        <v>1845</v>
      </c>
      <c r="K55" s="575" t="s">
        <v>1845</v>
      </c>
      <c r="L55" s="575" t="s">
        <v>1845</v>
      </c>
      <c r="M55" s="575" t="s">
        <v>1845</v>
      </c>
      <c r="N55" s="575" t="s">
        <v>1845</v>
      </c>
      <c r="O55" s="575" t="s">
        <v>1845</v>
      </c>
      <c r="P55" s="575" t="s">
        <v>1845</v>
      </c>
      <c r="Q55" s="6" t="s">
        <v>360</v>
      </c>
      <c r="R55" s="460">
        <v>1</v>
      </c>
      <c r="S55" s="734">
        <v>1</v>
      </c>
      <c r="T55" s="671">
        <v>0</v>
      </c>
      <c r="U55" s="489">
        <v>0</v>
      </c>
      <c r="V55" s="467">
        <f t="shared" si="1"/>
        <v>1</v>
      </c>
      <c r="W55" s="485"/>
      <c r="X55" s="552"/>
      <c r="Y55" s="448"/>
      <c r="Z55" s="446"/>
      <c r="AA55" s="448"/>
      <c r="AB55" s="446"/>
      <c r="AC55" s="448"/>
      <c r="AD55" s="446"/>
      <c r="AE55" s="474" t="s">
        <v>2269</v>
      </c>
      <c r="AF55" s="463" t="s">
        <v>2210</v>
      </c>
      <c r="AG55" s="448" t="s">
        <v>2468</v>
      </c>
      <c r="AH55" s="350" t="s">
        <v>2469</v>
      </c>
      <c r="AI55" s="452"/>
      <c r="AJ55" s="448" t="s">
        <v>2553</v>
      </c>
      <c r="AK55" s="729" t="s">
        <v>2554</v>
      </c>
      <c r="AL55" s="350"/>
      <c r="AM55" s="1109"/>
      <c r="AN55" s="350"/>
      <c r="AO55" s="350"/>
    </row>
    <row r="56" spans="1:41" ht="29.25" customHeight="1" x14ac:dyDescent="0.25">
      <c r="A56" s="548"/>
      <c r="B56" s="732"/>
      <c r="C56" s="732"/>
      <c r="D56" s="459">
        <v>54</v>
      </c>
      <c r="E56" s="732" t="s">
        <v>363</v>
      </c>
      <c r="F56" s="732" t="s">
        <v>1231</v>
      </c>
      <c r="G56" s="732" t="s">
        <v>365</v>
      </c>
      <c r="H56" s="732" t="s">
        <v>366</v>
      </c>
      <c r="I56" s="732" t="s">
        <v>1847</v>
      </c>
      <c r="J56" s="576"/>
      <c r="K56" s="444"/>
      <c r="L56" s="577"/>
      <c r="M56" s="444"/>
      <c r="N56" s="444"/>
      <c r="O56" s="444"/>
      <c r="P56" s="444"/>
      <c r="Q56" s="114">
        <v>1</v>
      </c>
      <c r="R56" s="460">
        <v>10</v>
      </c>
      <c r="S56" s="734">
        <v>7</v>
      </c>
      <c r="T56" s="637" t="s">
        <v>2391</v>
      </c>
      <c r="U56" s="637" t="s">
        <v>2392</v>
      </c>
      <c r="V56" s="467">
        <v>0.7</v>
      </c>
      <c r="W56" s="485">
        <v>5</v>
      </c>
      <c r="X56" s="446">
        <v>3500000</v>
      </c>
      <c r="Y56" s="448">
        <v>2</v>
      </c>
      <c r="Z56" s="446">
        <v>5000000</v>
      </c>
      <c r="AA56" s="448"/>
      <c r="AB56" s="446"/>
      <c r="AC56" s="448"/>
      <c r="AD56" s="446"/>
      <c r="AE56" s="449" t="s">
        <v>2288</v>
      </c>
      <c r="AF56" s="449" t="s">
        <v>2242</v>
      </c>
      <c r="AG56" s="448" t="s">
        <v>2411</v>
      </c>
      <c r="AH56" s="350" t="s">
        <v>1497</v>
      </c>
      <c r="AI56" s="464"/>
      <c r="AJ56" s="729" t="s">
        <v>2546</v>
      </c>
      <c r="AK56" s="350" t="s">
        <v>2210</v>
      </c>
      <c r="AL56" s="350"/>
      <c r="AM56" s="1109"/>
      <c r="AN56" s="350"/>
      <c r="AO56" s="350"/>
    </row>
    <row r="57" spans="1:41" ht="29.25" customHeight="1" x14ac:dyDescent="0.25">
      <c r="A57" s="548"/>
      <c r="B57" s="732" t="s">
        <v>368</v>
      </c>
      <c r="C57" s="732" t="s">
        <v>369</v>
      </c>
      <c r="D57" s="725">
        <v>55</v>
      </c>
      <c r="E57" s="725" t="s">
        <v>1233</v>
      </c>
      <c r="F57" s="732" t="s">
        <v>371</v>
      </c>
      <c r="G57" s="732" t="s">
        <v>372</v>
      </c>
      <c r="H57" s="732" t="s">
        <v>373</v>
      </c>
      <c r="I57" s="732" t="s">
        <v>1851</v>
      </c>
      <c r="J57" s="732" t="s">
        <v>1800</v>
      </c>
      <c r="K57" s="732" t="s">
        <v>1743</v>
      </c>
      <c r="L57" s="732">
        <v>4502038</v>
      </c>
      <c r="M57" s="732" t="str">
        <f>[1]FAMILIA!$F$60</f>
        <v>Servicio de acompañamiento familiar y comunitario para la superación de la pobreza</v>
      </c>
      <c r="N57" s="732">
        <v>450203800</v>
      </c>
      <c r="O57" s="732" t="str">
        <f>[1]FAMILIA!$H$97</f>
        <v>Política pública de la mujer y equidad de género   implementada.</v>
      </c>
      <c r="P57" s="732">
        <v>1</v>
      </c>
      <c r="Q57" s="114">
        <v>1</v>
      </c>
      <c r="R57" s="460">
        <v>1</v>
      </c>
      <c r="S57" s="734">
        <v>4</v>
      </c>
      <c r="T57" s="499">
        <v>800000</v>
      </c>
      <c r="U57" s="489">
        <v>800000</v>
      </c>
      <c r="V57" s="467">
        <v>1</v>
      </c>
      <c r="W57" s="485" t="s">
        <v>2289</v>
      </c>
      <c r="X57" s="552" t="s">
        <v>2290</v>
      </c>
      <c r="Y57" s="448"/>
      <c r="Z57" s="446"/>
      <c r="AA57" s="448">
        <v>1</v>
      </c>
      <c r="AB57" s="446">
        <v>0</v>
      </c>
      <c r="AC57" s="448"/>
      <c r="AD57" s="446"/>
      <c r="AE57" s="449" t="s">
        <v>2291</v>
      </c>
      <c r="AF57" s="449" t="s">
        <v>2292</v>
      </c>
      <c r="AG57" s="448" t="s">
        <v>2412</v>
      </c>
      <c r="AH57" s="729" t="s">
        <v>2413</v>
      </c>
      <c r="AI57" s="452"/>
      <c r="AJ57" s="729" t="s">
        <v>2555</v>
      </c>
      <c r="AK57" s="729" t="s">
        <v>2556</v>
      </c>
      <c r="AL57" s="350"/>
      <c r="AM57" s="1109" t="s">
        <v>2767</v>
      </c>
      <c r="AN57" s="729" t="s">
        <v>2768</v>
      </c>
      <c r="AO57" s="729" t="s">
        <v>2769</v>
      </c>
    </row>
    <row r="58" spans="1:41" ht="29.25" customHeight="1" x14ac:dyDescent="0.25">
      <c r="A58" s="548" t="s">
        <v>292</v>
      </c>
      <c r="B58" s="732"/>
      <c r="C58" s="732"/>
      <c r="D58" s="725">
        <v>56</v>
      </c>
      <c r="E58" s="725" t="s">
        <v>1861</v>
      </c>
      <c r="F58" s="732" t="s">
        <v>1862</v>
      </c>
      <c r="G58" s="732" t="s">
        <v>1237</v>
      </c>
      <c r="H58" s="732" t="s">
        <v>378</v>
      </c>
      <c r="I58" s="732" t="s">
        <v>1863</v>
      </c>
      <c r="J58" s="732" t="s">
        <v>1800</v>
      </c>
      <c r="K58" s="732" t="s">
        <v>1743</v>
      </c>
      <c r="L58" s="732">
        <v>4502038</v>
      </c>
      <c r="M58" s="732" t="str">
        <f>[1]FAMILIA!$F$60</f>
        <v>Servicio de acompañamiento familiar y comunitario para la superación de la pobreza</v>
      </c>
      <c r="N58" s="732">
        <v>450203800</v>
      </c>
      <c r="O58" s="732" t="str">
        <f>[1]FAMILIA!$H$97</f>
        <v>Política pública de la mujer y equidad de género   implementada.</v>
      </c>
      <c r="P58" s="732">
        <v>1</v>
      </c>
      <c r="Q58" s="645" t="s">
        <v>377</v>
      </c>
      <c r="R58" s="460">
        <v>12</v>
      </c>
      <c r="S58" s="734">
        <v>13</v>
      </c>
      <c r="T58" s="565"/>
      <c r="U58" s="565"/>
      <c r="V58" s="467">
        <f>S58/R58*1</f>
        <v>1.0833333333333333</v>
      </c>
      <c r="W58" s="485">
        <v>12</v>
      </c>
      <c r="X58" s="578"/>
      <c r="Y58" s="448">
        <v>1</v>
      </c>
      <c r="Z58" s="446"/>
      <c r="AA58" s="448"/>
      <c r="AB58" s="446">
        <v>0</v>
      </c>
      <c r="AC58" s="448"/>
      <c r="AD58" s="446"/>
      <c r="AE58" s="449" t="s">
        <v>2293</v>
      </c>
      <c r="AF58" s="449" t="s">
        <v>2210</v>
      </c>
      <c r="AG58" s="730" t="s">
        <v>2414</v>
      </c>
      <c r="AH58" s="491" t="s">
        <v>2407</v>
      </c>
      <c r="AI58" s="452"/>
      <c r="AJ58" s="448" t="s">
        <v>2501</v>
      </c>
      <c r="AK58" s="729" t="s">
        <v>2502</v>
      </c>
      <c r="AL58" s="350"/>
      <c r="AM58" s="1109" t="s">
        <v>2704</v>
      </c>
      <c r="AN58" s="350" t="s">
        <v>2491</v>
      </c>
      <c r="AO58" s="350"/>
    </row>
    <row r="59" spans="1:41" ht="29.25" customHeight="1" x14ac:dyDescent="0.25">
      <c r="A59" s="579" t="s">
        <v>393</v>
      </c>
      <c r="B59" s="725" t="s">
        <v>394</v>
      </c>
      <c r="C59" s="725" t="s">
        <v>1086</v>
      </c>
      <c r="D59" s="459">
        <v>57</v>
      </c>
      <c r="E59" s="732" t="s">
        <v>1869</v>
      </c>
      <c r="F59" s="732" t="s">
        <v>1870</v>
      </c>
      <c r="G59" s="732" t="s">
        <v>1871</v>
      </c>
      <c r="H59" s="732" t="s">
        <v>399</v>
      </c>
      <c r="I59" s="732" t="s">
        <v>1872</v>
      </c>
      <c r="J59" s="530" t="s">
        <v>1654</v>
      </c>
      <c r="K59" s="530" t="s">
        <v>1873</v>
      </c>
      <c r="L59" s="530">
        <v>3301087</v>
      </c>
      <c r="M59" s="530" t="s">
        <v>1874</v>
      </c>
      <c r="N59" s="530">
        <v>330108701</v>
      </c>
      <c r="O59" s="530" t="s">
        <v>1875</v>
      </c>
      <c r="P59" s="530">
        <v>18785</v>
      </c>
      <c r="Q59" s="114">
        <v>1</v>
      </c>
      <c r="R59" s="460">
        <v>1</v>
      </c>
      <c r="S59" s="511">
        <v>1</v>
      </c>
      <c r="T59" s="672">
        <v>40000000</v>
      </c>
      <c r="U59" s="672" t="s">
        <v>2705</v>
      </c>
      <c r="V59" s="467">
        <f>S59/R59*1</f>
        <v>1</v>
      </c>
      <c r="W59" s="733"/>
      <c r="X59" s="163"/>
      <c r="Y59" s="448"/>
      <c r="Z59" s="446"/>
      <c r="AA59" s="448"/>
      <c r="AB59" s="672">
        <v>8655000</v>
      </c>
      <c r="AC59" s="448">
        <v>1</v>
      </c>
      <c r="AD59" s="446">
        <v>11540000</v>
      </c>
      <c r="AE59" s="449" t="s">
        <v>2256</v>
      </c>
      <c r="AF59" s="449"/>
      <c r="AG59" s="448"/>
      <c r="AH59" s="350"/>
      <c r="AI59" s="452"/>
      <c r="AJ59" s="729" t="s">
        <v>2557</v>
      </c>
      <c r="AK59" s="729" t="s">
        <v>2558</v>
      </c>
      <c r="AL59" s="350"/>
      <c r="AM59" s="1109" t="s">
        <v>2706</v>
      </c>
      <c r="AN59" s="350" t="s">
        <v>1880</v>
      </c>
      <c r="AO59" s="350"/>
    </row>
    <row r="60" spans="1:41" ht="29.25" customHeight="1" x14ac:dyDescent="0.25">
      <c r="A60" s="579"/>
      <c r="B60" s="725"/>
      <c r="C60" s="725"/>
      <c r="D60" s="459">
        <v>58</v>
      </c>
      <c r="E60" s="732" t="s">
        <v>1243</v>
      </c>
      <c r="F60" s="732" t="s">
        <v>402</v>
      </c>
      <c r="G60" s="732" t="s">
        <v>403</v>
      </c>
      <c r="H60" s="732" t="s">
        <v>404</v>
      </c>
      <c r="I60" s="732" t="s">
        <v>1881</v>
      </c>
      <c r="J60" s="580" t="s">
        <v>1615</v>
      </c>
      <c r="K60" s="580" t="s">
        <v>1882</v>
      </c>
      <c r="L60" s="350">
        <v>4301037</v>
      </c>
      <c r="M60" s="580" t="s">
        <v>1883</v>
      </c>
      <c r="N60" s="581" t="s">
        <v>1884</v>
      </c>
      <c r="O60" s="580" t="s">
        <v>1885</v>
      </c>
      <c r="P60" s="729">
        <v>12</v>
      </c>
      <c r="Q60" s="114">
        <v>1</v>
      </c>
      <c r="R60" s="460">
        <v>3</v>
      </c>
      <c r="S60" s="511">
        <v>13</v>
      </c>
      <c r="T60" s="667" t="s">
        <v>2707</v>
      </c>
      <c r="U60" s="667" t="s">
        <v>2708</v>
      </c>
      <c r="V60" s="467">
        <v>1</v>
      </c>
      <c r="W60" s="733">
        <v>2</v>
      </c>
      <c r="X60" s="514"/>
      <c r="Y60" s="448">
        <v>2</v>
      </c>
      <c r="Z60" s="446">
        <v>739786459</v>
      </c>
      <c r="AA60" s="448" t="s">
        <v>2470</v>
      </c>
      <c r="AB60" s="446" t="s">
        <v>2503</v>
      </c>
      <c r="AC60" s="448">
        <v>7</v>
      </c>
      <c r="AD60" s="446" t="s">
        <v>2709</v>
      </c>
      <c r="AE60" s="449" t="s">
        <v>2294</v>
      </c>
      <c r="AF60" s="449" t="s">
        <v>1891</v>
      </c>
      <c r="AG60" s="448" t="s">
        <v>2458</v>
      </c>
      <c r="AH60" s="350" t="s">
        <v>1891</v>
      </c>
      <c r="AI60" s="452"/>
      <c r="AJ60" s="448" t="s">
        <v>2559</v>
      </c>
      <c r="AK60" s="729" t="s">
        <v>2560</v>
      </c>
      <c r="AL60" s="350"/>
      <c r="AM60" s="1109" t="s">
        <v>2710</v>
      </c>
      <c r="AN60" s="729" t="s">
        <v>2711</v>
      </c>
      <c r="AO60" s="350"/>
    </row>
    <row r="61" spans="1:41" ht="29.25" customHeight="1" x14ac:dyDescent="0.25">
      <c r="A61" s="579"/>
      <c r="B61" s="725"/>
      <c r="C61" s="725"/>
      <c r="D61" s="459">
        <v>59</v>
      </c>
      <c r="E61" s="732" t="s">
        <v>1892</v>
      </c>
      <c r="F61" s="732" t="s">
        <v>1893</v>
      </c>
      <c r="G61" s="732" t="s">
        <v>411</v>
      </c>
      <c r="H61" s="732" t="s">
        <v>412</v>
      </c>
      <c r="I61" s="732" t="s">
        <v>1894</v>
      </c>
      <c r="J61" s="530" t="s">
        <v>1654</v>
      </c>
      <c r="K61" s="530" t="s">
        <v>1873</v>
      </c>
      <c r="L61" s="530">
        <v>3301073</v>
      </c>
      <c r="M61" s="530" t="s">
        <v>1895</v>
      </c>
      <c r="N61" s="530">
        <v>330107301</v>
      </c>
      <c r="O61" s="530" t="s">
        <v>1896</v>
      </c>
      <c r="P61" s="530">
        <v>1800</v>
      </c>
      <c r="Q61" s="114">
        <v>0.9</v>
      </c>
      <c r="R61" s="460"/>
      <c r="S61" s="582">
        <v>1</v>
      </c>
      <c r="T61" s="175">
        <v>10000000</v>
      </c>
      <c r="U61" s="175">
        <v>10000000</v>
      </c>
      <c r="V61" s="659">
        <v>1</v>
      </c>
      <c r="W61" s="733"/>
      <c r="X61" s="175"/>
      <c r="Y61" s="448">
        <v>1</v>
      </c>
      <c r="Z61" s="446"/>
      <c r="AA61" s="448"/>
      <c r="AB61" s="446"/>
      <c r="AC61" s="448">
        <v>1</v>
      </c>
      <c r="AD61" s="446">
        <v>10000000</v>
      </c>
      <c r="AE61" s="449" t="s">
        <v>2256</v>
      </c>
      <c r="AF61" s="449"/>
      <c r="AG61" s="448" t="s">
        <v>2415</v>
      </c>
      <c r="AH61" s="350" t="s">
        <v>1880</v>
      </c>
      <c r="AI61" s="452"/>
      <c r="AJ61" s="729" t="s">
        <v>2561</v>
      </c>
      <c r="AK61" s="350" t="s">
        <v>2210</v>
      </c>
      <c r="AL61" s="350"/>
      <c r="AM61" s="1109" t="s">
        <v>2712</v>
      </c>
      <c r="AN61" s="350" t="s">
        <v>1880</v>
      </c>
      <c r="AO61" s="350"/>
    </row>
    <row r="62" spans="1:41" ht="29.25" customHeight="1" x14ac:dyDescent="0.25">
      <c r="A62" s="579"/>
      <c r="B62" s="725"/>
      <c r="C62" s="725"/>
      <c r="D62" s="459">
        <v>60</v>
      </c>
      <c r="E62" s="732" t="s">
        <v>1900</v>
      </c>
      <c r="F62" s="732" t="s">
        <v>415</v>
      </c>
      <c r="G62" s="732" t="s">
        <v>416</v>
      </c>
      <c r="H62" s="732" t="s">
        <v>417</v>
      </c>
      <c r="I62" s="732" t="s">
        <v>1894</v>
      </c>
      <c r="J62" s="545" t="s">
        <v>1901</v>
      </c>
      <c r="K62" s="545"/>
      <c r="L62" s="545"/>
      <c r="M62" s="545"/>
      <c r="N62" s="545"/>
      <c r="O62" s="545"/>
      <c r="P62" s="545"/>
      <c r="Q62" s="649" t="s">
        <v>416</v>
      </c>
      <c r="R62" s="460">
        <v>1</v>
      </c>
      <c r="S62" s="511">
        <v>5</v>
      </c>
      <c r="T62" s="717">
        <v>918000000</v>
      </c>
      <c r="U62" s="718">
        <v>31500000</v>
      </c>
      <c r="V62" s="467">
        <f>S62/R62*1</f>
        <v>5</v>
      </c>
      <c r="W62" s="733"/>
      <c r="X62" s="386"/>
      <c r="Y62" s="448"/>
      <c r="Z62" s="446"/>
      <c r="AA62" s="448">
        <v>2</v>
      </c>
      <c r="AB62" s="446"/>
      <c r="AC62" s="448">
        <v>3</v>
      </c>
      <c r="AD62" s="446">
        <v>31500000</v>
      </c>
      <c r="AE62" s="486" t="s">
        <v>2295</v>
      </c>
      <c r="AF62" s="463" t="s">
        <v>1880</v>
      </c>
      <c r="AG62" s="438"/>
      <c r="AH62" s="350"/>
      <c r="AI62" s="452"/>
      <c r="AJ62" s="729" t="s">
        <v>2562</v>
      </c>
      <c r="AK62" s="729" t="s">
        <v>2558</v>
      </c>
      <c r="AL62" s="350"/>
      <c r="AM62" s="1109" t="s">
        <v>2713</v>
      </c>
      <c r="AN62" s="350" t="s">
        <v>1880</v>
      </c>
      <c r="AO62" s="350"/>
    </row>
    <row r="63" spans="1:41" ht="29.25" customHeight="1" x14ac:dyDescent="0.25">
      <c r="A63" s="579"/>
      <c r="B63" s="725"/>
      <c r="C63" s="725" t="s">
        <v>418</v>
      </c>
      <c r="D63" s="459">
        <v>61</v>
      </c>
      <c r="E63" s="732" t="s">
        <v>1902</v>
      </c>
      <c r="F63" s="732" t="s">
        <v>420</v>
      </c>
      <c r="G63" s="732" t="s">
        <v>421</v>
      </c>
      <c r="H63" s="732" t="s">
        <v>422</v>
      </c>
      <c r="I63" s="732" t="s">
        <v>1903</v>
      </c>
      <c r="J63" s="549" t="s">
        <v>1810</v>
      </c>
      <c r="K63" s="549" t="s">
        <v>1811</v>
      </c>
      <c r="L63" s="549">
        <v>4501024</v>
      </c>
      <c r="M63" s="549" t="s">
        <v>1812</v>
      </c>
      <c r="N63" s="549" t="s">
        <v>1813</v>
      </c>
      <c r="O63" s="549" t="s">
        <v>1814</v>
      </c>
      <c r="P63" s="549">
        <v>10</v>
      </c>
      <c r="Q63" s="723">
        <v>10</v>
      </c>
      <c r="R63" s="728">
        <v>3</v>
      </c>
      <c r="S63" s="728">
        <v>2</v>
      </c>
      <c r="T63" s="583"/>
      <c r="U63" s="549"/>
      <c r="V63" s="467">
        <f>S63/R63*1</f>
        <v>0.66666666666666663</v>
      </c>
      <c r="W63" s="448" t="s">
        <v>2296</v>
      </c>
      <c r="X63" s="549"/>
      <c r="Y63" s="448"/>
      <c r="Z63" s="446"/>
      <c r="AA63" s="448"/>
      <c r="AB63" s="446"/>
      <c r="AC63" s="448"/>
      <c r="AD63" s="446"/>
      <c r="AE63" s="474" t="s">
        <v>2297</v>
      </c>
      <c r="AF63" s="449" t="s">
        <v>2298</v>
      </c>
      <c r="AG63" s="730" t="s">
        <v>2416</v>
      </c>
      <c r="AH63" s="491" t="s">
        <v>1943</v>
      </c>
      <c r="AI63" s="452"/>
      <c r="AJ63" s="729" t="s">
        <v>2504</v>
      </c>
      <c r="AK63" s="729" t="s">
        <v>2505</v>
      </c>
      <c r="AL63" s="350"/>
      <c r="AM63" s="1109" t="s">
        <v>2714</v>
      </c>
      <c r="AN63" s="729" t="s">
        <v>2715</v>
      </c>
      <c r="AO63" s="350"/>
    </row>
    <row r="64" spans="1:41" ht="29.25" customHeight="1" x14ac:dyDescent="0.25">
      <c r="A64" s="579"/>
      <c r="B64" s="725"/>
      <c r="C64" s="725"/>
      <c r="D64" s="725">
        <v>62</v>
      </c>
      <c r="E64" s="732" t="s">
        <v>426</v>
      </c>
      <c r="F64" s="732" t="s">
        <v>427</v>
      </c>
      <c r="G64" s="732" t="s">
        <v>428</v>
      </c>
      <c r="H64" s="732" t="s">
        <v>429</v>
      </c>
      <c r="I64" s="732" t="s">
        <v>1914</v>
      </c>
      <c r="J64" s="545"/>
      <c r="K64" s="545"/>
      <c r="L64" s="545"/>
      <c r="M64" s="545"/>
      <c r="N64" s="545"/>
      <c r="O64" s="545"/>
      <c r="P64" s="545"/>
      <c r="Q64" s="114">
        <v>0.9</v>
      </c>
      <c r="R64" s="460">
        <v>90</v>
      </c>
      <c r="S64" s="734">
        <v>90</v>
      </c>
      <c r="T64" s="728">
        <v>1500000</v>
      </c>
      <c r="U64" s="461">
        <v>1500000</v>
      </c>
      <c r="V64" s="467">
        <v>1</v>
      </c>
      <c r="W64" s="733"/>
      <c r="X64" s="446"/>
      <c r="Y64" s="448"/>
      <c r="Z64" s="446"/>
      <c r="AA64" s="448"/>
      <c r="AB64" s="446"/>
      <c r="AC64" s="448"/>
      <c r="AD64" s="446">
        <v>1500000</v>
      </c>
      <c r="AE64" s="474" t="s">
        <v>2299</v>
      </c>
      <c r="AF64" s="449" t="s">
        <v>2210</v>
      </c>
      <c r="AG64" s="438"/>
      <c r="AH64" s="350"/>
      <c r="AI64" s="464"/>
      <c r="AJ64" s="729" t="s">
        <v>2486</v>
      </c>
      <c r="AK64" s="729" t="s">
        <v>2487</v>
      </c>
      <c r="AL64" s="350"/>
      <c r="AM64" s="1109" t="s">
        <v>2716</v>
      </c>
      <c r="AN64" s="729" t="s">
        <v>2717</v>
      </c>
      <c r="AO64" s="350"/>
    </row>
    <row r="65" spans="1:41" ht="29.25" customHeight="1" x14ac:dyDescent="0.25">
      <c r="A65" s="579"/>
      <c r="B65" s="725"/>
      <c r="C65" s="725"/>
      <c r="D65" s="459">
        <v>63</v>
      </c>
      <c r="E65" s="732" t="s">
        <v>431</v>
      </c>
      <c r="F65" s="732" t="s">
        <v>432</v>
      </c>
      <c r="G65" s="732" t="s">
        <v>433</v>
      </c>
      <c r="H65" s="732" t="s">
        <v>434</v>
      </c>
      <c r="I65" s="732" t="s">
        <v>1917</v>
      </c>
      <c r="J65" s="500" t="s">
        <v>1615</v>
      </c>
      <c r="K65" s="500" t="s">
        <v>1918</v>
      </c>
      <c r="L65" s="500" t="s">
        <v>1919</v>
      </c>
      <c r="M65" s="500" t="s">
        <v>1920</v>
      </c>
      <c r="N65" s="500" t="s">
        <v>1921</v>
      </c>
      <c r="O65" s="500"/>
      <c r="P65" s="500">
        <v>48</v>
      </c>
      <c r="Q65" s="723">
        <v>3</v>
      </c>
      <c r="R65" s="728">
        <v>3</v>
      </c>
      <c r="S65" s="728">
        <v>2</v>
      </c>
      <c r="T65" s="673">
        <v>918000000</v>
      </c>
      <c r="U65" s="672">
        <v>48674941</v>
      </c>
      <c r="V65" s="467">
        <v>1</v>
      </c>
      <c r="W65" s="448"/>
      <c r="X65" s="446"/>
      <c r="Y65" s="448"/>
      <c r="Z65" s="446"/>
      <c r="AA65" s="448">
        <v>1</v>
      </c>
      <c r="AB65" s="672">
        <v>35484282.109999999</v>
      </c>
      <c r="AC65" s="448">
        <v>1</v>
      </c>
      <c r="AD65" s="446">
        <v>13190659.050000001</v>
      </c>
      <c r="AE65" s="474" t="s">
        <v>2300</v>
      </c>
      <c r="AF65" s="449" t="s">
        <v>2301</v>
      </c>
      <c r="AG65" s="730"/>
      <c r="AH65" s="584"/>
      <c r="AI65" s="452"/>
      <c r="AJ65" s="729" t="s">
        <v>2563</v>
      </c>
      <c r="AK65" s="729" t="s">
        <v>2558</v>
      </c>
      <c r="AL65" s="350"/>
      <c r="AM65" s="1109" t="s">
        <v>2718</v>
      </c>
      <c r="AN65" s="350" t="s">
        <v>1880</v>
      </c>
      <c r="AO65" s="350"/>
    </row>
    <row r="66" spans="1:41" ht="29.25" customHeight="1" x14ac:dyDescent="0.25">
      <c r="A66" s="579"/>
      <c r="B66" s="725"/>
      <c r="C66" s="725"/>
      <c r="D66" s="725">
        <v>64</v>
      </c>
      <c r="E66" s="732" t="s">
        <v>436</v>
      </c>
      <c r="F66" s="732" t="s">
        <v>437</v>
      </c>
      <c r="G66" s="732" t="s">
        <v>438</v>
      </c>
      <c r="H66" s="732" t="s">
        <v>439</v>
      </c>
      <c r="I66" s="732" t="s">
        <v>1925</v>
      </c>
      <c r="J66" s="585"/>
      <c r="K66" s="585"/>
      <c r="L66" s="585"/>
      <c r="M66" s="586"/>
      <c r="N66" s="586"/>
      <c r="O66" s="586"/>
      <c r="P66" s="586"/>
      <c r="Q66" s="650">
        <v>0.5</v>
      </c>
      <c r="R66" s="728">
        <v>60</v>
      </c>
      <c r="S66" s="728">
        <v>6</v>
      </c>
      <c r="T66" s="728">
        <v>2885000</v>
      </c>
      <c r="U66" s="461" t="s">
        <v>2719</v>
      </c>
      <c r="V66" s="467">
        <v>0.05</v>
      </c>
      <c r="W66" s="448" t="s">
        <v>2302</v>
      </c>
      <c r="X66" s="446" t="s">
        <v>2303</v>
      </c>
      <c r="Y66" s="448">
        <v>2</v>
      </c>
      <c r="Z66" s="446">
        <v>360000</v>
      </c>
      <c r="AA66" s="448"/>
      <c r="AB66" s="446"/>
      <c r="AC66" s="448"/>
      <c r="AD66" s="446" t="s">
        <v>2788</v>
      </c>
      <c r="AE66" s="474" t="s">
        <v>2304</v>
      </c>
      <c r="AF66" s="449" t="s">
        <v>2298</v>
      </c>
      <c r="AG66" s="448" t="s">
        <v>2417</v>
      </c>
      <c r="AH66" s="350" t="s">
        <v>2407</v>
      </c>
      <c r="AI66" s="464"/>
      <c r="AJ66" s="729" t="s">
        <v>2506</v>
      </c>
      <c r="AK66" s="729" t="s">
        <v>2505</v>
      </c>
      <c r="AL66" s="350"/>
      <c r="AM66" s="1109" t="s">
        <v>2789</v>
      </c>
      <c r="AN66" s="729" t="s">
        <v>2790</v>
      </c>
      <c r="AO66" s="350"/>
    </row>
    <row r="67" spans="1:41" ht="29.25" customHeight="1" x14ac:dyDescent="0.25">
      <c r="A67" s="579"/>
      <c r="B67" s="725"/>
      <c r="C67" s="725"/>
      <c r="D67" s="725">
        <v>65</v>
      </c>
      <c r="E67" s="732" t="s">
        <v>1933</v>
      </c>
      <c r="F67" s="732" t="s">
        <v>1934</v>
      </c>
      <c r="G67" s="732" t="s">
        <v>1935</v>
      </c>
      <c r="H67" s="732" t="s">
        <v>446</v>
      </c>
      <c r="I67" s="732" t="s">
        <v>1936</v>
      </c>
      <c r="J67" s="586"/>
      <c r="K67" s="586"/>
      <c r="L67" s="585"/>
      <c r="M67" s="585"/>
      <c r="N67" s="585"/>
      <c r="O67" s="585"/>
      <c r="P67" s="585"/>
      <c r="Q67" s="114">
        <v>0.9</v>
      </c>
      <c r="R67" s="460">
        <v>0.9</v>
      </c>
      <c r="S67" s="734">
        <v>0.7</v>
      </c>
      <c r="T67" s="728"/>
      <c r="U67" s="461">
        <v>360000</v>
      </c>
      <c r="V67" s="660">
        <v>0.78</v>
      </c>
      <c r="W67" s="733"/>
      <c r="X67" s="446"/>
      <c r="Y67" s="448">
        <v>0.5</v>
      </c>
      <c r="Z67" s="446">
        <v>360000</v>
      </c>
      <c r="AA67" s="448"/>
      <c r="AB67" s="446"/>
      <c r="AC67" s="448">
        <v>0.2</v>
      </c>
      <c r="AD67" s="446"/>
      <c r="AE67" s="474" t="s">
        <v>2305</v>
      </c>
      <c r="AF67" s="449" t="s">
        <v>2306</v>
      </c>
      <c r="AG67" s="448" t="s">
        <v>2418</v>
      </c>
      <c r="AH67" s="350" t="s">
        <v>2407</v>
      </c>
      <c r="AI67" s="464"/>
      <c r="AJ67" s="729" t="s">
        <v>2507</v>
      </c>
      <c r="AK67" s="729" t="s">
        <v>2505</v>
      </c>
      <c r="AL67" s="350"/>
      <c r="AM67" s="1109" t="s">
        <v>2791</v>
      </c>
      <c r="AN67" s="729" t="s">
        <v>2792</v>
      </c>
      <c r="AO67" s="350"/>
    </row>
    <row r="68" spans="1:41" ht="29.25" customHeight="1" x14ac:dyDescent="0.25">
      <c r="A68" s="579"/>
      <c r="B68" s="725" t="s">
        <v>448</v>
      </c>
      <c r="C68" s="725" t="s">
        <v>449</v>
      </c>
      <c r="D68" s="725">
        <v>66</v>
      </c>
      <c r="E68" s="732" t="s">
        <v>450</v>
      </c>
      <c r="F68" s="732" t="s">
        <v>451</v>
      </c>
      <c r="G68" s="732" t="s">
        <v>452</v>
      </c>
      <c r="H68" s="732" t="s">
        <v>453</v>
      </c>
      <c r="I68" s="732" t="s">
        <v>1940</v>
      </c>
      <c r="J68" s="586"/>
      <c r="K68" s="586"/>
      <c r="L68" s="585"/>
      <c r="M68" s="585"/>
      <c r="N68" s="585"/>
      <c r="O68" s="585"/>
      <c r="P68" s="585"/>
      <c r="Q68" s="114">
        <v>1</v>
      </c>
      <c r="R68" s="728">
        <v>100</v>
      </c>
      <c r="S68" s="728">
        <v>100</v>
      </c>
      <c r="T68" s="728" t="s">
        <v>2488</v>
      </c>
      <c r="U68" s="163" t="s">
        <v>2721</v>
      </c>
      <c r="V68" s="503">
        <v>1</v>
      </c>
      <c r="W68" s="448"/>
      <c r="X68" s="386">
        <v>321000</v>
      </c>
      <c r="Y68" s="448">
        <v>100</v>
      </c>
      <c r="Z68" s="446">
        <v>360000</v>
      </c>
      <c r="AA68" s="448">
        <v>100</v>
      </c>
      <c r="AB68" s="446">
        <v>367000</v>
      </c>
      <c r="AC68" s="448"/>
      <c r="AD68" s="446">
        <v>900000</v>
      </c>
      <c r="AE68" s="474" t="s">
        <v>2307</v>
      </c>
      <c r="AF68" s="463" t="s">
        <v>2210</v>
      </c>
      <c r="AG68" s="448" t="s">
        <v>2419</v>
      </c>
      <c r="AH68" s="729" t="s">
        <v>2420</v>
      </c>
      <c r="AI68" s="452"/>
      <c r="AJ68" s="729" t="s">
        <v>2508</v>
      </c>
      <c r="AK68" s="729" t="s">
        <v>2485</v>
      </c>
      <c r="AL68" s="350"/>
      <c r="AM68" s="1109" t="s">
        <v>2722</v>
      </c>
      <c r="AN68" s="350" t="s">
        <v>2491</v>
      </c>
      <c r="AO68" s="350"/>
    </row>
    <row r="69" spans="1:41" ht="29.25" customHeight="1" x14ac:dyDescent="0.25">
      <c r="A69" s="579"/>
      <c r="B69" s="725"/>
      <c r="C69" s="725"/>
      <c r="D69" s="725">
        <v>67</v>
      </c>
      <c r="E69" s="732" t="s">
        <v>456</v>
      </c>
      <c r="F69" s="732" t="s">
        <v>457</v>
      </c>
      <c r="G69" s="732" t="s">
        <v>458</v>
      </c>
      <c r="H69" s="732" t="s">
        <v>459</v>
      </c>
      <c r="I69" s="732" t="s">
        <v>1944</v>
      </c>
      <c r="J69" s="586"/>
      <c r="K69" s="586"/>
      <c r="L69" s="585"/>
      <c r="M69" s="585"/>
      <c r="N69" s="585"/>
      <c r="O69" s="585"/>
      <c r="P69" s="585"/>
      <c r="Q69" s="723">
        <v>6</v>
      </c>
      <c r="R69" s="460">
        <v>0</v>
      </c>
      <c r="S69" s="734"/>
      <c r="T69" s="728"/>
      <c r="U69" s="489"/>
      <c r="V69" s="467">
        <v>0</v>
      </c>
      <c r="W69" s="485"/>
      <c r="X69" s="552"/>
      <c r="Y69" s="448"/>
      <c r="Z69" s="446"/>
      <c r="AA69" s="448"/>
      <c r="AB69" s="446"/>
      <c r="AC69" s="448"/>
      <c r="AD69" s="446"/>
      <c r="AE69" s="449" t="s">
        <v>2308</v>
      </c>
      <c r="AF69" s="463" t="s">
        <v>2210</v>
      </c>
      <c r="AG69" s="448" t="s">
        <v>2421</v>
      </c>
      <c r="AH69" s="350" t="s">
        <v>2407</v>
      </c>
      <c r="AI69" s="464"/>
      <c r="AJ69" s="729" t="s">
        <v>2546</v>
      </c>
      <c r="AK69" s="350" t="s">
        <v>2210</v>
      </c>
      <c r="AL69" s="350"/>
      <c r="AM69" s="1109"/>
      <c r="AN69" s="350"/>
      <c r="AO69" s="350"/>
    </row>
    <row r="70" spans="1:41" ht="29.25" customHeight="1" x14ac:dyDescent="0.25">
      <c r="A70" s="579"/>
      <c r="B70" s="725"/>
      <c r="C70" s="725"/>
      <c r="D70" s="459">
        <v>68</v>
      </c>
      <c r="E70" s="732" t="s">
        <v>461</v>
      </c>
      <c r="F70" s="732" t="s">
        <v>462</v>
      </c>
      <c r="G70" s="732" t="s">
        <v>463</v>
      </c>
      <c r="H70" s="732" t="s">
        <v>464</v>
      </c>
      <c r="I70" s="732" t="s">
        <v>1947</v>
      </c>
      <c r="J70" s="549" t="s">
        <v>1948</v>
      </c>
      <c r="K70" s="549" t="s">
        <v>1949</v>
      </c>
      <c r="L70" s="549">
        <v>4101023</v>
      </c>
      <c r="M70" s="549" t="s">
        <v>1950</v>
      </c>
      <c r="N70" s="549" t="s">
        <v>1951</v>
      </c>
      <c r="O70" s="549" t="s">
        <v>1952</v>
      </c>
      <c r="P70" s="549">
        <v>2500</v>
      </c>
      <c r="Q70" s="114">
        <v>1</v>
      </c>
      <c r="R70" s="460">
        <v>1</v>
      </c>
      <c r="S70" s="483">
        <v>1</v>
      </c>
      <c r="T70" s="569">
        <v>2885000</v>
      </c>
      <c r="U70" s="569" t="s">
        <v>2723</v>
      </c>
      <c r="V70" s="467">
        <f>S70/R70*1</f>
        <v>1</v>
      </c>
      <c r="W70" s="733"/>
      <c r="X70" s="569"/>
      <c r="Y70" s="448">
        <v>1</v>
      </c>
      <c r="Z70" s="569">
        <v>1500000</v>
      </c>
      <c r="AA70" s="448"/>
      <c r="AB70" s="446"/>
      <c r="AC70" s="448">
        <v>1</v>
      </c>
      <c r="AD70" s="446">
        <v>2885000</v>
      </c>
      <c r="AE70" s="474" t="s">
        <v>2309</v>
      </c>
      <c r="AF70" s="449" t="s">
        <v>2310</v>
      </c>
      <c r="AG70" s="730" t="s">
        <v>2422</v>
      </c>
      <c r="AH70" s="491" t="s">
        <v>2423</v>
      </c>
      <c r="AI70" s="452"/>
      <c r="AJ70" s="729" t="s">
        <v>2564</v>
      </c>
      <c r="AK70" s="729" t="s">
        <v>2565</v>
      </c>
      <c r="AL70" s="350"/>
      <c r="AM70" s="1109" t="s">
        <v>2724</v>
      </c>
      <c r="AN70" s="729" t="s">
        <v>2715</v>
      </c>
      <c r="AO70" s="350"/>
    </row>
    <row r="71" spans="1:41" ht="29.25" customHeight="1" x14ac:dyDescent="0.25">
      <c r="A71" s="579"/>
      <c r="B71" s="725"/>
      <c r="C71" s="725" t="s">
        <v>466</v>
      </c>
      <c r="D71" s="459">
        <v>69</v>
      </c>
      <c r="E71" s="732" t="s">
        <v>467</v>
      </c>
      <c r="F71" s="732" t="s">
        <v>468</v>
      </c>
      <c r="G71" s="732" t="s">
        <v>469</v>
      </c>
      <c r="H71" s="732" t="s">
        <v>470</v>
      </c>
      <c r="I71" s="732" t="s">
        <v>1960</v>
      </c>
      <c r="J71" s="549" t="s">
        <v>1811</v>
      </c>
      <c r="K71" s="549">
        <v>4501024</v>
      </c>
      <c r="L71" s="549" t="s">
        <v>1812</v>
      </c>
      <c r="M71" s="549" t="s">
        <v>1813</v>
      </c>
      <c r="N71" s="549" t="s">
        <v>1814</v>
      </c>
      <c r="O71" s="549">
        <v>10</v>
      </c>
      <c r="P71" s="549">
        <v>10</v>
      </c>
      <c r="Q71" s="114">
        <v>0.5</v>
      </c>
      <c r="R71" s="460">
        <v>12</v>
      </c>
      <c r="S71" s="483">
        <v>25</v>
      </c>
      <c r="T71" s="651" t="s">
        <v>2725</v>
      </c>
      <c r="U71" s="651" t="s">
        <v>2726</v>
      </c>
      <c r="V71" s="467">
        <f>S71/R71*1</f>
        <v>2.0833333333333335</v>
      </c>
      <c r="W71" s="483">
        <v>12</v>
      </c>
      <c r="X71" s="569">
        <v>3000000</v>
      </c>
      <c r="Y71" s="448">
        <v>12</v>
      </c>
      <c r="Z71" s="446">
        <v>1500000</v>
      </c>
      <c r="AA71" s="448"/>
      <c r="AB71" s="446"/>
      <c r="AC71" s="448">
        <v>1</v>
      </c>
      <c r="AD71" s="446">
        <v>700000</v>
      </c>
      <c r="AE71" s="474" t="s">
        <v>2311</v>
      </c>
      <c r="AF71" s="449" t="s">
        <v>2312</v>
      </c>
      <c r="AG71" s="448" t="s">
        <v>2424</v>
      </c>
      <c r="AH71" s="729" t="s">
        <v>2423</v>
      </c>
      <c r="AI71" s="464"/>
      <c r="AJ71" s="729" t="s">
        <v>2566</v>
      </c>
      <c r="AK71" s="729" t="s">
        <v>2565</v>
      </c>
      <c r="AL71" s="350"/>
      <c r="AM71" s="1109" t="s">
        <v>2727</v>
      </c>
      <c r="AN71" s="729" t="s">
        <v>2715</v>
      </c>
      <c r="AO71" s="350"/>
    </row>
    <row r="72" spans="1:41" ht="29.25" customHeight="1" x14ac:dyDescent="0.25">
      <c r="A72" s="579"/>
      <c r="B72" s="725"/>
      <c r="C72" s="725"/>
      <c r="D72" s="725">
        <v>70</v>
      </c>
      <c r="E72" s="732" t="s">
        <v>472</v>
      </c>
      <c r="F72" s="732" t="s">
        <v>473</v>
      </c>
      <c r="G72" s="732" t="s">
        <v>474</v>
      </c>
      <c r="H72" s="732" t="s">
        <v>475</v>
      </c>
      <c r="I72" s="732" t="s">
        <v>476</v>
      </c>
      <c r="J72" s="589"/>
      <c r="K72" s="590"/>
      <c r="L72" s="590"/>
      <c r="M72" s="585"/>
      <c r="N72" s="585"/>
      <c r="O72" s="585"/>
      <c r="P72" s="585"/>
      <c r="Q72" s="114">
        <v>0.8</v>
      </c>
      <c r="R72" s="460">
        <v>2</v>
      </c>
      <c r="S72" s="483">
        <v>8</v>
      </c>
      <c r="T72" s="728"/>
      <c r="U72" s="489" t="s">
        <v>2313</v>
      </c>
      <c r="V72" s="467">
        <v>1.75</v>
      </c>
      <c r="W72" s="733" t="s">
        <v>2314</v>
      </c>
      <c r="X72" s="446" t="s">
        <v>2315</v>
      </c>
      <c r="Y72" s="448"/>
      <c r="Z72" s="446"/>
      <c r="AA72" s="448">
        <v>2</v>
      </c>
      <c r="AB72" s="446"/>
      <c r="AC72" s="448"/>
      <c r="AD72" s="446"/>
      <c r="AE72" s="449" t="s">
        <v>2425</v>
      </c>
      <c r="AF72" s="449" t="s">
        <v>2426</v>
      </c>
      <c r="AG72" s="448" t="s">
        <v>2427</v>
      </c>
      <c r="AH72" s="729" t="s">
        <v>2428</v>
      </c>
      <c r="AI72" s="452"/>
      <c r="AJ72" s="729" t="s">
        <v>2509</v>
      </c>
      <c r="AK72" s="729" t="s">
        <v>2510</v>
      </c>
      <c r="AL72" s="350"/>
      <c r="AM72" s="1109" t="s">
        <v>2770</v>
      </c>
      <c r="AN72" s="729" t="s">
        <v>2771</v>
      </c>
      <c r="AO72" s="729" t="s">
        <v>2769</v>
      </c>
    </row>
    <row r="73" spans="1:41" ht="29.25" customHeight="1" x14ac:dyDescent="0.25">
      <c r="A73" s="579"/>
      <c r="B73" s="725"/>
      <c r="C73" s="725"/>
      <c r="D73" s="725">
        <v>71</v>
      </c>
      <c r="E73" s="732" t="s">
        <v>477</v>
      </c>
      <c r="F73" s="732" t="s">
        <v>478</v>
      </c>
      <c r="G73" s="732" t="s">
        <v>479</v>
      </c>
      <c r="H73" s="732" t="s">
        <v>480</v>
      </c>
      <c r="I73" s="732" t="s">
        <v>1983</v>
      </c>
      <c r="J73" s="589"/>
      <c r="K73" s="590"/>
      <c r="L73" s="590"/>
      <c r="M73" s="585"/>
      <c r="N73" s="585"/>
      <c r="O73" s="585"/>
      <c r="P73" s="585"/>
      <c r="Q73" s="114">
        <v>0.8</v>
      </c>
      <c r="R73" s="728">
        <v>0</v>
      </c>
      <c r="S73" s="728"/>
      <c r="T73" s="728"/>
      <c r="U73" s="163"/>
      <c r="V73" s="467">
        <v>0</v>
      </c>
      <c r="W73" s="448"/>
      <c r="X73" s="386"/>
      <c r="Y73" s="448"/>
      <c r="Z73" s="446"/>
      <c r="AA73" s="448"/>
      <c r="AB73" s="446"/>
      <c r="AC73" s="448"/>
      <c r="AD73" s="446"/>
      <c r="AE73" s="449" t="s">
        <v>2316</v>
      </c>
      <c r="AF73" s="449" t="s">
        <v>2317</v>
      </c>
      <c r="AG73" s="448" t="s">
        <v>2416</v>
      </c>
      <c r="AH73" s="350" t="s">
        <v>1943</v>
      </c>
      <c r="AI73" s="452"/>
      <c r="AJ73" s="729" t="s">
        <v>2567</v>
      </c>
      <c r="AK73" s="729" t="s">
        <v>2565</v>
      </c>
      <c r="AL73" s="350"/>
      <c r="AM73" s="1109" t="s">
        <v>2728</v>
      </c>
      <c r="AN73" s="729" t="s">
        <v>2715</v>
      </c>
      <c r="AO73" s="350"/>
    </row>
    <row r="74" spans="1:41" ht="29.25" customHeight="1" x14ac:dyDescent="0.25">
      <c r="A74" s="579"/>
      <c r="B74" s="725"/>
      <c r="C74" s="725"/>
      <c r="D74" s="725">
        <v>72</v>
      </c>
      <c r="E74" s="732" t="s">
        <v>483</v>
      </c>
      <c r="F74" s="732" t="s">
        <v>484</v>
      </c>
      <c r="G74" s="732" t="s">
        <v>485</v>
      </c>
      <c r="H74" s="732" t="s">
        <v>486</v>
      </c>
      <c r="I74" s="732" t="s">
        <v>1992</v>
      </c>
      <c r="J74" s="549" t="s">
        <v>1519</v>
      </c>
      <c r="K74" s="549" t="s">
        <v>1993</v>
      </c>
      <c r="L74" s="549">
        <v>4501001</v>
      </c>
      <c r="M74" s="549" t="s">
        <v>1994</v>
      </c>
      <c r="N74" s="549">
        <v>450100100</v>
      </c>
      <c r="O74" s="549" t="s">
        <v>1995</v>
      </c>
      <c r="P74" s="549">
        <v>12</v>
      </c>
      <c r="Q74" s="114">
        <v>0.95</v>
      </c>
      <c r="R74" s="460">
        <v>3</v>
      </c>
      <c r="S74" s="483">
        <v>14</v>
      </c>
      <c r="T74" s="652" t="s">
        <v>2318</v>
      </c>
      <c r="U74" s="591">
        <v>2855000</v>
      </c>
      <c r="V74" s="467">
        <f>S74/R74*1</f>
        <v>4.666666666666667</v>
      </c>
      <c r="W74" s="733">
        <v>2</v>
      </c>
      <c r="X74" s="591">
        <v>10000000</v>
      </c>
      <c r="Y74" s="448">
        <v>12</v>
      </c>
      <c r="Z74" s="446">
        <v>2855000</v>
      </c>
      <c r="AA74" s="448"/>
      <c r="AB74" s="446"/>
      <c r="AC74" s="448"/>
      <c r="AD74" s="446"/>
      <c r="AE74" s="474" t="s">
        <v>2319</v>
      </c>
      <c r="AF74" s="449" t="s">
        <v>2312</v>
      </c>
      <c r="AG74" s="448" t="s">
        <v>2424</v>
      </c>
      <c r="AH74" s="729" t="s">
        <v>2423</v>
      </c>
      <c r="AI74" s="452"/>
      <c r="AJ74" s="729" t="s">
        <v>2568</v>
      </c>
      <c r="AK74" s="729" t="s">
        <v>2565</v>
      </c>
      <c r="AL74" s="350"/>
      <c r="AM74" s="1109" t="s">
        <v>2729</v>
      </c>
      <c r="AN74" s="729" t="s">
        <v>2715</v>
      </c>
      <c r="AO74" s="350"/>
    </row>
    <row r="75" spans="1:41" ht="29.25" customHeight="1" x14ac:dyDescent="0.25">
      <c r="A75" s="579"/>
      <c r="B75" s="725"/>
      <c r="C75" s="725"/>
      <c r="D75" s="459">
        <v>73</v>
      </c>
      <c r="E75" s="732" t="s">
        <v>1260</v>
      </c>
      <c r="F75" s="732" t="s">
        <v>489</v>
      </c>
      <c r="G75" s="732" t="s">
        <v>490</v>
      </c>
      <c r="H75" s="732" t="s">
        <v>491</v>
      </c>
      <c r="I75" s="732" t="s">
        <v>2003</v>
      </c>
      <c r="J75" s="729" t="s">
        <v>1615</v>
      </c>
      <c r="K75" s="729" t="s">
        <v>1949</v>
      </c>
      <c r="L75" s="729" t="s">
        <v>2004</v>
      </c>
      <c r="M75" s="729" t="s">
        <v>2005</v>
      </c>
      <c r="N75" s="729" t="s">
        <v>2006</v>
      </c>
      <c r="O75" s="522" t="s">
        <v>1704</v>
      </c>
      <c r="P75" s="729">
        <v>48</v>
      </c>
      <c r="Q75" s="114">
        <v>0.9</v>
      </c>
      <c r="R75" s="592">
        <v>0.9</v>
      </c>
      <c r="S75" s="592">
        <v>1</v>
      </c>
      <c r="T75" s="728"/>
      <c r="U75" s="461"/>
      <c r="V75" s="467">
        <v>1</v>
      </c>
      <c r="W75" s="733">
        <v>100</v>
      </c>
      <c r="X75" s="446"/>
      <c r="Y75" s="448"/>
      <c r="Z75" s="446"/>
      <c r="AA75" s="448"/>
      <c r="AB75" s="446"/>
      <c r="AC75" s="448">
        <v>24</v>
      </c>
      <c r="AD75" s="446">
        <v>5000000</v>
      </c>
      <c r="AE75" s="486" t="s">
        <v>2320</v>
      </c>
      <c r="AF75" s="449" t="s">
        <v>2321</v>
      </c>
      <c r="AG75" s="448" t="s">
        <v>2416</v>
      </c>
      <c r="AH75" s="350" t="s">
        <v>1943</v>
      </c>
      <c r="AI75" s="593"/>
      <c r="AJ75" s="729" t="s">
        <v>2568</v>
      </c>
      <c r="AK75" s="729" t="s">
        <v>2565</v>
      </c>
      <c r="AL75" s="350"/>
      <c r="AM75" s="1109" t="s">
        <v>2793</v>
      </c>
      <c r="AN75" s="729" t="s">
        <v>2715</v>
      </c>
      <c r="AO75" s="350"/>
    </row>
    <row r="76" spans="1:41" ht="29.25" customHeight="1" x14ac:dyDescent="0.25">
      <c r="A76" s="594" t="s">
        <v>495</v>
      </c>
      <c r="B76" s="725" t="s">
        <v>496</v>
      </c>
      <c r="C76" s="725" t="s">
        <v>497</v>
      </c>
      <c r="D76" s="725">
        <v>74</v>
      </c>
      <c r="E76" s="732" t="s">
        <v>1262</v>
      </c>
      <c r="F76" s="732" t="s">
        <v>1263</v>
      </c>
      <c r="G76" s="732" t="s">
        <v>500</v>
      </c>
      <c r="H76" s="732" t="s">
        <v>501</v>
      </c>
      <c r="I76" s="732" t="s">
        <v>2015</v>
      </c>
      <c r="J76" s="549" t="s">
        <v>1519</v>
      </c>
      <c r="K76" s="549" t="s">
        <v>1993</v>
      </c>
      <c r="L76" s="549">
        <v>4501001</v>
      </c>
      <c r="M76" s="549" t="s">
        <v>1994</v>
      </c>
      <c r="N76" s="549">
        <v>450100100</v>
      </c>
      <c r="O76" s="549" t="s">
        <v>1995</v>
      </c>
      <c r="P76" s="549">
        <v>12</v>
      </c>
      <c r="Q76" s="114">
        <v>0.9</v>
      </c>
      <c r="R76" s="728">
        <v>1</v>
      </c>
      <c r="S76" s="728">
        <v>1</v>
      </c>
      <c r="T76" s="595" t="s">
        <v>2377</v>
      </c>
      <c r="U76" s="595" t="s">
        <v>2377</v>
      </c>
      <c r="V76" s="467">
        <f>S76/R76*1</f>
        <v>1</v>
      </c>
      <c r="W76" s="448">
        <v>1</v>
      </c>
      <c r="X76" s="595">
        <v>3000000</v>
      </c>
      <c r="Y76" s="448"/>
      <c r="Z76" s="446"/>
      <c r="AA76" s="448"/>
      <c r="AB76" s="446">
        <v>3000000</v>
      </c>
      <c r="AC76" s="448"/>
      <c r="AD76" s="446"/>
      <c r="AE76" s="474" t="s">
        <v>2322</v>
      </c>
      <c r="AF76" s="449" t="s">
        <v>2312</v>
      </c>
      <c r="AG76" s="448" t="s">
        <v>2416</v>
      </c>
      <c r="AH76" s="729" t="s">
        <v>1943</v>
      </c>
      <c r="AI76" s="452"/>
      <c r="AJ76" s="729" t="s">
        <v>2569</v>
      </c>
      <c r="AK76" s="729" t="s">
        <v>2570</v>
      </c>
      <c r="AL76" s="350"/>
      <c r="AM76" s="1109" t="s">
        <v>2730</v>
      </c>
      <c r="AN76" s="729" t="s">
        <v>2715</v>
      </c>
      <c r="AO76" s="350"/>
    </row>
    <row r="77" spans="1:41" ht="29.25" customHeight="1" x14ac:dyDescent="0.25">
      <c r="A77" s="594"/>
      <c r="B77" s="725"/>
      <c r="C77" s="725"/>
      <c r="D77" s="725">
        <v>75</v>
      </c>
      <c r="E77" s="732" t="s">
        <v>503</v>
      </c>
      <c r="F77" s="732" t="s">
        <v>504</v>
      </c>
      <c r="G77" s="732" t="s">
        <v>505</v>
      </c>
      <c r="H77" s="732" t="s">
        <v>506</v>
      </c>
      <c r="I77" s="732" t="s">
        <v>2022</v>
      </c>
      <c r="J77" s="560" t="s">
        <v>1519</v>
      </c>
      <c r="K77" s="560" t="s">
        <v>1993</v>
      </c>
      <c r="L77" s="549">
        <v>4501001</v>
      </c>
      <c r="M77" s="560" t="s">
        <v>1994</v>
      </c>
      <c r="N77" s="549">
        <v>450100100</v>
      </c>
      <c r="O77" s="560" t="s">
        <v>1995</v>
      </c>
      <c r="P77" s="549">
        <v>12</v>
      </c>
      <c r="Q77" s="723" t="s">
        <v>505</v>
      </c>
      <c r="R77" s="460">
        <v>12</v>
      </c>
      <c r="S77" s="483">
        <v>13</v>
      </c>
      <c r="T77" s="446">
        <v>3000000</v>
      </c>
      <c r="U77" s="446" t="s">
        <v>2429</v>
      </c>
      <c r="V77" s="467">
        <v>1</v>
      </c>
      <c r="W77" s="733">
        <v>1</v>
      </c>
      <c r="X77" s="446">
        <v>3000000</v>
      </c>
      <c r="Y77" s="448">
        <v>12</v>
      </c>
      <c r="Z77" s="446">
        <v>2855000</v>
      </c>
      <c r="AA77" s="448"/>
      <c r="AB77" s="446"/>
      <c r="AC77" s="448"/>
      <c r="AD77" s="446"/>
      <c r="AE77" s="474" t="s">
        <v>2322</v>
      </c>
      <c r="AF77" s="449" t="s">
        <v>2312</v>
      </c>
      <c r="AG77" s="448" t="s">
        <v>2424</v>
      </c>
      <c r="AH77" s="729" t="s">
        <v>2423</v>
      </c>
      <c r="AI77" s="452"/>
      <c r="AJ77" s="729" t="s">
        <v>2571</v>
      </c>
      <c r="AK77" s="729" t="s">
        <v>2565</v>
      </c>
      <c r="AL77" s="350"/>
      <c r="AM77" s="1109" t="s">
        <v>2730</v>
      </c>
      <c r="AN77" s="729" t="s">
        <v>2715</v>
      </c>
      <c r="AO77" s="350"/>
    </row>
    <row r="78" spans="1:41" ht="29.25" customHeight="1" x14ac:dyDescent="0.25">
      <c r="A78" s="594"/>
      <c r="B78" s="725"/>
      <c r="C78" s="725"/>
      <c r="D78" s="725">
        <v>76</v>
      </c>
      <c r="E78" s="732" t="s">
        <v>508</v>
      </c>
      <c r="F78" s="732" t="s">
        <v>509</v>
      </c>
      <c r="G78" s="732" t="s">
        <v>510</v>
      </c>
      <c r="H78" s="732" t="s">
        <v>511</v>
      </c>
      <c r="I78" s="732" t="s">
        <v>2015</v>
      </c>
      <c r="J78" s="545"/>
      <c r="K78" s="545"/>
      <c r="L78" s="596"/>
      <c r="M78" s="545"/>
      <c r="N78" s="545"/>
      <c r="O78" s="545"/>
      <c r="P78" s="545"/>
      <c r="Q78" s="723">
        <v>2</v>
      </c>
      <c r="R78" s="728">
        <v>0</v>
      </c>
      <c r="S78" s="728"/>
      <c r="T78" s="728"/>
      <c r="U78" s="461"/>
      <c r="V78" s="467">
        <v>0</v>
      </c>
      <c r="W78" s="448"/>
      <c r="X78" s="446"/>
      <c r="Y78" s="448"/>
      <c r="Z78" s="446"/>
      <c r="AA78" s="448"/>
      <c r="AB78" s="446"/>
      <c r="AC78" s="448"/>
      <c r="AD78" s="446"/>
      <c r="AE78" s="474" t="s">
        <v>2323</v>
      </c>
      <c r="AF78" s="449" t="s">
        <v>2306</v>
      </c>
      <c r="AG78" s="89" t="s">
        <v>2430</v>
      </c>
      <c r="AH78" s="729" t="s">
        <v>2420</v>
      </c>
      <c r="AI78" s="464"/>
      <c r="AJ78" s="729" t="s">
        <v>2571</v>
      </c>
      <c r="AK78" s="729" t="s">
        <v>2565</v>
      </c>
      <c r="AL78" s="350"/>
      <c r="AM78" s="1109" t="s">
        <v>2730</v>
      </c>
      <c r="AN78" s="729" t="s">
        <v>2715</v>
      </c>
      <c r="AO78" s="350"/>
    </row>
    <row r="79" spans="1:41" ht="29.25" customHeight="1" x14ac:dyDescent="0.25">
      <c r="A79" s="594"/>
      <c r="B79" s="725"/>
      <c r="C79" s="725"/>
      <c r="D79" s="459">
        <v>77</v>
      </c>
      <c r="E79" s="732" t="s">
        <v>513</v>
      </c>
      <c r="F79" s="732" t="s">
        <v>514</v>
      </c>
      <c r="G79" s="732" t="s">
        <v>515</v>
      </c>
      <c r="H79" s="732" t="s">
        <v>516</v>
      </c>
      <c r="I79" s="732" t="s">
        <v>2029</v>
      </c>
      <c r="J79" s="545"/>
      <c r="K79" s="545"/>
      <c r="L79" s="596"/>
      <c r="M79" s="545"/>
      <c r="N79" s="545"/>
      <c r="O79" s="545"/>
      <c r="P79" s="545"/>
      <c r="Q79" s="114">
        <v>0.9</v>
      </c>
      <c r="R79" s="460">
        <v>3</v>
      </c>
      <c r="S79" s="734"/>
      <c r="T79" s="728"/>
      <c r="U79" s="489"/>
      <c r="V79" s="467">
        <v>1</v>
      </c>
      <c r="W79" s="485"/>
      <c r="X79" s="552"/>
      <c r="Y79" s="448"/>
      <c r="Z79" s="446"/>
      <c r="AA79" s="448"/>
      <c r="AB79" s="446"/>
      <c r="AC79" s="448"/>
      <c r="AD79" s="446"/>
      <c r="AE79" s="474" t="s">
        <v>2324</v>
      </c>
      <c r="AF79" s="449" t="s">
        <v>2298</v>
      </c>
      <c r="AG79" s="448" t="s">
        <v>2431</v>
      </c>
      <c r="AH79" s="350" t="s">
        <v>1943</v>
      </c>
      <c r="AI79" s="452"/>
      <c r="AJ79" s="729" t="s">
        <v>2572</v>
      </c>
      <c r="AK79" s="729" t="s">
        <v>2565</v>
      </c>
      <c r="AL79" s="350"/>
      <c r="AM79" s="1109" t="s">
        <v>2731</v>
      </c>
      <c r="AN79" s="729" t="s">
        <v>2715</v>
      </c>
      <c r="AO79" s="350"/>
    </row>
    <row r="80" spans="1:41" ht="29.25" customHeight="1" x14ac:dyDescent="0.25">
      <c r="A80" s="594"/>
      <c r="B80" s="725"/>
      <c r="C80" s="725"/>
      <c r="D80" s="725">
        <v>78</v>
      </c>
      <c r="E80" s="732" t="s">
        <v>518</v>
      </c>
      <c r="F80" s="732" t="s">
        <v>519</v>
      </c>
      <c r="G80" s="732" t="s">
        <v>520</v>
      </c>
      <c r="H80" s="732" t="s">
        <v>516</v>
      </c>
      <c r="I80" s="732" t="s">
        <v>2034</v>
      </c>
      <c r="J80" s="468" t="s">
        <v>96</v>
      </c>
      <c r="K80" s="468" t="s">
        <v>96</v>
      </c>
      <c r="L80" s="562" t="s">
        <v>96</v>
      </c>
      <c r="M80" s="468" t="s">
        <v>96</v>
      </c>
      <c r="N80" s="485" t="s">
        <v>96</v>
      </c>
      <c r="O80" s="597" t="s">
        <v>96</v>
      </c>
      <c r="P80" s="598" t="s">
        <v>96</v>
      </c>
      <c r="Q80" s="114">
        <v>0.9</v>
      </c>
      <c r="R80" s="460">
        <v>1</v>
      </c>
      <c r="S80" s="734">
        <v>1</v>
      </c>
      <c r="T80" s="728">
        <v>3300000</v>
      </c>
      <c r="U80" s="489" t="s">
        <v>2732</v>
      </c>
      <c r="V80" s="467">
        <f>S80/R80*1</f>
        <v>1</v>
      </c>
      <c r="W80" s="485"/>
      <c r="X80" s="552"/>
      <c r="Y80" s="448"/>
      <c r="Z80" s="446"/>
      <c r="AA80" s="448">
        <v>1</v>
      </c>
      <c r="AB80" s="446">
        <v>367000</v>
      </c>
      <c r="AC80" s="448"/>
      <c r="AD80" s="446">
        <v>300000</v>
      </c>
      <c r="AE80" s="474" t="s">
        <v>2325</v>
      </c>
      <c r="AF80" s="449" t="s">
        <v>2326</v>
      </c>
      <c r="AG80" s="448" t="s">
        <v>2432</v>
      </c>
      <c r="AH80" s="438" t="s">
        <v>2397</v>
      </c>
      <c r="AI80" s="452"/>
      <c r="AJ80" s="729" t="s">
        <v>2511</v>
      </c>
      <c r="AK80" s="729" t="s">
        <v>2489</v>
      </c>
      <c r="AL80" s="350"/>
      <c r="AM80" s="1109" t="s">
        <v>2794</v>
      </c>
      <c r="AN80" s="729" t="s">
        <v>2795</v>
      </c>
      <c r="AO80" s="350"/>
    </row>
    <row r="81" spans="1:41" ht="29.25" customHeight="1" x14ac:dyDescent="0.25">
      <c r="A81" s="594"/>
      <c r="B81" s="725"/>
      <c r="C81" s="725" t="s">
        <v>1272</v>
      </c>
      <c r="D81" s="725">
        <v>79</v>
      </c>
      <c r="E81" s="732" t="s">
        <v>523</v>
      </c>
      <c r="F81" s="732" t="s">
        <v>1273</v>
      </c>
      <c r="G81" s="732" t="s">
        <v>1274</v>
      </c>
      <c r="H81" s="732" t="s">
        <v>59</v>
      </c>
      <c r="I81" s="732" t="s">
        <v>2040</v>
      </c>
      <c r="J81" s="468" t="s">
        <v>96</v>
      </c>
      <c r="K81" s="468" t="s">
        <v>96</v>
      </c>
      <c r="L81" s="562" t="s">
        <v>96</v>
      </c>
      <c r="M81" s="468" t="s">
        <v>96</v>
      </c>
      <c r="N81" s="485" t="s">
        <v>96</v>
      </c>
      <c r="O81" s="597" t="s">
        <v>96</v>
      </c>
      <c r="P81" s="598" t="s">
        <v>96</v>
      </c>
      <c r="Q81" s="114">
        <v>0.9</v>
      </c>
      <c r="R81" s="460">
        <v>4</v>
      </c>
      <c r="S81" s="734">
        <v>4</v>
      </c>
      <c r="T81" s="728" t="s">
        <v>2488</v>
      </c>
      <c r="U81" s="461" t="s">
        <v>2490</v>
      </c>
      <c r="V81" s="467">
        <v>1</v>
      </c>
      <c r="W81" s="733">
        <v>2</v>
      </c>
      <c r="X81" s="446">
        <v>642000</v>
      </c>
      <c r="Y81" s="448">
        <v>1</v>
      </c>
      <c r="Z81" s="446">
        <v>360000</v>
      </c>
      <c r="AA81" s="448"/>
      <c r="AB81" s="446">
        <v>367000</v>
      </c>
      <c r="AC81" s="448">
        <v>1</v>
      </c>
      <c r="AD81" s="446"/>
      <c r="AE81" s="474" t="s">
        <v>2733</v>
      </c>
      <c r="AF81" s="463" t="s">
        <v>2210</v>
      </c>
      <c r="AG81" s="448" t="s">
        <v>2433</v>
      </c>
      <c r="AH81" s="729" t="s">
        <v>2434</v>
      </c>
      <c r="AI81" s="464"/>
      <c r="AJ81" s="491" t="s">
        <v>2512</v>
      </c>
      <c r="AK81" s="729" t="s">
        <v>2489</v>
      </c>
      <c r="AL81" s="350"/>
      <c r="AM81" s="1109" t="s">
        <v>2796</v>
      </c>
      <c r="AN81" s="729" t="s">
        <v>2795</v>
      </c>
      <c r="AO81" s="350"/>
    </row>
    <row r="82" spans="1:41" ht="29.25" customHeight="1" x14ac:dyDescent="0.25">
      <c r="A82" s="594"/>
      <c r="B82" s="725"/>
      <c r="C82" s="725"/>
      <c r="D82" s="459">
        <v>80</v>
      </c>
      <c r="E82" s="732" t="s">
        <v>527</v>
      </c>
      <c r="F82" s="732" t="s">
        <v>1276</v>
      </c>
      <c r="G82" s="732" t="s">
        <v>529</v>
      </c>
      <c r="H82" s="732" t="s">
        <v>530</v>
      </c>
      <c r="I82" s="732" t="s">
        <v>2045</v>
      </c>
      <c r="J82" s="729" t="s">
        <v>1615</v>
      </c>
      <c r="K82" s="729" t="s">
        <v>1811</v>
      </c>
      <c r="L82" s="729">
        <v>4501001</v>
      </c>
      <c r="M82" s="729" t="s">
        <v>2046</v>
      </c>
      <c r="N82" s="729" t="s">
        <v>2047</v>
      </c>
      <c r="O82" s="729"/>
      <c r="P82" s="729">
        <v>12</v>
      </c>
      <c r="Q82" s="114">
        <v>0.9</v>
      </c>
      <c r="R82" s="728">
        <v>3</v>
      </c>
      <c r="S82" s="728">
        <v>11</v>
      </c>
      <c r="T82" s="728">
        <v>5000000</v>
      </c>
      <c r="U82" s="461">
        <v>5000000</v>
      </c>
      <c r="V82" s="467">
        <v>1</v>
      </c>
      <c r="W82" s="448"/>
      <c r="X82" s="446"/>
      <c r="Y82" s="448"/>
      <c r="Z82" s="446"/>
      <c r="AA82" s="448"/>
      <c r="AB82" s="446"/>
      <c r="AC82" s="448">
        <v>11</v>
      </c>
      <c r="AD82" s="446">
        <v>5000000</v>
      </c>
      <c r="AE82" s="486" t="s">
        <v>2327</v>
      </c>
      <c r="AF82" s="449" t="s">
        <v>2328</v>
      </c>
      <c r="AG82" s="730" t="s">
        <v>2435</v>
      </c>
      <c r="AH82" s="730" t="s">
        <v>2420</v>
      </c>
      <c r="AI82" s="452"/>
      <c r="AJ82" s="729" t="s">
        <v>2573</v>
      </c>
      <c r="AK82" s="729" t="s">
        <v>2565</v>
      </c>
      <c r="AL82" s="350"/>
      <c r="AM82" s="1109" t="s">
        <v>2797</v>
      </c>
      <c r="AN82" s="729" t="s">
        <v>2792</v>
      </c>
      <c r="AO82" s="350"/>
    </row>
    <row r="83" spans="1:41" ht="29.25" customHeight="1" x14ac:dyDescent="0.25">
      <c r="A83" s="594"/>
      <c r="B83" s="725"/>
      <c r="C83" s="725"/>
      <c r="D83" s="725">
        <v>81</v>
      </c>
      <c r="E83" s="732" t="s">
        <v>1278</v>
      </c>
      <c r="F83" s="732" t="s">
        <v>537</v>
      </c>
      <c r="G83" s="732" t="s">
        <v>538</v>
      </c>
      <c r="H83" s="732" t="s">
        <v>539</v>
      </c>
      <c r="I83" s="732" t="s">
        <v>2054</v>
      </c>
      <c r="J83" s="530" t="s">
        <v>2055</v>
      </c>
      <c r="K83" s="599" t="s">
        <v>1686</v>
      </c>
      <c r="L83" s="549">
        <v>190502100</v>
      </c>
      <c r="M83" s="549" t="s">
        <v>1688</v>
      </c>
      <c r="N83" s="549">
        <v>12</v>
      </c>
      <c r="O83" s="600" t="s">
        <v>2056</v>
      </c>
      <c r="P83" s="601">
        <v>0.56999999999999995</v>
      </c>
      <c r="Q83" s="114">
        <v>0.9</v>
      </c>
      <c r="R83" s="592">
        <v>0.9</v>
      </c>
      <c r="S83" s="734">
        <v>4</v>
      </c>
      <c r="T83" s="163"/>
      <c r="U83" s="163"/>
      <c r="V83" s="467">
        <v>0.25</v>
      </c>
      <c r="W83" s="733" t="s">
        <v>2817</v>
      </c>
      <c r="X83" s="163"/>
      <c r="Y83" s="448"/>
      <c r="Z83" s="446"/>
      <c r="AA83" s="448"/>
      <c r="AB83" s="446"/>
      <c r="AC83" s="448"/>
      <c r="AD83" s="446"/>
      <c r="AE83" s="474" t="s">
        <v>2329</v>
      </c>
      <c r="AF83" s="449" t="s">
        <v>2330</v>
      </c>
      <c r="AG83" s="448" t="s">
        <v>2431</v>
      </c>
      <c r="AH83" s="448" t="s">
        <v>1943</v>
      </c>
      <c r="AI83" s="464"/>
      <c r="AJ83" s="729" t="s">
        <v>2574</v>
      </c>
      <c r="AK83" s="729" t="s">
        <v>2565</v>
      </c>
      <c r="AL83" s="350"/>
      <c r="AM83" s="1109" t="s">
        <v>2734</v>
      </c>
      <c r="AN83" s="350" t="s">
        <v>2317</v>
      </c>
      <c r="AO83" s="350"/>
    </row>
    <row r="84" spans="1:41" ht="29.25" customHeight="1" x14ac:dyDescent="0.25">
      <c r="A84" s="594"/>
      <c r="B84" s="725"/>
      <c r="C84" s="725"/>
      <c r="D84" s="459">
        <v>82</v>
      </c>
      <c r="E84" s="732" t="s">
        <v>541</v>
      </c>
      <c r="F84" s="732" t="s">
        <v>1280</v>
      </c>
      <c r="G84" s="732" t="s">
        <v>1281</v>
      </c>
      <c r="H84" s="732" t="s">
        <v>59</v>
      </c>
      <c r="I84" s="508" t="s">
        <v>2061</v>
      </c>
      <c r="J84" s="729" t="s">
        <v>1615</v>
      </c>
      <c r="K84" s="729" t="s">
        <v>1811</v>
      </c>
      <c r="L84" s="729">
        <v>4501001</v>
      </c>
      <c r="M84" s="729" t="s">
        <v>2046</v>
      </c>
      <c r="N84" s="729" t="s">
        <v>2047</v>
      </c>
      <c r="O84" s="729"/>
      <c r="P84" s="729">
        <v>12</v>
      </c>
      <c r="Q84" s="723" t="s">
        <v>623</v>
      </c>
      <c r="R84" s="460">
        <v>3</v>
      </c>
      <c r="S84" s="734"/>
      <c r="T84" s="728"/>
      <c r="U84" s="489"/>
      <c r="V84" s="467">
        <v>0</v>
      </c>
      <c r="W84" s="485"/>
      <c r="X84" s="552"/>
      <c r="Y84" s="448"/>
      <c r="Z84" s="446"/>
      <c r="AA84" s="448"/>
      <c r="AB84" s="446"/>
      <c r="AC84" s="448"/>
      <c r="AD84" s="446"/>
      <c r="AE84" s="486" t="s">
        <v>2331</v>
      </c>
      <c r="AF84" s="449" t="s">
        <v>2328</v>
      </c>
      <c r="AG84" s="448" t="s">
        <v>2436</v>
      </c>
      <c r="AH84" s="350" t="s">
        <v>1943</v>
      </c>
      <c r="AI84" s="452"/>
      <c r="AJ84" s="729" t="s">
        <v>2513</v>
      </c>
      <c r="AK84" s="729" t="s">
        <v>2514</v>
      </c>
      <c r="AL84" s="350"/>
      <c r="AM84" s="1109" t="s">
        <v>2735</v>
      </c>
      <c r="AN84" s="350" t="s">
        <v>2317</v>
      </c>
      <c r="AO84" s="350"/>
    </row>
    <row r="85" spans="1:41" ht="29.25" customHeight="1" x14ac:dyDescent="0.25">
      <c r="A85" s="594"/>
      <c r="B85" s="725"/>
      <c r="C85" s="725"/>
      <c r="D85" s="725">
        <v>83</v>
      </c>
      <c r="E85" s="732" t="s">
        <v>1283</v>
      </c>
      <c r="F85" s="732" t="s">
        <v>546</v>
      </c>
      <c r="G85" s="732" t="s">
        <v>547</v>
      </c>
      <c r="H85" s="732" t="s">
        <v>548</v>
      </c>
      <c r="I85" s="555"/>
      <c r="J85" s="555" t="s">
        <v>2069</v>
      </c>
      <c r="K85" s="555" t="s">
        <v>2070</v>
      </c>
      <c r="L85" s="555">
        <v>4102042</v>
      </c>
      <c r="M85" s="555" t="s">
        <v>2071</v>
      </c>
      <c r="N85" s="555">
        <v>410204200</v>
      </c>
      <c r="O85" s="555" t="s">
        <v>2072</v>
      </c>
      <c r="P85" s="555">
        <v>12</v>
      </c>
      <c r="Q85" s="114">
        <v>0.8</v>
      </c>
      <c r="R85" s="592">
        <v>0.8</v>
      </c>
      <c r="S85" s="734"/>
      <c r="T85" s="728"/>
      <c r="U85" s="489" t="s">
        <v>2736</v>
      </c>
      <c r="V85" s="467">
        <v>1</v>
      </c>
      <c r="W85" s="485"/>
      <c r="X85" s="552"/>
      <c r="Y85" s="448">
        <v>80</v>
      </c>
      <c r="Z85" s="446">
        <v>360000</v>
      </c>
      <c r="AA85" s="448"/>
      <c r="AB85" s="446"/>
      <c r="AC85" s="448"/>
      <c r="AD85" s="446">
        <v>582000</v>
      </c>
      <c r="AE85" s="449" t="s">
        <v>2332</v>
      </c>
      <c r="AF85" s="449" t="s">
        <v>2317</v>
      </c>
      <c r="AG85" s="448" t="s">
        <v>2437</v>
      </c>
      <c r="AH85" s="350" t="s">
        <v>2407</v>
      </c>
      <c r="AI85" s="452"/>
      <c r="AJ85" s="729" t="s">
        <v>2571</v>
      </c>
      <c r="AK85" s="729" t="s">
        <v>2565</v>
      </c>
      <c r="AL85" s="350"/>
      <c r="AM85" s="1109" t="s">
        <v>2737</v>
      </c>
      <c r="AN85" s="729" t="s">
        <v>2720</v>
      </c>
      <c r="AO85" s="350"/>
    </row>
    <row r="86" spans="1:41" ht="29.25" customHeight="1" x14ac:dyDescent="0.25">
      <c r="A86" s="594"/>
      <c r="B86" s="725"/>
      <c r="C86" s="725"/>
      <c r="D86" s="725">
        <v>84</v>
      </c>
      <c r="E86" s="732" t="s">
        <v>549</v>
      </c>
      <c r="F86" s="732" t="s">
        <v>1287</v>
      </c>
      <c r="G86" s="732" t="s">
        <v>1288</v>
      </c>
      <c r="H86" s="732" t="s">
        <v>59</v>
      </c>
      <c r="I86" s="732" t="s">
        <v>2079</v>
      </c>
      <c r="J86" s="545"/>
      <c r="K86" s="545"/>
      <c r="L86" s="596"/>
      <c r="M86" s="545"/>
      <c r="N86" s="545"/>
      <c r="O86" s="545"/>
      <c r="P86" s="545"/>
      <c r="Q86" s="114">
        <v>0.9</v>
      </c>
      <c r="R86" s="460">
        <v>4</v>
      </c>
      <c r="S86" s="734">
        <v>5</v>
      </c>
      <c r="T86" s="163">
        <v>2885000</v>
      </c>
      <c r="U86" s="163" t="s">
        <v>2438</v>
      </c>
      <c r="V86" s="467">
        <v>0.5</v>
      </c>
      <c r="W86" s="733">
        <v>2</v>
      </c>
      <c r="X86" s="171">
        <v>361000</v>
      </c>
      <c r="Y86" s="448">
        <v>3</v>
      </c>
      <c r="Z86" s="446">
        <v>720000</v>
      </c>
      <c r="AA86" s="448"/>
      <c r="AB86" s="446"/>
      <c r="AC86" s="448"/>
      <c r="AD86" s="446"/>
      <c r="AE86" s="449" t="s">
        <v>2333</v>
      </c>
      <c r="AF86" s="449" t="s">
        <v>2310</v>
      </c>
      <c r="AG86" s="448" t="s">
        <v>2439</v>
      </c>
      <c r="AH86" s="448" t="s">
        <v>2420</v>
      </c>
      <c r="AI86" s="464"/>
      <c r="AJ86" s="729" t="s">
        <v>2571</v>
      </c>
      <c r="AK86" s="729" t="s">
        <v>2565</v>
      </c>
      <c r="AL86" s="350"/>
      <c r="AM86" s="1109" t="s">
        <v>2730</v>
      </c>
      <c r="AN86" s="729" t="s">
        <v>2715</v>
      </c>
      <c r="AO86" s="350"/>
    </row>
    <row r="87" spans="1:41" ht="29.25" customHeight="1" x14ac:dyDescent="0.25">
      <c r="A87" s="594"/>
      <c r="B87" s="725"/>
      <c r="C87" s="725"/>
      <c r="D87" s="725">
        <v>85</v>
      </c>
      <c r="E87" s="732" t="s">
        <v>553</v>
      </c>
      <c r="F87" s="732" t="s">
        <v>554</v>
      </c>
      <c r="G87" s="732" t="s">
        <v>555</v>
      </c>
      <c r="H87" s="732" t="s">
        <v>556</v>
      </c>
      <c r="I87" s="732" t="s">
        <v>2084</v>
      </c>
      <c r="J87" s="544"/>
      <c r="K87" s="545"/>
      <c r="L87" s="596"/>
      <c r="M87" s="545"/>
      <c r="N87" s="545"/>
      <c r="O87" s="545"/>
      <c r="P87" s="545"/>
      <c r="Q87" s="114">
        <v>0.8</v>
      </c>
      <c r="R87" s="460">
        <v>0</v>
      </c>
      <c r="S87" s="734"/>
      <c r="T87" s="728"/>
      <c r="U87" s="489"/>
      <c r="V87" s="467">
        <v>0</v>
      </c>
      <c r="W87" s="485"/>
      <c r="X87" s="552"/>
      <c r="Y87" s="448"/>
      <c r="Z87" s="446"/>
      <c r="AA87" s="448"/>
      <c r="AB87" s="446"/>
      <c r="AC87" s="448"/>
      <c r="AD87" s="446"/>
      <c r="AE87" s="474" t="s">
        <v>2334</v>
      </c>
      <c r="AF87" s="463" t="s">
        <v>2210</v>
      </c>
      <c r="AG87" s="448" t="s">
        <v>2416</v>
      </c>
      <c r="AH87" s="350" t="s">
        <v>1943</v>
      </c>
      <c r="AI87" s="464"/>
      <c r="AJ87" s="729" t="s">
        <v>2575</v>
      </c>
      <c r="AK87" s="729" t="s">
        <v>2491</v>
      </c>
      <c r="AL87" s="350"/>
      <c r="AM87" s="1109" t="s">
        <v>2738</v>
      </c>
      <c r="AN87" s="729" t="s">
        <v>2739</v>
      </c>
      <c r="AO87" s="350"/>
    </row>
    <row r="88" spans="1:41" ht="29.25" customHeight="1" x14ac:dyDescent="0.25">
      <c r="A88" s="594"/>
      <c r="B88" s="725" t="s">
        <v>558</v>
      </c>
      <c r="C88" s="725" t="s">
        <v>559</v>
      </c>
      <c r="D88" s="725">
        <v>86</v>
      </c>
      <c r="E88" s="732" t="s">
        <v>560</v>
      </c>
      <c r="F88" s="732" t="s">
        <v>561</v>
      </c>
      <c r="G88" s="732" t="s">
        <v>562</v>
      </c>
      <c r="H88" s="732" t="s">
        <v>563</v>
      </c>
      <c r="I88" s="732" t="s">
        <v>2086</v>
      </c>
      <c r="J88" s="544"/>
      <c r="K88" s="545"/>
      <c r="L88" s="596"/>
      <c r="M88" s="545"/>
      <c r="N88" s="545"/>
      <c r="O88" s="545"/>
      <c r="P88" s="545"/>
      <c r="Q88" s="723" t="s">
        <v>562</v>
      </c>
      <c r="R88" s="460">
        <v>0</v>
      </c>
      <c r="S88" s="734"/>
      <c r="T88" s="728"/>
      <c r="U88" s="489"/>
      <c r="V88" s="467">
        <v>0</v>
      </c>
      <c r="W88" s="485"/>
      <c r="X88" s="552"/>
      <c r="Y88" s="448"/>
      <c r="Z88" s="446"/>
      <c r="AA88" s="448"/>
      <c r="AB88" s="446"/>
      <c r="AC88" s="448"/>
      <c r="AD88" s="446"/>
      <c r="AE88" s="474" t="s">
        <v>2335</v>
      </c>
      <c r="AF88" s="449" t="s">
        <v>2310</v>
      </c>
      <c r="AG88" s="448" t="s">
        <v>2440</v>
      </c>
      <c r="AH88" s="729" t="s">
        <v>2441</v>
      </c>
      <c r="AI88" s="464"/>
      <c r="AJ88" s="729" t="s">
        <v>2576</v>
      </c>
      <c r="AK88" s="729" t="s">
        <v>2565</v>
      </c>
      <c r="AL88" s="350"/>
      <c r="AM88" s="1109" t="s">
        <v>2740</v>
      </c>
      <c r="AN88" s="729" t="s">
        <v>2715</v>
      </c>
      <c r="AO88" s="350"/>
    </row>
    <row r="89" spans="1:41" ht="29.25" customHeight="1" x14ac:dyDescent="0.25">
      <c r="A89" s="594"/>
      <c r="B89" s="725"/>
      <c r="C89" s="725"/>
      <c r="D89" s="725">
        <v>87</v>
      </c>
      <c r="E89" s="732" t="s">
        <v>565</v>
      </c>
      <c r="F89" s="732" t="s">
        <v>566</v>
      </c>
      <c r="G89" s="732" t="s">
        <v>567</v>
      </c>
      <c r="H89" s="732" t="s">
        <v>568</v>
      </c>
      <c r="I89" s="732" t="s">
        <v>1294</v>
      </c>
      <c r="J89" s="602"/>
      <c r="K89" s="603"/>
      <c r="L89" s="604"/>
      <c r="M89" s="603"/>
      <c r="N89" s="603"/>
      <c r="O89" s="603"/>
      <c r="P89" s="603"/>
      <c r="Q89" s="114">
        <v>0.9</v>
      </c>
      <c r="R89" s="460">
        <v>0</v>
      </c>
      <c r="S89" s="734"/>
      <c r="T89" s="728"/>
      <c r="U89" s="489"/>
      <c r="V89" s="467">
        <v>0</v>
      </c>
      <c r="W89" s="485"/>
      <c r="X89" s="552"/>
      <c r="Y89" s="448"/>
      <c r="Z89" s="446"/>
      <c r="AA89" s="448"/>
      <c r="AB89" s="446"/>
      <c r="AC89" s="448"/>
      <c r="AD89" s="446"/>
      <c r="AE89" s="474" t="s">
        <v>2336</v>
      </c>
      <c r="AF89" s="449" t="s">
        <v>2337</v>
      </c>
      <c r="AG89" s="448" t="s">
        <v>2416</v>
      </c>
      <c r="AH89" s="729" t="s">
        <v>1943</v>
      </c>
      <c r="AI89" s="464"/>
      <c r="AJ89" s="729" t="s">
        <v>2516</v>
      </c>
      <c r="AK89" s="729" t="s">
        <v>2317</v>
      </c>
      <c r="AL89" s="350"/>
      <c r="AM89" s="1109" t="s">
        <v>2741</v>
      </c>
      <c r="AN89" s="729" t="s">
        <v>2317</v>
      </c>
      <c r="AO89" s="350"/>
    </row>
    <row r="90" spans="1:41" ht="29.25" customHeight="1" x14ac:dyDescent="0.25">
      <c r="A90" s="594"/>
      <c r="B90" s="725"/>
      <c r="C90" s="725"/>
      <c r="D90" s="725">
        <v>88</v>
      </c>
      <c r="E90" s="732" t="s">
        <v>570</v>
      </c>
      <c r="F90" s="732" t="s">
        <v>1295</v>
      </c>
      <c r="G90" s="732" t="s">
        <v>1296</v>
      </c>
      <c r="H90" s="732" t="s">
        <v>59</v>
      </c>
      <c r="I90" s="732" t="s">
        <v>2101</v>
      </c>
      <c r="J90" s="602"/>
      <c r="K90" s="603"/>
      <c r="L90" s="604"/>
      <c r="M90" s="603"/>
      <c r="N90" s="603"/>
      <c r="O90" s="603"/>
      <c r="P90" s="603"/>
      <c r="Q90" s="114">
        <v>0.9</v>
      </c>
      <c r="R90" s="728">
        <v>0</v>
      </c>
      <c r="S90" s="728"/>
      <c r="T90" s="728"/>
      <c r="U90" s="461"/>
      <c r="V90" s="467">
        <v>0</v>
      </c>
      <c r="W90" s="448"/>
      <c r="X90" s="446"/>
      <c r="Y90" s="448"/>
      <c r="Z90" s="446"/>
      <c r="AA90" s="448"/>
      <c r="AB90" s="446"/>
      <c r="AC90" s="448"/>
      <c r="AD90" s="446"/>
      <c r="AE90" s="605" t="s">
        <v>2256</v>
      </c>
      <c r="AF90" s="463"/>
      <c r="AG90" s="438"/>
      <c r="AH90" s="350"/>
      <c r="AI90" s="464"/>
      <c r="AJ90" s="350"/>
      <c r="AK90" s="350"/>
      <c r="AL90" s="350"/>
      <c r="AM90" s="1109" t="s">
        <v>2691</v>
      </c>
      <c r="AN90" s="350" t="s">
        <v>1756</v>
      </c>
      <c r="AO90" s="350"/>
    </row>
    <row r="91" spans="1:41" ht="29.25" customHeight="1" x14ac:dyDescent="0.25">
      <c r="A91" s="594"/>
      <c r="B91" s="725" t="s">
        <v>558</v>
      </c>
      <c r="C91" s="725" t="s">
        <v>559</v>
      </c>
      <c r="D91" s="725">
        <v>89</v>
      </c>
      <c r="E91" s="732" t="s">
        <v>575</v>
      </c>
      <c r="F91" s="732" t="s">
        <v>1298</v>
      </c>
      <c r="G91" s="732" t="s">
        <v>1299</v>
      </c>
      <c r="H91" s="732" t="s">
        <v>59</v>
      </c>
      <c r="I91" s="732" t="s">
        <v>2102</v>
      </c>
      <c r="J91" s="602"/>
      <c r="K91" s="603"/>
      <c r="L91" s="604"/>
      <c r="M91" s="603"/>
      <c r="N91" s="603"/>
      <c r="O91" s="603"/>
      <c r="P91" s="603"/>
      <c r="Q91" s="114">
        <v>0.9</v>
      </c>
      <c r="R91" s="460">
        <v>90</v>
      </c>
      <c r="S91" s="734">
        <v>90</v>
      </c>
      <c r="T91" s="728"/>
      <c r="U91" s="489">
        <v>1010000</v>
      </c>
      <c r="V91" s="467">
        <v>1</v>
      </c>
      <c r="W91" s="485"/>
      <c r="X91" s="552"/>
      <c r="Y91" s="448">
        <v>90</v>
      </c>
      <c r="Z91" s="446">
        <v>1010000</v>
      </c>
      <c r="AA91" s="448"/>
      <c r="AB91" s="446"/>
      <c r="AC91" s="448"/>
      <c r="AD91" s="446"/>
      <c r="AE91" s="474" t="s">
        <v>2338</v>
      </c>
      <c r="AF91" s="463" t="s">
        <v>2210</v>
      </c>
      <c r="AG91" s="448" t="s">
        <v>2442</v>
      </c>
      <c r="AH91" s="350" t="s">
        <v>2443</v>
      </c>
      <c r="AI91" s="464"/>
      <c r="AJ91" s="729" t="s">
        <v>2515</v>
      </c>
      <c r="AK91" s="729" t="s">
        <v>2491</v>
      </c>
      <c r="AL91" s="350"/>
      <c r="AM91" s="1109" t="s">
        <v>2742</v>
      </c>
      <c r="AN91" s="729" t="s">
        <v>2739</v>
      </c>
      <c r="AO91" s="350"/>
    </row>
    <row r="92" spans="1:41" ht="29.25" customHeight="1" x14ac:dyDescent="0.25">
      <c r="A92" s="594"/>
      <c r="B92" s="725"/>
      <c r="C92" s="725"/>
      <c r="D92" s="725">
        <v>90</v>
      </c>
      <c r="E92" s="732" t="s">
        <v>579</v>
      </c>
      <c r="F92" s="732" t="s">
        <v>580</v>
      </c>
      <c r="G92" s="732" t="s">
        <v>581</v>
      </c>
      <c r="H92" s="732" t="s">
        <v>563</v>
      </c>
      <c r="I92" s="732" t="s">
        <v>2103</v>
      </c>
      <c r="J92" s="492"/>
      <c r="K92" s="493"/>
      <c r="L92" s="606"/>
      <c r="M92" s="493"/>
      <c r="N92" s="493"/>
      <c r="O92" s="493"/>
      <c r="P92" s="493"/>
      <c r="Q92" s="723" t="s">
        <v>581</v>
      </c>
      <c r="R92" s="592">
        <v>1</v>
      </c>
      <c r="S92" s="592"/>
      <c r="T92" s="607"/>
      <c r="U92" s="565">
        <v>660000</v>
      </c>
      <c r="V92" s="467">
        <v>1</v>
      </c>
      <c r="W92" s="485"/>
      <c r="X92" s="565"/>
      <c r="Y92" s="448"/>
      <c r="Z92" s="446"/>
      <c r="AA92" s="448"/>
      <c r="AB92" s="446"/>
      <c r="AC92" s="448"/>
      <c r="AD92" s="446">
        <v>660000</v>
      </c>
      <c r="AE92" s="449" t="s">
        <v>2339</v>
      </c>
      <c r="AF92" s="449" t="s">
        <v>2317</v>
      </c>
      <c r="AG92" s="448" t="s">
        <v>2416</v>
      </c>
      <c r="AH92" s="729" t="s">
        <v>1943</v>
      </c>
      <c r="AI92" s="464"/>
      <c r="AJ92" s="729" t="s">
        <v>2577</v>
      </c>
      <c r="AK92" s="729" t="s">
        <v>2578</v>
      </c>
      <c r="AL92" s="350"/>
      <c r="AM92" s="1109" t="s">
        <v>2798</v>
      </c>
      <c r="AN92" s="729" t="s">
        <v>2799</v>
      </c>
      <c r="AO92" s="350"/>
    </row>
    <row r="93" spans="1:41" ht="29.25" customHeight="1" x14ac:dyDescent="0.25">
      <c r="A93" s="594"/>
      <c r="B93" s="725"/>
      <c r="C93" s="725"/>
      <c r="D93" s="725">
        <v>91</v>
      </c>
      <c r="E93" s="732" t="s">
        <v>583</v>
      </c>
      <c r="F93" s="732" t="s">
        <v>584</v>
      </c>
      <c r="G93" s="732" t="s">
        <v>585</v>
      </c>
      <c r="H93" s="732" t="s">
        <v>586</v>
      </c>
      <c r="I93" s="732" t="s">
        <v>2112</v>
      </c>
      <c r="J93" s="444"/>
      <c r="K93" s="444"/>
      <c r="L93" s="444"/>
      <c r="M93" s="444"/>
      <c r="N93" s="444"/>
      <c r="O93" s="444"/>
      <c r="P93" s="444"/>
      <c r="Q93" s="114">
        <v>0.9</v>
      </c>
      <c r="R93" s="460">
        <v>1</v>
      </c>
      <c r="S93" s="734">
        <v>2</v>
      </c>
      <c r="T93" s="562">
        <v>17310000</v>
      </c>
      <c r="U93" s="562">
        <v>17310000</v>
      </c>
      <c r="V93" s="467">
        <v>1</v>
      </c>
      <c r="W93" s="733">
        <v>1</v>
      </c>
      <c r="X93" s="562">
        <v>17310000</v>
      </c>
      <c r="Y93" s="448">
        <v>1</v>
      </c>
      <c r="Z93" s="446">
        <v>17310000</v>
      </c>
      <c r="AA93" s="448"/>
      <c r="AB93" s="446"/>
      <c r="AC93" s="448"/>
      <c r="AD93" s="446"/>
      <c r="AE93" s="474" t="s">
        <v>2340</v>
      </c>
      <c r="AF93" s="463" t="s">
        <v>1680</v>
      </c>
      <c r="AG93" s="448" t="s">
        <v>2444</v>
      </c>
      <c r="AH93" s="350" t="s">
        <v>179</v>
      </c>
      <c r="AI93" s="464"/>
      <c r="AJ93" s="729" t="s">
        <v>2579</v>
      </c>
      <c r="AK93" s="350" t="s">
        <v>2210</v>
      </c>
      <c r="AL93" s="350"/>
      <c r="AM93" s="1109" t="s">
        <v>2800</v>
      </c>
      <c r="AN93" s="729" t="s">
        <v>2801</v>
      </c>
      <c r="AO93" s="350"/>
    </row>
    <row r="94" spans="1:41" ht="29.25" customHeight="1" x14ac:dyDescent="0.25">
      <c r="A94" s="594"/>
      <c r="B94" s="725"/>
      <c r="C94" s="725"/>
      <c r="D94" s="725">
        <v>92</v>
      </c>
      <c r="E94" s="732" t="s">
        <v>1303</v>
      </c>
      <c r="F94" s="732" t="s">
        <v>593</v>
      </c>
      <c r="G94" s="732" t="s">
        <v>594</v>
      </c>
      <c r="H94" s="732" t="s">
        <v>595</v>
      </c>
      <c r="I94" s="732" t="s">
        <v>2115</v>
      </c>
      <c r="J94" s="545"/>
      <c r="K94" s="545"/>
      <c r="L94" s="596"/>
      <c r="M94" s="545"/>
      <c r="N94" s="545"/>
      <c r="O94" s="545"/>
      <c r="P94" s="545"/>
      <c r="Q94" s="723">
        <v>2</v>
      </c>
      <c r="R94" s="460">
        <v>2</v>
      </c>
      <c r="S94" s="734">
        <v>1</v>
      </c>
      <c r="T94" s="728"/>
      <c r="U94" s="461"/>
      <c r="V94" s="467">
        <v>0.5</v>
      </c>
      <c r="W94" s="733"/>
      <c r="X94" s="446"/>
      <c r="Y94" s="448"/>
      <c r="Z94" s="446"/>
      <c r="AA94" s="448"/>
      <c r="AB94" s="446"/>
      <c r="AC94" s="448">
        <v>1</v>
      </c>
      <c r="AD94" s="446"/>
      <c r="AE94" s="449" t="s">
        <v>2341</v>
      </c>
      <c r="AF94" s="463" t="s">
        <v>2210</v>
      </c>
      <c r="AG94" s="448" t="s">
        <v>2445</v>
      </c>
      <c r="AH94" s="438" t="s">
        <v>2407</v>
      </c>
      <c r="AI94" s="464"/>
      <c r="AJ94" s="729" t="s">
        <v>2579</v>
      </c>
      <c r="AK94" s="350" t="s">
        <v>2210</v>
      </c>
      <c r="AL94" s="350"/>
      <c r="AM94" s="1109" t="s">
        <v>2802</v>
      </c>
      <c r="AN94" s="729" t="s">
        <v>2803</v>
      </c>
      <c r="AO94" s="350"/>
    </row>
    <row r="95" spans="1:41" ht="29.25" customHeight="1" x14ac:dyDescent="0.25">
      <c r="A95" s="594"/>
      <c r="B95" s="725"/>
      <c r="C95" s="725"/>
      <c r="D95" s="725">
        <v>93</v>
      </c>
      <c r="E95" s="732" t="s">
        <v>598</v>
      </c>
      <c r="F95" s="732" t="s">
        <v>599</v>
      </c>
      <c r="G95" s="732" t="s">
        <v>600</v>
      </c>
      <c r="H95" s="732" t="s">
        <v>601</v>
      </c>
      <c r="I95" s="732" t="s">
        <v>2117</v>
      </c>
      <c r="J95" s="545"/>
      <c r="K95" s="545"/>
      <c r="L95" s="545"/>
      <c r="M95" s="545"/>
      <c r="N95" s="545"/>
      <c r="O95" s="545"/>
      <c r="P95" s="545"/>
      <c r="Q95" s="723" t="s">
        <v>600</v>
      </c>
      <c r="R95" s="728">
        <v>0</v>
      </c>
      <c r="S95" s="728"/>
      <c r="T95" s="728"/>
      <c r="U95" s="163"/>
      <c r="V95" s="467">
        <v>0</v>
      </c>
      <c r="W95" s="448"/>
      <c r="X95" s="386"/>
      <c r="Y95" s="448"/>
      <c r="Z95" s="446"/>
      <c r="AA95" s="448"/>
      <c r="AB95" s="446"/>
      <c r="AC95" s="448"/>
      <c r="AD95" s="446"/>
      <c r="AE95" s="463" t="s">
        <v>2256</v>
      </c>
      <c r="AF95" s="463"/>
      <c r="AG95" s="448"/>
      <c r="AH95" s="350"/>
      <c r="AI95" s="464"/>
      <c r="AJ95" s="350"/>
      <c r="AK95" s="350"/>
      <c r="AL95" s="350"/>
      <c r="AM95" s="1109" t="s">
        <v>2691</v>
      </c>
      <c r="AN95" s="350" t="s">
        <v>1756</v>
      </c>
      <c r="AO95" s="350"/>
    </row>
    <row r="96" spans="1:41" ht="29.25" customHeight="1" x14ac:dyDescent="0.25">
      <c r="A96" s="594"/>
      <c r="B96" s="725"/>
      <c r="C96" s="725"/>
      <c r="D96" s="459">
        <v>94</v>
      </c>
      <c r="E96" s="732" t="s">
        <v>1306</v>
      </c>
      <c r="F96" s="732" t="s">
        <v>1307</v>
      </c>
      <c r="G96" s="732" t="s">
        <v>607</v>
      </c>
      <c r="H96" s="732" t="s">
        <v>608</v>
      </c>
      <c r="I96" s="732" t="s">
        <v>2119</v>
      </c>
      <c r="J96" s="608" t="s">
        <v>1948</v>
      </c>
      <c r="K96" s="608" t="s">
        <v>2120</v>
      </c>
      <c r="L96" s="609">
        <v>1905022</v>
      </c>
      <c r="M96" s="608" t="s">
        <v>2121</v>
      </c>
      <c r="N96" s="610">
        <v>190502200</v>
      </c>
      <c r="O96" s="611" t="s">
        <v>2122</v>
      </c>
      <c r="P96" s="612">
        <v>48</v>
      </c>
      <c r="Q96" s="723" t="s">
        <v>607</v>
      </c>
      <c r="R96" s="728">
        <v>1</v>
      </c>
      <c r="S96" s="728">
        <v>1</v>
      </c>
      <c r="T96" s="728"/>
      <c r="U96" s="163"/>
      <c r="V96" s="467">
        <v>1</v>
      </c>
      <c r="W96" s="448"/>
      <c r="X96" s="613"/>
      <c r="Y96" s="448"/>
      <c r="Z96" s="446"/>
      <c r="AA96" s="448">
        <v>1</v>
      </c>
      <c r="AB96" s="446">
        <v>0</v>
      </c>
      <c r="AC96" s="448">
        <v>1</v>
      </c>
      <c r="AD96" s="446"/>
      <c r="AE96" s="449" t="s">
        <v>2256</v>
      </c>
      <c r="AF96" s="463"/>
      <c r="AG96" s="448"/>
      <c r="AH96" s="350"/>
      <c r="AI96" s="452"/>
      <c r="AJ96" s="491" t="s">
        <v>2517</v>
      </c>
      <c r="AK96" s="729" t="s">
        <v>2518</v>
      </c>
      <c r="AL96" s="350"/>
      <c r="AM96" s="1109" t="s">
        <v>2818</v>
      </c>
      <c r="AN96" s="729" t="s">
        <v>2804</v>
      </c>
      <c r="AO96" s="350"/>
    </row>
    <row r="97" spans="1:41" ht="29.25" customHeight="1" x14ac:dyDescent="0.25">
      <c r="A97" s="594"/>
      <c r="B97" s="725"/>
      <c r="C97" s="725"/>
      <c r="D97" s="725">
        <v>95</v>
      </c>
      <c r="E97" s="725" t="s">
        <v>610</v>
      </c>
      <c r="F97" s="732" t="s">
        <v>611</v>
      </c>
      <c r="G97" s="732" t="s">
        <v>1309</v>
      </c>
      <c r="H97" s="732" t="s">
        <v>87</v>
      </c>
      <c r="I97" s="732" t="s">
        <v>2124</v>
      </c>
      <c r="J97" s="555" t="s">
        <v>2069</v>
      </c>
      <c r="K97" s="555" t="s">
        <v>2070</v>
      </c>
      <c r="L97" s="555">
        <v>4102042</v>
      </c>
      <c r="M97" s="555" t="s">
        <v>2071</v>
      </c>
      <c r="N97" s="555">
        <v>410204200</v>
      </c>
      <c r="O97" s="555" t="s">
        <v>2072</v>
      </c>
      <c r="P97" s="555">
        <v>12</v>
      </c>
      <c r="Q97" s="723" t="s">
        <v>612</v>
      </c>
      <c r="R97" s="460">
        <v>1</v>
      </c>
      <c r="S97" s="483">
        <v>43</v>
      </c>
      <c r="T97" s="729" t="s">
        <v>2743</v>
      </c>
      <c r="U97" s="729" t="s">
        <v>2744</v>
      </c>
      <c r="V97" s="467">
        <v>1</v>
      </c>
      <c r="W97" s="485" t="s">
        <v>2343</v>
      </c>
      <c r="X97" s="565" t="s">
        <v>2342</v>
      </c>
      <c r="Y97" s="729" t="s">
        <v>2471</v>
      </c>
      <c r="Z97" s="729" t="s">
        <v>2472</v>
      </c>
      <c r="AA97" s="614">
        <v>3</v>
      </c>
      <c r="AB97" s="614">
        <v>410000</v>
      </c>
      <c r="AC97" s="448"/>
      <c r="AD97" s="446" t="s">
        <v>2745</v>
      </c>
      <c r="AE97" s="449" t="s">
        <v>2344</v>
      </c>
      <c r="AF97" s="449" t="s">
        <v>2345</v>
      </c>
      <c r="AG97" s="730" t="s">
        <v>2473</v>
      </c>
      <c r="AH97" s="491" t="s">
        <v>2474</v>
      </c>
      <c r="AI97" s="452"/>
      <c r="AJ97" s="729" t="s">
        <v>2492</v>
      </c>
      <c r="AK97" s="729" t="s">
        <v>2493</v>
      </c>
      <c r="AL97" s="350"/>
      <c r="AM97" s="1109" t="s">
        <v>2805</v>
      </c>
      <c r="AN97" s="729" t="s">
        <v>2806</v>
      </c>
      <c r="AO97" s="350"/>
    </row>
    <row r="98" spans="1:41" ht="29.25" customHeight="1" x14ac:dyDescent="0.25">
      <c r="A98" s="594"/>
      <c r="B98" s="725"/>
      <c r="C98" s="725"/>
      <c r="D98" s="725">
        <v>96</v>
      </c>
      <c r="E98" s="725" t="s">
        <v>614</v>
      </c>
      <c r="F98" s="732" t="s">
        <v>1310</v>
      </c>
      <c r="G98" s="732" t="s">
        <v>1311</v>
      </c>
      <c r="H98" s="732" t="s">
        <v>59</v>
      </c>
      <c r="I98" s="732" t="s">
        <v>2138</v>
      </c>
      <c r="J98" s="555" t="s">
        <v>2069</v>
      </c>
      <c r="K98" s="555" t="s">
        <v>2070</v>
      </c>
      <c r="L98" s="555">
        <v>4102042</v>
      </c>
      <c r="M98" s="555" t="s">
        <v>2071</v>
      </c>
      <c r="N98" s="555">
        <v>410204200</v>
      </c>
      <c r="O98" s="555" t="s">
        <v>2072</v>
      </c>
      <c r="P98" s="555">
        <v>12</v>
      </c>
      <c r="Q98" s="114">
        <v>0.9</v>
      </c>
      <c r="R98" s="460">
        <v>1</v>
      </c>
      <c r="S98" s="734"/>
      <c r="T98" s="728"/>
      <c r="U98" s="461" t="s">
        <v>2346</v>
      </c>
      <c r="V98" s="467">
        <v>0</v>
      </c>
      <c r="W98" s="733"/>
      <c r="X98" s="446" t="s">
        <v>2346</v>
      </c>
      <c r="Y98" s="448"/>
      <c r="Z98" s="446"/>
      <c r="AA98" s="614"/>
      <c r="AB98" s="614"/>
      <c r="AC98" s="448"/>
      <c r="AD98" s="446"/>
      <c r="AE98" s="449" t="s">
        <v>2347</v>
      </c>
      <c r="AF98" s="449" t="s">
        <v>2348</v>
      </c>
      <c r="AG98" s="730" t="s">
        <v>2416</v>
      </c>
      <c r="AH98" s="491" t="s">
        <v>1943</v>
      </c>
      <c r="AI98" s="452"/>
      <c r="AJ98" s="729" t="s">
        <v>2580</v>
      </c>
      <c r="AK98" s="729" t="s">
        <v>2581</v>
      </c>
      <c r="AL98" s="350"/>
      <c r="AM98" s="1109" t="s">
        <v>2819</v>
      </c>
      <c r="AN98" s="729" t="s">
        <v>2807</v>
      </c>
      <c r="AO98" s="350"/>
    </row>
    <row r="99" spans="1:41" ht="29.25" customHeight="1" x14ac:dyDescent="0.25">
      <c r="A99" s="594"/>
      <c r="B99" s="725"/>
      <c r="C99" s="725" t="s">
        <v>618</v>
      </c>
      <c r="D99" s="725">
        <v>97</v>
      </c>
      <c r="E99" s="725" t="s">
        <v>619</v>
      </c>
      <c r="F99" s="732" t="s">
        <v>1313</v>
      </c>
      <c r="G99" s="732" t="s">
        <v>1314</v>
      </c>
      <c r="H99" s="732" t="s">
        <v>59</v>
      </c>
      <c r="I99" s="732" t="s">
        <v>2151</v>
      </c>
      <c r="J99" s="555" t="s">
        <v>2069</v>
      </c>
      <c r="K99" s="555" t="s">
        <v>2070</v>
      </c>
      <c r="L99" s="555">
        <v>4102042</v>
      </c>
      <c r="M99" s="555" t="s">
        <v>2071</v>
      </c>
      <c r="N99" s="555">
        <v>410204200</v>
      </c>
      <c r="O99" s="555" t="s">
        <v>2072</v>
      </c>
      <c r="P99" s="555">
        <v>12</v>
      </c>
      <c r="Q99" s="114">
        <v>0.9</v>
      </c>
      <c r="R99" s="728">
        <v>0</v>
      </c>
      <c r="S99" s="728"/>
      <c r="T99" s="728"/>
      <c r="U99" s="163"/>
      <c r="V99" s="467">
        <v>0</v>
      </c>
      <c r="W99" s="448"/>
      <c r="X99" s="386"/>
      <c r="Y99" s="448"/>
      <c r="Z99" s="446"/>
      <c r="AA99" s="448"/>
      <c r="AB99" s="446"/>
      <c r="AC99" s="448"/>
      <c r="AD99" s="446"/>
      <c r="AE99" s="449" t="s">
        <v>2349</v>
      </c>
      <c r="AF99" s="449" t="s">
        <v>2210</v>
      </c>
      <c r="AG99" s="448" t="s">
        <v>2416</v>
      </c>
      <c r="AH99" s="350" t="s">
        <v>1943</v>
      </c>
      <c r="AI99" s="464"/>
      <c r="AJ99" s="729" t="s">
        <v>2546</v>
      </c>
      <c r="AK99" s="729" t="s">
        <v>2210</v>
      </c>
      <c r="AL99" s="350"/>
      <c r="AM99" s="1109"/>
      <c r="AN99" s="350"/>
      <c r="AO99" s="350"/>
    </row>
    <row r="100" spans="1:41" ht="29.25" customHeight="1" x14ac:dyDescent="0.25">
      <c r="A100" s="725" t="s">
        <v>624</v>
      </c>
      <c r="B100" s="725" t="s">
        <v>625</v>
      </c>
      <c r="C100" s="725" t="s">
        <v>1315</v>
      </c>
      <c r="D100" s="725">
        <v>98</v>
      </c>
      <c r="E100" s="725" t="s">
        <v>1316</v>
      </c>
      <c r="F100" s="732" t="s">
        <v>1317</v>
      </c>
      <c r="G100" s="732" t="s">
        <v>629</v>
      </c>
      <c r="H100" s="732" t="s">
        <v>630</v>
      </c>
      <c r="I100" s="732" t="s">
        <v>2155</v>
      </c>
      <c r="J100" s="390" t="s">
        <v>1800</v>
      </c>
      <c r="K100" s="732" t="s">
        <v>1743</v>
      </c>
      <c r="L100" s="732">
        <v>4502038</v>
      </c>
      <c r="M100" s="732" t="s">
        <v>2156</v>
      </c>
      <c r="N100" s="732">
        <v>450203800</v>
      </c>
      <c r="O100" s="732" t="s">
        <v>2157</v>
      </c>
      <c r="P100" s="732">
        <v>1</v>
      </c>
      <c r="Q100" s="114">
        <v>1</v>
      </c>
      <c r="R100" s="460">
        <v>0</v>
      </c>
      <c r="S100" s="734"/>
      <c r="T100" s="728"/>
      <c r="U100" s="489"/>
      <c r="V100" s="467">
        <v>0</v>
      </c>
      <c r="W100" s="485"/>
      <c r="X100" s="552"/>
      <c r="Y100" s="448"/>
      <c r="Z100" s="446"/>
      <c r="AA100" s="448"/>
      <c r="AB100" s="446"/>
      <c r="AC100" s="448"/>
      <c r="AD100" s="446"/>
      <c r="AE100" s="449" t="s">
        <v>2349</v>
      </c>
      <c r="AF100" s="449" t="s">
        <v>2210</v>
      </c>
      <c r="AG100" s="438"/>
      <c r="AH100" s="350"/>
      <c r="AI100" s="464"/>
      <c r="AJ100" s="729" t="s">
        <v>2546</v>
      </c>
      <c r="AK100" s="729" t="s">
        <v>2210</v>
      </c>
      <c r="AL100" s="350"/>
      <c r="AM100" s="1109"/>
      <c r="AN100" s="350"/>
      <c r="AO100" s="350"/>
    </row>
    <row r="101" spans="1:41" ht="29.25" customHeight="1" x14ac:dyDescent="0.25">
      <c r="A101" s="725"/>
      <c r="B101" s="725"/>
      <c r="C101" s="725"/>
      <c r="D101" s="725">
        <v>99</v>
      </c>
      <c r="E101" s="725" t="s">
        <v>1319</v>
      </c>
      <c r="F101" s="732" t="s">
        <v>633</v>
      </c>
      <c r="G101" s="732" t="s">
        <v>634</v>
      </c>
      <c r="H101" s="732" t="s">
        <v>635</v>
      </c>
      <c r="I101" s="732" t="s">
        <v>2155</v>
      </c>
      <c r="J101" s="390" t="s">
        <v>1800</v>
      </c>
      <c r="K101" s="732" t="s">
        <v>1743</v>
      </c>
      <c r="L101" s="732">
        <v>4502038</v>
      </c>
      <c r="M101" s="732" t="s">
        <v>2156</v>
      </c>
      <c r="N101" s="732">
        <v>450203800</v>
      </c>
      <c r="O101" s="732" t="s">
        <v>2157</v>
      </c>
      <c r="P101" s="732">
        <v>1</v>
      </c>
      <c r="Q101" s="114">
        <v>0.8</v>
      </c>
      <c r="R101" s="460">
        <v>0.8</v>
      </c>
      <c r="S101" s="734">
        <v>0.4</v>
      </c>
      <c r="T101" s="728" t="s">
        <v>2488</v>
      </c>
      <c r="U101" s="489" t="s">
        <v>2746</v>
      </c>
      <c r="V101" s="467">
        <v>0.5</v>
      </c>
      <c r="W101" s="485">
        <v>0.1</v>
      </c>
      <c r="X101" s="552">
        <v>361000</v>
      </c>
      <c r="Y101" s="448">
        <v>0.1</v>
      </c>
      <c r="Z101" s="446">
        <v>1010000</v>
      </c>
      <c r="AA101" s="448">
        <v>1</v>
      </c>
      <c r="AB101" s="446">
        <v>367000</v>
      </c>
      <c r="AC101" s="448"/>
      <c r="AD101" s="446">
        <v>300000</v>
      </c>
      <c r="AE101" s="449" t="s">
        <v>2350</v>
      </c>
      <c r="AF101" s="463" t="s">
        <v>2210</v>
      </c>
      <c r="AG101" s="448" t="s">
        <v>2446</v>
      </c>
      <c r="AH101" s="350" t="s">
        <v>2407</v>
      </c>
      <c r="AI101" s="464"/>
      <c r="AJ101" s="729" t="s">
        <v>2494</v>
      </c>
      <c r="AK101" s="729" t="s">
        <v>2485</v>
      </c>
      <c r="AL101" s="350"/>
      <c r="AM101" s="1109" t="s">
        <v>2747</v>
      </c>
      <c r="AN101" s="350" t="s">
        <v>2491</v>
      </c>
      <c r="AO101" s="350"/>
    </row>
    <row r="102" spans="1:41" ht="29.25" customHeight="1" x14ac:dyDescent="0.25">
      <c r="A102" s="725"/>
      <c r="B102" s="725"/>
      <c r="C102" s="725" t="s">
        <v>636</v>
      </c>
      <c r="D102" s="725">
        <v>100</v>
      </c>
      <c r="E102" s="725" t="s">
        <v>1321</v>
      </c>
      <c r="F102" s="732" t="s">
        <v>638</v>
      </c>
      <c r="G102" s="732" t="s">
        <v>639</v>
      </c>
      <c r="H102" s="732" t="s">
        <v>1322</v>
      </c>
      <c r="I102" s="732" t="s">
        <v>2161</v>
      </c>
      <c r="J102" s="390" t="s">
        <v>1800</v>
      </c>
      <c r="K102" s="732" t="s">
        <v>1743</v>
      </c>
      <c r="L102" s="732">
        <v>4502038</v>
      </c>
      <c r="M102" s="732" t="s">
        <v>2156</v>
      </c>
      <c r="N102" s="732">
        <v>450203800</v>
      </c>
      <c r="O102" s="732" t="s">
        <v>2157</v>
      </c>
      <c r="P102" s="732">
        <v>1</v>
      </c>
      <c r="Q102" s="114">
        <v>0.9</v>
      </c>
      <c r="R102" s="460">
        <v>0</v>
      </c>
      <c r="S102" s="734"/>
      <c r="T102" s="565"/>
      <c r="U102" s="565"/>
      <c r="V102" s="467">
        <v>0</v>
      </c>
      <c r="W102" s="485"/>
      <c r="X102" s="565"/>
      <c r="Y102" s="448"/>
      <c r="Z102" s="446"/>
      <c r="AA102" s="448"/>
      <c r="AB102" s="446"/>
      <c r="AC102" s="448"/>
      <c r="AD102" s="446"/>
      <c r="AE102" s="449" t="s">
        <v>2351</v>
      </c>
      <c r="AF102" s="463" t="s">
        <v>2210</v>
      </c>
      <c r="AG102" s="438"/>
      <c r="AH102" s="350"/>
      <c r="AI102" s="464"/>
      <c r="AJ102" s="729" t="s">
        <v>2546</v>
      </c>
      <c r="AK102" s="729" t="s">
        <v>2210</v>
      </c>
      <c r="AL102" s="350"/>
      <c r="AM102" s="1109"/>
      <c r="AN102" s="350"/>
      <c r="AO102" s="350"/>
    </row>
    <row r="103" spans="1:41" ht="29.25" customHeight="1" x14ac:dyDescent="0.25">
      <c r="A103" s="725"/>
      <c r="B103" s="725"/>
      <c r="C103" s="725"/>
      <c r="D103" s="725">
        <v>101</v>
      </c>
      <c r="E103" s="725" t="s">
        <v>642</v>
      </c>
      <c r="F103" s="732" t="s">
        <v>1324</v>
      </c>
      <c r="G103" s="732" t="s">
        <v>1325</v>
      </c>
      <c r="H103" s="732" t="s">
        <v>645</v>
      </c>
      <c r="I103" s="732" t="s">
        <v>2161</v>
      </c>
      <c r="J103" s="390" t="s">
        <v>1800</v>
      </c>
      <c r="K103" s="732" t="s">
        <v>1743</v>
      </c>
      <c r="L103" s="732">
        <v>4502038</v>
      </c>
      <c r="M103" s="732" t="s">
        <v>2156</v>
      </c>
      <c r="N103" s="732">
        <v>450203800</v>
      </c>
      <c r="O103" s="732" t="s">
        <v>2157</v>
      </c>
      <c r="P103" s="732">
        <v>1</v>
      </c>
      <c r="Q103" s="114">
        <v>0.9</v>
      </c>
      <c r="R103" s="460">
        <v>90</v>
      </c>
      <c r="S103" s="483">
        <v>90</v>
      </c>
      <c r="T103" s="565"/>
      <c r="U103" s="565"/>
      <c r="V103" s="467">
        <f>S103/R103*1</f>
        <v>1</v>
      </c>
      <c r="W103" s="485">
        <v>90</v>
      </c>
      <c r="X103" s="565"/>
      <c r="Y103" s="448">
        <v>90</v>
      </c>
      <c r="Z103" s="446"/>
      <c r="AA103" s="448"/>
      <c r="AB103" s="446"/>
      <c r="AC103" s="448"/>
      <c r="AD103" s="446"/>
      <c r="AE103" s="449" t="s">
        <v>2352</v>
      </c>
      <c r="AF103" s="463" t="s">
        <v>2210</v>
      </c>
      <c r="AG103" s="448" t="s">
        <v>2447</v>
      </c>
      <c r="AH103" s="350" t="s">
        <v>2448</v>
      </c>
      <c r="AI103" s="452"/>
      <c r="AJ103" s="448" t="s">
        <v>2447</v>
      </c>
      <c r="AK103" s="729" t="s">
        <v>2448</v>
      </c>
      <c r="AL103" s="350"/>
      <c r="AM103" s="1109" t="s">
        <v>2748</v>
      </c>
      <c r="AN103" s="350" t="s">
        <v>2210</v>
      </c>
      <c r="AO103" s="350"/>
    </row>
    <row r="104" spans="1:41" ht="29.25" customHeight="1" x14ac:dyDescent="0.25">
      <c r="A104" s="725"/>
      <c r="B104" s="725"/>
      <c r="C104" s="725"/>
      <c r="D104" s="725">
        <v>102</v>
      </c>
      <c r="E104" s="732" t="s">
        <v>646</v>
      </c>
      <c r="F104" s="732" t="s">
        <v>647</v>
      </c>
      <c r="G104" s="732" t="s">
        <v>648</v>
      </c>
      <c r="H104" s="732" t="s">
        <v>649</v>
      </c>
      <c r="I104" s="732" t="s">
        <v>1327</v>
      </c>
      <c r="J104" s="390" t="s">
        <v>1800</v>
      </c>
      <c r="K104" s="732" t="s">
        <v>2070</v>
      </c>
      <c r="L104" s="732">
        <v>4102042</v>
      </c>
      <c r="M104" s="732" t="s">
        <v>2071</v>
      </c>
      <c r="N104" s="732">
        <v>410204200</v>
      </c>
      <c r="O104" s="732" t="s">
        <v>2166</v>
      </c>
      <c r="P104" s="732">
        <v>12</v>
      </c>
      <c r="Q104" s="114">
        <v>0.9</v>
      </c>
      <c r="R104" s="460">
        <v>2</v>
      </c>
      <c r="S104" s="483">
        <v>8</v>
      </c>
      <c r="T104" s="615" t="s">
        <v>2290</v>
      </c>
      <c r="U104" s="615" t="s">
        <v>2353</v>
      </c>
      <c r="V104" s="503">
        <v>2.75</v>
      </c>
      <c r="W104" s="733" t="s">
        <v>2354</v>
      </c>
      <c r="X104" s="615" t="s">
        <v>2353</v>
      </c>
      <c r="Y104" s="448"/>
      <c r="Z104" s="446"/>
      <c r="AA104" s="448"/>
      <c r="AB104" s="446"/>
      <c r="AC104" s="448"/>
      <c r="AD104" s="446"/>
      <c r="AE104" s="449" t="s">
        <v>2355</v>
      </c>
      <c r="AF104" s="449" t="s">
        <v>2356</v>
      </c>
      <c r="AG104" s="730" t="s">
        <v>2449</v>
      </c>
      <c r="AH104" s="491" t="s">
        <v>2450</v>
      </c>
      <c r="AI104" s="452"/>
      <c r="AJ104" s="89" t="s">
        <v>2475</v>
      </c>
      <c r="AK104" s="173" t="s">
        <v>2476</v>
      </c>
      <c r="AL104" s="729"/>
      <c r="AM104" s="1109" t="s">
        <v>2772</v>
      </c>
      <c r="AN104" s="729" t="s">
        <v>2773</v>
      </c>
      <c r="AO104" s="350"/>
    </row>
    <row r="105" spans="1:41" ht="29.25" customHeight="1" x14ac:dyDescent="0.25">
      <c r="A105" s="725"/>
      <c r="B105" s="725"/>
      <c r="C105" s="725"/>
      <c r="D105" s="725">
        <v>103</v>
      </c>
      <c r="E105" s="725" t="s">
        <v>1329</v>
      </c>
      <c r="F105" s="732" t="s">
        <v>652</v>
      </c>
      <c r="G105" s="732" t="s">
        <v>1330</v>
      </c>
      <c r="H105" s="732" t="s">
        <v>654</v>
      </c>
      <c r="I105" s="732" t="s">
        <v>2183</v>
      </c>
      <c r="J105" s="390" t="s">
        <v>1800</v>
      </c>
      <c r="K105" s="575" t="s">
        <v>2070</v>
      </c>
      <c r="L105" s="575">
        <v>4102042</v>
      </c>
      <c r="M105" s="575" t="s">
        <v>2071</v>
      </c>
      <c r="N105" s="575">
        <v>410204200</v>
      </c>
      <c r="O105" s="575" t="s">
        <v>2166</v>
      </c>
      <c r="P105" s="575">
        <v>12</v>
      </c>
      <c r="Q105" s="114">
        <v>0.9</v>
      </c>
      <c r="R105" s="721">
        <v>3</v>
      </c>
      <c r="S105" s="734"/>
      <c r="T105" s="728"/>
      <c r="U105" s="728"/>
      <c r="V105" s="467">
        <f>S105/R105*1</f>
        <v>0</v>
      </c>
      <c r="W105" s="485"/>
      <c r="X105" s="728"/>
      <c r="Y105" s="448"/>
      <c r="Z105" s="446"/>
      <c r="AA105" s="448"/>
      <c r="AB105" s="446"/>
      <c r="AC105" s="448"/>
      <c r="AD105" s="446"/>
      <c r="AE105" s="449" t="s">
        <v>2357</v>
      </c>
      <c r="AF105" s="449" t="s">
        <v>2210</v>
      </c>
      <c r="AG105" s="448"/>
      <c r="AH105" s="350"/>
      <c r="AI105" s="452"/>
      <c r="AJ105" s="729" t="s">
        <v>2546</v>
      </c>
      <c r="AK105" s="729" t="s">
        <v>2210</v>
      </c>
      <c r="AL105" s="350"/>
      <c r="AM105" s="1109" t="s">
        <v>2749</v>
      </c>
      <c r="AN105" s="350" t="s">
        <v>1756</v>
      </c>
      <c r="AO105" s="350"/>
    </row>
    <row r="106" spans="1:41" ht="29.25" customHeight="1" x14ac:dyDescent="0.25">
      <c r="A106" s="725"/>
      <c r="B106" s="725"/>
      <c r="C106" s="725"/>
      <c r="D106" s="725">
        <v>104</v>
      </c>
      <c r="E106" s="725" t="s">
        <v>656</v>
      </c>
      <c r="F106" s="732" t="s">
        <v>657</v>
      </c>
      <c r="G106" s="732" t="s">
        <v>658</v>
      </c>
      <c r="H106" s="732" t="s">
        <v>659</v>
      </c>
      <c r="I106" s="732" t="s">
        <v>2191</v>
      </c>
      <c r="J106" s="390" t="s">
        <v>1800</v>
      </c>
      <c r="K106" s="618" t="s">
        <v>2070</v>
      </c>
      <c r="L106" s="619">
        <v>4102042</v>
      </c>
      <c r="M106" s="619" t="s">
        <v>2071</v>
      </c>
      <c r="N106" s="619">
        <v>410204200</v>
      </c>
      <c r="O106" s="619" t="s">
        <v>2166</v>
      </c>
      <c r="P106" s="564">
        <v>12</v>
      </c>
      <c r="Q106" s="114">
        <v>0.9</v>
      </c>
      <c r="R106" s="460">
        <v>3</v>
      </c>
      <c r="S106" s="734">
        <v>3</v>
      </c>
      <c r="T106" s="499" t="s">
        <v>2750</v>
      </c>
      <c r="U106" s="461" t="s">
        <v>2751</v>
      </c>
      <c r="V106" s="467">
        <v>1</v>
      </c>
      <c r="W106" s="485">
        <v>1</v>
      </c>
      <c r="X106" s="446">
        <v>771000</v>
      </c>
      <c r="Y106" s="448"/>
      <c r="Z106" s="446"/>
      <c r="AA106" s="448"/>
      <c r="AB106" s="446"/>
      <c r="AC106" s="448">
        <v>2</v>
      </c>
      <c r="AD106" s="446" t="s">
        <v>2752</v>
      </c>
      <c r="AE106" s="449" t="s">
        <v>2358</v>
      </c>
      <c r="AF106" s="449" t="s">
        <v>2210</v>
      </c>
      <c r="AG106" s="438"/>
      <c r="AH106" s="350"/>
      <c r="AI106" s="464"/>
      <c r="AJ106" s="729" t="s">
        <v>2546</v>
      </c>
      <c r="AK106" s="729" t="s">
        <v>2210</v>
      </c>
      <c r="AL106" s="350"/>
      <c r="AM106" s="1109" t="s">
        <v>2753</v>
      </c>
      <c r="AN106" s="729" t="s">
        <v>2739</v>
      </c>
      <c r="AO106" s="350"/>
    </row>
    <row r="107" spans="1:41" ht="29.25" customHeight="1" x14ac:dyDescent="0.25">
      <c r="A107" s="725"/>
      <c r="B107" s="725"/>
      <c r="C107" s="725"/>
      <c r="D107" s="725">
        <v>105</v>
      </c>
      <c r="E107" s="732" t="s">
        <v>1334</v>
      </c>
      <c r="F107" s="732" t="s">
        <v>662</v>
      </c>
      <c r="G107" s="732" t="s">
        <v>663</v>
      </c>
      <c r="H107" s="732" t="s">
        <v>664</v>
      </c>
      <c r="I107" s="732" t="s">
        <v>2195</v>
      </c>
      <c r="J107" s="620"/>
      <c r="K107" s="621"/>
      <c r="L107" s="621"/>
      <c r="M107" s="621"/>
      <c r="N107" s="621"/>
      <c r="O107" s="621"/>
      <c r="P107" s="621"/>
      <c r="Q107" s="723">
        <v>13</v>
      </c>
      <c r="R107" s="460">
        <v>12</v>
      </c>
      <c r="S107" s="734"/>
      <c r="T107" s="728"/>
      <c r="U107" s="489"/>
      <c r="V107" s="467">
        <f>S107/R107*1</f>
        <v>0</v>
      </c>
      <c r="W107" s="485"/>
      <c r="X107" s="552"/>
      <c r="Y107" s="448"/>
      <c r="Z107" s="446"/>
      <c r="AA107" s="448"/>
      <c r="AB107" s="446"/>
      <c r="AC107" s="448"/>
      <c r="AD107" s="446"/>
      <c r="AE107" s="449" t="s">
        <v>2256</v>
      </c>
      <c r="AF107" s="449"/>
      <c r="AG107" s="448"/>
      <c r="AH107" s="350"/>
      <c r="AI107" s="452"/>
      <c r="AJ107" s="729" t="s">
        <v>2546</v>
      </c>
      <c r="AK107" s="729" t="s">
        <v>2210</v>
      </c>
      <c r="AL107" s="350"/>
      <c r="AM107" s="1109" t="s">
        <v>2754</v>
      </c>
      <c r="AN107" s="350" t="s">
        <v>1756</v>
      </c>
      <c r="AO107" s="350"/>
    </row>
    <row r="108" spans="1:41" ht="29.25" customHeight="1" x14ac:dyDescent="0.25">
      <c r="A108" s="725"/>
      <c r="B108" s="725"/>
      <c r="C108" s="725"/>
      <c r="D108" s="725">
        <v>106</v>
      </c>
      <c r="E108" s="725" t="s">
        <v>666</v>
      </c>
      <c r="F108" s="732" t="s">
        <v>1336</v>
      </c>
      <c r="G108" s="732" t="s">
        <v>668</v>
      </c>
      <c r="H108" s="732" t="s">
        <v>669</v>
      </c>
      <c r="I108" s="732" t="s">
        <v>2197</v>
      </c>
      <c r="J108" s="562" t="s">
        <v>1772</v>
      </c>
      <c r="K108" s="622" t="s">
        <v>2070</v>
      </c>
      <c r="L108" s="623">
        <v>4102042</v>
      </c>
      <c r="M108" s="623" t="s">
        <v>2071</v>
      </c>
      <c r="N108" s="623">
        <v>410204200</v>
      </c>
      <c r="O108" s="623" t="str">
        <f>[1]FAMILIA!$H$97</f>
        <v>Política pública de la mujer y equidad de género   implementada.</v>
      </c>
      <c r="P108" s="562">
        <v>12</v>
      </c>
      <c r="Q108" s="114">
        <v>0.9</v>
      </c>
      <c r="R108" s="460">
        <v>4</v>
      </c>
      <c r="S108" s="734">
        <v>14</v>
      </c>
      <c r="T108" s="616" t="s">
        <v>2477</v>
      </c>
      <c r="U108" s="616" t="s">
        <v>2755</v>
      </c>
      <c r="V108" s="467">
        <f>S108/R108*1</f>
        <v>3.5</v>
      </c>
      <c r="W108" s="733" t="s">
        <v>2360</v>
      </c>
      <c r="X108" s="616" t="s">
        <v>2359</v>
      </c>
      <c r="Y108" s="448"/>
      <c r="Z108" s="616"/>
      <c r="AA108" s="448" t="s">
        <v>2478</v>
      </c>
      <c r="AB108" s="446" t="s">
        <v>2479</v>
      </c>
      <c r="AC108" s="448"/>
      <c r="AD108" s="446" t="s">
        <v>2756</v>
      </c>
      <c r="AE108" s="449" t="s">
        <v>2361</v>
      </c>
      <c r="AF108" s="449" t="s">
        <v>2362</v>
      </c>
      <c r="AG108" s="730" t="s">
        <v>2451</v>
      </c>
      <c r="AH108" s="491" t="s">
        <v>2428</v>
      </c>
      <c r="AI108" s="452"/>
      <c r="AJ108" s="729" t="s">
        <v>2582</v>
      </c>
      <c r="AK108" s="729" t="s">
        <v>2583</v>
      </c>
      <c r="AL108" s="729"/>
      <c r="AM108" s="1109" t="s">
        <v>2774</v>
      </c>
      <c r="AN108" s="729" t="s">
        <v>2775</v>
      </c>
      <c r="AO108" s="729" t="s">
        <v>2769</v>
      </c>
    </row>
    <row r="109" spans="1:41" ht="29.25" customHeight="1" x14ac:dyDescent="0.25">
      <c r="A109" s="725"/>
      <c r="B109" s="725"/>
      <c r="C109" s="725"/>
      <c r="D109" s="725">
        <v>107</v>
      </c>
      <c r="E109" s="725" t="s">
        <v>1338</v>
      </c>
      <c r="F109" s="732" t="s">
        <v>1339</v>
      </c>
      <c r="G109" s="732" t="s">
        <v>1340</v>
      </c>
      <c r="H109" s="732" t="s">
        <v>59</v>
      </c>
      <c r="I109" s="732" t="s">
        <v>2210</v>
      </c>
      <c r="J109" s="624" t="s">
        <v>1800</v>
      </c>
      <c r="K109" s="575" t="s">
        <v>1743</v>
      </c>
      <c r="L109" s="575">
        <v>4502038</v>
      </c>
      <c r="M109" s="575" t="s">
        <v>2211</v>
      </c>
      <c r="N109" s="575">
        <v>450203800</v>
      </c>
      <c r="O109" s="575" t="s">
        <v>2072</v>
      </c>
      <c r="P109" s="575">
        <v>1</v>
      </c>
      <c r="Q109" s="114">
        <v>0.9</v>
      </c>
      <c r="R109" s="460">
        <v>90</v>
      </c>
      <c r="S109" s="734">
        <v>100</v>
      </c>
      <c r="T109" s="728"/>
      <c r="U109" s="489"/>
      <c r="V109" s="467">
        <v>1</v>
      </c>
      <c r="W109" s="485"/>
      <c r="X109" s="552"/>
      <c r="Y109" s="448"/>
      <c r="Z109" s="446"/>
      <c r="AA109" s="448"/>
      <c r="AB109" s="446"/>
      <c r="AC109" s="448">
        <v>100</v>
      </c>
      <c r="AD109" s="446"/>
      <c r="AE109" s="449" t="s">
        <v>2351</v>
      </c>
      <c r="AF109" s="463" t="s">
        <v>2210</v>
      </c>
      <c r="AG109" s="438"/>
      <c r="AH109" s="350"/>
      <c r="AI109" s="452"/>
      <c r="AJ109" s="729" t="s">
        <v>2546</v>
      </c>
      <c r="AK109" s="729" t="s">
        <v>2210</v>
      </c>
      <c r="AL109" s="350"/>
      <c r="AM109" s="1109" t="s">
        <v>2822</v>
      </c>
      <c r="AN109" s="350" t="s">
        <v>674</v>
      </c>
      <c r="AO109" s="350"/>
    </row>
    <row r="110" spans="1:41" ht="29.25" customHeight="1" x14ac:dyDescent="0.25">
      <c r="A110" s="725"/>
      <c r="B110" s="725" t="s">
        <v>675</v>
      </c>
      <c r="C110" s="725" t="s">
        <v>676</v>
      </c>
      <c r="D110" s="725">
        <v>108</v>
      </c>
      <c r="E110" s="725" t="s">
        <v>677</v>
      </c>
      <c r="F110" s="732" t="s">
        <v>678</v>
      </c>
      <c r="G110" s="732" t="s">
        <v>679</v>
      </c>
      <c r="H110" s="732" t="s">
        <v>680</v>
      </c>
      <c r="I110" s="732" t="s">
        <v>2213</v>
      </c>
      <c r="J110" s="625"/>
      <c r="K110" s="585"/>
      <c r="L110" s="585"/>
      <c r="M110" s="585"/>
      <c r="N110" s="585"/>
      <c r="O110" s="585"/>
      <c r="P110" s="585"/>
      <c r="Q110" s="114">
        <v>0.9</v>
      </c>
      <c r="R110" s="460">
        <v>4</v>
      </c>
      <c r="S110" s="483">
        <v>6</v>
      </c>
      <c r="T110" s="728" t="s">
        <v>2290</v>
      </c>
      <c r="U110" s="461" t="s">
        <v>2290</v>
      </c>
      <c r="V110" s="467">
        <v>1</v>
      </c>
      <c r="W110" s="733" t="s">
        <v>2363</v>
      </c>
      <c r="X110" s="446" t="s">
        <v>2290</v>
      </c>
      <c r="Y110" s="448"/>
      <c r="Z110" s="446"/>
      <c r="AA110" s="448">
        <v>1</v>
      </c>
      <c r="AB110" s="446"/>
      <c r="AC110" s="448"/>
      <c r="AD110" s="446"/>
      <c r="AE110" s="449" t="s">
        <v>2364</v>
      </c>
      <c r="AF110" s="449" t="s">
        <v>2365</v>
      </c>
      <c r="AG110" s="448" t="s">
        <v>2452</v>
      </c>
      <c r="AH110" s="729" t="s">
        <v>2453</v>
      </c>
      <c r="AI110" s="464"/>
      <c r="AJ110" s="729" t="s">
        <v>2584</v>
      </c>
      <c r="AK110" s="729" t="s">
        <v>2585</v>
      </c>
      <c r="AL110" s="350"/>
      <c r="AM110" s="1109" t="s">
        <v>2757</v>
      </c>
      <c r="AN110" s="729" t="s">
        <v>2758</v>
      </c>
      <c r="AO110" s="350"/>
    </row>
    <row r="111" spans="1:41" ht="29.25" customHeight="1" thickBot="1" x14ac:dyDescent="0.3">
      <c r="A111" s="725"/>
      <c r="B111" s="725"/>
      <c r="C111" s="725"/>
      <c r="D111" s="725">
        <v>109</v>
      </c>
      <c r="E111" s="725" t="s">
        <v>681</v>
      </c>
      <c r="F111" s="732" t="s">
        <v>682</v>
      </c>
      <c r="G111" s="732" t="s">
        <v>683</v>
      </c>
      <c r="H111" s="732" t="s">
        <v>1343</v>
      </c>
      <c r="I111" s="732" t="s">
        <v>2223</v>
      </c>
      <c r="J111" s="546" t="s">
        <v>1800</v>
      </c>
      <c r="K111" s="555" t="s">
        <v>1743</v>
      </c>
      <c r="L111" s="626">
        <v>4502001</v>
      </c>
      <c r="M111" s="627" t="s">
        <v>1744</v>
      </c>
      <c r="N111" s="627">
        <v>450200108</v>
      </c>
      <c r="O111" s="627" t="s">
        <v>1801</v>
      </c>
      <c r="P111" s="626">
        <v>1</v>
      </c>
      <c r="Q111" s="70">
        <v>0.9</v>
      </c>
      <c r="R111" s="460">
        <v>1</v>
      </c>
      <c r="S111" s="734">
        <v>6</v>
      </c>
      <c r="T111" s="628" t="s">
        <v>2480</v>
      </c>
      <c r="U111" s="628" t="s">
        <v>2481</v>
      </c>
      <c r="V111" s="467">
        <f>S111/R111*1</f>
        <v>6</v>
      </c>
      <c r="W111" s="733" t="s">
        <v>2366</v>
      </c>
      <c r="X111" s="628" t="s">
        <v>2290</v>
      </c>
      <c r="Y111" s="448"/>
      <c r="Z111" s="446"/>
      <c r="AA111" s="448" t="s">
        <v>2482</v>
      </c>
      <c r="AB111" s="446">
        <v>3000000</v>
      </c>
      <c r="AC111" s="448"/>
      <c r="AD111" s="446">
        <v>3000000</v>
      </c>
      <c r="AE111" s="449" t="s">
        <v>2367</v>
      </c>
      <c r="AF111" s="449" t="s">
        <v>2368</v>
      </c>
      <c r="AG111" s="448" t="s">
        <v>2454</v>
      </c>
      <c r="AH111" s="729" t="s">
        <v>2455</v>
      </c>
      <c r="AI111" s="452"/>
      <c r="AJ111" s="729" t="s">
        <v>2586</v>
      </c>
      <c r="AK111" s="729" t="s">
        <v>2587</v>
      </c>
      <c r="AL111" s="350"/>
      <c r="AM111" s="1109" t="s">
        <v>2759</v>
      </c>
      <c r="AN111" s="729" t="s">
        <v>2760</v>
      </c>
      <c r="AO111" s="350"/>
    </row>
    <row r="112" spans="1:41" s="369" customFormat="1" ht="29.25" customHeight="1" x14ac:dyDescent="0.25">
      <c r="A112" s="2"/>
      <c r="B112" s="2"/>
      <c r="C112" s="2"/>
      <c r="D112" s="2"/>
      <c r="E112" s="2"/>
      <c r="F112" s="2"/>
      <c r="G112" s="2"/>
      <c r="H112" s="2"/>
      <c r="I112" s="2"/>
      <c r="J112" s="629"/>
      <c r="K112" s="629"/>
      <c r="L112" s="629"/>
      <c r="M112" s="629"/>
      <c r="N112" s="629"/>
      <c r="O112" s="629"/>
      <c r="P112" s="629"/>
      <c r="Q112" s="114"/>
      <c r="R112" s="366"/>
      <c r="S112" s="366"/>
      <c r="T112" s="366"/>
      <c r="U112" s="366"/>
      <c r="V112" s="366"/>
      <c r="W112" s="366"/>
      <c r="X112" s="367"/>
      <c r="Y112" s="366"/>
      <c r="Z112" s="367"/>
      <c r="AA112" s="366"/>
      <c r="AB112" s="367"/>
      <c r="AC112" s="366"/>
      <c r="AD112" s="367"/>
      <c r="AE112" s="368"/>
    </row>
    <row r="113" spans="1:31" s="369" customFormat="1" ht="29.25" customHeight="1" x14ac:dyDescent="0.2">
      <c r="A113" s="2"/>
      <c r="B113" s="2"/>
      <c r="C113" s="2"/>
      <c r="D113" s="2"/>
      <c r="E113" s="2"/>
      <c r="F113" s="2"/>
      <c r="G113" s="2"/>
      <c r="H113" s="2"/>
      <c r="I113" s="2"/>
      <c r="J113" s="629"/>
      <c r="K113" s="629"/>
      <c r="L113" s="629"/>
      <c r="M113" s="629"/>
      <c r="N113" s="629"/>
      <c r="O113" s="629"/>
      <c r="P113" s="629"/>
      <c r="Q113" s="114"/>
      <c r="R113" s="366"/>
      <c r="S113" s="366"/>
      <c r="T113" s="366"/>
      <c r="U113" s="366"/>
      <c r="V113" s="366"/>
      <c r="W113" s="366"/>
      <c r="X113" s="367"/>
      <c r="Y113" s="366"/>
      <c r="Z113" s="367"/>
      <c r="AA113" s="366"/>
      <c r="AB113" s="367"/>
      <c r="AC113" s="366"/>
      <c r="AD113" s="367"/>
      <c r="AE113" s="630"/>
    </row>
    <row r="114" spans="1:31" s="369" customFormat="1" ht="29.25" customHeight="1" thickBot="1" x14ac:dyDescent="0.3">
      <c r="A114" s="2"/>
      <c r="B114" s="2"/>
      <c r="C114" s="2"/>
      <c r="D114" s="2"/>
      <c r="E114" s="2"/>
      <c r="F114" s="2"/>
      <c r="G114" s="2"/>
      <c r="H114" s="2"/>
      <c r="I114" s="2"/>
      <c r="J114" s="629"/>
      <c r="K114" s="629"/>
      <c r="L114" s="629"/>
      <c r="M114" s="629"/>
      <c r="N114" s="629"/>
      <c r="O114" s="629"/>
      <c r="P114" s="629"/>
      <c r="Q114" s="70"/>
      <c r="R114" s="366"/>
      <c r="S114" s="366"/>
      <c r="T114" s="366"/>
      <c r="U114" s="366"/>
      <c r="V114" s="366"/>
      <c r="W114" s="366"/>
      <c r="X114" s="367"/>
      <c r="Y114" s="366"/>
      <c r="Z114" s="367"/>
      <c r="AA114" s="366"/>
      <c r="AB114" s="367"/>
      <c r="AC114" s="366"/>
      <c r="AD114" s="367"/>
      <c r="AE114" s="368"/>
    </row>
    <row r="115" spans="1:31" s="369" customFormat="1" ht="29.25" customHeight="1" x14ac:dyDescent="0.25">
      <c r="A115" s="2"/>
      <c r="B115" s="2"/>
      <c r="C115" s="2"/>
      <c r="D115" s="2"/>
      <c r="E115" s="2"/>
      <c r="F115" s="2"/>
      <c r="G115" s="2"/>
      <c r="H115" s="2"/>
      <c r="I115" s="2"/>
      <c r="J115" s="629"/>
      <c r="K115" s="629"/>
      <c r="L115" s="629"/>
      <c r="M115" s="629"/>
      <c r="N115" s="629"/>
      <c r="O115" s="629"/>
      <c r="P115" s="629"/>
      <c r="Q115" s="2"/>
      <c r="R115" s="366"/>
      <c r="S115" s="366"/>
      <c r="T115" s="366"/>
      <c r="U115" s="366"/>
      <c r="V115" s="366"/>
      <c r="W115" s="366"/>
      <c r="X115" s="367"/>
      <c r="Y115" s="366"/>
      <c r="Z115" s="367"/>
      <c r="AA115" s="366"/>
      <c r="AB115" s="367"/>
      <c r="AC115" s="366"/>
      <c r="AD115" s="367"/>
      <c r="AE115" s="368"/>
    </row>
    <row r="116" spans="1:31" s="369" customFormat="1" ht="29.25" customHeight="1" x14ac:dyDescent="0.25">
      <c r="A116" s="2"/>
      <c r="B116" s="2"/>
      <c r="C116" s="2"/>
      <c r="D116" s="2"/>
      <c r="E116" s="2"/>
      <c r="F116" s="2"/>
      <c r="G116" s="2"/>
      <c r="H116" s="2"/>
      <c r="I116" s="2"/>
      <c r="J116" s="629"/>
      <c r="K116" s="629"/>
      <c r="L116" s="629"/>
      <c r="M116" s="629"/>
      <c r="N116" s="629"/>
      <c r="O116" s="629"/>
      <c r="P116" s="629"/>
      <c r="Q116" s="2"/>
      <c r="R116" s="366"/>
      <c r="S116" s="366"/>
      <c r="T116" s="366"/>
      <c r="U116" s="366"/>
      <c r="V116" s="366"/>
      <c r="W116" s="366"/>
      <c r="X116" s="367"/>
      <c r="Y116" s="366"/>
      <c r="Z116" s="367"/>
      <c r="AA116" s="366"/>
      <c r="AB116" s="367"/>
      <c r="AC116" s="366"/>
      <c r="AD116" s="367"/>
      <c r="AE116" s="368"/>
    </row>
    <row r="117" spans="1:31" s="369" customFormat="1" ht="29.25" customHeight="1" x14ac:dyDescent="0.25">
      <c r="A117" s="2"/>
      <c r="B117" s="2"/>
      <c r="C117" s="2"/>
      <c r="D117" s="2"/>
      <c r="E117" s="2"/>
      <c r="F117" s="2"/>
      <c r="G117" s="2"/>
      <c r="H117" s="2"/>
      <c r="I117" s="2"/>
      <c r="J117" s="629"/>
      <c r="K117" s="629"/>
      <c r="L117" s="629"/>
      <c r="M117" s="629"/>
      <c r="N117" s="629"/>
      <c r="O117" s="629"/>
      <c r="P117" s="629"/>
      <c r="Q117" s="2"/>
      <c r="R117" s="366"/>
      <c r="S117" s="366"/>
      <c r="T117" s="366"/>
      <c r="U117" s="366"/>
      <c r="V117" s="366"/>
      <c r="W117" s="366"/>
      <c r="X117" s="367"/>
      <c r="Y117" s="366"/>
      <c r="Z117" s="367"/>
      <c r="AA117" s="366"/>
      <c r="AB117" s="367"/>
      <c r="AC117" s="366"/>
      <c r="AD117" s="367"/>
      <c r="AE117" s="368"/>
    </row>
    <row r="118" spans="1:31" s="369" customFormat="1" ht="29.25" customHeight="1" x14ac:dyDescent="0.25">
      <c r="A118" s="2"/>
      <c r="B118" s="2"/>
      <c r="C118" s="2"/>
      <c r="D118" s="2"/>
      <c r="E118" s="2"/>
      <c r="F118" s="2"/>
      <c r="G118" s="2"/>
      <c r="H118" s="2"/>
      <c r="I118" s="2"/>
      <c r="J118" s="629"/>
      <c r="K118" s="629"/>
      <c r="L118" s="629"/>
      <c r="M118" s="629"/>
      <c r="N118" s="629"/>
      <c r="O118" s="629"/>
      <c r="P118" s="629"/>
      <c r="Q118" s="2"/>
      <c r="R118" s="366"/>
      <c r="S118" s="366"/>
      <c r="T118" s="366"/>
      <c r="U118" s="366"/>
      <c r="V118" s="366"/>
      <c r="W118" s="366"/>
      <c r="X118" s="367"/>
      <c r="Y118" s="366"/>
      <c r="Z118" s="367"/>
      <c r="AA118" s="366"/>
      <c r="AB118" s="367"/>
      <c r="AC118" s="366"/>
      <c r="AD118" s="367"/>
      <c r="AE118" s="368"/>
    </row>
    <row r="119" spans="1:31" s="369" customFormat="1" ht="29.25" customHeight="1" x14ac:dyDescent="0.25">
      <c r="A119" s="2"/>
      <c r="B119" s="2"/>
      <c r="C119" s="2"/>
      <c r="D119" s="2"/>
      <c r="E119" s="2"/>
      <c r="F119" s="2"/>
      <c r="G119" s="2"/>
      <c r="H119" s="2"/>
      <c r="I119" s="2"/>
      <c r="J119" s="629"/>
      <c r="K119" s="629"/>
      <c r="L119" s="629"/>
      <c r="M119" s="629"/>
      <c r="N119" s="629"/>
      <c r="O119" s="629"/>
      <c r="P119" s="629"/>
      <c r="Q119" s="2"/>
      <c r="R119" s="366"/>
      <c r="S119" s="366"/>
      <c r="T119" s="366"/>
      <c r="U119" s="366"/>
      <c r="V119" s="366"/>
      <c r="W119" s="366"/>
      <c r="X119" s="367"/>
      <c r="Y119" s="366"/>
      <c r="Z119" s="367"/>
      <c r="AA119" s="366"/>
      <c r="AB119" s="367"/>
      <c r="AC119" s="366"/>
      <c r="AD119" s="367"/>
      <c r="AE119" s="368"/>
    </row>
    <row r="120" spans="1:31" s="369" customFormat="1" ht="29.25" customHeight="1" x14ac:dyDescent="0.25">
      <c r="A120" s="2"/>
      <c r="B120" s="2"/>
      <c r="C120" s="2"/>
      <c r="D120" s="2"/>
      <c r="E120" s="2"/>
      <c r="F120" s="2"/>
      <c r="G120" s="2"/>
      <c r="H120" s="2"/>
      <c r="I120" s="2"/>
      <c r="J120" s="629"/>
      <c r="K120" s="629"/>
      <c r="L120" s="629"/>
      <c r="M120" s="629"/>
      <c r="N120" s="629"/>
      <c r="O120" s="629"/>
      <c r="P120" s="629"/>
      <c r="Q120" s="2"/>
      <c r="R120" s="366"/>
      <c r="S120" s="366"/>
      <c r="T120" s="366"/>
      <c r="U120" s="366"/>
      <c r="V120" s="366"/>
      <c r="W120" s="366"/>
      <c r="X120" s="367"/>
      <c r="Y120" s="366"/>
      <c r="Z120" s="367"/>
      <c r="AA120" s="366"/>
      <c r="AB120" s="367"/>
      <c r="AC120" s="366"/>
      <c r="AD120" s="367"/>
      <c r="AE120" s="368"/>
    </row>
    <row r="121" spans="1:31" s="369" customFormat="1" ht="29.25" customHeight="1" x14ac:dyDescent="0.25">
      <c r="A121" s="2"/>
      <c r="B121" s="2"/>
      <c r="C121" s="2"/>
      <c r="D121" s="2"/>
      <c r="E121" s="2"/>
      <c r="F121" s="2"/>
      <c r="G121" s="2"/>
      <c r="H121" s="2"/>
      <c r="I121" s="2"/>
      <c r="J121" s="629"/>
      <c r="K121" s="629"/>
      <c r="L121" s="629"/>
      <c r="M121" s="629"/>
      <c r="N121" s="629"/>
      <c r="O121" s="629"/>
      <c r="P121" s="629"/>
      <c r="Q121" s="2"/>
      <c r="R121" s="366"/>
      <c r="S121" s="366"/>
      <c r="T121" s="366"/>
      <c r="U121" s="366"/>
      <c r="V121" s="366"/>
      <c r="W121" s="366"/>
      <c r="X121" s="367"/>
      <c r="Y121" s="366"/>
      <c r="Z121" s="367"/>
      <c r="AA121" s="366"/>
      <c r="AB121" s="367"/>
      <c r="AC121" s="366"/>
      <c r="AD121" s="367"/>
      <c r="AE121" s="368"/>
    </row>
    <row r="122" spans="1:31" s="369" customFormat="1" ht="29.25" customHeight="1" x14ac:dyDescent="0.25">
      <c r="A122" s="2"/>
      <c r="B122" s="2"/>
      <c r="C122" s="2"/>
      <c r="D122" s="2"/>
      <c r="E122" s="2"/>
      <c r="F122" s="2"/>
      <c r="G122" s="2"/>
      <c r="H122" s="2"/>
      <c r="I122" s="2"/>
      <c r="J122" s="629"/>
      <c r="K122" s="629"/>
      <c r="L122" s="629"/>
      <c r="M122" s="629"/>
      <c r="N122" s="629"/>
      <c r="O122" s="629"/>
      <c r="P122" s="629"/>
      <c r="Q122" s="2"/>
      <c r="R122" s="366"/>
      <c r="S122" s="366"/>
      <c r="T122" s="366"/>
      <c r="U122" s="366"/>
      <c r="V122" s="366"/>
      <c r="W122" s="366"/>
      <c r="X122" s="367"/>
      <c r="Y122" s="366"/>
      <c r="Z122" s="367"/>
      <c r="AA122" s="366"/>
      <c r="AB122" s="367"/>
      <c r="AC122" s="366"/>
      <c r="AD122" s="367"/>
      <c r="AE122" s="368"/>
    </row>
    <row r="123" spans="1:31" s="369" customFormat="1" ht="29.25" customHeight="1" x14ac:dyDescent="0.25">
      <c r="A123" s="2"/>
      <c r="B123" s="2"/>
      <c r="C123" s="2"/>
      <c r="D123" s="2"/>
      <c r="E123" s="2"/>
      <c r="F123" s="2"/>
      <c r="G123" s="2"/>
      <c r="H123" s="2"/>
      <c r="I123" s="2"/>
      <c r="J123" s="629"/>
      <c r="K123" s="629"/>
      <c r="L123" s="629"/>
      <c r="M123" s="629"/>
      <c r="N123" s="629"/>
      <c r="O123" s="629"/>
      <c r="P123" s="629"/>
      <c r="Q123" s="2"/>
      <c r="R123" s="366"/>
      <c r="S123" s="366"/>
      <c r="T123" s="366"/>
      <c r="U123" s="366"/>
      <c r="V123" s="366"/>
      <c r="W123" s="366"/>
      <c r="X123" s="367"/>
      <c r="Y123" s="366"/>
      <c r="Z123" s="367"/>
      <c r="AA123" s="366"/>
      <c r="AB123" s="367"/>
      <c r="AC123" s="366"/>
      <c r="AD123" s="367"/>
      <c r="AE123" s="368"/>
    </row>
    <row r="124" spans="1:31" s="369" customFormat="1" ht="29.25" customHeight="1" x14ac:dyDescent="0.25">
      <c r="A124" s="2"/>
      <c r="B124" s="2"/>
      <c r="C124" s="2"/>
      <c r="D124" s="2"/>
      <c r="E124" s="2"/>
      <c r="F124" s="2"/>
      <c r="G124" s="2"/>
      <c r="H124" s="2"/>
      <c r="I124" s="2"/>
      <c r="J124" s="629"/>
      <c r="K124" s="629"/>
      <c r="L124" s="629"/>
      <c r="M124" s="629"/>
      <c r="N124" s="629"/>
      <c r="O124" s="629"/>
      <c r="P124" s="629"/>
      <c r="Q124" s="2"/>
      <c r="R124" s="366"/>
      <c r="S124" s="366"/>
      <c r="T124" s="366"/>
      <c r="U124" s="366"/>
      <c r="V124" s="366"/>
      <c r="W124" s="366"/>
      <c r="X124" s="367"/>
      <c r="Y124" s="366"/>
      <c r="Z124" s="367"/>
      <c r="AA124" s="366"/>
      <c r="AB124" s="367"/>
      <c r="AC124" s="366"/>
      <c r="AD124" s="367"/>
      <c r="AE124" s="368"/>
    </row>
    <row r="125" spans="1:31" s="369" customFormat="1" ht="29.25" customHeight="1" x14ac:dyDescent="0.25">
      <c r="A125" s="2"/>
      <c r="B125" s="2"/>
      <c r="C125" s="2"/>
      <c r="D125" s="2"/>
      <c r="E125" s="2"/>
      <c r="F125" s="2"/>
      <c r="G125" s="2"/>
      <c r="H125" s="2"/>
      <c r="I125" s="2"/>
      <c r="J125" s="629"/>
      <c r="K125" s="629"/>
      <c r="L125" s="629"/>
      <c r="M125" s="629"/>
      <c r="N125" s="629"/>
      <c r="O125" s="629"/>
      <c r="P125" s="629"/>
      <c r="Q125" s="2"/>
      <c r="R125" s="366"/>
      <c r="S125" s="366"/>
      <c r="T125" s="366"/>
      <c r="U125" s="366"/>
      <c r="V125" s="366"/>
      <c r="W125" s="366"/>
      <c r="X125" s="367"/>
      <c r="Y125" s="366"/>
      <c r="Z125" s="367"/>
      <c r="AA125" s="366"/>
      <c r="AB125" s="367"/>
      <c r="AC125" s="366"/>
      <c r="AD125" s="367"/>
      <c r="AE125" s="368"/>
    </row>
    <row r="126" spans="1:31" s="369" customFormat="1" ht="29.25" customHeight="1" x14ac:dyDescent="0.25">
      <c r="A126" s="2"/>
      <c r="B126" s="2"/>
      <c r="C126" s="2"/>
      <c r="D126" s="2"/>
      <c r="E126" s="2"/>
      <c r="F126" s="2"/>
      <c r="G126" s="2"/>
      <c r="H126" s="2"/>
      <c r="I126" s="2"/>
      <c r="J126" s="629"/>
      <c r="K126" s="629"/>
      <c r="L126" s="629"/>
      <c r="M126" s="629"/>
      <c r="N126" s="629"/>
      <c r="O126" s="629"/>
      <c r="P126" s="629"/>
      <c r="Q126" s="2"/>
      <c r="R126" s="366"/>
      <c r="S126" s="366"/>
      <c r="T126" s="366"/>
      <c r="U126" s="366"/>
      <c r="V126" s="366"/>
      <c r="W126" s="366"/>
      <c r="X126" s="367"/>
      <c r="Y126" s="366"/>
      <c r="Z126" s="367"/>
      <c r="AA126" s="366"/>
      <c r="AB126" s="367"/>
      <c r="AC126" s="366"/>
      <c r="AD126" s="367"/>
      <c r="AE126" s="368"/>
    </row>
    <row r="127" spans="1:31" s="369" customFormat="1" ht="29.25" customHeight="1" x14ac:dyDescent="0.25">
      <c r="A127" s="2"/>
      <c r="B127" s="2"/>
      <c r="C127" s="2"/>
      <c r="D127" s="2"/>
      <c r="E127" s="2"/>
      <c r="F127" s="2"/>
      <c r="G127" s="2"/>
      <c r="H127" s="2"/>
      <c r="I127" s="2"/>
      <c r="J127" s="629"/>
      <c r="K127" s="629"/>
      <c r="L127" s="629"/>
      <c r="M127" s="629"/>
      <c r="N127" s="629"/>
      <c r="O127" s="629"/>
      <c r="P127" s="629"/>
      <c r="Q127" s="2"/>
      <c r="R127" s="366"/>
      <c r="S127" s="366"/>
      <c r="T127" s="366"/>
      <c r="U127" s="366"/>
      <c r="V127" s="366"/>
      <c r="W127" s="366"/>
      <c r="X127" s="367"/>
      <c r="Y127" s="366"/>
      <c r="Z127" s="367"/>
      <c r="AA127" s="366"/>
      <c r="AB127" s="367"/>
      <c r="AC127" s="366"/>
      <c r="AD127" s="367"/>
      <c r="AE127" s="368"/>
    </row>
    <row r="128" spans="1:31" s="369" customFormat="1" ht="29.25" customHeight="1" x14ac:dyDescent="0.25">
      <c r="A128" s="2"/>
      <c r="B128" s="2"/>
      <c r="C128" s="2"/>
      <c r="D128" s="2"/>
      <c r="E128" s="2"/>
      <c r="F128" s="2"/>
      <c r="G128" s="2"/>
      <c r="H128" s="2"/>
      <c r="I128" s="2"/>
      <c r="J128" s="629"/>
      <c r="K128" s="629"/>
      <c r="L128" s="629"/>
      <c r="M128" s="629"/>
      <c r="N128" s="629"/>
      <c r="O128" s="629"/>
      <c r="P128" s="629"/>
      <c r="Q128" s="2"/>
      <c r="R128" s="366"/>
      <c r="S128" s="366"/>
      <c r="T128" s="366"/>
      <c r="U128" s="366"/>
      <c r="V128" s="366"/>
      <c r="W128" s="366"/>
      <c r="X128" s="367"/>
      <c r="Y128" s="366"/>
      <c r="Z128" s="367"/>
      <c r="AA128" s="366"/>
      <c r="AB128" s="367"/>
      <c r="AC128" s="366"/>
      <c r="AD128" s="367"/>
      <c r="AE128" s="368"/>
    </row>
    <row r="129" spans="1:31" s="369" customFormat="1" ht="29.25" customHeight="1" x14ac:dyDescent="0.25">
      <c r="A129" s="2"/>
      <c r="B129" s="2"/>
      <c r="C129" s="2"/>
      <c r="D129" s="2"/>
      <c r="E129" s="2"/>
      <c r="F129" s="2"/>
      <c r="G129" s="2"/>
      <c r="H129" s="2"/>
      <c r="I129" s="2"/>
      <c r="J129" s="629"/>
      <c r="K129" s="629"/>
      <c r="L129" s="629"/>
      <c r="M129" s="629"/>
      <c r="N129" s="629"/>
      <c r="O129" s="629"/>
      <c r="P129" s="629"/>
      <c r="Q129" s="2"/>
      <c r="R129" s="366"/>
      <c r="S129" s="366"/>
      <c r="T129" s="366"/>
      <c r="U129" s="366"/>
      <c r="V129" s="366"/>
      <c r="W129" s="366"/>
      <c r="X129" s="367"/>
      <c r="Y129" s="366"/>
      <c r="Z129" s="367"/>
      <c r="AA129" s="366"/>
      <c r="AB129" s="367"/>
      <c r="AC129" s="366"/>
      <c r="AD129" s="367"/>
      <c r="AE129" s="368"/>
    </row>
    <row r="130" spans="1:31" s="369" customFormat="1" ht="29.25" customHeight="1" x14ac:dyDescent="0.25">
      <c r="A130" s="2"/>
      <c r="B130" s="2"/>
      <c r="C130" s="2"/>
      <c r="D130" s="2"/>
      <c r="E130" s="2"/>
      <c r="F130" s="2"/>
      <c r="G130" s="2"/>
      <c r="H130" s="2"/>
      <c r="I130" s="2"/>
      <c r="J130" s="629"/>
      <c r="K130" s="629"/>
      <c r="L130" s="629"/>
      <c r="M130" s="629"/>
      <c r="N130" s="629"/>
      <c r="O130" s="629"/>
      <c r="P130" s="629"/>
      <c r="Q130" s="2"/>
      <c r="R130" s="366"/>
      <c r="S130" s="366"/>
      <c r="T130" s="366"/>
      <c r="U130" s="366"/>
      <c r="V130" s="366"/>
      <c r="W130" s="366"/>
      <c r="X130" s="367"/>
      <c r="Y130" s="366"/>
      <c r="Z130" s="367"/>
      <c r="AA130" s="366"/>
      <c r="AB130" s="367"/>
      <c r="AC130" s="366"/>
      <c r="AD130" s="367"/>
      <c r="AE130" s="368"/>
    </row>
    <row r="131" spans="1:31" s="369" customFormat="1" ht="29.25" customHeight="1" x14ac:dyDescent="0.25">
      <c r="A131" s="2"/>
      <c r="B131" s="2"/>
      <c r="C131" s="2"/>
      <c r="D131" s="2"/>
      <c r="E131" s="2"/>
      <c r="F131" s="2"/>
      <c r="G131" s="2"/>
      <c r="H131" s="2"/>
      <c r="I131" s="2"/>
      <c r="J131" s="629"/>
      <c r="K131" s="629"/>
      <c r="L131" s="629"/>
      <c r="M131" s="629"/>
      <c r="N131" s="629"/>
      <c r="O131" s="629"/>
      <c r="P131" s="629"/>
      <c r="Q131" s="2"/>
      <c r="R131" s="366"/>
      <c r="S131" s="366"/>
      <c r="T131" s="366"/>
      <c r="U131" s="366"/>
      <c r="V131" s="366"/>
      <c r="W131" s="366"/>
      <c r="X131" s="367"/>
      <c r="Y131" s="366"/>
      <c r="Z131" s="367"/>
      <c r="AA131" s="366"/>
      <c r="AB131" s="367"/>
      <c r="AC131" s="366"/>
      <c r="AD131" s="367"/>
      <c r="AE131" s="368"/>
    </row>
    <row r="132" spans="1:31" s="369" customFormat="1" ht="29.25" customHeight="1" x14ac:dyDescent="0.25">
      <c r="A132" s="2"/>
      <c r="B132" s="2"/>
      <c r="C132" s="2"/>
      <c r="D132" s="2"/>
      <c r="E132" s="2"/>
      <c r="F132" s="2"/>
      <c r="G132" s="2"/>
      <c r="H132" s="2"/>
      <c r="I132" s="2"/>
      <c r="J132" s="629"/>
      <c r="K132" s="629"/>
      <c r="L132" s="629"/>
      <c r="M132" s="629"/>
      <c r="N132" s="629"/>
      <c r="O132" s="629"/>
      <c r="P132" s="629"/>
      <c r="Q132" s="2"/>
      <c r="R132" s="366"/>
      <c r="S132" s="366"/>
      <c r="T132" s="366"/>
      <c r="U132" s="366"/>
      <c r="V132" s="366"/>
      <c r="W132" s="366"/>
      <c r="X132" s="367"/>
      <c r="Y132" s="366"/>
      <c r="Z132" s="367"/>
      <c r="AA132" s="366"/>
      <c r="AB132" s="367"/>
      <c r="AC132" s="366"/>
      <c r="AD132" s="367"/>
      <c r="AE132" s="368"/>
    </row>
    <row r="133" spans="1:31" s="369" customFormat="1" ht="29.25" customHeight="1" x14ac:dyDescent="0.25">
      <c r="A133" s="2"/>
      <c r="B133" s="2"/>
      <c r="C133" s="2"/>
      <c r="D133" s="2"/>
      <c r="E133" s="2"/>
      <c r="F133" s="2"/>
      <c r="G133" s="2"/>
      <c r="H133" s="2"/>
      <c r="I133" s="2"/>
      <c r="J133" s="629"/>
      <c r="K133" s="629"/>
      <c r="L133" s="629"/>
      <c r="M133" s="629"/>
      <c r="N133" s="629"/>
      <c r="O133" s="629"/>
      <c r="P133" s="629"/>
      <c r="Q133" s="2"/>
      <c r="R133" s="366"/>
      <c r="S133" s="366"/>
      <c r="T133" s="366"/>
      <c r="U133" s="366"/>
      <c r="V133" s="366"/>
      <c r="W133" s="366"/>
      <c r="X133" s="367"/>
      <c r="Y133" s="366"/>
      <c r="Z133" s="367"/>
      <c r="AA133" s="366"/>
      <c r="AB133" s="367"/>
      <c r="AC133" s="366"/>
      <c r="AD133" s="367"/>
      <c r="AE133" s="368"/>
    </row>
    <row r="134" spans="1:31" s="369" customFormat="1" ht="29.25" customHeight="1" x14ac:dyDescent="0.25">
      <c r="A134" s="2"/>
      <c r="B134" s="2"/>
      <c r="C134" s="2"/>
      <c r="D134" s="2"/>
      <c r="E134" s="2"/>
      <c r="F134" s="2"/>
      <c r="G134" s="2"/>
      <c r="H134" s="2"/>
      <c r="I134" s="2"/>
      <c r="J134" s="629"/>
      <c r="K134" s="629"/>
      <c r="L134" s="629"/>
      <c r="M134" s="629"/>
      <c r="N134" s="629"/>
      <c r="O134" s="629"/>
      <c r="P134" s="629"/>
      <c r="Q134" s="2"/>
      <c r="R134" s="366"/>
      <c r="S134" s="366"/>
      <c r="T134" s="366"/>
      <c r="U134" s="366"/>
      <c r="V134" s="366"/>
      <c r="W134" s="366"/>
      <c r="X134" s="367"/>
      <c r="Y134" s="366"/>
      <c r="Z134" s="367"/>
      <c r="AA134" s="366"/>
      <c r="AB134" s="367"/>
      <c r="AC134" s="366"/>
      <c r="AD134" s="367"/>
      <c r="AE134" s="368"/>
    </row>
    <row r="135" spans="1:31" s="369" customFormat="1" ht="29.25" customHeight="1" x14ac:dyDescent="0.25">
      <c r="A135" s="2"/>
      <c r="B135" s="2"/>
      <c r="C135" s="2"/>
      <c r="D135" s="2"/>
      <c r="E135" s="2"/>
      <c r="F135" s="2"/>
      <c r="G135" s="2"/>
      <c r="H135" s="2"/>
      <c r="I135" s="2"/>
      <c r="J135" s="629"/>
      <c r="K135" s="629"/>
      <c r="L135" s="629"/>
      <c r="M135" s="629"/>
      <c r="N135" s="629"/>
      <c r="O135" s="629"/>
      <c r="P135" s="629"/>
      <c r="Q135" s="2"/>
      <c r="R135" s="366"/>
      <c r="S135" s="366"/>
      <c r="T135" s="366"/>
      <c r="U135" s="366"/>
      <c r="V135" s="366"/>
      <c r="W135" s="366"/>
      <c r="X135" s="367"/>
      <c r="Y135" s="366"/>
      <c r="Z135" s="367"/>
      <c r="AA135" s="366"/>
      <c r="AB135" s="367"/>
      <c r="AC135" s="366"/>
      <c r="AD135" s="367"/>
      <c r="AE135" s="368"/>
    </row>
    <row r="136" spans="1:31" s="369" customFormat="1" ht="29.25" customHeight="1" x14ac:dyDescent="0.25">
      <c r="A136" s="2"/>
      <c r="B136" s="2"/>
      <c r="C136" s="2"/>
      <c r="D136" s="2"/>
      <c r="E136" s="2"/>
      <c r="F136" s="2"/>
      <c r="G136" s="2"/>
      <c r="H136" s="2"/>
      <c r="I136" s="2"/>
      <c r="J136" s="629"/>
      <c r="K136" s="629"/>
      <c r="L136" s="629"/>
      <c r="M136" s="629"/>
      <c r="N136" s="629"/>
      <c r="O136" s="629"/>
      <c r="P136" s="629"/>
      <c r="Q136" s="2"/>
      <c r="R136" s="366"/>
      <c r="S136" s="366"/>
      <c r="T136" s="366"/>
      <c r="U136" s="366"/>
      <c r="V136" s="366"/>
      <c r="W136" s="366"/>
      <c r="X136" s="367"/>
      <c r="Y136" s="366"/>
      <c r="Z136" s="367"/>
      <c r="AA136" s="366"/>
      <c r="AB136" s="367"/>
      <c r="AC136" s="366"/>
      <c r="AD136" s="367"/>
      <c r="AE136" s="368"/>
    </row>
    <row r="137" spans="1:31" s="369" customFormat="1" ht="29.25" customHeight="1" x14ac:dyDescent="0.25">
      <c r="A137" s="2"/>
      <c r="B137" s="2"/>
      <c r="C137" s="2"/>
      <c r="D137" s="2"/>
      <c r="E137" s="2"/>
      <c r="F137" s="2"/>
      <c r="G137" s="2"/>
      <c r="H137" s="2"/>
      <c r="I137" s="2"/>
      <c r="J137" s="629"/>
      <c r="K137" s="629"/>
      <c r="L137" s="629"/>
      <c r="M137" s="629"/>
      <c r="N137" s="629"/>
      <c r="O137" s="629"/>
      <c r="P137" s="629"/>
      <c r="Q137" s="2"/>
      <c r="R137" s="366"/>
      <c r="S137" s="366"/>
      <c r="T137" s="366"/>
      <c r="U137" s="366"/>
      <c r="V137" s="366"/>
      <c r="W137" s="366"/>
      <c r="X137" s="367"/>
      <c r="Y137" s="366"/>
      <c r="Z137" s="367"/>
      <c r="AA137" s="366"/>
      <c r="AB137" s="367"/>
      <c r="AC137" s="366"/>
      <c r="AD137" s="367"/>
      <c r="AE137" s="368"/>
    </row>
    <row r="138" spans="1:31" s="369" customFormat="1" ht="29.25" customHeight="1" x14ac:dyDescent="0.25">
      <c r="A138" s="2"/>
      <c r="B138" s="2"/>
      <c r="C138" s="2"/>
      <c r="D138" s="2"/>
      <c r="E138" s="2"/>
      <c r="F138" s="2"/>
      <c r="G138" s="2"/>
      <c r="H138" s="2"/>
      <c r="I138" s="2"/>
      <c r="J138" s="629"/>
      <c r="K138" s="629"/>
      <c r="L138" s="629"/>
      <c r="M138" s="629"/>
      <c r="N138" s="629"/>
      <c r="O138" s="629"/>
      <c r="P138" s="629"/>
      <c r="Q138" s="2"/>
      <c r="R138" s="366"/>
      <c r="S138" s="366"/>
      <c r="T138" s="366"/>
      <c r="U138" s="366"/>
      <c r="V138" s="366"/>
      <c r="W138" s="366"/>
      <c r="X138" s="367"/>
      <c r="Y138" s="366"/>
      <c r="Z138" s="367"/>
      <c r="AA138" s="366"/>
      <c r="AB138" s="367"/>
      <c r="AC138" s="366"/>
      <c r="AD138" s="367"/>
      <c r="AE138" s="368"/>
    </row>
    <row r="139" spans="1:31" s="369" customFormat="1" ht="29.25" customHeight="1" x14ac:dyDescent="0.25">
      <c r="A139" s="2"/>
      <c r="B139" s="2"/>
      <c r="C139" s="2"/>
      <c r="D139" s="2"/>
      <c r="E139" s="2"/>
      <c r="F139" s="2"/>
      <c r="G139" s="2"/>
      <c r="H139" s="2"/>
      <c r="I139" s="2"/>
      <c r="J139" s="629"/>
      <c r="K139" s="629"/>
      <c r="L139" s="629"/>
      <c r="M139" s="629"/>
      <c r="N139" s="629"/>
      <c r="O139" s="629"/>
      <c r="P139" s="629"/>
      <c r="Q139" s="2"/>
      <c r="R139" s="366"/>
      <c r="S139" s="366"/>
      <c r="T139" s="366"/>
      <c r="U139" s="366"/>
      <c r="V139" s="366"/>
      <c r="W139" s="366"/>
      <c r="X139" s="367"/>
      <c r="Y139" s="366"/>
      <c r="Z139" s="367"/>
      <c r="AA139" s="366"/>
      <c r="AB139" s="367"/>
      <c r="AC139" s="366"/>
      <c r="AD139" s="367"/>
      <c r="AE139" s="368"/>
    </row>
    <row r="140" spans="1:31" s="369" customFormat="1" ht="29.25" customHeight="1" x14ac:dyDescent="0.25">
      <c r="A140" s="2"/>
      <c r="B140" s="2"/>
      <c r="C140" s="2"/>
      <c r="D140" s="2"/>
      <c r="E140" s="2"/>
      <c r="F140" s="2"/>
      <c r="G140" s="2"/>
      <c r="H140" s="2"/>
      <c r="I140" s="2"/>
      <c r="J140" s="629"/>
      <c r="K140" s="629"/>
      <c r="L140" s="629"/>
      <c r="M140" s="629"/>
      <c r="N140" s="629"/>
      <c r="O140" s="629"/>
      <c r="P140" s="629"/>
      <c r="Q140" s="2"/>
      <c r="R140" s="366"/>
      <c r="S140" s="366"/>
      <c r="T140" s="366"/>
      <c r="U140" s="366"/>
      <c r="V140" s="366"/>
      <c r="W140" s="366"/>
      <c r="X140" s="367"/>
      <c r="Y140" s="366"/>
      <c r="Z140" s="367"/>
      <c r="AA140" s="366"/>
      <c r="AB140" s="367"/>
      <c r="AC140" s="366"/>
      <c r="AD140" s="367"/>
      <c r="AE140" s="368"/>
    </row>
    <row r="141" spans="1:31" s="369" customFormat="1" ht="29.25" customHeight="1" x14ac:dyDescent="0.25">
      <c r="A141" s="2"/>
      <c r="B141" s="2"/>
      <c r="C141" s="2"/>
      <c r="D141" s="2"/>
      <c r="E141" s="2"/>
      <c r="F141" s="2"/>
      <c r="G141" s="2"/>
      <c r="H141" s="2"/>
      <c r="I141" s="2"/>
      <c r="J141" s="629"/>
      <c r="K141" s="629"/>
      <c r="L141" s="629"/>
      <c r="M141" s="629"/>
      <c r="N141" s="629"/>
      <c r="O141" s="629"/>
      <c r="P141" s="629"/>
      <c r="Q141" s="2"/>
      <c r="R141" s="366"/>
      <c r="S141" s="366"/>
      <c r="T141" s="366"/>
      <c r="U141" s="366"/>
      <c r="V141" s="366"/>
      <c r="W141" s="366"/>
      <c r="X141" s="367"/>
      <c r="Y141" s="366"/>
      <c r="Z141" s="367"/>
      <c r="AA141" s="366"/>
      <c r="AB141" s="367"/>
      <c r="AC141" s="366"/>
      <c r="AD141" s="367"/>
      <c r="AE141" s="368"/>
    </row>
    <row r="142" spans="1:31" s="369" customFormat="1" ht="29.25" customHeight="1" x14ac:dyDescent="0.25">
      <c r="A142" s="2"/>
      <c r="B142" s="2"/>
      <c r="C142" s="2"/>
      <c r="D142" s="2"/>
      <c r="E142" s="2"/>
      <c r="F142" s="2"/>
      <c r="G142" s="2"/>
      <c r="H142" s="2"/>
      <c r="I142" s="2"/>
      <c r="J142" s="629"/>
      <c r="K142" s="629"/>
      <c r="L142" s="629"/>
      <c r="M142" s="629"/>
      <c r="N142" s="629"/>
      <c r="O142" s="629"/>
      <c r="P142" s="629"/>
      <c r="Q142" s="2"/>
      <c r="R142" s="366"/>
      <c r="S142" s="366"/>
      <c r="T142" s="366"/>
      <c r="U142" s="366"/>
      <c r="V142" s="366"/>
      <c r="W142" s="366"/>
      <c r="X142" s="367"/>
      <c r="Y142" s="366"/>
      <c r="Z142" s="367"/>
      <c r="AA142" s="366"/>
      <c r="AB142" s="367"/>
      <c r="AC142" s="366"/>
      <c r="AD142" s="367"/>
      <c r="AE142" s="368"/>
    </row>
    <row r="143" spans="1:31" s="369" customFormat="1" ht="29.25" customHeight="1" x14ac:dyDescent="0.25">
      <c r="A143" s="2"/>
      <c r="B143" s="2"/>
      <c r="C143" s="2"/>
      <c r="D143" s="2"/>
      <c r="E143" s="2"/>
      <c r="F143" s="2"/>
      <c r="G143" s="2"/>
      <c r="H143" s="2"/>
      <c r="I143" s="2"/>
      <c r="J143" s="629"/>
      <c r="K143" s="629"/>
      <c r="L143" s="629"/>
      <c r="M143" s="629"/>
      <c r="N143" s="629"/>
      <c r="O143" s="629"/>
      <c r="P143" s="629"/>
      <c r="Q143" s="2"/>
      <c r="R143" s="366"/>
      <c r="S143" s="366"/>
      <c r="T143" s="366"/>
      <c r="U143" s="366"/>
      <c r="V143" s="366"/>
      <c r="W143" s="366"/>
      <c r="X143" s="367"/>
      <c r="Y143" s="366"/>
      <c r="Z143" s="367"/>
      <c r="AA143" s="366"/>
      <c r="AB143" s="367"/>
      <c r="AC143" s="366"/>
      <c r="AD143" s="367"/>
      <c r="AE143" s="368"/>
    </row>
    <row r="144" spans="1:31" s="369" customFormat="1" ht="29.25" customHeight="1" x14ac:dyDescent="0.25">
      <c r="A144" s="2"/>
      <c r="B144" s="2"/>
      <c r="C144" s="2"/>
      <c r="D144" s="2"/>
      <c r="E144" s="2"/>
      <c r="F144" s="2"/>
      <c r="G144" s="2"/>
      <c r="H144" s="2"/>
      <c r="I144" s="2"/>
      <c r="J144" s="629"/>
      <c r="K144" s="629"/>
      <c r="L144" s="629"/>
      <c r="M144" s="629"/>
      <c r="N144" s="629"/>
      <c r="O144" s="629"/>
      <c r="P144" s="629"/>
      <c r="Q144" s="2"/>
      <c r="R144" s="366"/>
      <c r="S144" s="366"/>
      <c r="T144" s="366"/>
      <c r="U144" s="366"/>
      <c r="V144" s="366"/>
      <c r="W144" s="366"/>
      <c r="X144" s="367"/>
      <c r="Y144" s="366"/>
      <c r="Z144" s="367"/>
      <c r="AA144" s="366"/>
      <c r="AB144" s="367"/>
      <c r="AC144" s="366"/>
      <c r="AD144" s="367"/>
      <c r="AE144" s="368"/>
    </row>
    <row r="145" spans="1:31" s="369" customFormat="1" ht="29.25" customHeight="1" x14ac:dyDescent="0.25">
      <c r="A145" s="2"/>
      <c r="B145" s="2"/>
      <c r="C145" s="2"/>
      <c r="D145" s="2"/>
      <c r="E145" s="2"/>
      <c r="F145" s="2"/>
      <c r="G145" s="2"/>
      <c r="H145" s="2"/>
      <c r="I145" s="2"/>
      <c r="J145" s="629"/>
      <c r="K145" s="629"/>
      <c r="L145" s="629"/>
      <c r="M145" s="629"/>
      <c r="N145" s="629"/>
      <c r="O145" s="629"/>
      <c r="P145" s="629"/>
      <c r="Q145" s="2"/>
      <c r="R145" s="366"/>
      <c r="S145" s="366"/>
      <c r="T145" s="366"/>
      <c r="U145" s="366"/>
      <c r="V145" s="366"/>
      <c r="W145" s="366"/>
      <c r="X145" s="367"/>
      <c r="Y145" s="366"/>
      <c r="Z145" s="367"/>
      <c r="AA145" s="366"/>
      <c r="AB145" s="367"/>
      <c r="AC145" s="366"/>
      <c r="AD145" s="367"/>
      <c r="AE145" s="368"/>
    </row>
    <row r="146" spans="1:31" s="369" customFormat="1" ht="29.25" customHeight="1" x14ac:dyDescent="0.25">
      <c r="A146" s="2"/>
      <c r="B146" s="2"/>
      <c r="C146" s="2"/>
      <c r="D146" s="2"/>
      <c r="E146" s="2"/>
      <c r="F146" s="2"/>
      <c r="G146" s="2"/>
      <c r="H146" s="2"/>
      <c r="I146" s="2"/>
      <c r="J146" s="629"/>
      <c r="K146" s="629"/>
      <c r="L146" s="629"/>
      <c r="M146" s="629"/>
      <c r="N146" s="629"/>
      <c r="O146" s="629"/>
      <c r="P146" s="629"/>
      <c r="Q146" s="2"/>
      <c r="R146" s="366"/>
      <c r="S146" s="366"/>
      <c r="T146" s="366"/>
      <c r="U146" s="366"/>
      <c r="V146" s="366"/>
      <c r="W146" s="366"/>
      <c r="X146" s="367"/>
      <c r="Y146" s="366"/>
      <c r="Z146" s="367"/>
      <c r="AA146" s="366"/>
      <c r="AB146" s="367"/>
      <c r="AC146" s="366"/>
      <c r="AD146" s="367"/>
      <c r="AE146" s="368"/>
    </row>
    <row r="147" spans="1:31" s="369" customFormat="1" ht="29.25" customHeight="1" x14ac:dyDescent="0.25">
      <c r="A147" s="2"/>
      <c r="B147" s="2"/>
      <c r="C147" s="2"/>
      <c r="D147" s="2"/>
      <c r="E147" s="2"/>
      <c r="F147" s="2"/>
      <c r="G147" s="2"/>
      <c r="H147" s="2"/>
      <c r="I147" s="2"/>
      <c r="J147" s="629"/>
      <c r="K147" s="629"/>
      <c r="L147" s="629"/>
      <c r="M147" s="629"/>
      <c r="N147" s="629"/>
      <c r="O147" s="629"/>
      <c r="P147" s="629"/>
      <c r="Q147" s="2"/>
      <c r="R147" s="366"/>
      <c r="S147" s="366"/>
      <c r="T147" s="366"/>
      <c r="U147" s="366"/>
      <c r="V147" s="366"/>
      <c r="W147" s="366"/>
      <c r="X147" s="367"/>
      <c r="Y147" s="366"/>
      <c r="Z147" s="367"/>
      <c r="AA147" s="366"/>
      <c r="AB147" s="367"/>
      <c r="AC147" s="366"/>
      <c r="AD147" s="367"/>
      <c r="AE147" s="368"/>
    </row>
    <row r="148" spans="1:31" s="369" customFormat="1" ht="29.25" customHeight="1" x14ac:dyDescent="0.25">
      <c r="A148" s="2"/>
      <c r="B148" s="2"/>
      <c r="C148" s="2"/>
      <c r="D148" s="2"/>
      <c r="E148" s="2"/>
      <c r="F148" s="2"/>
      <c r="G148" s="2"/>
      <c r="H148" s="2"/>
      <c r="I148" s="2"/>
      <c r="J148" s="629"/>
      <c r="K148" s="629"/>
      <c r="L148" s="629"/>
      <c r="M148" s="629"/>
      <c r="N148" s="629"/>
      <c r="O148" s="629"/>
      <c r="P148" s="629"/>
      <c r="Q148" s="2"/>
      <c r="R148" s="366"/>
      <c r="S148" s="366"/>
      <c r="T148" s="366"/>
      <c r="U148" s="366"/>
      <c r="V148" s="366"/>
      <c r="W148" s="366"/>
      <c r="X148" s="367"/>
      <c r="Y148" s="366"/>
      <c r="Z148" s="367"/>
      <c r="AA148" s="366"/>
      <c r="AB148" s="367"/>
      <c r="AC148" s="366"/>
      <c r="AD148" s="367"/>
      <c r="AE148" s="368"/>
    </row>
    <row r="149" spans="1:31" s="369" customFormat="1" ht="29.25" customHeight="1" x14ac:dyDescent="0.25">
      <c r="A149" s="2"/>
      <c r="B149" s="2"/>
      <c r="C149" s="2"/>
      <c r="D149" s="2"/>
      <c r="E149" s="2"/>
      <c r="F149" s="2"/>
      <c r="G149" s="2"/>
      <c r="H149" s="2"/>
      <c r="I149" s="2"/>
      <c r="J149" s="629"/>
      <c r="K149" s="629"/>
      <c r="L149" s="629"/>
      <c r="M149" s="629"/>
      <c r="N149" s="629"/>
      <c r="O149" s="629"/>
      <c r="P149" s="629"/>
      <c r="Q149" s="2"/>
      <c r="R149" s="366"/>
      <c r="S149" s="366"/>
      <c r="T149" s="366"/>
      <c r="U149" s="366"/>
      <c r="V149" s="366"/>
      <c r="W149" s="366"/>
      <c r="X149" s="367"/>
      <c r="Y149" s="366"/>
      <c r="Z149" s="367"/>
      <c r="AA149" s="366"/>
      <c r="AB149" s="367"/>
      <c r="AC149" s="366"/>
      <c r="AD149" s="367"/>
      <c r="AE149" s="368"/>
    </row>
    <row r="150" spans="1:31" s="369" customFormat="1" ht="29.25" customHeight="1" x14ac:dyDescent="0.25">
      <c r="A150" s="2"/>
      <c r="B150" s="2"/>
      <c r="C150" s="2"/>
      <c r="D150" s="2"/>
      <c r="E150" s="2"/>
      <c r="F150" s="2"/>
      <c r="G150" s="2"/>
      <c r="H150" s="2"/>
      <c r="I150" s="2"/>
      <c r="J150" s="629"/>
      <c r="K150" s="629"/>
      <c r="L150" s="629"/>
      <c r="M150" s="629"/>
      <c r="N150" s="629"/>
      <c r="O150" s="629"/>
      <c r="P150" s="629"/>
      <c r="Q150" s="2"/>
      <c r="R150" s="366"/>
      <c r="S150" s="366"/>
      <c r="T150" s="366"/>
      <c r="U150" s="366"/>
      <c r="V150" s="366"/>
      <c r="W150" s="366"/>
      <c r="X150" s="367"/>
      <c r="Y150" s="366"/>
      <c r="Z150" s="367"/>
      <c r="AA150" s="366"/>
      <c r="AB150" s="367"/>
      <c r="AC150" s="366"/>
      <c r="AD150" s="367"/>
      <c r="AE150" s="368"/>
    </row>
    <row r="151" spans="1:31" s="369" customFormat="1" ht="29.25" customHeight="1" x14ac:dyDescent="0.25">
      <c r="A151" s="2"/>
      <c r="B151" s="2"/>
      <c r="C151" s="2"/>
      <c r="D151" s="2"/>
      <c r="E151" s="2"/>
      <c r="F151" s="2"/>
      <c r="G151" s="2"/>
      <c r="H151" s="2"/>
      <c r="I151" s="2"/>
      <c r="J151" s="629"/>
      <c r="K151" s="629"/>
      <c r="L151" s="629"/>
      <c r="M151" s="629"/>
      <c r="N151" s="629"/>
      <c r="O151" s="629"/>
      <c r="P151" s="629"/>
      <c r="Q151" s="2"/>
      <c r="R151" s="366"/>
      <c r="S151" s="366"/>
      <c r="T151" s="366"/>
      <c r="U151" s="366"/>
      <c r="V151" s="366"/>
      <c r="W151" s="366"/>
      <c r="X151" s="367"/>
      <c r="Y151" s="366"/>
      <c r="Z151" s="367"/>
      <c r="AA151" s="366"/>
      <c r="AB151" s="367"/>
      <c r="AC151" s="366"/>
      <c r="AD151" s="367"/>
      <c r="AE151" s="368"/>
    </row>
    <row r="152" spans="1:31" s="369" customFormat="1" ht="29.25" customHeight="1" x14ac:dyDescent="0.25">
      <c r="A152" s="2"/>
      <c r="B152" s="2"/>
      <c r="C152" s="2"/>
      <c r="D152" s="2"/>
      <c r="E152" s="2"/>
      <c r="F152" s="2"/>
      <c r="G152" s="2"/>
      <c r="H152" s="2"/>
      <c r="I152" s="2"/>
      <c r="J152" s="629"/>
      <c r="K152" s="629"/>
      <c r="L152" s="629"/>
      <c r="M152" s="629"/>
      <c r="N152" s="629"/>
      <c r="O152" s="629"/>
      <c r="P152" s="629"/>
      <c r="Q152" s="2"/>
      <c r="R152" s="366"/>
      <c r="S152" s="366"/>
      <c r="T152" s="366"/>
      <c r="U152" s="366"/>
      <c r="V152" s="366"/>
      <c r="W152" s="366"/>
      <c r="X152" s="367"/>
      <c r="Y152" s="366"/>
      <c r="Z152" s="367"/>
      <c r="AA152" s="366"/>
      <c r="AB152" s="367"/>
      <c r="AC152" s="366"/>
      <c r="AD152" s="367"/>
      <c r="AE152" s="368"/>
    </row>
    <row r="153" spans="1:31" s="369" customFormat="1" ht="29.25" customHeight="1" x14ac:dyDescent="0.25">
      <c r="A153" s="2"/>
      <c r="B153" s="2"/>
      <c r="C153" s="2"/>
      <c r="D153" s="2"/>
      <c r="E153" s="2"/>
      <c r="F153" s="2"/>
      <c r="G153" s="2"/>
      <c r="H153" s="2"/>
      <c r="I153" s="2"/>
      <c r="J153" s="629"/>
      <c r="K153" s="629"/>
      <c r="L153" s="629"/>
      <c r="M153" s="629"/>
      <c r="N153" s="629"/>
      <c r="O153" s="629"/>
      <c r="P153" s="629"/>
      <c r="Q153" s="2"/>
      <c r="R153" s="366"/>
      <c r="S153" s="366"/>
      <c r="T153" s="366"/>
      <c r="U153" s="366"/>
      <c r="V153" s="366"/>
      <c r="W153" s="366"/>
      <c r="X153" s="367"/>
      <c r="Y153" s="366"/>
      <c r="Z153" s="367"/>
      <c r="AA153" s="366"/>
      <c r="AB153" s="367"/>
      <c r="AC153" s="366"/>
      <c r="AD153" s="367"/>
      <c r="AE153" s="368"/>
    </row>
    <row r="154" spans="1:31" s="369" customFormat="1" ht="29.25" customHeight="1" x14ac:dyDescent="0.25">
      <c r="A154" s="2"/>
      <c r="B154" s="2"/>
      <c r="C154" s="2"/>
      <c r="D154" s="2"/>
      <c r="E154" s="2"/>
      <c r="F154" s="2"/>
      <c r="G154" s="2"/>
      <c r="H154" s="2"/>
      <c r="I154" s="2"/>
      <c r="J154" s="629"/>
      <c r="K154" s="629"/>
      <c r="L154" s="629"/>
      <c r="M154" s="629"/>
      <c r="N154" s="629"/>
      <c r="O154" s="629"/>
      <c r="P154" s="629"/>
      <c r="Q154" s="2"/>
      <c r="R154" s="366"/>
      <c r="S154" s="366"/>
      <c r="T154" s="366"/>
      <c r="U154" s="366"/>
      <c r="V154" s="366"/>
      <c r="W154" s="366"/>
      <c r="X154" s="367"/>
      <c r="Y154" s="366"/>
      <c r="Z154" s="367"/>
      <c r="AA154" s="366"/>
      <c r="AB154" s="367"/>
      <c r="AC154" s="366"/>
      <c r="AD154" s="367"/>
      <c r="AE154" s="368"/>
    </row>
    <row r="155" spans="1:31" s="369" customFormat="1" ht="29.25" customHeight="1" x14ac:dyDescent="0.25">
      <c r="A155" s="2"/>
      <c r="B155" s="2"/>
      <c r="C155" s="2"/>
      <c r="D155" s="2"/>
      <c r="E155" s="2"/>
      <c r="F155" s="2"/>
      <c r="G155" s="2"/>
      <c r="H155" s="2"/>
      <c r="I155" s="2"/>
      <c r="J155" s="629"/>
      <c r="K155" s="629"/>
      <c r="L155" s="629"/>
      <c r="M155" s="629"/>
      <c r="N155" s="629"/>
      <c r="O155" s="629"/>
      <c r="P155" s="629"/>
      <c r="Q155" s="2"/>
      <c r="R155" s="366"/>
      <c r="S155" s="366"/>
      <c r="T155" s="366"/>
      <c r="U155" s="366"/>
      <c r="V155" s="366"/>
      <c r="W155" s="366"/>
      <c r="X155" s="367"/>
      <c r="Y155" s="366"/>
      <c r="Z155" s="367"/>
      <c r="AA155" s="366"/>
      <c r="AB155" s="367"/>
      <c r="AC155" s="366"/>
      <c r="AD155" s="367"/>
      <c r="AE155" s="368"/>
    </row>
    <row r="156" spans="1:31" s="369" customFormat="1" ht="29.25" customHeight="1" x14ac:dyDescent="0.25">
      <c r="A156" s="2"/>
      <c r="B156" s="2"/>
      <c r="C156" s="2"/>
      <c r="D156" s="2"/>
      <c r="E156" s="2"/>
      <c r="F156" s="2"/>
      <c r="G156" s="2"/>
      <c r="H156" s="2"/>
      <c r="I156" s="2"/>
      <c r="J156" s="629"/>
      <c r="K156" s="629"/>
      <c r="L156" s="629"/>
      <c r="M156" s="629"/>
      <c r="N156" s="629"/>
      <c r="O156" s="629"/>
      <c r="P156" s="629"/>
      <c r="Q156" s="2"/>
      <c r="R156" s="366"/>
      <c r="S156" s="366"/>
      <c r="T156" s="366"/>
      <c r="U156" s="366"/>
      <c r="V156" s="366"/>
      <c r="W156" s="366"/>
      <c r="X156" s="367"/>
      <c r="Y156" s="366"/>
      <c r="Z156" s="367"/>
      <c r="AA156" s="366"/>
      <c r="AB156" s="367"/>
      <c r="AC156" s="366"/>
      <c r="AD156" s="367"/>
      <c r="AE156" s="368"/>
    </row>
    <row r="157" spans="1:31" s="369" customFormat="1" ht="29.25" customHeight="1" x14ac:dyDescent="0.25">
      <c r="A157" s="2"/>
      <c r="B157" s="2"/>
      <c r="C157" s="2"/>
      <c r="D157" s="2"/>
      <c r="E157" s="2"/>
      <c r="F157" s="2"/>
      <c r="G157" s="2"/>
      <c r="H157" s="2"/>
      <c r="I157" s="2"/>
      <c r="J157" s="629"/>
      <c r="K157" s="629"/>
      <c r="L157" s="629"/>
      <c r="M157" s="629"/>
      <c r="N157" s="629"/>
      <c r="O157" s="629"/>
      <c r="P157" s="629"/>
      <c r="Q157" s="2"/>
      <c r="R157" s="366"/>
      <c r="S157" s="366"/>
      <c r="T157" s="366"/>
      <c r="U157" s="366"/>
      <c r="V157" s="366"/>
      <c r="W157" s="366"/>
      <c r="X157" s="367"/>
      <c r="Y157" s="366"/>
      <c r="Z157" s="367"/>
      <c r="AA157" s="366"/>
      <c r="AB157" s="367"/>
      <c r="AC157" s="366"/>
      <c r="AD157" s="367"/>
      <c r="AE157" s="368"/>
    </row>
    <row r="158" spans="1:31" s="369" customFormat="1" ht="29.25" customHeight="1" x14ac:dyDescent="0.25">
      <c r="A158" s="2"/>
      <c r="B158" s="2"/>
      <c r="C158" s="2"/>
      <c r="D158" s="2"/>
      <c r="E158" s="2"/>
      <c r="F158" s="2"/>
      <c r="G158" s="2"/>
      <c r="H158" s="2"/>
      <c r="I158" s="2"/>
      <c r="J158" s="629"/>
      <c r="K158" s="629"/>
      <c r="L158" s="629"/>
      <c r="M158" s="629"/>
      <c r="N158" s="629"/>
      <c r="O158" s="629"/>
      <c r="P158" s="629"/>
      <c r="Q158" s="2"/>
      <c r="R158" s="366"/>
      <c r="S158" s="366"/>
      <c r="T158" s="366"/>
      <c r="U158" s="366"/>
      <c r="V158" s="366"/>
      <c r="W158" s="366"/>
      <c r="X158" s="367"/>
      <c r="Y158" s="366"/>
      <c r="Z158" s="367"/>
      <c r="AA158" s="366"/>
      <c r="AB158" s="367"/>
      <c r="AC158" s="366"/>
      <c r="AD158" s="367"/>
      <c r="AE158" s="368"/>
    </row>
    <row r="159" spans="1:31" s="369" customFormat="1" ht="29.25" customHeight="1" x14ac:dyDescent="0.25">
      <c r="A159" s="2"/>
      <c r="B159" s="2"/>
      <c r="C159" s="2"/>
      <c r="D159" s="2"/>
      <c r="E159" s="2"/>
      <c r="F159" s="2"/>
      <c r="G159" s="2"/>
      <c r="H159" s="2"/>
      <c r="I159" s="2"/>
      <c r="J159" s="629"/>
      <c r="K159" s="629"/>
      <c r="L159" s="629"/>
      <c r="M159" s="629"/>
      <c r="N159" s="629"/>
      <c r="O159" s="629"/>
      <c r="P159" s="629"/>
      <c r="Q159" s="2"/>
      <c r="R159" s="366"/>
      <c r="S159" s="366"/>
      <c r="T159" s="366"/>
      <c r="U159" s="366"/>
      <c r="V159" s="366"/>
      <c r="W159" s="366"/>
      <c r="X159" s="367"/>
      <c r="Y159" s="366"/>
      <c r="Z159" s="367"/>
      <c r="AA159" s="366"/>
      <c r="AB159" s="367"/>
      <c r="AC159" s="366"/>
      <c r="AD159" s="367"/>
      <c r="AE159" s="368"/>
    </row>
    <row r="160" spans="1:31" s="369" customFormat="1" ht="29.25" customHeight="1" x14ac:dyDescent="0.25">
      <c r="A160" s="2"/>
      <c r="B160" s="2"/>
      <c r="C160" s="2"/>
      <c r="D160" s="2"/>
      <c r="E160" s="2"/>
      <c r="F160" s="2"/>
      <c r="G160" s="2"/>
      <c r="H160" s="2"/>
      <c r="I160" s="2"/>
      <c r="J160" s="629"/>
      <c r="K160" s="629"/>
      <c r="L160" s="629"/>
      <c r="M160" s="629"/>
      <c r="N160" s="629"/>
      <c r="O160" s="629"/>
      <c r="P160" s="629"/>
      <c r="Q160" s="2"/>
      <c r="R160" s="366"/>
      <c r="S160" s="366"/>
      <c r="T160" s="366"/>
      <c r="U160" s="366"/>
      <c r="V160" s="366"/>
      <c r="W160" s="366"/>
      <c r="X160" s="367"/>
      <c r="Y160" s="366"/>
      <c r="Z160" s="367"/>
      <c r="AA160" s="366"/>
      <c r="AB160" s="367"/>
      <c r="AC160" s="366"/>
      <c r="AD160" s="367"/>
      <c r="AE160" s="368"/>
    </row>
    <row r="161" spans="1:31" s="369" customFormat="1" ht="29.25" customHeight="1" x14ac:dyDescent="0.25">
      <c r="A161" s="2"/>
      <c r="B161" s="2"/>
      <c r="C161" s="2"/>
      <c r="D161" s="2"/>
      <c r="E161" s="2"/>
      <c r="F161" s="2"/>
      <c r="G161" s="2"/>
      <c r="H161" s="2"/>
      <c r="I161" s="2"/>
      <c r="J161" s="629"/>
      <c r="K161" s="629"/>
      <c r="L161" s="629"/>
      <c r="M161" s="629"/>
      <c r="N161" s="629"/>
      <c r="O161" s="629"/>
      <c r="P161" s="629"/>
      <c r="Q161" s="2"/>
      <c r="R161" s="366"/>
      <c r="S161" s="366"/>
      <c r="T161" s="366"/>
      <c r="U161" s="366"/>
      <c r="V161" s="366"/>
      <c r="W161" s="366"/>
      <c r="X161" s="367"/>
      <c r="Y161" s="366"/>
      <c r="Z161" s="367"/>
      <c r="AA161" s="366"/>
      <c r="AB161" s="367"/>
      <c r="AC161" s="366"/>
      <c r="AD161" s="367"/>
      <c r="AE161" s="368"/>
    </row>
    <row r="162" spans="1:31" s="369" customFormat="1" ht="29.25" customHeight="1" x14ac:dyDescent="0.25">
      <c r="A162" s="2"/>
      <c r="B162" s="2"/>
      <c r="C162" s="2"/>
      <c r="D162" s="2"/>
      <c r="E162" s="2"/>
      <c r="F162" s="2"/>
      <c r="G162" s="2"/>
      <c r="H162" s="2"/>
      <c r="I162" s="2"/>
      <c r="J162" s="629"/>
      <c r="K162" s="629"/>
      <c r="L162" s="629"/>
      <c r="M162" s="629"/>
      <c r="N162" s="629"/>
      <c r="O162" s="629"/>
      <c r="P162" s="629"/>
      <c r="Q162" s="2"/>
      <c r="R162" s="366"/>
      <c r="S162" s="366"/>
      <c r="T162" s="366"/>
      <c r="U162" s="366"/>
      <c r="V162" s="366"/>
      <c r="W162" s="366"/>
      <c r="X162" s="367"/>
      <c r="Y162" s="366"/>
      <c r="Z162" s="367"/>
      <c r="AA162" s="366"/>
      <c r="AB162" s="367"/>
      <c r="AC162" s="366"/>
      <c r="AD162" s="367"/>
      <c r="AE162" s="368"/>
    </row>
    <row r="163" spans="1:31" s="369" customFormat="1" ht="29.25" customHeight="1" x14ac:dyDescent="0.25">
      <c r="A163" s="2"/>
      <c r="B163" s="2"/>
      <c r="C163" s="2"/>
      <c r="D163" s="2"/>
      <c r="E163" s="2"/>
      <c r="F163" s="2"/>
      <c r="G163" s="2"/>
      <c r="H163" s="2"/>
      <c r="I163" s="2"/>
      <c r="J163" s="629"/>
      <c r="K163" s="629"/>
      <c r="L163" s="629"/>
      <c r="M163" s="629"/>
      <c r="N163" s="629"/>
      <c r="O163" s="629"/>
      <c r="P163" s="629"/>
      <c r="Q163" s="2"/>
      <c r="R163" s="366"/>
      <c r="S163" s="366"/>
      <c r="T163" s="366"/>
      <c r="U163" s="366"/>
      <c r="V163" s="366"/>
      <c r="W163" s="366"/>
      <c r="X163" s="367"/>
      <c r="Y163" s="366"/>
      <c r="Z163" s="367"/>
      <c r="AA163" s="366"/>
      <c r="AB163" s="367"/>
      <c r="AC163" s="366"/>
      <c r="AD163" s="367"/>
      <c r="AE163" s="368"/>
    </row>
    <row r="164" spans="1:31" s="369" customFormat="1" ht="29.25" customHeight="1" x14ac:dyDescent="0.25">
      <c r="A164" s="2"/>
      <c r="B164" s="2"/>
      <c r="C164" s="2"/>
      <c r="D164" s="2"/>
      <c r="E164" s="2"/>
      <c r="F164" s="2"/>
      <c r="G164" s="2"/>
      <c r="H164" s="2"/>
      <c r="I164" s="2"/>
      <c r="J164" s="629"/>
      <c r="K164" s="629"/>
      <c r="L164" s="629"/>
      <c r="M164" s="629"/>
      <c r="N164" s="629"/>
      <c r="O164" s="629"/>
      <c r="P164" s="629"/>
      <c r="Q164" s="2"/>
      <c r="R164" s="366"/>
      <c r="S164" s="366"/>
      <c r="T164" s="366"/>
      <c r="U164" s="366"/>
      <c r="V164" s="366"/>
      <c r="W164" s="366"/>
      <c r="X164" s="367"/>
      <c r="Y164" s="366"/>
      <c r="Z164" s="367"/>
      <c r="AA164" s="366"/>
      <c r="AB164" s="367"/>
      <c r="AC164" s="366"/>
      <c r="AD164" s="367"/>
      <c r="AE164" s="368"/>
    </row>
    <row r="165" spans="1:31" s="369" customFormat="1" ht="29.25" customHeight="1" x14ac:dyDescent="0.25">
      <c r="A165" s="2"/>
      <c r="B165" s="2"/>
      <c r="C165" s="2"/>
      <c r="D165" s="2"/>
      <c r="E165" s="2"/>
      <c r="F165" s="2"/>
      <c r="G165" s="2"/>
      <c r="H165" s="2"/>
      <c r="I165" s="2"/>
      <c r="J165" s="629"/>
      <c r="K165" s="629"/>
      <c r="L165" s="629"/>
      <c r="M165" s="629"/>
      <c r="N165" s="629"/>
      <c r="O165" s="629"/>
      <c r="P165" s="629"/>
      <c r="Q165" s="2"/>
      <c r="R165" s="366"/>
      <c r="S165" s="366"/>
      <c r="T165" s="366"/>
      <c r="U165" s="366"/>
      <c r="V165" s="366"/>
      <c r="W165" s="366"/>
      <c r="X165" s="367"/>
      <c r="Y165" s="366"/>
      <c r="Z165" s="367"/>
      <c r="AA165" s="366"/>
      <c r="AB165" s="367"/>
      <c r="AC165" s="366"/>
      <c r="AD165" s="367"/>
      <c r="AE165" s="368"/>
    </row>
    <row r="166" spans="1:31" s="369" customFormat="1" ht="29.25" customHeight="1" x14ac:dyDescent="0.25">
      <c r="A166" s="2"/>
      <c r="B166" s="2"/>
      <c r="C166" s="2"/>
      <c r="D166" s="2"/>
      <c r="E166" s="2"/>
      <c r="F166" s="2"/>
      <c r="G166" s="2"/>
      <c r="H166" s="2"/>
      <c r="I166" s="2"/>
      <c r="J166" s="629"/>
      <c r="K166" s="629"/>
      <c r="L166" s="629"/>
      <c r="M166" s="629"/>
      <c r="N166" s="629"/>
      <c r="O166" s="629"/>
      <c r="P166" s="629"/>
      <c r="Q166" s="2"/>
      <c r="R166" s="366"/>
      <c r="S166" s="366"/>
      <c r="T166" s="366"/>
      <c r="U166" s="366"/>
      <c r="V166" s="366"/>
      <c r="W166" s="366"/>
      <c r="X166" s="367"/>
      <c r="Y166" s="366"/>
      <c r="Z166" s="367"/>
      <c r="AA166" s="366"/>
      <c r="AB166" s="367"/>
      <c r="AC166" s="366"/>
      <c r="AD166" s="367"/>
      <c r="AE166" s="368"/>
    </row>
    <row r="167" spans="1:31" s="369" customFormat="1" ht="29.25" customHeight="1" x14ac:dyDescent="0.25">
      <c r="A167" s="2"/>
      <c r="B167" s="2"/>
      <c r="C167" s="2"/>
      <c r="D167" s="2"/>
      <c r="E167" s="2"/>
      <c r="F167" s="2"/>
      <c r="G167" s="2"/>
      <c r="H167" s="2"/>
      <c r="I167" s="2"/>
      <c r="J167" s="629"/>
      <c r="K167" s="629"/>
      <c r="L167" s="629"/>
      <c r="M167" s="629"/>
      <c r="N167" s="629"/>
      <c r="O167" s="629"/>
      <c r="P167" s="629"/>
      <c r="Q167" s="2"/>
      <c r="R167" s="366"/>
      <c r="S167" s="366"/>
      <c r="T167" s="366"/>
      <c r="U167" s="366"/>
      <c r="V167" s="366"/>
      <c r="W167" s="366"/>
      <c r="X167" s="367"/>
      <c r="Y167" s="366"/>
      <c r="Z167" s="367"/>
      <c r="AA167" s="366"/>
      <c r="AB167" s="367"/>
      <c r="AC167" s="366"/>
      <c r="AD167" s="367"/>
      <c r="AE167" s="368"/>
    </row>
    <row r="168" spans="1:31" s="369" customFormat="1" ht="29.25" customHeight="1" x14ac:dyDescent="0.25">
      <c r="A168" s="2"/>
      <c r="B168" s="2"/>
      <c r="C168" s="2"/>
      <c r="D168" s="2"/>
      <c r="E168" s="2"/>
      <c r="F168" s="2"/>
      <c r="G168" s="2"/>
      <c r="H168" s="2"/>
      <c r="I168" s="2"/>
      <c r="J168" s="629"/>
      <c r="K168" s="629"/>
      <c r="L168" s="629"/>
      <c r="M168" s="629"/>
      <c r="N168" s="629"/>
      <c r="O168" s="629"/>
      <c r="P168" s="629"/>
      <c r="Q168" s="2"/>
      <c r="R168" s="366"/>
      <c r="S168" s="366"/>
      <c r="T168" s="366"/>
      <c r="U168" s="366"/>
      <c r="V168" s="366"/>
      <c r="W168" s="366"/>
      <c r="X168" s="367"/>
      <c r="Y168" s="366"/>
      <c r="Z168" s="367"/>
      <c r="AA168" s="366"/>
      <c r="AB168" s="367"/>
      <c r="AC168" s="366"/>
      <c r="AD168" s="367"/>
      <c r="AE168" s="368"/>
    </row>
    <row r="169" spans="1:31" s="369" customFormat="1" ht="29.25" customHeight="1" x14ac:dyDescent="0.25">
      <c r="A169" s="2"/>
      <c r="B169" s="2"/>
      <c r="C169" s="2"/>
      <c r="D169" s="2"/>
      <c r="E169" s="2"/>
      <c r="F169" s="2"/>
      <c r="G169" s="2"/>
      <c r="H169" s="2"/>
      <c r="I169" s="2"/>
      <c r="J169" s="629"/>
      <c r="K169" s="629"/>
      <c r="L169" s="629"/>
      <c r="M169" s="629"/>
      <c r="N169" s="629"/>
      <c r="O169" s="629"/>
      <c r="P169" s="629"/>
      <c r="Q169" s="2"/>
      <c r="R169" s="366"/>
      <c r="S169" s="366"/>
      <c r="T169" s="366"/>
      <c r="U169" s="366"/>
      <c r="V169" s="366"/>
      <c r="W169" s="366"/>
      <c r="X169" s="367"/>
      <c r="Y169" s="366"/>
      <c r="Z169" s="367"/>
      <c r="AA169" s="366"/>
      <c r="AB169" s="367"/>
      <c r="AC169" s="366"/>
      <c r="AD169" s="367"/>
      <c r="AE169" s="368"/>
    </row>
    <row r="170" spans="1:31" s="369" customFormat="1" ht="29.25" customHeight="1" x14ac:dyDescent="0.25">
      <c r="A170" s="2"/>
      <c r="B170" s="2"/>
      <c r="C170" s="2"/>
      <c r="D170" s="2"/>
      <c r="E170" s="2"/>
      <c r="F170" s="2"/>
      <c r="G170" s="2"/>
      <c r="H170" s="2"/>
      <c r="I170" s="2"/>
      <c r="J170" s="629"/>
      <c r="K170" s="629"/>
      <c r="L170" s="629"/>
      <c r="M170" s="629"/>
      <c r="N170" s="629"/>
      <c r="O170" s="629"/>
      <c r="P170" s="629"/>
      <c r="Q170" s="2"/>
      <c r="R170" s="366"/>
      <c r="S170" s="366"/>
      <c r="T170" s="366"/>
      <c r="U170" s="366"/>
      <c r="V170" s="366"/>
      <c r="W170" s="366"/>
      <c r="X170" s="367"/>
      <c r="Y170" s="366"/>
      <c r="Z170" s="367"/>
      <c r="AA170" s="366"/>
      <c r="AB170" s="367"/>
      <c r="AC170" s="366"/>
      <c r="AD170" s="367"/>
      <c r="AE170" s="368"/>
    </row>
    <row r="171" spans="1:31" s="369" customFormat="1" ht="29.25" customHeight="1" x14ac:dyDescent="0.25">
      <c r="A171" s="2"/>
      <c r="B171" s="2"/>
      <c r="C171" s="2"/>
      <c r="D171" s="2"/>
      <c r="E171" s="2"/>
      <c r="F171" s="2"/>
      <c r="G171" s="2"/>
      <c r="H171" s="2"/>
      <c r="I171" s="2"/>
      <c r="J171" s="629"/>
      <c r="K171" s="629"/>
      <c r="L171" s="629"/>
      <c r="M171" s="629"/>
      <c r="N171" s="629"/>
      <c r="O171" s="629"/>
      <c r="P171" s="629"/>
      <c r="Q171" s="2"/>
      <c r="R171" s="366"/>
      <c r="S171" s="366"/>
      <c r="T171" s="366"/>
      <c r="U171" s="366"/>
      <c r="V171" s="366"/>
      <c r="W171" s="366"/>
      <c r="X171" s="367"/>
      <c r="Y171" s="366"/>
      <c r="Z171" s="367"/>
      <c r="AA171" s="366"/>
      <c r="AB171" s="367"/>
      <c r="AC171" s="366"/>
      <c r="AD171" s="367"/>
      <c r="AE171" s="368"/>
    </row>
    <row r="172" spans="1:31" s="369" customFormat="1" ht="29.25" customHeight="1" x14ac:dyDescent="0.25">
      <c r="A172" s="2"/>
      <c r="B172" s="2"/>
      <c r="C172" s="2"/>
      <c r="D172" s="2"/>
      <c r="E172" s="2"/>
      <c r="F172" s="2"/>
      <c r="G172" s="2"/>
      <c r="H172" s="2"/>
      <c r="I172" s="2"/>
      <c r="J172" s="629"/>
      <c r="K172" s="629"/>
      <c r="L172" s="629"/>
      <c r="M172" s="629"/>
      <c r="N172" s="629"/>
      <c r="O172" s="629"/>
      <c r="P172" s="629"/>
      <c r="Q172" s="2"/>
      <c r="R172" s="366"/>
      <c r="S172" s="366"/>
      <c r="T172" s="366"/>
      <c r="U172" s="366"/>
      <c r="V172" s="366"/>
      <c r="W172" s="366"/>
      <c r="X172" s="367"/>
      <c r="Y172" s="366"/>
      <c r="Z172" s="367"/>
      <c r="AA172" s="366"/>
      <c r="AB172" s="367"/>
      <c r="AC172" s="366"/>
      <c r="AD172" s="367"/>
      <c r="AE172" s="368"/>
    </row>
    <row r="173" spans="1:31" s="369" customFormat="1" ht="29.25" customHeight="1" x14ac:dyDescent="0.25">
      <c r="A173" s="2"/>
      <c r="B173" s="2"/>
      <c r="C173" s="2"/>
      <c r="D173" s="2"/>
      <c r="E173" s="2"/>
      <c r="F173" s="2"/>
      <c r="G173" s="2"/>
      <c r="H173" s="2"/>
      <c r="I173" s="2"/>
      <c r="J173" s="629"/>
      <c r="K173" s="629"/>
      <c r="L173" s="629"/>
      <c r="M173" s="629"/>
      <c r="N173" s="629"/>
      <c r="O173" s="629"/>
      <c r="P173" s="629"/>
      <c r="Q173" s="2"/>
      <c r="R173" s="366"/>
      <c r="S173" s="366"/>
      <c r="T173" s="366"/>
      <c r="U173" s="366"/>
      <c r="V173" s="366"/>
      <c r="W173" s="366"/>
      <c r="X173" s="367"/>
      <c r="Y173" s="366"/>
      <c r="Z173" s="367"/>
      <c r="AA173" s="366"/>
      <c r="AB173" s="367"/>
      <c r="AC173" s="366"/>
      <c r="AD173" s="367"/>
      <c r="AE173" s="368"/>
    </row>
    <row r="174" spans="1:31" s="369" customFormat="1" ht="29.25" customHeight="1" x14ac:dyDescent="0.25">
      <c r="A174" s="2"/>
      <c r="B174" s="2"/>
      <c r="C174" s="2"/>
      <c r="D174" s="2"/>
      <c r="E174" s="2"/>
      <c r="F174" s="2"/>
      <c r="G174" s="2"/>
      <c r="H174" s="2"/>
      <c r="I174" s="2"/>
      <c r="J174" s="629"/>
      <c r="K174" s="629"/>
      <c r="L174" s="629"/>
      <c r="M174" s="629"/>
      <c r="N174" s="629"/>
      <c r="O174" s="629"/>
      <c r="P174" s="629"/>
      <c r="Q174" s="2"/>
      <c r="R174" s="366"/>
      <c r="S174" s="366"/>
      <c r="T174" s="366"/>
      <c r="U174" s="366"/>
      <c r="V174" s="366"/>
      <c r="W174" s="366"/>
      <c r="X174" s="367"/>
      <c r="Y174" s="366"/>
      <c r="Z174" s="367"/>
      <c r="AA174" s="366"/>
      <c r="AB174" s="367"/>
      <c r="AC174" s="366"/>
      <c r="AD174" s="367"/>
      <c r="AE174" s="368"/>
    </row>
    <row r="175" spans="1:31" s="369" customFormat="1" ht="29.25" customHeight="1" x14ac:dyDescent="0.25">
      <c r="A175" s="2"/>
      <c r="B175" s="2"/>
      <c r="C175" s="2"/>
      <c r="D175" s="2"/>
      <c r="E175" s="2"/>
      <c r="F175" s="2"/>
      <c r="G175" s="2"/>
      <c r="H175" s="2"/>
      <c r="I175" s="2"/>
      <c r="J175" s="629"/>
      <c r="K175" s="629"/>
      <c r="L175" s="629"/>
      <c r="M175" s="629"/>
      <c r="N175" s="629"/>
      <c r="O175" s="629"/>
      <c r="P175" s="629"/>
      <c r="Q175" s="2"/>
      <c r="R175" s="366"/>
      <c r="S175" s="366"/>
      <c r="T175" s="366"/>
      <c r="U175" s="366"/>
      <c r="V175" s="366"/>
      <c r="W175" s="366"/>
      <c r="X175" s="367"/>
      <c r="Y175" s="366"/>
      <c r="Z175" s="367"/>
      <c r="AA175" s="366"/>
      <c r="AB175" s="367"/>
      <c r="AC175" s="366"/>
      <c r="AD175" s="367"/>
      <c r="AE175" s="368"/>
    </row>
    <row r="176" spans="1:31" s="369" customFormat="1" ht="29.25" customHeight="1" x14ac:dyDescent="0.25">
      <c r="A176" s="2"/>
      <c r="B176" s="2"/>
      <c r="C176" s="2"/>
      <c r="D176" s="2"/>
      <c r="E176" s="2"/>
      <c r="F176" s="2"/>
      <c r="G176" s="2"/>
      <c r="H176" s="2"/>
      <c r="I176" s="2"/>
      <c r="J176" s="629"/>
      <c r="K176" s="629"/>
      <c r="L176" s="629"/>
      <c r="M176" s="629"/>
      <c r="N176" s="629"/>
      <c r="O176" s="629"/>
      <c r="P176" s="629"/>
      <c r="Q176" s="2"/>
      <c r="R176" s="366"/>
      <c r="S176" s="366"/>
      <c r="T176" s="366"/>
      <c r="U176" s="366"/>
      <c r="V176" s="366"/>
      <c r="W176" s="366"/>
      <c r="X176" s="367"/>
      <c r="Y176" s="366"/>
      <c r="Z176" s="367"/>
      <c r="AA176" s="366"/>
      <c r="AB176" s="367"/>
      <c r="AC176" s="366"/>
      <c r="AD176" s="367"/>
      <c r="AE176" s="368"/>
    </row>
    <row r="177" spans="1:31" s="369" customFormat="1" ht="29.25" customHeight="1" x14ac:dyDescent="0.25">
      <c r="A177" s="2"/>
      <c r="B177" s="2"/>
      <c r="C177" s="2"/>
      <c r="D177" s="2"/>
      <c r="E177" s="2"/>
      <c r="F177" s="2"/>
      <c r="G177" s="2"/>
      <c r="H177" s="2"/>
      <c r="I177" s="2"/>
      <c r="J177" s="629"/>
      <c r="K177" s="629"/>
      <c r="L177" s="629"/>
      <c r="M177" s="629"/>
      <c r="N177" s="629"/>
      <c r="O177" s="629"/>
      <c r="P177" s="629"/>
      <c r="Q177" s="2"/>
      <c r="R177" s="366"/>
      <c r="S177" s="366"/>
      <c r="T177" s="366"/>
      <c r="U177" s="366"/>
      <c r="V177" s="366"/>
      <c r="W177" s="366"/>
      <c r="X177" s="367"/>
      <c r="Y177" s="366"/>
      <c r="Z177" s="367"/>
      <c r="AA177" s="366"/>
      <c r="AB177" s="367"/>
      <c r="AC177" s="366"/>
      <c r="AD177" s="367"/>
      <c r="AE177" s="368"/>
    </row>
    <row r="178" spans="1:31" s="369" customFormat="1" ht="29.25" customHeight="1" x14ac:dyDescent="0.25">
      <c r="A178" s="2"/>
      <c r="B178" s="2"/>
      <c r="C178" s="2"/>
      <c r="D178" s="2"/>
      <c r="E178" s="2"/>
      <c r="F178" s="2"/>
      <c r="G178" s="2"/>
      <c r="H178" s="2"/>
      <c r="I178" s="2"/>
      <c r="J178" s="629"/>
      <c r="K178" s="629"/>
      <c r="L178" s="629"/>
      <c r="M178" s="629"/>
      <c r="N178" s="629"/>
      <c r="O178" s="629"/>
      <c r="P178" s="629"/>
      <c r="Q178" s="2"/>
      <c r="R178" s="366"/>
      <c r="S178" s="366"/>
      <c r="T178" s="366"/>
      <c r="U178" s="366"/>
      <c r="V178" s="366"/>
      <c r="W178" s="366"/>
      <c r="X178" s="367"/>
      <c r="Y178" s="366"/>
      <c r="Z178" s="367"/>
      <c r="AA178" s="366"/>
      <c r="AB178" s="367"/>
      <c r="AC178" s="366"/>
      <c r="AD178" s="367"/>
      <c r="AE178" s="368"/>
    </row>
    <row r="179" spans="1:31" s="369" customFormat="1" ht="29.25" customHeight="1" x14ac:dyDescent="0.25">
      <c r="A179" s="2"/>
      <c r="B179" s="2"/>
      <c r="C179" s="2"/>
      <c r="D179" s="2"/>
      <c r="E179" s="2"/>
      <c r="F179" s="2"/>
      <c r="G179" s="2"/>
      <c r="H179" s="2"/>
      <c r="I179" s="2"/>
      <c r="J179" s="629"/>
      <c r="K179" s="629"/>
      <c r="L179" s="629"/>
      <c r="M179" s="629"/>
      <c r="N179" s="629"/>
      <c r="O179" s="629"/>
      <c r="P179" s="629"/>
      <c r="Q179" s="2"/>
      <c r="R179" s="366"/>
      <c r="S179" s="366"/>
      <c r="T179" s="366"/>
      <c r="U179" s="366"/>
      <c r="V179" s="366"/>
      <c r="W179" s="366"/>
      <c r="X179" s="367"/>
      <c r="Y179" s="366"/>
      <c r="Z179" s="367"/>
      <c r="AA179" s="366"/>
      <c r="AB179" s="367"/>
      <c r="AC179" s="366"/>
      <c r="AD179" s="367"/>
      <c r="AE179" s="368"/>
    </row>
    <row r="180" spans="1:31" s="369" customFormat="1" ht="29.25" customHeight="1" x14ac:dyDescent="0.25">
      <c r="A180" s="2"/>
      <c r="B180" s="2"/>
      <c r="C180" s="2"/>
      <c r="D180" s="2"/>
      <c r="E180" s="2"/>
      <c r="F180" s="2"/>
      <c r="G180" s="2"/>
      <c r="H180" s="2"/>
      <c r="I180" s="2"/>
      <c r="J180" s="629"/>
      <c r="K180" s="629"/>
      <c r="L180" s="629"/>
      <c r="M180" s="629"/>
      <c r="N180" s="629"/>
      <c r="O180" s="629"/>
      <c r="P180" s="629"/>
      <c r="Q180" s="2"/>
      <c r="R180" s="366"/>
      <c r="S180" s="366"/>
      <c r="T180" s="366"/>
      <c r="U180" s="366"/>
      <c r="V180" s="366"/>
      <c r="W180" s="366"/>
      <c r="X180" s="367"/>
      <c r="Y180" s="366"/>
      <c r="Z180" s="367"/>
      <c r="AA180" s="366"/>
      <c r="AB180" s="367"/>
      <c r="AC180" s="366"/>
      <c r="AD180" s="367"/>
      <c r="AE180" s="368"/>
    </row>
    <row r="181" spans="1:31" s="369" customFormat="1" ht="29.25" customHeight="1" x14ac:dyDescent="0.25">
      <c r="A181" s="2"/>
      <c r="B181" s="2"/>
      <c r="C181" s="2"/>
      <c r="D181" s="2"/>
      <c r="E181" s="2"/>
      <c r="F181" s="2"/>
      <c r="G181" s="2"/>
      <c r="H181" s="2"/>
      <c r="I181" s="2"/>
      <c r="J181" s="629"/>
      <c r="K181" s="629"/>
      <c r="L181" s="629"/>
      <c r="M181" s="629"/>
      <c r="N181" s="629"/>
      <c r="O181" s="629"/>
      <c r="P181" s="629"/>
      <c r="Q181" s="2"/>
      <c r="R181" s="366"/>
      <c r="S181" s="366"/>
      <c r="T181" s="366"/>
      <c r="U181" s="366"/>
      <c r="V181" s="366"/>
      <c r="W181" s="366"/>
      <c r="X181" s="367"/>
      <c r="Y181" s="366"/>
      <c r="Z181" s="367"/>
      <c r="AA181" s="366"/>
      <c r="AB181" s="367"/>
      <c r="AC181" s="366"/>
      <c r="AD181" s="367"/>
      <c r="AE181" s="368"/>
    </row>
    <row r="182" spans="1:31" s="369" customFormat="1" ht="29.25" customHeight="1" x14ac:dyDescent="0.25">
      <c r="A182" s="2"/>
      <c r="B182" s="2"/>
      <c r="C182" s="2"/>
      <c r="D182" s="2"/>
      <c r="E182" s="2"/>
      <c r="F182" s="2"/>
      <c r="G182" s="2"/>
      <c r="H182" s="2"/>
      <c r="I182" s="2"/>
      <c r="J182" s="629"/>
      <c r="K182" s="629"/>
      <c r="L182" s="629"/>
      <c r="M182" s="629"/>
      <c r="N182" s="629"/>
      <c r="O182" s="629"/>
      <c r="P182" s="629"/>
      <c r="Q182" s="2"/>
      <c r="R182" s="366"/>
      <c r="S182" s="366"/>
      <c r="T182" s="366"/>
      <c r="U182" s="366"/>
      <c r="V182" s="366"/>
      <c r="W182" s="366"/>
      <c r="X182" s="367"/>
      <c r="Y182" s="366"/>
      <c r="Z182" s="367"/>
      <c r="AA182" s="366"/>
      <c r="AB182" s="367"/>
      <c r="AC182" s="366"/>
      <c r="AD182" s="367"/>
      <c r="AE182" s="368"/>
    </row>
    <row r="183" spans="1:31" s="369" customFormat="1" ht="29.25" customHeight="1" x14ac:dyDescent="0.25">
      <c r="A183" s="2"/>
      <c r="B183" s="2"/>
      <c r="C183" s="2"/>
      <c r="D183" s="2"/>
      <c r="E183" s="2"/>
      <c r="F183" s="2"/>
      <c r="G183" s="2"/>
      <c r="H183" s="2"/>
      <c r="I183" s="2"/>
      <c r="J183" s="629"/>
      <c r="K183" s="629"/>
      <c r="L183" s="629"/>
      <c r="M183" s="629"/>
      <c r="N183" s="629"/>
      <c r="O183" s="629"/>
      <c r="P183" s="629"/>
      <c r="Q183" s="2"/>
      <c r="R183" s="366"/>
      <c r="S183" s="366"/>
      <c r="T183" s="366"/>
      <c r="U183" s="366"/>
      <c r="V183" s="366"/>
      <c r="W183" s="366"/>
      <c r="X183" s="367"/>
      <c r="Y183" s="366"/>
      <c r="Z183" s="367"/>
      <c r="AA183" s="366"/>
      <c r="AB183" s="367"/>
      <c r="AC183" s="366"/>
      <c r="AD183" s="367"/>
      <c r="AE183" s="368"/>
    </row>
    <row r="184" spans="1:31" s="369" customFormat="1" ht="29.25" customHeight="1" x14ac:dyDescent="0.25">
      <c r="A184" s="2"/>
      <c r="B184" s="2"/>
      <c r="C184" s="2"/>
      <c r="D184" s="2"/>
      <c r="E184" s="2"/>
      <c r="F184" s="2"/>
      <c r="G184" s="2"/>
      <c r="H184" s="2"/>
      <c r="I184" s="2"/>
      <c r="J184" s="629"/>
      <c r="K184" s="629"/>
      <c r="L184" s="629"/>
      <c r="M184" s="629"/>
      <c r="N184" s="629"/>
      <c r="O184" s="629"/>
      <c r="P184" s="629"/>
      <c r="Q184" s="2"/>
      <c r="R184" s="366"/>
      <c r="S184" s="366"/>
      <c r="T184" s="366"/>
      <c r="U184" s="366"/>
      <c r="V184" s="366"/>
      <c r="W184" s="366"/>
      <c r="X184" s="367"/>
      <c r="Y184" s="366"/>
      <c r="Z184" s="367"/>
      <c r="AA184" s="366"/>
      <c r="AB184" s="367"/>
      <c r="AC184" s="366"/>
      <c r="AD184" s="367"/>
      <c r="AE184" s="368"/>
    </row>
    <row r="185" spans="1:31" s="369" customFormat="1" ht="29.25" customHeight="1" x14ac:dyDescent="0.25">
      <c r="A185" s="2"/>
      <c r="B185" s="2"/>
      <c r="C185" s="2"/>
      <c r="D185" s="2"/>
      <c r="E185" s="2"/>
      <c r="F185" s="2"/>
      <c r="G185" s="2"/>
      <c r="H185" s="2"/>
      <c r="I185" s="2"/>
      <c r="J185" s="629"/>
      <c r="K185" s="629"/>
      <c r="L185" s="629"/>
      <c r="M185" s="629"/>
      <c r="N185" s="629"/>
      <c r="O185" s="629"/>
      <c r="P185" s="629"/>
      <c r="Q185" s="2"/>
      <c r="R185" s="366"/>
      <c r="S185" s="366"/>
      <c r="T185" s="366"/>
      <c r="U185" s="366"/>
      <c r="V185" s="366"/>
      <c r="W185" s="366"/>
      <c r="X185" s="367"/>
      <c r="Y185" s="366"/>
      <c r="Z185" s="367"/>
      <c r="AA185" s="366"/>
      <c r="AB185" s="367"/>
      <c r="AC185" s="366"/>
      <c r="AD185" s="367"/>
      <c r="AE185" s="368"/>
    </row>
    <row r="186" spans="1:31" s="369" customFormat="1" ht="29.25" customHeight="1" x14ac:dyDescent="0.25">
      <c r="A186" s="2"/>
      <c r="B186" s="2"/>
      <c r="C186" s="2"/>
      <c r="D186" s="2"/>
      <c r="E186" s="2"/>
      <c r="F186" s="2"/>
      <c r="G186" s="2"/>
      <c r="H186" s="2"/>
      <c r="I186" s="2"/>
      <c r="J186" s="629"/>
      <c r="K186" s="629"/>
      <c r="L186" s="629"/>
      <c r="M186" s="629"/>
      <c r="N186" s="629"/>
      <c r="O186" s="629"/>
      <c r="P186" s="629"/>
      <c r="Q186" s="2"/>
      <c r="R186" s="366"/>
      <c r="S186" s="366"/>
      <c r="T186" s="366"/>
      <c r="U186" s="366"/>
      <c r="V186" s="366"/>
      <c r="W186" s="366"/>
      <c r="X186" s="367"/>
      <c r="Y186" s="366"/>
      <c r="Z186" s="367"/>
      <c r="AA186" s="366"/>
      <c r="AB186" s="367"/>
      <c r="AC186" s="366"/>
      <c r="AD186" s="367"/>
      <c r="AE186" s="368"/>
    </row>
    <row r="187" spans="1:31" s="369" customFormat="1" ht="29.25" customHeight="1" x14ac:dyDescent="0.25">
      <c r="A187" s="2"/>
      <c r="B187" s="2"/>
      <c r="C187" s="2"/>
      <c r="D187" s="2"/>
      <c r="E187" s="2"/>
      <c r="F187" s="2"/>
      <c r="G187" s="2"/>
      <c r="H187" s="2"/>
      <c r="I187" s="2"/>
      <c r="J187" s="629"/>
      <c r="K187" s="629"/>
      <c r="L187" s="629"/>
      <c r="M187" s="629"/>
      <c r="N187" s="629"/>
      <c r="O187" s="629"/>
      <c r="P187" s="629"/>
      <c r="Q187" s="2"/>
      <c r="R187" s="366"/>
      <c r="S187" s="366"/>
      <c r="T187" s="366"/>
      <c r="U187" s="366"/>
      <c r="V187" s="366"/>
      <c r="W187" s="366"/>
      <c r="X187" s="367"/>
      <c r="Y187" s="366"/>
      <c r="Z187" s="367"/>
      <c r="AA187" s="366"/>
      <c r="AB187" s="367"/>
      <c r="AC187" s="366"/>
      <c r="AD187" s="367"/>
      <c r="AE187" s="368"/>
    </row>
    <row r="188" spans="1:31" s="369" customFormat="1" ht="29.25" customHeight="1" x14ac:dyDescent="0.25">
      <c r="A188" s="2"/>
      <c r="B188" s="2"/>
      <c r="C188" s="2"/>
      <c r="D188" s="2"/>
      <c r="E188" s="2"/>
      <c r="F188" s="2"/>
      <c r="G188" s="2"/>
      <c r="H188" s="2"/>
      <c r="I188" s="2"/>
      <c r="J188" s="629"/>
      <c r="K188" s="629"/>
      <c r="L188" s="629"/>
      <c r="M188" s="629"/>
      <c r="N188" s="629"/>
      <c r="O188" s="629"/>
      <c r="P188" s="629"/>
      <c r="Q188" s="2"/>
      <c r="R188" s="366"/>
      <c r="S188" s="366"/>
      <c r="T188" s="366"/>
      <c r="U188" s="366"/>
      <c r="V188" s="366"/>
      <c r="W188" s="366"/>
      <c r="X188" s="367"/>
      <c r="Y188" s="366"/>
      <c r="Z188" s="367"/>
      <c r="AA188" s="366"/>
      <c r="AB188" s="367"/>
      <c r="AC188" s="366"/>
      <c r="AD188" s="367"/>
      <c r="AE188" s="368"/>
    </row>
    <row r="189" spans="1:31" s="369" customFormat="1" ht="29.25" customHeight="1" x14ac:dyDescent="0.25">
      <c r="A189" s="2"/>
      <c r="B189" s="2"/>
      <c r="C189" s="2"/>
      <c r="D189" s="2"/>
      <c r="E189" s="2"/>
      <c r="F189" s="2"/>
      <c r="G189" s="2"/>
      <c r="H189" s="2"/>
      <c r="I189" s="2"/>
      <c r="J189" s="629"/>
      <c r="K189" s="629"/>
      <c r="L189" s="629"/>
      <c r="M189" s="629"/>
      <c r="N189" s="629"/>
      <c r="O189" s="629"/>
      <c r="P189" s="629"/>
      <c r="Q189" s="2"/>
      <c r="R189" s="366"/>
      <c r="S189" s="366"/>
      <c r="T189" s="366"/>
      <c r="U189" s="366"/>
      <c r="V189" s="366"/>
      <c r="W189" s="366"/>
      <c r="X189" s="367"/>
      <c r="Y189" s="366"/>
      <c r="Z189" s="367"/>
      <c r="AA189" s="366"/>
      <c r="AB189" s="367"/>
      <c r="AC189" s="366"/>
      <c r="AD189" s="367"/>
      <c r="AE189" s="368"/>
    </row>
    <row r="190" spans="1:31" s="369" customFormat="1" ht="29.25" customHeight="1" x14ac:dyDescent="0.25">
      <c r="A190" s="2"/>
      <c r="B190" s="2"/>
      <c r="C190" s="2"/>
      <c r="D190" s="2"/>
      <c r="E190" s="2"/>
      <c r="F190" s="2"/>
      <c r="G190" s="2"/>
      <c r="H190" s="2"/>
      <c r="I190" s="2"/>
      <c r="J190" s="629"/>
      <c r="K190" s="629"/>
      <c r="L190" s="629"/>
      <c r="M190" s="629"/>
      <c r="N190" s="629"/>
      <c r="O190" s="629"/>
      <c r="P190" s="629"/>
      <c r="Q190" s="2"/>
      <c r="R190" s="366"/>
      <c r="S190" s="366"/>
      <c r="T190" s="366"/>
      <c r="U190" s="366"/>
      <c r="V190" s="366"/>
      <c r="W190" s="366"/>
      <c r="X190" s="367"/>
      <c r="Y190" s="366"/>
      <c r="Z190" s="367"/>
      <c r="AA190" s="366"/>
      <c r="AB190" s="367"/>
      <c r="AC190" s="366"/>
      <c r="AD190" s="367"/>
      <c r="AE190" s="368"/>
    </row>
    <row r="191" spans="1:31" s="369" customFormat="1" ht="29.25" customHeight="1" x14ac:dyDescent="0.25">
      <c r="A191" s="2"/>
      <c r="B191" s="2"/>
      <c r="C191" s="2"/>
      <c r="D191" s="2"/>
      <c r="E191" s="2"/>
      <c r="F191" s="2"/>
      <c r="G191" s="2"/>
      <c r="H191" s="2"/>
      <c r="I191" s="2"/>
      <c r="J191" s="629"/>
      <c r="K191" s="629"/>
      <c r="L191" s="629"/>
      <c r="M191" s="629"/>
      <c r="N191" s="629"/>
      <c r="O191" s="629"/>
      <c r="P191" s="629"/>
      <c r="Q191" s="2"/>
      <c r="R191" s="366"/>
      <c r="S191" s="366"/>
      <c r="T191" s="366"/>
      <c r="U191" s="366"/>
      <c r="V191" s="366"/>
      <c r="W191" s="366"/>
      <c r="X191" s="367"/>
      <c r="Y191" s="366"/>
      <c r="Z191" s="367"/>
      <c r="AA191" s="366"/>
      <c r="AB191" s="367"/>
      <c r="AC191" s="366"/>
      <c r="AD191" s="367"/>
      <c r="AE191" s="368"/>
    </row>
    <row r="192" spans="1:31" s="369" customFormat="1" ht="29.25" customHeight="1" x14ac:dyDescent="0.25">
      <c r="A192" s="2"/>
      <c r="B192" s="2"/>
      <c r="C192" s="2"/>
      <c r="D192" s="2"/>
      <c r="E192" s="2"/>
      <c r="F192" s="2"/>
      <c r="G192" s="2"/>
      <c r="H192" s="2"/>
      <c r="I192" s="2"/>
      <c r="J192" s="629"/>
      <c r="K192" s="629"/>
      <c r="L192" s="629"/>
      <c r="M192" s="629"/>
      <c r="N192" s="629"/>
      <c r="O192" s="629"/>
      <c r="P192" s="629"/>
      <c r="Q192" s="2"/>
      <c r="R192" s="366"/>
      <c r="S192" s="366"/>
      <c r="T192" s="366"/>
      <c r="U192" s="366"/>
      <c r="V192" s="366"/>
      <c r="W192" s="366"/>
      <c r="X192" s="367"/>
      <c r="Y192" s="366"/>
      <c r="Z192" s="367"/>
      <c r="AA192" s="366"/>
      <c r="AB192" s="367"/>
      <c r="AC192" s="366"/>
      <c r="AD192" s="367"/>
      <c r="AE192" s="368"/>
    </row>
    <row r="193" spans="1:31" s="369" customFormat="1" ht="29.25" customHeight="1" x14ac:dyDescent="0.25">
      <c r="A193" s="2"/>
      <c r="B193" s="2"/>
      <c r="C193" s="2"/>
      <c r="D193" s="2"/>
      <c r="E193" s="2"/>
      <c r="F193" s="2"/>
      <c r="G193" s="2"/>
      <c r="H193" s="2"/>
      <c r="I193" s="2"/>
      <c r="J193" s="629"/>
      <c r="K193" s="629"/>
      <c r="L193" s="629"/>
      <c r="M193" s="629"/>
      <c r="N193" s="629"/>
      <c r="O193" s="629"/>
      <c r="P193" s="629"/>
      <c r="Q193" s="2"/>
      <c r="R193" s="366"/>
      <c r="S193" s="366"/>
      <c r="T193" s="366"/>
      <c r="U193" s="366"/>
      <c r="V193" s="366"/>
      <c r="W193" s="366"/>
      <c r="X193" s="367"/>
      <c r="Y193" s="366"/>
      <c r="Z193" s="367"/>
      <c r="AA193" s="366"/>
      <c r="AB193" s="367"/>
      <c r="AC193" s="366"/>
      <c r="AD193" s="367"/>
      <c r="AE193" s="368"/>
    </row>
    <row r="194" spans="1:31" s="369" customFormat="1" ht="29.25" customHeight="1" x14ac:dyDescent="0.25">
      <c r="A194" s="2"/>
      <c r="B194" s="2"/>
      <c r="C194" s="2"/>
      <c r="D194" s="2"/>
      <c r="E194" s="2"/>
      <c r="F194" s="2"/>
      <c r="G194" s="2"/>
      <c r="H194" s="2"/>
      <c r="I194" s="2"/>
      <c r="J194" s="629"/>
      <c r="K194" s="629"/>
      <c r="L194" s="629"/>
      <c r="M194" s="629"/>
      <c r="N194" s="629"/>
      <c r="O194" s="629"/>
      <c r="P194" s="629"/>
      <c r="Q194" s="2"/>
      <c r="R194" s="366"/>
      <c r="S194" s="366"/>
      <c r="T194" s="366"/>
      <c r="U194" s="366"/>
      <c r="V194" s="366"/>
      <c r="W194" s="366"/>
      <c r="X194" s="367"/>
      <c r="Y194" s="366"/>
      <c r="Z194" s="367"/>
      <c r="AA194" s="366"/>
      <c r="AB194" s="367"/>
      <c r="AC194" s="366"/>
      <c r="AD194" s="367"/>
      <c r="AE194" s="368"/>
    </row>
    <row r="195" spans="1:31" s="369" customFormat="1" ht="29.25" customHeight="1" x14ac:dyDescent="0.25">
      <c r="A195" s="2"/>
      <c r="B195" s="2"/>
      <c r="C195" s="2"/>
      <c r="D195" s="2"/>
      <c r="E195" s="2"/>
      <c r="F195" s="2"/>
      <c r="G195" s="2"/>
      <c r="H195" s="2"/>
      <c r="I195" s="2"/>
      <c r="J195" s="629"/>
      <c r="K195" s="629"/>
      <c r="L195" s="629"/>
      <c r="M195" s="629"/>
      <c r="N195" s="629"/>
      <c r="O195" s="629"/>
      <c r="P195" s="629"/>
      <c r="Q195" s="2"/>
      <c r="R195" s="366"/>
      <c r="S195" s="366"/>
      <c r="T195" s="366"/>
      <c r="U195" s="366"/>
      <c r="V195" s="366"/>
      <c r="W195" s="366"/>
      <c r="X195" s="367"/>
      <c r="Y195" s="366"/>
      <c r="Z195" s="367"/>
      <c r="AA195" s="366"/>
      <c r="AB195" s="367"/>
      <c r="AC195" s="366"/>
      <c r="AD195" s="367"/>
      <c r="AE195" s="368"/>
    </row>
    <row r="196" spans="1:31" s="369" customFormat="1" ht="29.25" customHeight="1" x14ac:dyDescent="0.25">
      <c r="A196" s="2"/>
      <c r="B196" s="2"/>
      <c r="C196" s="2"/>
      <c r="D196" s="2"/>
      <c r="E196" s="2"/>
      <c r="F196" s="2"/>
      <c r="G196" s="2"/>
      <c r="H196" s="2"/>
      <c r="I196" s="2"/>
      <c r="J196" s="629"/>
      <c r="K196" s="629"/>
      <c r="L196" s="629"/>
      <c r="M196" s="629"/>
      <c r="N196" s="629"/>
      <c r="O196" s="629"/>
      <c r="P196" s="629"/>
      <c r="Q196" s="2"/>
      <c r="R196" s="366"/>
      <c r="S196" s="366"/>
      <c r="T196" s="366"/>
      <c r="U196" s="366"/>
      <c r="V196" s="366"/>
      <c r="W196" s="366"/>
      <c r="X196" s="367"/>
      <c r="Y196" s="366"/>
      <c r="Z196" s="367"/>
      <c r="AA196" s="366"/>
      <c r="AB196" s="367"/>
      <c r="AC196" s="366"/>
      <c r="AD196" s="367"/>
      <c r="AE196" s="368"/>
    </row>
    <row r="197" spans="1:31" s="369" customFormat="1" ht="29.25" customHeight="1" x14ac:dyDescent="0.25">
      <c r="A197" s="2"/>
      <c r="B197" s="2"/>
      <c r="C197" s="2"/>
      <c r="D197" s="2"/>
      <c r="E197" s="2"/>
      <c r="F197" s="2"/>
      <c r="G197" s="2"/>
      <c r="H197" s="2"/>
      <c r="I197" s="2"/>
      <c r="J197" s="629"/>
      <c r="K197" s="629"/>
      <c r="L197" s="629"/>
      <c r="M197" s="629"/>
      <c r="N197" s="629"/>
      <c r="O197" s="629"/>
      <c r="P197" s="629"/>
      <c r="Q197" s="2"/>
      <c r="R197" s="366"/>
      <c r="S197" s="366"/>
      <c r="T197" s="366"/>
      <c r="U197" s="366"/>
      <c r="V197" s="366"/>
      <c r="W197" s="366"/>
      <c r="X197" s="367"/>
      <c r="Y197" s="366"/>
      <c r="Z197" s="367"/>
      <c r="AA197" s="366"/>
      <c r="AB197" s="367"/>
      <c r="AC197" s="366"/>
      <c r="AD197" s="367"/>
      <c r="AE197" s="368"/>
    </row>
    <row r="198" spans="1:31" s="369" customFormat="1" ht="29.25" customHeight="1" x14ac:dyDescent="0.25">
      <c r="A198" s="2"/>
      <c r="B198" s="2"/>
      <c r="C198" s="2"/>
      <c r="D198" s="2"/>
      <c r="E198" s="2"/>
      <c r="F198" s="2"/>
      <c r="G198" s="2"/>
      <c r="H198" s="2"/>
      <c r="I198" s="2"/>
      <c r="J198" s="629"/>
      <c r="K198" s="629"/>
      <c r="L198" s="629"/>
      <c r="M198" s="629"/>
      <c r="N198" s="629"/>
      <c r="O198" s="629"/>
      <c r="P198" s="629"/>
      <c r="Q198" s="2"/>
      <c r="R198" s="366"/>
      <c r="S198" s="366"/>
      <c r="T198" s="366"/>
      <c r="U198" s="366"/>
      <c r="V198" s="366"/>
      <c r="W198" s="366"/>
      <c r="X198" s="367"/>
      <c r="Y198" s="366"/>
      <c r="Z198" s="367"/>
      <c r="AA198" s="366"/>
      <c r="AB198" s="367"/>
      <c r="AC198" s="366"/>
      <c r="AD198" s="367"/>
      <c r="AE198" s="368"/>
    </row>
    <row r="199" spans="1:31" s="369" customFormat="1" ht="29.25" customHeight="1" x14ac:dyDescent="0.25">
      <c r="A199" s="2"/>
      <c r="B199" s="2"/>
      <c r="C199" s="2"/>
      <c r="D199" s="2"/>
      <c r="E199" s="2"/>
      <c r="F199" s="2"/>
      <c r="G199" s="2"/>
      <c r="H199" s="2"/>
      <c r="I199" s="2"/>
      <c r="J199" s="629"/>
      <c r="K199" s="629"/>
      <c r="L199" s="629"/>
      <c r="M199" s="629"/>
      <c r="N199" s="629"/>
      <c r="O199" s="629"/>
      <c r="P199" s="629"/>
      <c r="Q199" s="2"/>
      <c r="R199" s="366"/>
      <c r="S199" s="366"/>
      <c r="T199" s="366"/>
      <c r="U199" s="366"/>
      <c r="V199" s="366"/>
      <c r="W199" s="366"/>
      <c r="X199" s="367"/>
      <c r="Y199" s="366"/>
      <c r="Z199" s="367"/>
      <c r="AA199" s="366"/>
      <c r="AB199" s="367"/>
      <c r="AC199" s="366"/>
      <c r="AD199" s="367"/>
      <c r="AE199" s="368"/>
    </row>
    <row r="200" spans="1:31" s="369" customFormat="1" ht="29.25" customHeight="1" x14ac:dyDescent="0.25">
      <c r="A200" s="2"/>
      <c r="B200" s="2"/>
      <c r="C200" s="2"/>
      <c r="D200" s="2"/>
      <c r="E200" s="2"/>
      <c r="F200" s="2"/>
      <c r="G200" s="2"/>
      <c r="H200" s="2"/>
      <c r="I200" s="2"/>
      <c r="J200" s="629"/>
      <c r="K200" s="629"/>
      <c r="L200" s="629"/>
      <c r="M200" s="629"/>
      <c r="N200" s="629"/>
      <c r="O200" s="629"/>
      <c r="P200" s="629"/>
      <c r="Q200" s="2"/>
      <c r="R200" s="366"/>
      <c r="S200" s="366"/>
      <c r="T200" s="366"/>
      <c r="U200" s="366"/>
      <c r="V200" s="366"/>
      <c r="W200" s="366"/>
      <c r="X200" s="367"/>
      <c r="Y200" s="366"/>
      <c r="Z200" s="367"/>
      <c r="AA200" s="366"/>
      <c r="AB200" s="367"/>
      <c r="AC200" s="366"/>
      <c r="AD200" s="367"/>
      <c r="AE200" s="368"/>
    </row>
    <row r="201" spans="1:31" s="369" customFormat="1" ht="29.25" customHeight="1" x14ac:dyDescent="0.25">
      <c r="A201" s="2"/>
      <c r="B201" s="2"/>
      <c r="C201" s="2"/>
      <c r="D201" s="2"/>
      <c r="E201" s="2"/>
      <c r="F201" s="2"/>
      <c r="G201" s="2"/>
      <c r="H201" s="2"/>
      <c r="I201" s="2"/>
      <c r="J201" s="629"/>
      <c r="K201" s="629"/>
      <c r="L201" s="629"/>
      <c r="M201" s="629"/>
      <c r="N201" s="629"/>
      <c r="O201" s="629"/>
      <c r="P201" s="629"/>
      <c r="Q201" s="2"/>
      <c r="R201" s="366"/>
      <c r="S201" s="366"/>
      <c r="T201" s="366"/>
      <c r="U201" s="366"/>
      <c r="V201" s="366"/>
      <c r="W201" s="366"/>
      <c r="X201" s="367"/>
      <c r="Y201" s="366"/>
      <c r="Z201" s="367"/>
      <c r="AA201" s="366"/>
      <c r="AB201" s="367"/>
      <c r="AC201" s="366"/>
      <c r="AD201" s="367"/>
      <c r="AE201" s="368"/>
    </row>
    <row r="202" spans="1:31" s="369" customFormat="1" ht="29.25" customHeight="1" x14ac:dyDescent="0.25">
      <c r="A202" s="2"/>
      <c r="B202" s="2"/>
      <c r="C202" s="2"/>
      <c r="D202" s="2"/>
      <c r="E202" s="2"/>
      <c r="F202" s="2"/>
      <c r="G202" s="2"/>
      <c r="H202" s="2"/>
      <c r="I202" s="2"/>
      <c r="J202" s="629"/>
      <c r="K202" s="629"/>
      <c r="L202" s="629"/>
      <c r="M202" s="629"/>
      <c r="N202" s="629"/>
      <c r="O202" s="629"/>
      <c r="P202" s="629"/>
      <c r="Q202" s="2"/>
      <c r="R202" s="366"/>
      <c r="S202" s="366"/>
      <c r="T202" s="366"/>
      <c r="U202" s="366"/>
      <c r="V202" s="366"/>
      <c r="W202" s="366"/>
      <c r="X202" s="367"/>
      <c r="Y202" s="366"/>
      <c r="Z202" s="367"/>
      <c r="AA202" s="366"/>
      <c r="AB202" s="367"/>
      <c r="AC202" s="366"/>
      <c r="AD202" s="367"/>
      <c r="AE202" s="368"/>
    </row>
    <row r="203" spans="1:31" s="369" customFormat="1" ht="29.25" customHeight="1" x14ac:dyDescent="0.25">
      <c r="A203" s="2"/>
      <c r="B203" s="2"/>
      <c r="C203" s="2"/>
      <c r="D203" s="2"/>
      <c r="E203" s="2"/>
      <c r="F203" s="2"/>
      <c r="G203" s="2"/>
      <c r="H203" s="2"/>
      <c r="I203" s="2"/>
      <c r="J203" s="629"/>
      <c r="K203" s="629"/>
      <c r="L203" s="629"/>
      <c r="M203" s="629"/>
      <c r="N203" s="629"/>
      <c r="O203" s="629"/>
      <c r="P203" s="629"/>
      <c r="Q203" s="2"/>
      <c r="R203" s="366"/>
      <c r="S203" s="366"/>
      <c r="T203" s="366"/>
      <c r="U203" s="366"/>
      <c r="V203" s="366"/>
      <c r="W203" s="366"/>
      <c r="X203" s="367"/>
      <c r="Y203" s="366"/>
      <c r="Z203" s="367"/>
      <c r="AA203" s="366"/>
      <c r="AB203" s="367"/>
      <c r="AC203" s="366"/>
      <c r="AD203" s="367"/>
      <c r="AE203" s="368"/>
    </row>
    <row r="204" spans="1:31" s="369" customFormat="1" ht="29.25" customHeight="1" x14ac:dyDescent="0.25">
      <c r="A204" s="2"/>
      <c r="B204" s="2"/>
      <c r="C204" s="2"/>
      <c r="D204" s="2"/>
      <c r="E204" s="2"/>
      <c r="F204" s="2"/>
      <c r="G204" s="2"/>
      <c r="H204" s="2"/>
      <c r="I204" s="2"/>
      <c r="J204" s="629"/>
      <c r="K204" s="629"/>
      <c r="L204" s="629"/>
      <c r="M204" s="629"/>
      <c r="N204" s="629"/>
      <c r="O204" s="629"/>
      <c r="P204" s="629"/>
      <c r="Q204" s="2"/>
      <c r="R204" s="366"/>
      <c r="S204" s="366"/>
      <c r="T204" s="366"/>
      <c r="U204" s="366"/>
      <c r="V204" s="366"/>
      <c r="W204" s="366"/>
      <c r="X204" s="367"/>
      <c r="Y204" s="366"/>
      <c r="Z204" s="367"/>
      <c r="AA204" s="366"/>
      <c r="AB204" s="367"/>
      <c r="AC204" s="366"/>
      <c r="AD204" s="367"/>
      <c r="AE204" s="368"/>
    </row>
    <row r="205" spans="1:31" s="369" customFormat="1" ht="29.25" customHeight="1" x14ac:dyDescent="0.25">
      <c r="A205" s="2"/>
      <c r="B205" s="2"/>
      <c r="C205" s="2"/>
      <c r="D205" s="2"/>
      <c r="E205" s="2"/>
      <c r="F205" s="2"/>
      <c r="G205" s="2"/>
      <c r="H205" s="2"/>
      <c r="I205" s="2"/>
      <c r="J205" s="629"/>
      <c r="K205" s="629"/>
      <c r="L205" s="629"/>
      <c r="M205" s="629"/>
      <c r="N205" s="629"/>
      <c r="O205" s="629"/>
      <c r="P205" s="629"/>
      <c r="Q205" s="2"/>
      <c r="R205" s="366"/>
      <c r="S205" s="366"/>
      <c r="T205" s="366"/>
      <c r="U205" s="366"/>
      <c r="V205" s="366"/>
      <c r="W205" s="366"/>
      <c r="X205" s="367"/>
      <c r="Y205" s="366"/>
      <c r="Z205" s="367"/>
      <c r="AA205" s="366"/>
      <c r="AB205" s="367"/>
      <c r="AC205" s="366"/>
      <c r="AD205" s="367"/>
      <c r="AE205" s="368"/>
    </row>
    <row r="206" spans="1:31" s="369" customFormat="1" ht="29.25" customHeight="1" x14ac:dyDescent="0.25">
      <c r="A206" s="2"/>
      <c r="B206" s="2"/>
      <c r="C206" s="2"/>
      <c r="D206" s="2"/>
      <c r="E206" s="2"/>
      <c r="F206" s="2"/>
      <c r="G206" s="2"/>
      <c r="H206" s="2"/>
      <c r="I206" s="2"/>
      <c r="J206" s="629"/>
      <c r="K206" s="629"/>
      <c r="L206" s="629"/>
      <c r="M206" s="629"/>
      <c r="N206" s="629"/>
      <c r="O206" s="629"/>
      <c r="P206" s="629"/>
      <c r="Q206" s="2"/>
      <c r="R206" s="366"/>
      <c r="S206" s="366"/>
      <c r="T206" s="366"/>
      <c r="U206" s="366"/>
      <c r="V206" s="366"/>
      <c r="W206" s="366"/>
      <c r="X206" s="367"/>
      <c r="Y206" s="366"/>
      <c r="Z206" s="367"/>
      <c r="AA206" s="366"/>
      <c r="AB206" s="367"/>
      <c r="AC206" s="366"/>
      <c r="AD206" s="367"/>
      <c r="AE206" s="368"/>
    </row>
    <row r="207" spans="1:31" s="369" customFormat="1" ht="29.25" customHeight="1" x14ac:dyDescent="0.25">
      <c r="A207" s="2"/>
      <c r="B207" s="2"/>
      <c r="C207" s="2"/>
      <c r="D207" s="2"/>
      <c r="E207" s="2"/>
      <c r="F207" s="2"/>
      <c r="G207" s="2"/>
      <c r="H207" s="2"/>
      <c r="I207" s="2"/>
      <c r="J207" s="629"/>
      <c r="K207" s="629"/>
      <c r="L207" s="629"/>
      <c r="M207" s="629"/>
      <c r="N207" s="629"/>
      <c r="O207" s="629"/>
      <c r="P207" s="629"/>
      <c r="Q207" s="2"/>
      <c r="R207" s="366"/>
      <c r="S207" s="366"/>
      <c r="T207" s="366"/>
      <c r="U207" s="366"/>
      <c r="V207" s="366"/>
      <c r="W207" s="366"/>
      <c r="X207" s="367"/>
      <c r="Y207" s="366"/>
      <c r="Z207" s="367"/>
      <c r="AA207" s="366"/>
      <c r="AB207" s="367"/>
      <c r="AC207" s="366"/>
      <c r="AD207" s="367"/>
      <c r="AE207" s="368"/>
    </row>
    <row r="208" spans="1:31" s="369" customFormat="1" ht="29.25" customHeight="1" x14ac:dyDescent="0.25">
      <c r="A208" s="2"/>
      <c r="B208" s="2"/>
      <c r="C208" s="2"/>
      <c r="D208" s="2"/>
      <c r="E208" s="2"/>
      <c r="F208" s="2"/>
      <c r="G208" s="2"/>
      <c r="H208" s="2"/>
      <c r="I208" s="2"/>
      <c r="J208" s="629"/>
      <c r="K208" s="629"/>
      <c r="L208" s="629"/>
      <c r="M208" s="629"/>
      <c r="N208" s="629"/>
      <c r="O208" s="629"/>
      <c r="P208" s="629"/>
      <c r="Q208" s="2"/>
      <c r="R208" s="366"/>
      <c r="S208" s="366"/>
      <c r="T208" s="366"/>
      <c r="U208" s="366"/>
      <c r="V208" s="366"/>
      <c r="W208" s="366"/>
      <c r="X208" s="367"/>
      <c r="Y208" s="366"/>
      <c r="Z208" s="367"/>
      <c r="AA208" s="366"/>
      <c r="AB208" s="367"/>
      <c r="AC208" s="366"/>
      <c r="AD208" s="367"/>
      <c r="AE208" s="368"/>
    </row>
    <row r="209" spans="1:31" s="369" customFormat="1" ht="29.25" customHeight="1" x14ac:dyDescent="0.25">
      <c r="A209" s="2"/>
      <c r="B209" s="2"/>
      <c r="C209" s="2"/>
      <c r="D209" s="2"/>
      <c r="E209" s="2"/>
      <c r="F209" s="2"/>
      <c r="G209" s="2"/>
      <c r="H209" s="2"/>
      <c r="I209" s="2"/>
      <c r="J209" s="629"/>
      <c r="K209" s="629"/>
      <c r="L209" s="629"/>
      <c r="M209" s="629"/>
      <c r="N209" s="629"/>
      <c r="O209" s="629"/>
      <c r="P209" s="629"/>
      <c r="Q209" s="2"/>
      <c r="R209" s="366"/>
      <c r="S209" s="366"/>
      <c r="T209" s="366"/>
      <c r="U209" s="366"/>
      <c r="V209" s="366"/>
      <c r="W209" s="366"/>
      <c r="X209" s="367"/>
      <c r="Y209" s="366"/>
      <c r="Z209" s="367"/>
      <c r="AA209" s="366"/>
      <c r="AB209" s="367"/>
      <c r="AC209" s="366"/>
      <c r="AD209" s="367"/>
      <c r="AE209" s="368"/>
    </row>
    <row r="210" spans="1:31" s="369" customFormat="1" ht="29.25" customHeight="1" x14ac:dyDescent="0.25">
      <c r="A210" s="2"/>
      <c r="B210" s="2"/>
      <c r="C210" s="2"/>
      <c r="D210" s="2"/>
      <c r="E210" s="2"/>
      <c r="F210" s="2"/>
      <c r="G210" s="2"/>
      <c r="H210" s="2"/>
      <c r="I210" s="2"/>
      <c r="J210" s="629"/>
      <c r="K210" s="629"/>
      <c r="L210" s="629"/>
      <c r="M210" s="629"/>
      <c r="N210" s="629"/>
      <c r="O210" s="629"/>
      <c r="P210" s="629"/>
      <c r="Q210" s="2"/>
      <c r="R210" s="366"/>
      <c r="S210" s="366"/>
      <c r="T210" s="366"/>
      <c r="U210" s="366"/>
      <c r="V210" s="366"/>
      <c r="W210" s="366"/>
      <c r="X210" s="367"/>
      <c r="Y210" s="366"/>
      <c r="Z210" s="367"/>
      <c r="AA210" s="366"/>
      <c r="AB210" s="367"/>
      <c r="AC210" s="366"/>
      <c r="AD210" s="367"/>
      <c r="AE210" s="368"/>
    </row>
    <row r="211" spans="1:31" s="369" customFormat="1" ht="29.25" customHeight="1" x14ac:dyDescent="0.25">
      <c r="A211" s="2"/>
      <c r="B211" s="2"/>
      <c r="C211" s="2"/>
      <c r="D211" s="2"/>
      <c r="E211" s="2"/>
      <c r="F211" s="2"/>
      <c r="G211" s="2"/>
      <c r="H211" s="2"/>
      <c r="I211" s="2"/>
      <c r="J211" s="629"/>
      <c r="K211" s="629"/>
      <c r="L211" s="629"/>
      <c r="M211" s="629"/>
      <c r="N211" s="629"/>
      <c r="O211" s="629"/>
      <c r="P211" s="629"/>
      <c r="Q211" s="2"/>
      <c r="R211" s="366"/>
      <c r="S211" s="366"/>
      <c r="T211" s="366"/>
      <c r="U211" s="366"/>
      <c r="V211" s="366"/>
      <c r="W211" s="366"/>
      <c r="X211" s="367"/>
      <c r="Y211" s="366"/>
      <c r="Z211" s="367"/>
      <c r="AA211" s="366"/>
      <c r="AB211" s="367"/>
      <c r="AC211" s="366"/>
      <c r="AD211" s="367"/>
      <c r="AE211" s="368"/>
    </row>
    <row r="212" spans="1:31" s="369" customFormat="1" ht="29.25" customHeight="1" x14ac:dyDescent="0.25">
      <c r="A212" s="2"/>
      <c r="B212" s="2"/>
      <c r="C212" s="2"/>
      <c r="D212" s="2"/>
      <c r="E212" s="2"/>
      <c r="F212" s="2"/>
      <c r="G212" s="2"/>
      <c r="H212" s="2"/>
      <c r="I212" s="2"/>
      <c r="J212" s="629"/>
      <c r="K212" s="629"/>
      <c r="L212" s="629"/>
      <c r="M212" s="629"/>
      <c r="N212" s="629"/>
      <c r="O212" s="629"/>
      <c r="P212" s="629"/>
      <c r="Q212" s="2"/>
      <c r="R212" s="366"/>
      <c r="S212" s="366"/>
      <c r="T212" s="366"/>
      <c r="U212" s="366"/>
      <c r="V212" s="366"/>
      <c r="W212" s="366"/>
      <c r="X212" s="367"/>
      <c r="Y212" s="366"/>
      <c r="Z212" s="367"/>
      <c r="AA212" s="366"/>
      <c r="AB212" s="367"/>
      <c r="AC212" s="366"/>
      <c r="AD212" s="367"/>
      <c r="AE212" s="368"/>
    </row>
    <row r="213" spans="1:31" s="369" customFormat="1" ht="29.25" customHeight="1" x14ac:dyDescent="0.25">
      <c r="A213" s="2"/>
      <c r="B213" s="2"/>
      <c r="C213" s="2"/>
      <c r="D213" s="2"/>
      <c r="E213" s="2"/>
      <c r="F213" s="2"/>
      <c r="G213" s="2"/>
      <c r="H213" s="2"/>
      <c r="I213" s="2"/>
      <c r="J213" s="629"/>
      <c r="K213" s="629"/>
      <c r="L213" s="629"/>
      <c r="M213" s="629"/>
      <c r="N213" s="629"/>
      <c r="O213" s="629"/>
      <c r="P213" s="629"/>
      <c r="Q213" s="2"/>
      <c r="R213" s="366"/>
      <c r="S213" s="366"/>
      <c r="T213" s="366"/>
      <c r="U213" s="366"/>
      <c r="V213" s="366"/>
      <c r="W213" s="366"/>
      <c r="X213" s="367"/>
      <c r="Y213" s="366"/>
      <c r="Z213" s="367"/>
      <c r="AA213" s="366"/>
      <c r="AB213" s="367"/>
      <c r="AC213" s="366"/>
      <c r="AD213" s="367"/>
      <c r="AE213" s="368"/>
    </row>
    <row r="214" spans="1:31" s="369" customFormat="1" ht="29.25" customHeight="1" x14ac:dyDescent="0.25">
      <c r="A214" s="2"/>
      <c r="B214" s="2"/>
      <c r="C214" s="2"/>
      <c r="D214" s="2"/>
      <c r="E214" s="2"/>
      <c r="F214" s="2"/>
      <c r="G214" s="2"/>
      <c r="H214" s="2"/>
      <c r="I214" s="2"/>
      <c r="J214" s="629"/>
      <c r="K214" s="629"/>
      <c r="L214" s="629"/>
      <c r="M214" s="629"/>
      <c r="N214" s="629"/>
      <c r="O214" s="629"/>
      <c r="P214" s="629"/>
      <c r="Q214" s="2"/>
      <c r="R214" s="366"/>
      <c r="S214" s="366"/>
      <c r="T214" s="366"/>
      <c r="U214" s="366"/>
      <c r="V214" s="366"/>
      <c r="W214" s="366"/>
      <c r="X214" s="367"/>
      <c r="Y214" s="366"/>
      <c r="Z214" s="367"/>
      <c r="AA214" s="366"/>
      <c r="AB214" s="367"/>
      <c r="AC214" s="366"/>
      <c r="AD214" s="367"/>
      <c r="AE214" s="368"/>
    </row>
    <row r="215" spans="1:31" s="369" customFormat="1" ht="29.25" customHeight="1" x14ac:dyDescent="0.25">
      <c r="A215" s="2"/>
      <c r="B215" s="2"/>
      <c r="C215" s="2"/>
      <c r="D215" s="2"/>
      <c r="E215" s="2"/>
      <c r="F215" s="2"/>
      <c r="G215" s="2"/>
      <c r="H215" s="2"/>
      <c r="I215" s="2"/>
      <c r="J215" s="629"/>
      <c r="K215" s="629"/>
      <c r="L215" s="629"/>
      <c r="M215" s="629"/>
      <c r="N215" s="629"/>
      <c r="O215" s="629"/>
      <c r="P215" s="629"/>
      <c r="Q215" s="2"/>
      <c r="R215" s="366"/>
      <c r="S215" s="366"/>
      <c r="T215" s="366"/>
      <c r="U215" s="366"/>
      <c r="V215" s="366"/>
      <c r="W215" s="366"/>
      <c r="X215" s="367"/>
      <c r="Y215" s="366"/>
      <c r="Z215" s="367"/>
      <c r="AA215" s="366"/>
      <c r="AB215" s="367"/>
      <c r="AC215" s="366"/>
      <c r="AD215" s="367"/>
      <c r="AE215" s="368"/>
    </row>
    <row r="216" spans="1:31" s="369" customFormat="1" ht="29.25" customHeight="1" x14ac:dyDescent="0.25">
      <c r="A216" s="2"/>
      <c r="B216" s="2"/>
      <c r="C216" s="2"/>
      <c r="D216" s="2"/>
      <c r="E216" s="2"/>
      <c r="F216" s="2"/>
      <c r="G216" s="2"/>
      <c r="H216" s="2"/>
      <c r="I216" s="2"/>
      <c r="J216" s="629"/>
      <c r="K216" s="629"/>
      <c r="L216" s="629"/>
      <c r="M216" s="629"/>
      <c r="N216" s="629"/>
      <c r="O216" s="629"/>
      <c r="P216" s="629"/>
      <c r="Q216" s="2"/>
      <c r="R216" s="366"/>
      <c r="S216" s="366"/>
      <c r="T216" s="366"/>
      <c r="U216" s="366"/>
      <c r="V216" s="366"/>
      <c r="W216" s="366"/>
      <c r="X216" s="367"/>
      <c r="Y216" s="366"/>
      <c r="Z216" s="367"/>
      <c r="AA216" s="366"/>
      <c r="AB216" s="367"/>
      <c r="AC216" s="366"/>
      <c r="AD216" s="367"/>
      <c r="AE216" s="368"/>
    </row>
    <row r="217" spans="1:31" s="369" customFormat="1" ht="29.25" customHeight="1" x14ac:dyDescent="0.25">
      <c r="A217" s="2"/>
      <c r="B217" s="2"/>
      <c r="C217" s="2"/>
      <c r="D217" s="2"/>
      <c r="E217" s="2"/>
      <c r="F217" s="2"/>
      <c r="G217" s="2"/>
      <c r="H217" s="2"/>
      <c r="I217" s="2"/>
      <c r="J217" s="629"/>
      <c r="K217" s="629"/>
      <c r="L217" s="629"/>
      <c r="M217" s="629"/>
      <c r="N217" s="629"/>
      <c r="O217" s="629"/>
      <c r="P217" s="629"/>
      <c r="Q217" s="2"/>
      <c r="R217" s="366"/>
      <c r="S217" s="366"/>
      <c r="T217" s="366"/>
      <c r="U217" s="366"/>
      <c r="V217" s="366"/>
      <c r="W217" s="366"/>
      <c r="X217" s="367"/>
      <c r="Y217" s="366"/>
      <c r="Z217" s="367"/>
      <c r="AA217" s="366"/>
      <c r="AB217" s="367"/>
      <c r="AC217" s="366"/>
      <c r="AD217" s="367"/>
      <c r="AE217" s="368"/>
    </row>
    <row r="218" spans="1:31" s="369" customFormat="1" ht="29.25" customHeight="1" x14ac:dyDescent="0.25">
      <c r="A218" s="2"/>
      <c r="B218" s="2"/>
      <c r="C218" s="2"/>
      <c r="D218" s="2"/>
      <c r="E218" s="2"/>
      <c r="F218" s="2"/>
      <c r="G218" s="2"/>
      <c r="H218" s="2"/>
      <c r="I218" s="2"/>
      <c r="J218" s="629"/>
      <c r="K218" s="629"/>
      <c r="L218" s="629"/>
      <c r="M218" s="629"/>
      <c r="N218" s="629"/>
      <c r="O218" s="629"/>
      <c r="P218" s="629"/>
      <c r="Q218" s="2"/>
      <c r="R218" s="366"/>
      <c r="S218" s="366"/>
      <c r="T218" s="366"/>
      <c r="U218" s="366"/>
      <c r="V218" s="366"/>
      <c r="W218" s="366"/>
      <c r="X218" s="367"/>
      <c r="Y218" s="366"/>
      <c r="Z218" s="367"/>
      <c r="AA218" s="366"/>
      <c r="AB218" s="367"/>
      <c r="AC218" s="366"/>
      <c r="AD218" s="367"/>
      <c r="AE218" s="368"/>
    </row>
    <row r="219" spans="1:31" s="369" customFormat="1" ht="29.25" customHeight="1" x14ac:dyDescent="0.25">
      <c r="A219" s="2"/>
      <c r="B219" s="2"/>
      <c r="C219" s="2"/>
      <c r="D219" s="2"/>
      <c r="E219" s="2"/>
      <c r="F219" s="2"/>
      <c r="G219" s="2"/>
      <c r="H219" s="2"/>
      <c r="I219" s="2"/>
      <c r="J219" s="629"/>
      <c r="K219" s="629"/>
      <c r="L219" s="629"/>
      <c r="M219" s="629"/>
      <c r="N219" s="629"/>
      <c r="O219" s="629"/>
      <c r="P219" s="629"/>
      <c r="Q219" s="2"/>
      <c r="R219" s="366"/>
      <c r="S219" s="366"/>
      <c r="T219" s="366"/>
      <c r="U219" s="366"/>
      <c r="V219" s="366"/>
      <c r="W219" s="366"/>
      <c r="X219" s="367"/>
      <c r="Y219" s="366"/>
      <c r="Z219" s="367"/>
      <c r="AA219" s="366"/>
      <c r="AB219" s="367"/>
      <c r="AC219" s="366"/>
      <c r="AD219" s="367"/>
      <c r="AE219" s="368"/>
    </row>
    <row r="220" spans="1:31" s="369" customFormat="1" ht="29.25" customHeight="1" x14ac:dyDescent="0.25">
      <c r="A220" s="2"/>
      <c r="B220" s="2"/>
      <c r="C220" s="2"/>
      <c r="D220" s="2"/>
      <c r="E220" s="2"/>
      <c r="F220" s="2"/>
      <c r="G220" s="2"/>
      <c r="H220" s="2"/>
      <c r="I220" s="2"/>
      <c r="J220" s="629"/>
      <c r="K220" s="629"/>
      <c r="L220" s="629"/>
      <c r="M220" s="629"/>
      <c r="N220" s="629"/>
      <c r="O220" s="629"/>
      <c r="P220" s="629"/>
      <c r="Q220" s="2"/>
      <c r="R220" s="366"/>
      <c r="S220" s="366"/>
      <c r="T220" s="366"/>
      <c r="U220" s="366"/>
      <c r="V220" s="366"/>
      <c r="W220" s="366"/>
      <c r="X220" s="367"/>
      <c r="Y220" s="366"/>
      <c r="Z220" s="367"/>
      <c r="AA220" s="366"/>
      <c r="AB220" s="367"/>
      <c r="AC220" s="366"/>
      <c r="AD220" s="367"/>
      <c r="AE220" s="368"/>
    </row>
    <row r="221" spans="1:31" s="369" customFormat="1" ht="29.25" customHeight="1" x14ac:dyDescent="0.25">
      <c r="A221" s="2"/>
      <c r="B221" s="2"/>
      <c r="C221" s="2"/>
      <c r="D221" s="2"/>
      <c r="E221" s="2"/>
      <c r="F221" s="2"/>
      <c r="G221" s="2"/>
      <c r="H221" s="2"/>
      <c r="I221" s="2"/>
      <c r="J221" s="629"/>
      <c r="K221" s="629"/>
      <c r="L221" s="629"/>
      <c r="M221" s="629"/>
      <c r="N221" s="629"/>
      <c r="O221" s="629"/>
      <c r="P221" s="629"/>
      <c r="Q221" s="2"/>
      <c r="R221" s="366"/>
      <c r="S221" s="366"/>
      <c r="T221" s="366"/>
      <c r="U221" s="366"/>
      <c r="V221" s="366"/>
      <c r="W221" s="366"/>
      <c r="X221" s="367"/>
      <c r="Y221" s="366"/>
      <c r="Z221" s="367"/>
      <c r="AA221" s="366"/>
      <c r="AB221" s="367"/>
      <c r="AC221" s="366"/>
      <c r="AD221" s="367"/>
      <c r="AE221" s="368"/>
    </row>
    <row r="222" spans="1:31" s="369" customFormat="1" ht="29.25" customHeight="1" x14ac:dyDescent="0.25">
      <c r="A222" s="2"/>
      <c r="B222" s="2"/>
      <c r="C222" s="2"/>
      <c r="D222" s="2"/>
      <c r="E222" s="2"/>
      <c r="F222" s="2"/>
      <c r="G222" s="2"/>
      <c r="H222" s="2"/>
      <c r="I222" s="2"/>
      <c r="J222" s="629"/>
      <c r="K222" s="629"/>
      <c r="L222" s="629"/>
      <c r="M222" s="629"/>
      <c r="N222" s="629"/>
      <c r="O222" s="629"/>
      <c r="P222" s="629"/>
      <c r="Q222" s="2"/>
      <c r="R222" s="366"/>
      <c r="S222" s="366"/>
      <c r="T222" s="366"/>
      <c r="U222" s="366"/>
      <c r="V222" s="366"/>
      <c r="W222" s="366"/>
      <c r="X222" s="367"/>
      <c r="Y222" s="366"/>
      <c r="Z222" s="367"/>
      <c r="AA222" s="366"/>
      <c r="AB222" s="367"/>
      <c r="AC222" s="366"/>
      <c r="AD222" s="367"/>
      <c r="AE222" s="368"/>
    </row>
    <row r="223" spans="1:31" s="369" customFormat="1" ht="29.25" customHeight="1" x14ac:dyDescent="0.25">
      <c r="A223" s="2"/>
      <c r="B223" s="2"/>
      <c r="C223" s="2"/>
      <c r="D223" s="2"/>
      <c r="E223" s="2"/>
      <c r="F223" s="2"/>
      <c r="G223" s="2"/>
      <c r="H223" s="2"/>
      <c r="I223" s="2"/>
      <c r="J223" s="629"/>
      <c r="K223" s="629"/>
      <c r="L223" s="629"/>
      <c r="M223" s="629"/>
      <c r="N223" s="629"/>
      <c r="O223" s="629"/>
      <c r="P223" s="629"/>
      <c r="Q223" s="2"/>
      <c r="R223" s="366"/>
      <c r="S223" s="366"/>
      <c r="T223" s="366"/>
      <c r="U223" s="366"/>
      <c r="V223" s="366"/>
      <c r="W223" s="366"/>
      <c r="X223" s="367"/>
      <c r="Y223" s="366"/>
      <c r="Z223" s="367"/>
      <c r="AA223" s="366"/>
      <c r="AB223" s="367"/>
      <c r="AC223" s="366"/>
      <c r="AD223" s="367"/>
      <c r="AE223" s="368"/>
    </row>
    <row r="224" spans="1:31" s="369" customFormat="1" ht="29.25" customHeight="1" x14ac:dyDescent="0.25">
      <c r="A224" s="2"/>
      <c r="B224" s="2"/>
      <c r="C224" s="2"/>
      <c r="D224" s="2"/>
      <c r="E224" s="2"/>
      <c r="F224" s="2"/>
      <c r="G224" s="2"/>
      <c r="H224" s="2"/>
      <c r="I224" s="2"/>
      <c r="J224" s="629"/>
      <c r="K224" s="629"/>
      <c r="L224" s="629"/>
      <c r="M224" s="629"/>
      <c r="N224" s="629"/>
      <c r="O224" s="629"/>
      <c r="P224" s="629"/>
      <c r="Q224" s="2"/>
      <c r="R224" s="366"/>
      <c r="S224" s="366"/>
      <c r="T224" s="366"/>
      <c r="U224" s="366"/>
      <c r="V224" s="366"/>
      <c r="W224" s="366"/>
      <c r="X224" s="367"/>
      <c r="Y224" s="366"/>
      <c r="Z224" s="367"/>
      <c r="AA224" s="366"/>
      <c r="AB224" s="367"/>
      <c r="AC224" s="366"/>
      <c r="AD224" s="367"/>
      <c r="AE224" s="368"/>
    </row>
    <row r="225" spans="1:31" s="369" customFormat="1" ht="29.25" customHeight="1" x14ac:dyDescent="0.25">
      <c r="A225" s="2"/>
      <c r="B225" s="2"/>
      <c r="C225" s="2"/>
      <c r="D225" s="2"/>
      <c r="E225" s="2"/>
      <c r="F225" s="2"/>
      <c r="G225" s="2"/>
      <c r="H225" s="2"/>
      <c r="I225" s="2"/>
      <c r="J225" s="629"/>
      <c r="K225" s="629"/>
      <c r="L225" s="629"/>
      <c r="M225" s="629"/>
      <c r="N225" s="629"/>
      <c r="O225" s="629"/>
      <c r="P225" s="629"/>
      <c r="Q225" s="2"/>
      <c r="R225" s="366"/>
      <c r="S225" s="366"/>
      <c r="T225" s="366"/>
      <c r="U225" s="366"/>
      <c r="V225" s="366"/>
      <c r="W225" s="366"/>
      <c r="X225" s="367"/>
      <c r="Y225" s="366"/>
      <c r="Z225" s="367"/>
      <c r="AA225" s="366"/>
      <c r="AB225" s="367"/>
      <c r="AC225" s="366"/>
      <c r="AD225" s="367"/>
      <c r="AE225" s="368"/>
    </row>
    <row r="226" spans="1:31" s="369" customFormat="1" ht="29.25" customHeight="1" x14ac:dyDescent="0.25">
      <c r="A226" s="2"/>
      <c r="B226" s="2"/>
      <c r="C226" s="2"/>
      <c r="D226" s="2"/>
      <c r="E226" s="2"/>
      <c r="F226" s="2"/>
      <c r="G226" s="2"/>
      <c r="H226" s="2"/>
      <c r="I226" s="2"/>
      <c r="J226" s="629"/>
      <c r="K226" s="629"/>
      <c r="L226" s="629"/>
      <c r="M226" s="629"/>
      <c r="N226" s="629"/>
      <c r="O226" s="629"/>
      <c r="P226" s="629"/>
      <c r="Q226" s="2"/>
      <c r="R226" s="366"/>
      <c r="S226" s="366"/>
      <c r="T226" s="366"/>
      <c r="U226" s="366"/>
      <c r="V226" s="366"/>
      <c r="W226" s="366"/>
      <c r="X226" s="367"/>
      <c r="Y226" s="366"/>
      <c r="Z226" s="367"/>
      <c r="AA226" s="366"/>
      <c r="AB226" s="367"/>
      <c r="AC226" s="366"/>
      <c r="AD226" s="367"/>
      <c r="AE226" s="368"/>
    </row>
    <row r="227" spans="1:31" s="369" customFormat="1" ht="29.25" customHeight="1" x14ac:dyDescent="0.25">
      <c r="A227" s="2"/>
      <c r="B227" s="2"/>
      <c r="C227" s="2"/>
      <c r="D227" s="2"/>
      <c r="E227" s="2"/>
      <c r="F227" s="2"/>
      <c r="G227" s="2"/>
      <c r="H227" s="2"/>
      <c r="I227" s="2"/>
      <c r="J227" s="629"/>
      <c r="K227" s="629"/>
      <c r="L227" s="629"/>
      <c r="M227" s="629"/>
      <c r="N227" s="629"/>
      <c r="O227" s="629"/>
      <c r="P227" s="629"/>
      <c r="Q227" s="2"/>
      <c r="R227" s="366"/>
      <c r="S227" s="366"/>
      <c r="T227" s="366"/>
      <c r="U227" s="366"/>
      <c r="V227" s="366"/>
      <c r="W227" s="366"/>
      <c r="X227" s="367"/>
      <c r="Y227" s="366"/>
      <c r="Z227" s="367"/>
      <c r="AA227" s="366"/>
      <c r="AB227" s="367"/>
      <c r="AC227" s="366"/>
      <c r="AD227" s="367"/>
      <c r="AE227" s="368"/>
    </row>
    <row r="228" spans="1:31" s="369" customFormat="1" ht="29.25" customHeight="1" x14ac:dyDescent="0.25">
      <c r="A228" s="2"/>
      <c r="B228" s="2"/>
      <c r="C228" s="2"/>
      <c r="D228" s="2"/>
      <c r="E228" s="2"/>
      <c r="F228" s="2"/>
      <c r="G228" s="2"/>
      <c r="H228" s="2"/>
      <c r="I228" s="2"/>
      <c r="J228" s="629"/>
      <c r="K228" s="629"/>
      <c r="L228" s="629"/>
      <c r="M228" s="629"/>
      <c r="N228" s="629"/>
      <c r="O228" s="629"/>
      <c r="P228" s="629"/>
      <c r="Q228" s="2"/>
      <c r="R228" s="366"/>
      <c r="S228" s="366"/>
      <c r="T228" s="366"/>
      <c r="U228" s="366"/>
      <c r="V228" s="366"/>
      <c r="W228" s="366"/>
      <c r="X228" s="367"/>
      <c r="Y228" s="366"/>
      <c r="Z228" s="367"/>
      <c r="AA228" s="366"/>
      <c r="AB228" s="367"/>
      <c r="AC228" s="366"/>
      <c r="AD228" s="367"/>
      <c r="AE228" s="368"/>
    </row>
    <row r="229" spans="1:31" s="369" customFormat="1" ht="29.25" customHeight="1" x14ac:dyDescent="0.25">
      <c r="A229" s="2"/>
      <c r="B229" s="2"/>
      <c r="C229" s="2"/>
      <c r="D229" s="2"/>
      <c r="E229" s="2"/>
      <c r="F229" s="2"/>
      <c r="G229" s="2"/>
      <c r="H229" s="2"/>
      <c r="I229" s="2"/>
      <c r="J229" s="629"/>
      <c r="K229" s="629"/>
      <c r="L229" s="629"/>
      <c r="M229" s="629"/>
      <c r="N229" s="629"/>
      <c r="O229" s="629"/>
      <c r="P229" s="629"/>
      <c r="Q229" s="2"/>
      <c r="R229" s="366"/>
      <c r="S229" s="366"/>
      <c r="T229" s="366"/>
      <c r="U229" s="366"/>
      <c r="V229" s="366"/>
      <c r="W229" s="366"/>
      <c r="X229" s="367"/>
      <c r="Y229" s="366"/>
      <c r="Z229" s="367"/>
      <c r="AA229" s="366"/>
      <c r="AB229" s="367"/>
      <c r="AC229" s="366"/>
      <c r="AD229" s="367"/>
      <c r="AE229" s="368"/>
    </row>
    <row r="230" spans="1:31" s="369" customFormat="1" ht="29.25" customHeight="1" x14ac:dyDescent="0.25">
      <c r="A230" s="2"/>
      <c r="B230" s="2"/>
      <c r="C230" s="2"/>
      <c r="D230" s="2"/>
      <c r="E230" s="2"/>
      <c r="F230" s="2"/>
      <c r="G230" s="2"/>
      <c r="H230" s="2"/>
      <c r="I230" s="2"/>
      <c r="J230" s="629"/>
      <c r="K230" s="629"/>
      <c r="L230" s="629"/>
      <c r="M230" s="629"/>
      <c r="N230" s="629"/>
      <c r="O230" s="629"/>
      <c r="P230" s="629"/>
      <c r="Q230" s="2"/>
      <c r="R230" s="366"/>
      <c r="S230" s="366"/>
      <c r="T230" s="366"/>
      <c r="U230" s="366"/>
      <c r="V230" s="366"/>
      <c r="W230" s="366"/>
      <c r="X230" s="367"/>
      <c r="Y230" s="366"/>
      <c r="Z230" s="367"/>
      <c r="AA230" s="366"/>
      <c r="AB230" s="367"/>
      <c r="AC230" s="366"/>
      <c r="AD230" s="367"/>
      <c r="AE230" s="368"/>
    </row>
    <row r="231" spans="1:31" s="369" customFormat="1" ht="29.25" customHeight="1" x14ac:dyDescent="0.25">
      <c r="A231" s="2"/>
      <c r="B231" s="2"/>
      <c r="C231" s="2"/>
      <c r="D231" s="2"/>
      <c r="E231" s="2"/>
      <c r="F231" s="2"/>
      <c r="G231" s="2"/>
      <c r="H231" s="2"/>
      <c r="I231" s="2"/>
      <c r="J231" s="629"/>
      <c r="K231" s="629"/>
      <c r="L231" s="629"/>
      <c r="M231" s="629"/>
      <c r="N231" s="629"/>
      <c r="O231" s="629"/>
      <c r="P231" s="629"/>
      <c r="Q231" s="2"/>
      <c r="R231" s="366"/>
      <c r="S231" s="366"/>
      <c r="T231" s="366"/>
      <c r="U231" s="366"/>
      <c r="V231" s="366"/>
      <c r="W231" s="366"/>
      <c r="X231" s="367"/>
      <c r="Y231" s="366"/>
      <c r="Z231" s="367"/>
      <c r="AA231" s="366"/>
      <c r="AB231" s="367"/>
      <c r="AC231" s="366"/>
      <c r="AD231" s="367"/>
      <c r="AE231" s="368"/>
    </row>
    <row r="232" spans="1:31" s="369" customFormat="1" ht="29.25" customHeight="1" x14ac:dyDescent="0.25">
      <c r="A232" s="2"/>
      <c r="B232" s="2"/>
      <c r="C232" s="2"/>
      <c r="D232" s="2"/>
      <c r="E232" s="2"/>
      <c r="F232" s="2"/>
      <c r="G232" s="2"/>
      <c r="H232" s="2"/>
      <c r="I232" s="2"/>
      <c r="J232" s="629"/>
      <c r="K232" s="629"/>
      <c r="L232" s="629"/>
      <c r="M232" s="629"/>
      <c r="N232" s="629"/>
      <c r="O232" s="629"/>
      <c r="P232" s="629"/>
      <c r="Q232" s="2"/>
      <c r="R232" s="366"/>
      <c r="S232" s="366"/>
      <c r="T232" s="366"/>
      <c r="U232" s="366"/>
      <c r="V232" s="366"/>
      <c r="W232" s="366"/>
      <c r="X232" s="367"/>
      <c r="Y232" s="366"/>
      <c r="Z232" s="367"/>
      <c r="AA232" s="366"/>
      <c r="AB232" s="367"/>
      <c r="AC232" s="366"/>
      <c r="AD232" s="367"/>
      <c r="AE232" s="368"/>
    </row>
    <row r="233" spans="1:31" s="369" customFormat="1" ht="29.25" customHeight="1" x14ac:dyDescent="0.25">
      <c r="A233" s="2"/>
      <c r="B233" s="2"/>
      <c r="C233" s="2"/>
      <c r="D233" s="2"/>
      <c r="E233" s="2"/>
      <c r="F233" s="2"/>
      <c r="G233" s="2"/>
      <c r="H233" s="2"/>
      <c r="I233" s="2"/>
      <c r="J233" s="629"/>
      <c r="K233" s="629"/>
      <c r="L233" s="629"/>
      <c r="M233" s="629"/>
      <c r="N233" s="629"/>
      <c r="O233" s="629"/>
      <c r="P233" s="629"/>
      <c r="Q233" s="2"/>
      <c r="R233" s="366"/>
      <c r="S233" s="366"/>
      <c r="T233" s="366"/>
      <c r="U233" s="366"/>
      <c r="V233" s="366"/>
      <c r="W233" s="366"/>
      <c r="X233" s="367"/>
      <c r="Y233" s="366"/>
      <c r="Z233" s="367"/>
      <c r="AA233" s="366"/>
      <c r="AB233" s="367"/>
      <c r="AC233" s="366"/>
      <c r="AD233" s="367"/>
      <c r="AE233" s="368"/>
    </row>
    <row r="234" spans="1:31" s="369" customFormat="1" ht="29.25" customHeight="1" x14ac:dyDescent="0.25">
      <c r="A234" s="2"/>
      <c r="B234" s="2"/>
      <c r="C234" s="2"/>
      <c r="D234" s="2"/>
      <c r="E234" s="2"/>
      <c r="F234" s="2"/>
      <c r="G234" s="2"/>
      <c r="H234" s="2"/>
      <c r="I234" s="2"/>
      <c r="J234" s="629"/>
      <c r="K234" s="629"/>
      <c r="L234" s="629"/>
      <c r="M234" s="629"/>
      <c r="N234" s="629"/>
      <c r="O234" s="629"/>
      <c r="P234" s="629"/>
      <c r="Q234" s="2"/>
      <c r="R234" s="366"/>
      <c r="S234" s="366"/>
      <c r="T234" s="366"/>
      <c r="U234" s="366"/>
      <c r="V234" s="366"/>
      <c r="W234" s="366"/>
      <c r="X234" s="367"/>
      <c r="Y234" s="366"/>
      <c r="Z234" s="367"/>
      <c r="AA234" s="366"/>
      <c r="AB234" s="367"/>
      <c r="AC234" s="366"/>
      <c r="AD234" s="367"/>
      <c r="AE234" s="368"/>
    </row>
    <row r="235" spans="1:31" s="369" customFormat="1" ht="29.25" customHeight="1" x14ac:dyDescent="0.25">
      <c r="A235" s="2"/>
      <c r="B235" s="2"/>
      <c r="C235" s="2"/>
      <c r="D235" s="2"/>
      <c r="E235" s="2"/>
      <c r="F235" s="2"/>
      <c r="G235" s="2"/>
      <c r="H235" s="2"/>
      <c r="I235" s="2"/>
      <c r="J235" s="629"/>
      <c r="K235" s="629"/>
      <c r="L235" s="629"/>
      <c r="M235" s="629"/>
      <c r="N235" s="629"/>
      <c r="O235" s="629"/>
      <c r="P235" s="629"/>
      <c r="Q235" s="2"/>
      <c r="R235" s="366"/>
      <c r="S235" s="366"/>
      <c r="T235" s="366"/>
      <c r="U235" s="366"/>
      <c r="V235" s="366"/>
      <c r="W235" s="366"/>
      <c r="X235" s="367"/>
      <c r="Y235" s="366"/>
      <c r="Z235" s="367"/>
      <c r="AA235" s="366"/>
      <c r="AB235" s="367"/>
      <c r="AC235" s="366"/>
      <c r="AD235" s="367"/>
      <c r="AE235" s="368"/>
    </row>
    <row r="236" spans="1:31" s="369" customFormat="1" ht="29.25" customHeight="1" x14ac:dyDescent="0.25">
      <c r="A236" s="2"/>
      <c r="B236" s="2"/>
      <c r="C236" s="2"/>
      <c r="D236" s="2"/>
      <c r="E236" s="2"/>
      <c r="F236" s="2"/>
      <c r="G236" s="2"/>
      <c r="H236" s="2"/>
      <c r="I236" s="2"/>
      <c r="J236" s="629"/>
      <c r="K236" s="629"/>
      <c r="L236" s="629"/>
      <c r="M236" s="629"/>
      <c r="N236" s="629"/>
      <c r="O236" s="629"/>
      <c r="P236" s="629"/>
      <c r="Q236" s="2"/>
      <c r="R236" s="366"/>
      <c r="S236" s="366"/>
      <c r="T236" s="366"/>
      <c r="U236" s="366"/>
      <c r="V236" s="366"/>
      <c r="W236" s="366"/>
      <c r="X236" s="367"/>
      <c r="Y236" s="366"/>
      <c r="Z236" s="367"/>
      <c r="AA236" s="366"/>
      <c r="AB236" s="367"/>
      <c r="AC236" s="366"/>
      <c r="AD236" s="367"/>
      <c r="AE236" s="368"/>
    </row>
    <row r="237" spans="1:31" s="369" customFormat="1" ht="29.25" customHeight="1" x14ac:dyDescent="0.25">
      <c r="A237" s="2"/>
      <c r="B237" s="2"/>
      <c r="C237" s="2"/>
      <c r="D237" s="2"/>
      <c r="E237" s="2"/>
      <c r="F237" s="2"/>
      <c r="G237" s="2"/>
      <c r="H237" s="2"/>
      <c r="I237" s="2"/>
      <c r="J237" s="629"/>
      <c r="K237" s="629"/>
      <c r="L237" s="629"/>
      <c r="M237" s="629"/>
      <c r="N237" s="629"/>
      <c r="O237" s="629"/>
      <c r="P237" s="629"/>
      <c r="Q237" s="2"/>
      <c r="R237" s="366"/>
      <c r="S237" s="366"/>
      <c r="T237" s="366"/>
      <c r="U237" s="366"/>
      <c r="V237" s="366"/>
      <c r="W237" s="366"/>
      <c r="X237" s="367"/>
      <c r="Y237" s="366"/>
      <c r="Z237" s="367"/>
      <c r="AA237" s="366"/>
      <c r="AB237" s="367"/>
      <c r="AC237" s="366"/>
      <c r="AD237" s="367"/>
      <c r="AE237" s="368"/>
    </row>
    <row r="238" spans="1:31" s="369" customFormat="1" ht="29.25" customHeight="1" x14ac:dyDescent="0.25">
      <c r="A238" s="2"/>
      <c r="B238" s="2"/>
      <c r="C238" s="2"/>
      <c r="D238" s="2"/>
      <c r="E238" s="2"/>
      <c r="F238" s="2"/>
      <c r="G238" s="2"/>
      <c r="H238" s="2"/>
      <c r="I238" s="2"/>
      <c r="J238" s="629"/>
      <c r="K238" s="629"/>
      <c r="L238" s="629"/>
      <c r="M238" s="629"/>
      <c r="N238" s="629"/>
      <c r="O238" s="629"/>
      <c r="P238" s="629"/>
      <c r="Q238" s="2"/>
      <c r="R238" s="366"/>
      <c r="S238" s="366"/>
      <c r="T238" s="366"/>
      <c r="U238" s="366"/>
      <c r="V238" s="366"/>
      <c r="W238" s="366"/>
      <c r="X238" s="367"/>
      <c r="Y238" s="366"/>
      <c r="Z238" s="367"/>
      <c r="AA238" s="366"/>
      <c r="AB238" s="367"/>
      <c r="AC238" s="366"/>
      <c r="AD238" s="367"/>
      <c r="AE238" s="368"/>
    </row>
    <row r="239" spans="1:31" s="369" customFormat="1" ht="29.25" customHeight="1" x14ac:dyDescent="0.25">
      <c r="A239" s="2"/>
      <c r="B239" s="2"/>
      <c r="C239" s="2"/>
      <c r="D239" s="2"/>
      <c r="E239" s="2"/>
      <c r="F239" s="2"/>
      <c r="G239" s="2"/>
      <c r="H239" s="2"/>
      <c r="I239" s="2"/>
      <c r="J239" s="629"/>
      <c r="K239" s="629"/>
      <c r="L239" s="629"/>
      <c r="M239" s="629"/>
      <c r="N239" s="629"/>
      <c r="O239" s="629"/>
      <c r="P239" s="629"/>
      <c r="Q239" s="2"/>
      <c r="R239" s="366"/>
      <c r="S239" s="366"/>
      <c r="T239" s="366"/>
      <c r="U239" s="366"/>
      <c r="V239" s="366"/>
      <c r="W239" s="366"/>
      <c r="X239" s="367"/>
      <c r="Y239" s="366"/>
      <c r="Z239" s="367"/>
      <c r="AA239" s="366"/>
      <c r="AB239" s="367"/>
      <c r="AC239" s="366"/>
      <c r="AD239" s="367"/>
      <c r="AE239" s="368"/>
    </row>
    <row r="240" spans="1:31" s="369" customFormat="1" ht="29.25" customHeight="1" x14ac:dyDescent="0.25">
      <c r="A240" s="2"/>
      <c r="B240" s="2"/>
      <c r="C240" s="2"/>
      <c r="D240" s="2"/>
      <c r="E240" s="2"/>
      <c r="F240" s="2"/>
      <c r="G240" s="2"/>
      <c r="H240" s="2"/>
      <c r="I240" s="2"/>
      <c r="J240" s="629"/>
      <c r="K240" s="629"/>
      <c r="L240" s="629"/>
      <c r="M240" s="629"/>
      <c r="N240" s="629"/>
      <c r="O240" s="629"/>
      <c r="P240" s="629"/>
      <c r="Q240" s="2"/>
      <c r="R240" s="366"/>
      <c r="S240" s="366"/>
      <c r="T240" s="366"/>
      <c r="U240" s="366"/>
      <c r="V240" s="366"/>
      <c r="W240" s="366"/>
      <c r="X240" s="367"/>
      <c r="Y240" s="366"/>
      <c r="Z240" s="367"/>
      <c r="AA240" s="366"/>
      <c r="AB240" s="367"/>
      <c r="AC240" s="366"/>
      <c r="AD240" s="367"/>
      <c r="AE240" s="368"/>
    </row>
    <row r="241" spans="1:31" s="369" customFormat="1" ht="29.25" customHeight="1" x14ac:dyDescent="0.25">
      <c r="A241" s="2"/>
      <c r="B241" s="2"/>
      <c r="C241" s="2"/>
      <c r="D241" s="2"/>
      <c r="E241" s="2"/>
      <c r="F241" s="2"/>
      <c r="G241" s="2"/>
      <c r="H241" s="2"/>
      <c r="I241" s="2"/>
      <c r="J241" s="629"/>
      <c r="K241" s="629"/>
      <c r="L241" s="629"/>
      <c r="M241" s="629"/>
      <c r="N241" s="629"/>
      <c r="O241" s="629"/>
      <c r="P241" s="629"/>
      <c r="Q241" s="2"/>
      <c r="R241" s="366"/>
      <c r="S241" s="366"/>
      <c r="T241" s="366"/>
      <c r="U241" s="366"/>
      <c r="V241" s="366"/>
      <c r="W241" s="366"/>
      <c r="X241" s="367"/>
      <c r="Y241" s="366"/>
      <c r="Z241" s="367"/>
      <c r="AA241" s="366"/>
      <c r="AB241" s="367"/>
      <c r="AC241" s="366"/>
      <c r="AD241" s="367"/>
      <c r="AE241" s="368"/>
    </row>
    <row r="242" spans="1:31" s="369" customFormat="1" ht="29.25" customHeight="1" x14ac:dyDescent="0.25">
      <c r="A242" s="2"/>
      <c r="B242" s="2"/>
      <c r="C242" s="2"/>
      <c r="D242" s="2"/>
      <c r="E242" s="2"/>
      <c r="F242" s="2"/>
      <c r="G242" s="2"/>
      <c r="H242" s="2"/>
      <c r="I242" s="2"/>
      <c r="J242" s="629"/>
      <c r="K242" s="629"/>
      <c r="L242" s="629"/>
      <c r="M242" s="629"/>
      <c r="N242" s="629"/>
      <c r="O242" s="629"/>
      <c r="P242" s="629"/>
      <c r="Q242" s="2"/>
      <c r="R242" s="366"/>
      <c r="S242" s="366"/>
      <c r="T242" s="366"/>
      <c r="U242" s="366"/>
      <c r="V242" s="366"/>
      <c r="W242" s="366"/>
      <c r="X242" s="367"/>
      <c r="Y242" s="366"/>
      <c r="Z242" s="367"/>
      <c r="AA242" s="366"/>
      <c r="AB242" s="367"/>
      <c r="AC242" s="366"/>
      <c r="AD242" s="367"/>
      <c r="AE242" s="368"/>
    </row>
    <row r="243" spans="1:31" s="369" customFormat="1" ht="29.25" customHeight="1" x14ac:dyDescent="0.25">
      <c r="A243" s="2"/>
      <c r="B243" s="2"/>
      <c r="C243" s="2"/>
      <c r="D243" s="2"/>
      <c r="E243" s="2"/>
      <c r="F243" s="2"/>
      <c r="G243" s="2"/>
      <c r="H243" s="2"/>
      <c r="I243" s="2"/>
      <c r="J243" s="629"/>
      <c r="K243" s="629"/>
      <c r="L243" s="629"/>
      <c r="M243" s="629"/>
      <c r="N243" s="629"/>
      <c r="O243" s="629"/>
      <c r="P243" s="629"/>
      <c r="Q243" s="2"/>
      <c r="R243" s="366"/>
      <c r="S243" s="366"/>
      <c r="T243" s="366"/>
      <c r="U243" s="366"/>
      <c r="V243" s="366"/>
      <c r="W243" s="366"/>
      <c r="X243" s="367"/>
      <c r="Y243" s="366"/>
      <c r="Z243" s="367"/>
      <c r="AA243" s="366"/>
      <c r="AB243" s="367"/>
      <c r="AC243" s="366"/>
      <c r="AD243" s="367"/>
      <c r="AE243" s="368"/>
    </row>
    <row r="244" spans="1:31" s="369" customFormat="1" ht="29.25" customHeight="1" x14ac:dyDescent="0.25">
      <c r="A244" s="2"/>
      <c r="B244" s="2"/>
      <c r="C244" s="2"/>
      <c r="D244" s="2"/>
      <c r="E244" s="2"/>
      <c r="F244" s="2"/>
      <c r="G244" s="2"/>
      <c r="H244" s="2"/>
      <c r="I244" s="2"/>
      <c r="J244" s="629"/>
      <c r="K244" s="629"/>
      <c r="L244" s="629"/>
      <c r="M244" s="629"/>
      <c r="N244" s="629"/>
      <c r="O244" s="629"/>
      <c r="P244" s="629"/>
      <c r="Q244" s="2"/>
      <c r="R244" s="366"/>
      <c r="S244" s="366"/>
      <c r="T244" s="366"/>
      <c r="U244" s="366"/>
      <c r="V244" s="366"/>
      <c r="W244" s="366"/>
      <c r="X244" s="367"/>
      <c r="Y244" s="366"/>
      <c r="Z244" s="367"/>
      <c r="AA244" s="366"/>
      <c r="AB244" s="367"/>
      <c r="AC244" s="366"/>
      <c r="AD244" s="367"/>
      <c r="AE244" s="368"/>
    </row>
    <row r="245" spans="1:31" s="369" customFormat="1" ht="29.25" customHeight="1" x14ac:dyDescent="0.25">
      <c r="A245" s="2"/>
      <c r="B245" s="2"/>
      <c r="C245" s="2"/>
      <c r="D245" s="2"/>
      <c r="E245" s="2"/>
      <c r="F245" s="2"/>
      <c r="G245" s="2"/>
      <c r="H245" s="2"/>
      <c r="I245" s="2"/>
      <c r="J245" s="629"/>
      <c r="K245" s="629"/>
      <c r="L245" s="629"/>
      <c r="M245" s="629"/>
      <c r="N245" s="629"/>
      <c r="O245" s="629"/>
      <c r="P245" s="629"/>
      <c r="Q245" s="2"/>
      <c r="R245" s="366"/>
      <c r="S245" s="366"/>
      <c r="T245" s="366"/>
      <c r="U245" s="366"/>
      <c r="V245" s="366"/>
      <c r="W245" s="366"/>
      <c r="X245" s="367"/>
      <c r="Y245" s="366"/>
      <c r="Z245" s="367"/>
      <c r="AA245" s="366"/>
      <c r="AB245" s="367"/>
      <c r="AC245" s="366"/>
      <c r="AD245" s="367"/>
      <c r="AE245" s="368"/>
    </row>
    <row r="246" spans="1:31" s="369" customFormat="1" ht="29.25" customHeight="1" x14ac:dyDescent="0.25">
      <c r="A246" s="2"/>
      <c r="B246" s="2"/>
      <c r="C246" s="2"/>
      <c r="D246" s="2"/>
      <c r="E246" s="2"/>
      <c r="F246" s="2"/>
      <c r="G246" s="2"/>
      <c r="H246" s="2"/>
      <c r="I246" s="2"/>
      <c r="J246" s="629"/>
      <c r="K246" s="629"/>
      <c r="L246" s="629"/>
      <c r="M246" s="629"/>
      <c r="N246" s="629"/>
      <c r="O246" s="629"/>
      <c r="P246" s="629"/>
      <c r="Q246" s="2"/>
      <c r="R246" s="366"/>
      <c r="S246" s="366"/>
      <c r="T246" s="366"/>
      <c r="U246" s="366"/>
      <c r="V246" s="366"/>
      <c r="W246" s="366"/>
      <c r="X246" s="367"/>
      <c r="Y246" s="366"/>
      <c r="Z246" s="367"/>
      <c r="AA246" s="366"/>
      <c r="AB246" s="367"/>
      <c r="AC246" s="366"/>
      <c r="AD246" s="367"/>
      <c r="AE246" s="368"/>
    </row>
    <row r="247" spans="1:31" s="369" customFormat="1" ht="29.25" customHeight="1" x14ac:dyDescent="0.25">
      <c r="A247" s="2"/>
      <c r="B247" s="2"/>
      <c r="C247" s="2"/>
      <c r="D247" s="2"/>
      <c r="E247" s="2"/>
      <c r="F247" s="2"/>
      <c r="G247" s="2"/>
      <c r="H247" s="2"/>
      <c r="I247" s="2"/>
      <c r="J247" s="629"/>
      <c r="K247" s="629"/>
      <c r="L247" s="629"/>
      <c r="M247" s="629"/>
      <c r="N247" s="629"/>
      <c r="O247" s="629"/>
      <c r="P247" s="629"/>
      <c r="Q247" s="2"/>
      <c r="R247" s="366"/>
      <c r="S247" s="366"/>
      <c r="T247" s="366"/>
      <c r="U247" s="366"/>
      <c r="V247" s="366"/>
      <c r="W247" s="366"/>
      <c r="X247" s="367"/>
      <c r="Y247" s="366"/>
      <c r="Z247" s="367"/>
      <c r="AA247" s="366"/>
      <c r="AB247" s="367"/>
      <c r="AC247" s="366"/>
      <c r="AD247" s="367"/>
      <c r="AE247" s="368"/>
    </row>
    <row r="248" spans="1:31" s="369" customFormat="1" ht="29.25" customHeight="1" x14ac:dyDescent="0.25">
      <c r="A248" s="2"/>
      <c r="B248" s="2"/>
      <c r="C248" s="2"/>
      <c r="D248" s="2"/>
      <c r="E248" s="2"/>
      <c r="F248" s="2"/>
      <c r="G248" s="2"/>
      <c r="H248" s="2"/>
      <c r="I248" s="2"/>
      <c r="J248" s="629"/>
      <c r="K248" s="629"/>
      <c r="L248" s="629"/>
      <c r="M248" s="629"/>
      <c r="N248" s="629"/>
      <c r="O248" s="629"/>
      <c r="P248" s="629"/>
      <c r="Q248" s="2"/>
      <c r="R248" s="366"/>
      <c r="S248" s="366"/>
      <c r="T248" s="366"/>
      <c r="U248" s="366"/>
      <c r="V248" s="366"/>
      <c r="W248" s="366"/>
      <c r="X248" s="367"/>
      <c r="Y248" s="366"/>
      <c r="Z248" s="367"/>
      <c r="AA248" s="366"/>
      <c r="AB248" s="367"/>
      <c r="AC248" s="366"/>
      <c r="AD248" s="367"/>
      <c r="AE248" s="368"/>
    </row>
    <row r="249" spans="1:31" s="369" customFormat="1" ht="29.25" customHeight="1" x14ac:dyDescent="0.25">
      <c r="A249" s="2"/>
      <c r="B249" s="2"/>
      <c r="C249" s="2"/>
      <c r="D249" s="2"/>
      <c r="E249" s="2"/>
      <c r="F249" s="2"/>
      <c r="G249" s="2"/>
      <c r="H249" s="2"/>
      <c r="I249" s="2"/>
      <c r="J249" s="629"/>
      <c r="K249" s="629"/>
      <c r="L249" s="629"/>
      <c r="M249" s="629"/>
      <c r="N249" s="629"/>
      <c r="O249" s="629"/>
      <c r="P249" s="629"/>
      <c r="Q249" s="2"/>
      <c r="R249" s="366"/>
      <c r="S249" s="366"/>
      <c r="T249" s="366"/>
      <c r="U249" s="366"/>
      <c r="V249" s="366"/>
      <c r="W249" s="366"/>
      <c r="X249" s="367"/>
      <c r="Y249" s="366"/>
      <c r="Z249" s="367"/>
      <c r="AA249" s="366"/>
      <c r="AB249" s="367"/>
      <c r="AC249" s="366"/>
      <c r="AD249" s="367"/>
      <c r="AE249" s="368"/>
    </row>
    <row r="250" spans="1:31" s="369" customFormat="1" ht="29.25" customHeight="1" x14ac:dyDescent="0.25">
      <c r="A250" s="2"/>
      <c r="B250" s="2"/>
      <c r="C250" s="2"/>
      <c r="D250" s="2"/>
      <c r="E250" s="2"/>
      <c r="F250" s="2"/>
      <c r="G250" s="2"/>
      <c r="H250" s="2"/>
      <c r="I250" s="2"/>
      <c r="J250" s="629"/>
      <c r="K250" s="629"/>
      <c r="L250" s="629"/>
      <c r="M250" s="629"/>
      <c r="N250" s="629"/>
      <c r="O250" s="629"/>
      <c r="P250" s="629"/>
      <c r="Q250" s="2"/>
      <c r="R250" s="366"/>
      <c r="S250" s="366"/>
      <c r="T250" s="366"/>
      <c r="U250" s="366"/>
      <c r="V250" s="366"/>
      <c r="W250" s="366"/>
      <c r="X250" s="367"/>
      <c r="Y250" s="366"/>
      <c r="Z250" s="367"/>
      <c r="AA250" s="366"/>
      <c r="AB250" s="367"/>
      <c r="AC250" s="366"/>
      <c r="AD250" s="367"/>
      <c r="AE250" s="368"/>
    </row>
    <row r="251" spans="1:31" s="369" customFormat="1" ht="29.25" customHeight="1" x14ac:dyDescent="0.25">
      <c r="A251" s="2"/>
      <c r="B251" s="2"/>
      <c r="C251" s="2"/>
      <c r="D251" s="2"/>
      <c r="E251" s="2"/>
      <c r="F251" s="2"/>
      <c r="G251" s="2"/>
      <c r="H251" s="2"/>
      <c r="I251" s="2"/>
      <c r="J251" s="629"/>
      <c r="K251" s="629"/>
      <c r="L251" s="629"/>
      <c r="M251" s="629"/>
      <c r="N251" s="629"/>
      <c r="O251" s="629"/>
      <c r="P251" s="629"/>
      <c r="Q251" s="2"/>
      <c r="R251" s="366"/>
      <c r="S251" s="366"/>
      <c r="T251" s="366"/>
      <c r="U251" s="366"/>
      <c r="V251" s="366"/>
      <c r="W251" s="366"/>
      <c r="X251" s="367"/>
      <c r="Y251" s="366"/>
      <c r="Z251" s="367"/>
      <c r="AA251" s="366"/>
      <c r="AB251" s="367"/>
      <c r="AC251" s="366"/>
      <c r="AD251" s="367"/>
      <c r="AE251" s="368"/>
    </row>
    <row r="252" spans="1:31" s="369" customFormat="1" ht="29.25" customHeight="1" x14ac:dyDescent="0.25">
      <c r="A252" s="2"/>
      <c r="B252" s="2"/>
      <c r="C252" s="2"/>
      <c r="D252" s="2"/>
      <c r="E252" s="2"/>
      <c r="F252" s="2"/>
      <c r="G252" s="2"/>
      <c r="H252" s="2"/>
      <c r="I252" s="2"/>
      <c r="J252" s="629"/>
      <c r="K252" s="629"/>
      <c r="L252" s="629"/>
      <c r="M252" s="629"/>
      <c r="N252" s="629"/>
      <c r="O252" s="629"/>
      <c r="P252" s="629"/>
      <c r="Q252" s="2"/>
      <c r="R252" s="366"/>
      <c r="S252" s="366"/>
      <c r="T252" s="366"/>
      <c r="U252" s="366"/>
      <c r="V252" s="366"/>
      <c r="W252" s="366"/>
      <c r="X252" s="367"/>
      <c r="Y252" s="366"/>
      <c r="Z252" s="367"/>
      <c r="AA252" s="366"/>
      <c r="AB252" s="367"/>
      <c r="AC252" s="366"/>
      <c r="AD252" s="367"/>
      <c r="AE252" s="368"/>
    </row>
    <row r="253" spans="1:31" s="369" customFormat="1" ht="29.25" customHeight="1" x14ac:dyDescent="0.25">
      <c r="A253" s="2"/>
      <c r="B253" s="2"/>
      <c r="C253" s="2"/>
      <c r="D253" s="2"/>
      <c r="E253" s="2"/>
      <c r="F253" s="2"/>
      <c r="G253" s="2"/>
      <c r="H253" s="2"/>
      <c r="I253" s="2"/>
      <c r="J253" s="629"/>
      <c r="K253" s="629"/>
      <c r="L253" s="629"/>
      <c r="M253" s="629"/>
      <c r="N253" s="629"/>
      <c r="O253" s="629"/>
      <c r="P253" s="629"/>
      <c r="Q253" s="2"/>
      <c r="R253" s="366"/>
      <c r="S253" s="366"/>
      <c r="T253" s="366"/>
      <c r="U253" s="366"/>
      <c r="V253" s="366"/>
      <c r="W253" s="366"/>
      <c r="X253" s="367"/>
      <c r="Y253" s="366"/>
      <c r="Z253" s="367"/>
      <c r="AA253" s="366"/>
      <c r="AB253" s="367"/>
      <c r="AC253" s="366"/>
      <c r="AD253" s="367"/>
      <c r="AE253" s="368"/>
    </row>
    <row r="254" spans="1:31" s="369" customFormat="1" ht="29.25" customHeight="1" x14ac:dyDescent="0.25">
      <c r="A254" s="2"/>
      <c r="B254" s="2"/>
      <c r="C254" s="2"/>
      <c r="D254" s="2"/>
      <c r="E254" s="2"/>
      <c r="F254" s="2"/>
      <c r="G254" s="2"/>
      <c r="H254" s="2"/>
      <c r="I254" s="2"/>
      <c r="J254" s="629"/>
      <c r="K254" s="629"/>
      <c r="L254" s="629"/>
      <c r="M254" s="629"/>
      <c r="N254" s="629"/>
      <c r="O254" s="629"/>
      <c r="P254" s="629"/>
      <c r="Q254" s="2"/>
      <c r="R254" s="366"/>
      <c r="S254" s="366"/>
      <c r="T254" s="366"/>
      <c r="U254" s="366"/>
      <c r="V254" s="366"/>
      <c r="W254" s="366"/>
      <c r="X254" s="367"/>
      <c r="Y254" s="366"/>
      <c r="Z254" s="367"/>
      <c r="AA254" s="366"/>
      <c r="AB254" s="367"/>
      <c r="AC254" s="366"/>
      <c r="AD254" s="367"/>
      <c r="AE254" s="368"/>
    </row>
    <row r="255" spans="1:31" s="369" customFormat="1" ht="29.25" customHeight="1" x14ac:dyDescent="0.25">
      <c r="A255" s="2"/>
      <c r="B255" s="2"/>
      <c r="C255" s="2"/>
      <c r="D255" s="2"/>
      <c r="E255" s="2"/>
      <c r="F255" s="2"/>
      <c r="G255" s="2"/>
      <c r="H255" s="2"/>
      <c r="I255" s="2"/>
      <c r="J255" s="629"/>
      <c r="K255" s="629"/>
      <c r="L255" s="629"/>
      <c r="M255" s="629"/>
      <c r="N255" s="629"/>
      <c r="O255" s="629"/>
      <c r="P255" s="629"/>
      <c r="Q255" s="2"/>
      <c r="R255" s="366"/>
      <c r="S255" s="366"/>
      <c r="T255" s="366"/>
      <c r="U255" s="366"/>
      <c r="V255" s="366"/>
      <c r="W255" s="366"/>
      <c r="X255" s="367"/>
      <c r="Y255" s="366"/>
      <c r="Z255" s="367"/>
      <c r="AA255" s="366"/>
      <c r="AB255" s="367"/>
      <c r="AC255" s="366"/>
      <c r="AD255" s="367"/>
      <c r="AE255" s="368"/>
    </row>
    <row r="256" spans="1:31" s="369" customFormat="1" ht="29.25" customHeight="1" x14ac:dyDescent="0.25">
      <c r="A256" s="2"/>
      <c r="B256" s="2"/>
      <c r="C256" s="2"/>
      <c r="D256" s="2"/>
      <c r="E256" s="2"/>
      <c r="F256" s="2"/>
      <c r="G256" s="2"/>
      <c r="H256" s="2"/>
      <c r="I256" s="2"/>
      <c r="J256" s="629"/>
      <c r="K256" s="629"/>
      <c r="L256" s="629"/>
      <c r="M256" s="629"/>
      <c r="N256" s="629"/>
      <c r="O256" s="629"/>
      <c r="P256" s="629"/>
      <c r="Q256" s="2"/>
      <c r="R256" s="366"/>
      <c r="S256" s="366"/>
      <c r="T256" s="366"/>
      <c r="U256" s="366"/>
      <c r="V256" s="366"/>
      <c r="W256" s="366"/>
      <c r="X256" s="367"/>
      <c r="Y256" s="366"/>
      <c r="Z256" s="367"/>
      <c r="AA256" s="366"/>
      <c r="AB256" s="367"/>
      <c r="AC256" s="366"/>
      <c r="AD256" s="367"/>
      <c r="AE256" s="368"/>
    </row>
    <row r="257" spans="1:31" s="369" customFormat="1" ht="29.25" customHeight="1" x14ac:dyDescent="0.25">
      <c r="A257" s="2"/>
      <c r="B257" s="2"/>
      <c r="C257" s="2"/>
      <c r="D257" s="2"/>
      <c r="E257" s="2"/>
      <c r="F257" s="2"/>
      <c r="G257" s="2"/>
      <c r="H257" s="2"/>
      <c r="I257" s="2"/>
      <c r="J257" s="629"/>
      <c r="K257" s="629"/>
      <c r="L257" s="629"/>
      <c r="M257" s="629"/>
      <c r="N257" s="629"/>
      <c r="O257" s="629"/>
      <c r="P257" s="629"/>
      <c r="Q257" s="2"/>
      <c r="R257" s="366"/>
      <c r="S257" s="366"/>
      <c r="T257" s="366"/>
      <c r="U257" s="366"/>
      <c r="V257" s="366"/>
      <c r="W257" s="366"/>
      <c r="X257" s="367"/>
      <c r="Y257" s="366"/>
      <c r="Z257" s="367"/>
      <c r="AA257" s="366"/>
      <c r="AB257" s="367"/>
      <c r="AC257" s="366"/>
      <c r="AD257" s="367"/>
      <c r="AE257" s="368"/>
    </row>
    <row r="258" spans="1:31" s="369" customFormat="1" ht="29.25" customHeight="1" x14ac:dyDescent="0.25">
      <c r="A258" s="2"/>
      <c r="B258" s="2"/>
      <c r="C258" s="2"/>
      <c r="D258" s="2"/>
      <c r="E258" s="2"/>
      <c r="F258" s="2"/>
      <c r="G258" s="2"/>
      <c r="H258" s="2"/>
      <c r="I258" s="2"/>
      <c r="J258" s="629"/>
      <c r="K258" s="629"/>
      <c r="L258" s="629"/>
      <c r="M258" s="629"/>
      <c r="N258" s="629"/>
      <c r="O258" s="629"/>
      <c r="P258" s="629"/>
      <c r="Q258" s="2"/>
      <c r="R258" s="366"/>
      <c r="S258" s="366"/>
      <c r="T258" s="366"/>
      <c r="U258" s="366"/>
      <c r="V258" s="366"/>
      <c r="W258" s="366"/>
      <c r="X258" s="367"/>
      <c r="Y258" s="366"/>
      <c r="Z258" s="367"/>
      <c r="AA258" s="366"/>
      <c r="AB258" s="367"/>
      <c r="AC258" s="366"/>
      <c r="AD258" s="367"/>
      <c r="AE258" s="368"/>
    </row>
    <row r="259" spans="1:31" s="369" customFormat="1" ht="29.25" customHeight="1" x14ac:dyDescent="0.25">
      <c r="A259" s="2"/>
      <c r="B259" s="2"/>
      <c r="C259" s="2"/>
      <c r="D259" s="2"/>
      <c r="E259" s="2"/>
      <c r="F259" s="2"/>
      <c r="G259" s="2"/>
      <c r="H259" s="2"/>
      <c r="I259" s="2"/>
      <c r="J259" s="629"/>
      <c r="K259" s="629"/>
      <c r="L259" s="629"/>
      <c r="M259" s="629"/>
      <c r="N259" s="629"/>
      <c r="O259" s="629"/>
      <c r="P259" s="629"/>
      <c r="Q259" s="2"/>
      <c r="R259" s="366"/>
      <c r="S259" s="366"/>
      <c r="T259" s="366"/>
      <c r="U259" s="366"/>
      <c r="V259" s="366"/>
      <c r="W259" s="366"/>
      <c r="X259" s="367"/>
      <c r="Y259" s="366"/>
      <c r="Z259" s="367"/>
      <c r="AA259" s="366"/>
      <c r="AB259" s="367"/>
      <c r="AC259" s="366"/>
      <c r="AD259" s="367"/>
      <c r="AE259" s="368"/>
    </row>
    <row r="260" spans="1:31" s="369" customFormat="1" ht="29.25" customHeight="1" x14ac:dyDescent="0.25">
      <c r="A260" s="2"/>
      <c r="B260" s="2"/>
      <c r="C260" s="2"/>
      <c r="D260" s="2"/>
      <c r="E260" s="2"/>
      <c r="F260" s="2"/>
      <c r="G260" s="2"/>
      <c r="H260" s="2"/>
      <c r="I260" s="2"/>
      <c r="J260" s="629"/>
      <c r="K260" s="629"/>
      <c r="L260" s="629"/>
      <c r="M260" s="629"/>
      <c r="N260" s="629"/>
      <c r="O260" s="629"/>
      <c r="P260" s="629"/>
      <c r="Q260" s="2"/>
      <c r="R260" s="366"/>
      <c r="S260" s="366"/>
      <c r="T260" s="366"/>
      <c r="U260" s="366"/>
      <c r="V260" s="366"/>
      <c r="W260" s="366"/>
      <c r="X260" s="367"/>
      <c r="Y260" s="366"/>
      <c r="Z260" s="367"/>
      <c r="AA260" s="366"/>
      <c r="AB260" s="367"/>
      <c r="AC260" s="366"/>
      <c r="AD260" s="367"/>
      <c r="AE260" s="368"/>
    </row>
    <row r="261" spans="1:31" s="369" customFormat="1" ht="29.25" customHeight="1" x14ac:dyDescent="0.25">
      <c r="A261" s="2"/>
      <c r="B261" s="2"/>
      <c r="C261" s="2"/>
      <c r="D261" s="2"/>
      <c r="E261" s="2"/>
      <c r="F261" s="2"/>
      <c r="G261" s="2"/>
      <c r="H261" s="2"/>
      <c r="I261" s="2"/>
      <c r="J261" s="629"/>
      <c r="K261" s="629"/>
      <c r="L261" s="629"/>
      <c r="M261" s="629"/>
      <c r="N261" s="629"/>
      <c r="O261" s="629"/>
      <c r="P261" s="629"/>
      <c r="Q261" s="2"/>
      <c r="R261" s="366"/>
      <c r="S261" s="366"/>
      <c r="T261" s="366"/>
      <c r="U261" s="366"/>
      <c r="V261" s="366"/>
      <c r="W261" s="366"/>
      <c r="X261" s="367"/>
      <c r="Y261" s="366"/>
      <c r="Z261" s="367"/>
      <c r="AA261" s="366"/>
      <c r="AB261" s="367"/>
      <c r="AC261" s="366"/>
      <c r="AD261" s="367"/>
      <c r="AE261" s="368"/>
    </row>
    <row r="262" spans="1:31" s="369" customFormat="1" ht="29.25" customHeight="1" x14ac:dyDescent="0.25">
      <c r="A262" s="2"/>
      <c r="B262" s="2"/>
      <c r="C262" s="2"/>
      <c r="D262" s="2"/>
      <c r="E262" s="2"/>
      <c r="F262" s="2"/>
      <c r="G262" s="2"/>
      <c r="H262" s="2"/>
      <c r="I262" s="2"/>
      <c r="J262" s="629"/>
      <c r="K262" s="629"/>
      <c r="L262" s="629"/>
      <c r="M262" s="629"/>
      <c r="N262" s="629"/>
      <c r="O262" s="629"/>
      <c r="P262" s="629"/>
      <c r="Q262" s="2"/>
      <c r="R262" s="366"/>
      <c r="S262" s="366"/>
      <c r="T262" s="366"/>
      <c r="U262" s="366"/>
      <c r="V262" s="366"/>
      <c r="W262" s="366"/>
      <c r="X262" s="367"/>
      <c r="Y262" s="366"/>
      <c r="Z262" s="367"/>
      <c r="AA262" s="366"/>
      <c r="AB262" s="367"/>
      <c r="AC262" s="366"/>
      <c r="AD262" s="367"/>
      <c r="AE262" s="368"/>
    </row>
    <row r="263" spans="1:31" s="369" customFormat="1" ht="29.25" customHeight="1" x14ac:dyDescent="0.25">
      <c r="A263" s="2"/>
      <c r="B263" s="2"/>
      <c r="C263" s="2"/>
      <c r="D263" s="2"/>
      <c r="E263" s="2"/>
      <c r="F263" s="2"/>
      <c r="G263" s="2"/>
      <c r="H263" s="2"/>
      <c r="I263" s="2"/>
      <c r="J263" s="629"/>
      <c r="K263" s="629"/>
      <c r="L263" s="629"/>
      <c r="M263" s="629"/>
      <c r="N263" s="629"/>
      <c r="O263" s="629"/>
      <c r="P263" s="629"/>
      <c r="Q263" s="2"/>
      <c r="R263" s="366"/>
      <c r="S263" s="366"/>
      <c r="T263" s="366"/>
      <c r="U263" s="366"/>
      <c r="V263" s="366"/>
      <c r="W263" s="366"/>
      <c r="X263" s="367"/>
      <c r="Y263" s="366"/>
      <c r="Z263" s="367"/>
      <c r="AA263" s="366"/>
      <c r="AB263" s="367"/>
      <c r="AC263" s="366"/>
      <c r="AD263" s="367"/>
      <c r="AE263" s="368"/>
    </row>
    <row r="264" spans="1:31" s="369" customFormat="1" ht="29.25" customHeight="1" x14ac:dyDescent="0.25">
      <c r="A264" s="2"/>
      <c r="B264" s="2"/>
      <c r="C264" s="2"/>
      <c r="D264" s="2"/>
      <c r="E264" s="2"/>
      <c r="F264" s="2"/>
      <c r="G264" s="2"/>
      <c r="H264" s="2"/>
      <c r="I264" s="2"/>
      <c r="J264" s="629"/>
      <c r="K264" s="629"/>
      <c r="L264" s="629"/>
      <c r="M264" s="629"/>
      <c r="N264" s="629"/>
      <c r="O264" s="629"/>
      <c r="P264" s="629"/>
      <c r="Q264" s="2"/>
      <c r="R264" s="366"/>
      <c r="S264" s="366"/>
      <c r="T264" s="366"/>
      <c r="U264" s="366"/>
      <c r="V264" s="366"/>
      <c r="W264" s="366"/>
      <c r="X264" s="367"/>
      <c r="Y264" s="366"/>
      <c r="Z264" s="367"/>
      <c r="AA264" s="366"/>
      <c r="AB264" s="367"/>
      <c r="AC264" s="366"/>
      <c r="AD264" s="367"/>
      <c r="AE264" s="368"/>
    </row>
    <row r="265" spans="1:31" s="369" customFormat="1" ht="29.25" customHeight="1" x14ac:dyDescent="0.25">
      <c r="A265" s="2"/>
      <c r="B265" s="2"/>
      <c r="C265" s="2"/>
      <c r="D265" s="2"/>
      <c r="E265" s="2"/>
      <c r="F265" s="2"/>
      <c r="G265" s="2"/>
      <c r="H265" s="2"/>
      <c r="I265" s="2"/>
      <c r="J265" s="629"/>
      <c r="K265" s="629"/>
      <c r="L265" s="629"/>
      <c r="M265" s="629"/>
      <c r="N265" s="629"/>
      <c r="O265" s="629"/>
      <c r="P265" s="629"/>
      <c r="Q265" s="2"/>
      <c r="R265" s="366"/>
      <c r="S265" s="366"/>
      <c r="T265" s="366"/>
      <c r="U265" s="366"/>
      <c r="V265" s="366"/>
      <c r="W265" s="366"/>
      <c r="X265" s="367"/>
      <c r="Y265" s="366"/>
      <c r="Z265" s="367"/>
      <c r="AA265" s="366"/>
      <c r="AB265" s="367"/>
      <c r="AC265" s="366"/>
      <c r="AD265" s="367"/>
      <c r="AE265" s="368"/>
    </row>
    <row r="266" spans="1:31" s="369" customFormat="1" ht="29.25" customHeight="1" x14ac:dyDescent="0.25">
      <c r="A266" s="2"/>
      <c r="B266" s="2"/>
      <c r="C266" s="2"/>
      <c r="D266" s="2"/>
      <c r="E266" s="2"/>
      <c r="F266" s="2"/>
      <c r="G266" s="2"/>
      <c r="H266" s="2"/>
      <c r="I266" s="2"/>
      <c r="J266" s="629"/>
      <c r="K266" s="629"/>
      <c r="L266" s="629"/>
      <c r="M266" s="629"/>
      <c r="N266" s="629"/>
      <c r="O266" s="629"/>
      <c r="P266" s="629"/>
      <c r="Q266" s="2"/>
      <c r="R266" s="366"/>
      <c r="S266" s="366"/>
      <c r="T266" s="366"/>
      <c r="U266" s="366"/>
      <c r="V266" s="366"/>
      <c r="W266" s="366"/>
      <c r="X266" s="367"/>
      <c r="Y266" s="366"/>
      <c r="Z266" s="367"/>
      <c r="AA266" s="366"/>
      <c r="AB266" s="367"/>
      <c r="AC266" s="366"/>
      <c r="AD266" s="367"/>
      <c r="AE266" s="368"/>
    </row>
    <row r="267" spans="1:31" s="369" customFormat="1" ht="29.25" customHeight="1" x14ac:dyDescent="0.25">
      <c r="A267" s="2"/>
      <c r="B267" s="2"/>
      <c r="C267" s="2"/>
      <c r="D267" s="2"/>
      <c r="E267" s="2"/>
      <c r="F267" s="2"/>
      <c r="G267" s="2"/>
      <c r="H267" s="2"/>
      <c r="I267" s="2"/>
      <c r="J267" s="629"/>
      <c r="K267" s="629"/>
      <c r="L267" s="629"/>
      <c r="M267" s="629"/>
      <c r="N267" s="629"/>
      <c r="O267" s="629"/>
      <c r="P267" s="629"/>
      <c r="Q267" s="2"/>
      <c r="R267" s="366"/>
      <c r="S267" s="366"/>
      <c r="T267" s="366"/>
      <c r="U267" s="366"/>
      <c r="V267" s="366"/>
      <c r="W267" s="366"/>
      <c r="X267" s="367"/>
      <c r="Y267" s="366"/>
      <c r="Z267" s="367"/>
      <c r="AA267" s="366"/>
      <c r="AB267" s="367"/>
      <c r="AC267" s="366"/>
      <c r="AD267" s="367"/>
      <c r="AE267" s="368"/>
    </row>
    <row r="268" spans="1:31" s="369" customFormat="1" ht="29.25" customHeight="1" x14ac:dyDescent="0.25">
      <c r="A268" s="2"/>
      <c r="B268" s="2"/>
      <c r="C268" s="2"/>
      <c r="D268" s="2"/>
      <c r="E268" s="2"/>
      <c r="F268" s="2"/>
      <c r="G268" s="2"/>
      <c r="H268" s="2"/>
      <c r="I268" s="2"/>
      <c r="J268" s="629"/>
      <c r="K268" s="629"/>
      <c r="L268" s="629"/>
      <c r="M268" s="629"/>
      <c r="N268" s="629"/>
      <c r="O268" s="629"/>
      <c r="P268" s="629"/>
      <c r="Q268" s="2"/>
      <c r="R268" s="366"/>
      <c r="S268" s="366"/>
      <c r="T268" s="366"/>
      <c r="U268" s="366"/>
      <c r="V268" s="366"/>
      <c r="W268" s="366"/>
      <c r="X268" s="367"/>
      <c r="Y268" s="366"/>
      <c r="Z268" s="367"/>
      <c r="AA268" s="366"/>
      <c r="AB268" s="367"/>
      <c r="AC268" s="366"/>
      <c r="AD268" s="367"/>
      <c r="AE268" s="368"/>
    </row>
    <row r="269" spans="1:31" s="369" customFormat="1" ht="29.25" customHeight="1" x14ac:dyDescent="0.25">
      <c r="A269" s="2"/>
      <c r="B269" s="2"/>
      <c r="C269" s="2"/>
      <c r="D269" s="2"/>
      <c r="E269" s="2"/>
      <c r="F269" s="2"/>
      <c r="G269" s="2"/>
      <c r="H269" s="2"/>
      <c r="I269" s="2"/>
      <c r="J269" s="629"/>
      <c r="K269" s="629"/>
      <c r="L269" s="629"/>
      <c r="M269" s="629"/>
      <c r="N269" s="629"/>
      <c r="O269" s="629"/>
      <c r="P269" s="629"/>
      <c r="Q269" s="2"/>
      <c r="R269" s="366"/>
      <c r="S269" s="366"/>
      <c r="T269" s="366"/>
      <c r="U269" s="366"/>
      <c r="V269" s="366"/>
      <c r="W269" s="366"/>
      <c r="X269" s="367"/>
      <c r="Y269" s="366"/>
      <c r="Z269" s="367"/>
      <c r="AA269" s="366"/>
      <c r="AB269" s="367"/>
      <c r="AC269" s="366"/>
      <c r="AD269" s="367"/>
      <c r="AE269" s="368"/>
    </row>
    <row r="270" spans="1:31" s="369" customFormat="1" ht="29.25" customHeight="1" x14ac:dyDescent="0.25">
      <c r="A270" s="2"/>
      <c r="B270" s="2"/>
      <c r="C270" s="2"/>
      <c r="D270" s="2"/>
      <c r="E270" s="2"/>
      <c r="F270" s="2"/>
      <c r="G270" s="2"/>
      <c r="H270" s="2"/>
      <c r="I270" s="2"/>
      <c r="J270" s="629"/>
      <c r="K270" s="629"/>
      <c r="L270" s="629"/>
      <c r="M270" s="629"/>
      <c r="N270" s="629"/>
      <c r="O270" s="629"/>
      <c r="P270" s="629"/>
      <c r="Q270" s="2"/>
      <c r="R270" s="366"/>
      <c r="S270" s="366"/>
      <c r="T270" s="366"/>
      <c r="U270" s="366"/>
      <c r="V270" s="366"/>
      <c r="W270" s="366"/>
      <c r="X270" s="367"/>
      <c r="Y270" s="366"/>
      <c r="Z270" s="367"/>
      <c r="AA270" s="366"/>
      <c r="AB270" s="367"/>
      <c r="AC270" s="366"/>
      <c r="AD270" s="367"/>
      <c r="AE270" s="368"/>
    </row>
    <row r="271" spans="1:31" s="369" customFormat="1" ht="29.25" customHeight="1" x14ac:dyDescent="0.25">
      <c r="A271" s="2"/>
      <c r="B271" s="2"/>
      <c r="C271" s="2"/>
      <c r="D271" s="2"/>
      <c r="E271" s="2"/>
      <c r="F271" s="2"/>
      <c r="G271" s="2"/>
      <c r="H271" s="2"/>
      <c r="I271" s="2"/>
      <c r="J271" s="629"/>
      <c r="K271" s="629"/>
      <c r="L271" s="629"/>
      <c r="M271" s="629"/>
      <c r="N271" s="629"/>
      <c r="O271" s="629"/>
      <c r="P271" s="629"/>
      <c r="Q271" s="2"/>
      <c r="R271" s="366"/>
      <c r="S271" s="366"/>
      <c r="T271" s="366"/>
      <c r="U271" s="366"/>
      <c r="V271" s="366"/>
      <c r="W271" s="366"/>
      <c r="X271" s="367"/>
      <c r="Y271" s="366"/>
      <c r="Z271" s="367"/>
      <c r="AA271" s="366"/>
      <c r="AB271" s="367"/>
      <c r="AC271" s="366"/>
      <c r="AD271" s="367"/>
      <c r="AE271" s="368"/>
    </row>
    <row r="272" spans="1:31" s="369" customFormat="1" ht="29.25" customHeight="1" x14ac:dyDescent="0.25">
      <c r="A272" s="2"/>
      <c r="B272" s="2"/>
      <c r="C272" s="2"/>
      <c r="D272" s="2"/>
      <c r="E272" s="2"/>
      <c r="F272" s="2"/>
      <c r="G272" s="2"/>
      <c r="H272" s="2"/>
      <c r="I272" s="2"/>
      <c r="J272" s="629"/>
      <c r="K272" s="629"/>
      <c r="L272" s="629"/>
      <c r="M272" s="629"/>
      <c r="N272" s="629"/>
      <c r="O272" s="629"/>
      <c r="P272" s="629"/>
      <c r="Q272" s="2"/>
      <c r="R272" s="366"/>
      <c r="S272" s="366"/>
      <c r="T272" s="366"/>
      <c r="U272" s="366"/>
      <c r="V272" s="366"/>
      <c r="W272" s="366"/>
      <c r="X272" s="367"/>
      <c r="Y272" s="366"/>
      <c r="Z272" s="367"/>
      <c r="AA272" s="366"/>
      <c r="AB272" s="367"/>
      <c r="AC272" s="366"/>
      <c r="AD272" s="367"/>
      <c r="AE272" s="368"/>
    </row>
    <row r="273" spans="1:31" s="369" customFormat="1" ht="29.25" customHeight="1" x14ac:dyDescent="0.25">
      <c r="A273" s="2"/>
      <c r="B273" s="2"/>
      <c r="C273" s="2"/>
      <c r="D273" s="2"/>
      <c r="E273" s="2"/>
      <c r="F273" s="2"/>
      <c r="G273" s="2"/>
      <c r="H273" s="2"/>
      <c r="I273" s="2"/>
      <c r="J273" s="629"/>
      <c r="K273" s="629"/>
      <c r="L273" s="629"/>
      <c r="M273" s="629"/>
      <c r="N273" s="629"/>
      <c r="O273" s="629"/>
      <c r="P273" s="629"/>
      <c r="Q273" s="2"/>
      <c r="R273" s="366"/>
      <c r="S273" s="366"/>
      <c r="T273" s="366"/>
      <c r="U273" s="366"/>
      <c r="V273" s="366"/>
      <c r="W273" s="366"/>
      <c r="X273" s="367"/>
      <c r="Y273" s="366"/>
      <c r="Z273" s="367"/>
      <c r="AA273" s="366"/>
      <c r="AB273" s="367"/>
      <c r="AC273" s="366"/>
      <c r="AD273" s="367"/>
      <c r="AE273" s="368"/>
    </row>
    <row r="274" spans="1:31" s="369" customFormat="1" ht="29.25" customHeight="1" x14ac:dyDescent="0.25">
      <c r="A274" s="2"/>
      <c r="B274" s="2"/>
      <c r="C274" s="2"/>
      <c r="D274" s="2"/>
      <c r="E274" s="2"/>
      <c r="F274" s="2"/>
      <c r="G274" s="2"/>
      <c r="H274" s="2"/>
      <c r="I274" s="2"/>
      <c r="J274" s="629"/>
      <c r="K274" s="629"/>
      <c r="L274" s="629"/>
      <c r="M274" s="629"/>
      <c r="N274" s="629"/>
      <c r="O274" s="629"/>
      <c r="P274" s="629"/>
      <c r="Q274" s="2"/>
      <c r="R274" s="366"/>
      <c r="S274" s="366"/>
      <c r="T274" s="366"/>
      <c r="U274" s="366"/>
      <c r="V274" s="366"/>
      <c r="W274" s="366"/>
      <c r="X274" s="367"/>
      <c r="Y274" s="366"/>
      <c r="Z274" s="367"/>
      <c r="AA274" s="366"/>
      <c r="AB274" s="367"/>
      <c r="AC274" s="366"/>
      <c r="AD274" s="367"/>
      <c r="AE274" s="368"/>
    </row>
    <row r="275" spans="1:31" s="369" customFormat="1" ht="29.25" customHeight="1" x14ac:dyDescent="0.25">
      <c r="A275" s="2"/>
      <c r="B275" s="2"/>
      <c r="C275" s="2"/>
      <c r="D275" s="2"/>
      <c r="E275" s="2"/>
      <c r="F275" s="2"/>
      <c r="G275" s="2"/>
      <c r="H275" s="2"/>
      <c r="I275" s="2"/>
      <c r="J275" s="629"/>
      <c r="K275" s="629"/>
      <c r="L275" s="629"/>
      <c r="M275" s="629"/>
      <c r="N275" s="629"/>
      <c r="O275" s="629"/>
      <c r="P275" s="629"/>
      <c r="Q275" s="2"/>
      <c r="R275" s="366"/>
      <c r="S275" s="366"/>
      <c r="T275" s="366"/>
      <c r="U275" s="366"/>
      <c r="V275" s="366"/>
      <c r="W275" s="366"/>
      <c r="X275" s="367"/>
      <c r="Y275" s="366"/>
      <c r="Z275" s="367"/>
      <c r="AA275" s="366"/>
      <c r="AB275" s="367"/>
      <c r="AC275" s="366"/>
      <c r="AD275" s="367"/>
      <c r="AE275" s="368"/>
    </row>
    <row r="276" spans="1:31" s="369" customFormat="1" ht="29.25" customHeight="1" x14ac:dyDescent="0.25">
      <c r="A276" s="2"/>
      <c r="B276" s="2"/>
      <c r="C276" s="2"/>
      <c r="D276" s="2"/>
      <c r="E276" s="2"/>
      <c r="F276" s="2"/>
      <c r="G276" s="2"/>
      <c r="H276" s="2"/>
      <c r="I276" s="2"/>
      <c r="J276" s="629"/>
      <c r="K276" s="629"/>
      <c r="L276" s="629"/>
      <c r="M276" s="629"/>
      <c r="N276" s="629"/>
      <c r="O276" s="629"/>
      <c r="P276" s="629"/>
      <c r="Q276" s="2"/>
      <c r="R276" s="366"/>
      <c r="S276" s="366"/>
      <c r="T276" s="366"/>
      <c r="U276" s="366"/>
      <c r="V276" s="366"/>
      <c r="W276" s="366"/>
      <c r="X276" s="367"/>
      <c r="Y276" s="366"/>
      <c r="Z276" s="367"/>
      <c r="AA276" s="366"/>
      <c r="AB276" s="367"/>
      <c r="AC276" s="366"/>
      <c r="AD276" s="367"/>
      <c r="AE276" s="368"/>
    </row>
    <row r="277" spans="1:31" s="369" customFormat="1" ht="29.25" customHeight="1" x14ac:dyDescent="0.25">
      <c r="A277" s="2"/>
      <c r="B277" s="2"/>
      <c r="C277" s="2"/>
      <c r="D277" s="2"/>
      <c r="E277" s="2"/>
      <c r="F277" s="2"/>
      <c r="G277" s="2"/>
      <c r="H277" s="2"/>
      <c r="I277" s="2"/>
      <c r="J277" s="629"/>
      <c r="K277" s="629"/>
      <c r="L277" s="629"/>
      <c r="M277" s="629"/>
      <c r="N277" s="629"/>
      <c r="O277" s="629"/>
      <c r="P277" s="629"/>
      <c r="Q277" s="2"/>
      <c r="R277" s="366"/>
      <c r="S277" s="366"/>
      <c r="T277" s="366"/>
      <c r="U277" s="366"/>
      <c r="V277" s="366"/>
      <c r="W277" s="366"/>
      <c r="X277" s="367"/>
      <c r="Y277" s="366"/>
      <c r="Z277" s="367"/>
      <c r="AA277" s="366"/>
      <c r="AB277" s="367"/>
      <c r="AC277" s="366"/>
      <c r="AD277" s="367"/>
      <c r="AE277" s="368"/>
    </row>
    <row r="278" spans="1:31" s="369" customFormat="1" ht="29.25" customHeight="1" x14ac:dyDescent="0.25">
      <c r="A278" s="2"/>
      <c r="B278" s="2"/>
      <c r="C278" s="2"/>
      <c r="D278" s="2"/>
      <c r="E278" s="2"/>
      <c r="F278" s="2"/>
      <c r="G278" s="2"/>
      <c r="H278" s="2"/>
      <c r="I278" s="2"/>
      <c r="J278" s="629"/>
      <c r="K278" s="629"/>
      <c r="L278" s="629"/>
      <c r="M278" s="629"/>
      <c r="N278" s="629"/>
      <c r="O278" s="629"/>
      <c r="P278" s="629"/>
      <c r="Q278" s="2"/>
      <c r="R278" s="366"/>
      <c r="S278" s="366"/>
      <c r="T278" s="366"/>
      <c r="U278" s="366"/>
      <c r="V278" s="366"/>
      <c r="W278" s="366"/>
      <c r="X278" s="367"/>
      <c r="Y278" s="366"/>
      <c r="Z278" s="367"/>
      <c r="AA278" s="366"/>
      <c r="AB278" s="367"/>
      <c r="AC278" s="366"/>
      <c r="AD278" s="367"/>
      <c r="AE278" s="368"/>
    </row>
    <row r="279" spans="1:31" s="369" customFormat="1" ht="29.25" customHeight="1" x14ac:dyDescent="0.25">
      <c r="A279" s="2"/>
      <c r="B279" s="2"/>
      <c r="C279" s="2"/>
      <c r="D279" s="2"/>
      <c r="E279" s="2"/>
      <c r="F279" s="2"/>
      <c r="G279" s="2"/>
      <c r="H279" s="2"/>
      <c r="I279" s="2"/>
      <c r="J279" s="629"/>
      <c r="K279" s="629"/>
      <c r="L279" s="629"/>
      <c r="M279" s="629"/>
      <c r="N279" s="629"/>
      <c r="O279" s="629"/>
      <c r="P279" s="629"/>
      <c r="Q279" s="2"/>
      <c r="R279" s="366"/>
      <c r="S279" s="366"/>
      <c r="T279" s="366"/>
      <c r="U279" s="366"/>
      <c r="V279" s="366"/>
      <c r="W279" s="366"/>
      <c r="X279" s="367"/>
      <c r="Y279" s="366"/>
      <c r="Z279" s="367"/>
      <c r="AA279" s="366"/>
      <c r="AB279" s="367"/>
      <c r="AC279" s="366"/>
      <c r="AD279" s="367"/>
      <c r="AE279" s="368"/>
    </row>
    <row r="280" spans="1:31" s="369" customFormat="1" ht="29.25" customHeight="1" x14ac:dyDescent="0.25">
      <c r="A280" s="2"/>
      <c r="B280" s="2"/>
      <c r="C280" s="2"/>
      <c r="D280" s="2"/>
      <c r="E280" s="2"/>
      <c r="F280" s="2"/>
      <c r="G280" s="2"/>
      <c r="H280" s="2"/>
      <c r="I280" s="2"/>
      <c r="J280" s="629"/>
      <c r="K280" s="629"/>
      <c r="L280" s="629"/>
      <c r="M280" s="629"/>
      <c r="N280" s="629"/>
      <c r="O280" s="629"/>
      <c r="P280" s="629"/>
      <c r="Q280" s="2"/>
      <c r="R280" s="366"/>
      <c r="S280" s="366"/>
      <c r="T280" s="366"/>
      <c r="U280" s="366"/>
      <c r="V280" s="366"/>
      <c r="W280" s="366"/>
      <c r="X280" s="367"/>
      <c r="Y280" s="366"/>
      <c r="Z280" s="367"/>
      <c r="AA280" s="366"/>
      <c r="AB280" s="367"/>
      <c r="AC280" s="366"/>
      <c r="AD280" s="367"/>
      <c r="AE280" s="368"/>
    </row>
    <row r="281" spans="1:31" s="369" customFormat="1" ht="29.25" customHeight="1" x14ac:dyDescent="0.25">
      <c r="A281" s="2"/>
      <c r="B281" s="2"/>
      <c r="C281" s="2"/>
      <c r="D281" s="2"/>
      <c r="E281" s="2"/>
      <c r="F281" s="2"/>
      <c r="G281" s="2"/>
      <c r="H281" s="2"/>
      <c r="I281" s="2"/>
      <c r="J281" s="629"/>
      <c r="K281" s="629"/>
      <c r="L281" s="629"/>
      <c r="M281" s="629"/>
      <c r="N281" s="629"/>
      <c r="O281" s="629"/>
      <c r="P281" s="629"/>
      <c r="Q281" s="2"/>
      <c r="R281" s="366"/>
      <c r="S281" s="366"/>
      <c r="T281" s="366"/>
      <c r="U281" s="366"/>
      <c r="V281" s="366"/>
      <c r="W281" s="366"/>
      <c r="X281" s="367"/>
      <c r="Y281" s="366"/>
      <c r="Z281" s="367"/>
      <c r="AA281" s="366"/>
      <c r="AB281" s="367"/>
      <c r="AC281" s="366"/>
      <c r="AD281" s="367"/>
      <c r="AE281" s="368"/>
    </row>
    <row r="282" spans="1:31" s="369" customFormat="1" ht="29.25" customHeight="1" x14ac:dyDescent="0.25">
      <c r="A282" s="2"/>
      <c r="B282" s="2"/>
      <c r="C282" s="2"/>
      <c r="D282" s="2"/>
      <c r="E282" s="2"/>
      <c r="F282" s="2"/>
      <c r="G282" s="2"/>
      <c r="H282" s="2"/>
      <c r="I282" s="2"/>
      <c r="J282" s="629"/>
      <c r="K282" s="629"/>
      <c r="L282" s="629"/>
      <c r="M282" s="629"/>
      <c r="N282" s="629"/>
      <c r="O282" s="629"/>
      <c r="P282" s="629"/>
      <c r="Q282" s="2"/>
      <c r="R282" s="366"/>
      <c r="S282" s="366"/>
      <c r="T282" s="366"/>
      <c r="U282" s="366"/>
      <c r="V282" s="366"/>
      <c r="W282" s="366"/>
      <c r="X282" s="367"/>
      <c r="Y282" s="366"/>
      <c r="Z282" s="367"/>
      <c r="AA282" s="366"/>
      <c r="AB282" s="367"/>
      <c r="AC282" s="366"/>
      <c r="AD282" s="367"/>
      <c r="AE282" s="368"/>
    </row>
    <row r="283" spans="1:31" s="369" customFormat="1" ht="29.25" customHeight="1" x14ac:dyDescent="0.25">
      <c r="A283" s="2"/>
      <c r="B283" s="2"/>
      <c r="C283" s="2"/>
      <c r="D283" s="2"/>
      <c r="E283" s="2"/>
      <c r="F283" s="2"/>
      <c r="G283" s="2"/>
      <c r="H283" s="2"/>
      <c r="I283" s="2"/>
      <c r="J283" s="629"/>
      <c r="K283" s="629"/>
      <c r="L283" s="629"/>
      <c r="M283" s="629"/>
      <c r="N283" s="629"/>
      <c r="O283" s="629"/>
      <c r="P283" s="629"/>
      <c r="Q283" s="2"/>
      <c r="R283" s="366"/>
      <c r="S283" s="366"/>
      <c r="T283" s="366"/>
      <c r="U283" s="366"/>
      <c r="V283" s="366"/>
      <c r="W283" s="366"/>
      <c r="X283" s="367"/>
      <c r="Y283" s="366"/>
      <c r="Z283" s="367"/>
      <c r="AA283" s="366"/>
      <c r="AB283" s="367"/>
      <c r="AC283" s="366"/>
      <c r="AD283" s="367"/>
      <c r="AE283" s="368"/>
    </row>
    <row r="284" spans="1:31" s="369" customFormat="1" ht="29.25" customHeight="1" x14ac:dyDescent="0.25">
      <c r="A284" s="2"/>
      <c r="B284" s="2"/>
      <c r="C284" s="2"/>
      <c r="D284" s="2"/>
      <c r="E284" s="2"/>
      <c r="F284" s="2"/>
      <c r="G284" s="2"/>
      <c r="H284" s="2"/>
      <c r="I284" s="2"/>
      <c r="J284" s="629"/>
      <c r="K284" s="629"/>
      <c r="L284" s="629"/>
      <c r="M284" s="629"/>
      <c r="N284" s="629"/>
      <c r="O284" s="629"/>
      <c r="P284" s="629"/>
      <c r="Q284" s="2"/>
      <c r="R284" s="366"/>
      <c r="S284" s="366"/>
      <c r="T284" s="366"/>
      <c r="U284" s="366"/>
      <c r="V284" s="366"/>
      <c r="W284" s="366"/>
      <c r="X284" s="367"/>
      <c r="Y284" s="366"/>
      <c r="Z284" s="367"/>
      <c r="AA284" s="366"/>
      <c r="AB284" s="367"/>
      <c r="AC284" s="366"/>
      <c r="AD284" s="367"/>
      <c r="AE284" s="368"/>
    </row>
    <row r="285" spans="1:31" s="369" customFormat="1" ht="29.25" customHeight="1" x14ac:dyDescent="0.25">
      <c r="A285" s="2"/>
      <c r="B285" s="2"/>
      <c r="C285" s="2"/>
      <c r="D285" s="2"/>
      <c r="E285" s="2"/>
      <c r="F285" s="2"/>
      <c r="G285" s="2"/>
      <c r="H285" s="2"/>
      <c r="I285" s="2"/>
      <c r="J285" s="629"/>
      <c r="K285" s="629"/>
      <c r="L285" s="629"/>
      <c r="M285" s="629"/>
      <c r="N285" s="629"/>
      <c r="O285" s="629"/>
      <c r="P285" s="629"/>
      <c r="Q285" s="2"/>
      <c r="R285" s="366"/>
      <c r="S285" s="366"/>
      <c r="T285" s="366"/>
      <c r="U285" s="366"/>
      <c r="V285" s="366"/>
      <c r="W285" s="366"/>
      <c r="X285" s="367"/>
      <c r="Y285" s="366"/>
      <c r="Z285" s="367"/>
      <c r="AA285" s="366"/>
      <c r="AB285" s="367"/>
      <c r="AC285" s="366"/>
      <c r="AD285" s="367"/>
      <c r="AE285" s="368"/>
    </row>
    <row r="286" spans="1:31" s="369" customFormat="1" ht="29.25" customHeight="1" x14ac:dyDescent="0.25">
      <c r="A286" s="2"/>
      <c r="B286" s="2"/>
      <c r="C286" s="2"/>
      <c r="D286" s="2"/>
      <c r="E286" s="2"/>
      <c r="F286" s="2"/>
      <c r="G286" s="2"/>
      <c r="H286" s="2"/>
      <c r="I286" s="2"/>
      <c r="J286" s="629"/>
      <c r="K286" s="629"/>
      <c r="L286" s="629"/>
      <c r="M286" s="629"/>
      <c r="N286" s="629"/>
      <c r="O286" s="629"/>
      <c r="P286" s="629"/>
      <c r="Q286" s="2"/>
      <c r="R286" s="366"/>
      <c r="S286" s="366"/>
      <c r="T286" s="366"/>
      <c r="U286" s="366"/>
      <c r="V286" s="366"/>
      <c r="W286" s="366"/>
      <c r="X286" s="367"/>
      <c r="Y286" s="366"/>
      <c r="Z286" s="367"/>
      <c r="AA286" s="366"/>
      <c r="AB286" s="367"/>
      <c r="AC286" s="366"/>
      <c r="AD286" s="367"/>
      <c r="AE286" s="368"/>
    </row>
    <row r="287" spans="1:31" s="369" customFormat="1" ht="29.25" customHeight="1" x14ac:dyDescent="0.25">
      <c r="A287" s="2"/>
      <c r="B287" s="2"/>
      <c r="C287" s="2"/>
      <c r="D287" s="2"/>
      <c r="E287" s="2"/>
      <c r="F287" s="2"/>
      <c r="G287" s="2"/>
      <c r="H287" s="2"/>
      <c r="I287" s="2"/>
      <c r="J287" s="629"/>
      <c r="K287" s="629"/>
      <c r="L287" s="629"/>
      <c r="M287" s="629"/>
      <c r="N287" s="629"/>
      <c r="O287" s="629"/>
      <c r="P287" s="629"/>
      <c r="Q287" s="2"/>
      <c r="R287" s="366"/>
      <c r="S287" s="366"/>
      <c r="T287" s="366"/>
      <c r="U287" s="366"/>
      <c r="V287" s="366"/>
      <c r="W287" s="366"/>
      <c r="X287" s="367"/>
      <c r="Y287" s="366"/>
      <c r="Z287" s="367"/>
      <c r="AA287" s="366"/>
      <c r="AB287" s="367"/>
      <c r="AC287" s="366"/>
      <c r="AD287" s="367"/>
      <c r="AE287" s="368"/>
    </row>
    <row r="288" spans="1:31" s="369" customFormat="1" ht="29.25" customHeight="1" x14ac:dyDescent="0.25">
      <c r="A288" s="2"/>
      <c r="B288" s="2"/>
      <c r="C288" s="2"/>
      <c r="D288" s="2"/>
      <c r="E288" s="2"/>
      <c r="F288" s="2"/>
      <c r="G288" s="2"/>
      <c r="H288" s="2"/>
      <c r="I288" s="2"/>
      <c r="J288" s="629"/>
      <c r="K288" s="629"/>
      <c r="L288" s="629"/>
      <c r="M288" s="629"/>
      <c r="N288" s="629"/>
      <c r="O288" s="629"/>
      <c r="P288" s="629"/>
      <c r="Q288" s="2"/>
      <c r="R288" s="366"/>
      <c r="S288" s="366"/>
      <c r="T288" s="366"/>
      <c r="U288" s="366"/>
      <c r="V288" s="366"/>
      <c r="W288" s="366"/>
      <c r="X288" s="367"/>
      <c r="Y288" s="366"/>
      <c r="Z288" s="367"/>
      <c r="AA288" s="366"/>
      <c r="AB288" s="367"/>
      <c r="AC288" s="366"/>
      <c r="AD288" s="367"/>
      <c r="AE288" s="368"/>
    </row>
    <row r="289" spans="1:31" s="369" customFormat="1" ht="29.25" customHeight="1" x14ac:dyDescent="0.25">
      <c r="A289" s="2"/>
      <c r="B289" s="2"/>
      <c r="C289" s="2"/>
      <c r="D289" s="2"/>
      <c r="E289" s="2"/>
      <c r="F289" s="2"/>
      <c r="G289" s="2"/>
      <c r="H289" s="2"/>
      <c r="I289" s="2"/>
      <c r="J289" s="629"/>
      <c r="K289" s="629"/>
      <c r="L289" s="629"/>
      <c r="M289" s="629"/>
      <c r="N289" s="629"/>
      <c r="O289" s="629"/>
      <c r="P289" s="629"/>
      <c r="Q289" s="2"/>
      <c r="R289" s="366"/>
      <c r="S289" s="366"/>
      <c r="T289" s="366"/>
      <c r="U289" s="366"/>
      <c r="V289" s="366"/>
      <c r="W289" s="366"/>
      <c r="X289" s="367"/>
      <c r="Y289" s="366"/>
      <c r="Z289" s="367"/>
      <c r="AA289" s="366"/>
      <c r="AB289" s="367"/>
      <c r="AC289" s="366"/>
      <c r="AD289" s="367"/>
      <c r="AE289" s="368"/>
    </row>
    <row r="290" spans="1:31" s="369" customFormat="1" ht="29.25" customHeight="1" x14ac:dyDescent="0.25">
      <c r="A290" s="2"/>
      <c r="B290" s="2"/>
      <c r="C290" s="2"/>
      <c r="D290" s="2"/>
      <c r="E290" s="2"/>
      <c r="F290" s="2"/>
      <c r="G290" s="2"/>
      <c r="H290" s="2"/>
      <c r="I290" s="2"/>
      <c r="J290" s="629"/>
      <c r="K290" s="629"/>
      <c r="L290" s="629"/>
      <c r="M290" s="629"/>
      <c r="N290" s="629"/>
      <c r="O290" s="629"/>
      <c r="P290" s="629"/>
      <c r="Q290" s="2"/>
      <c r="R290" s="366"/>
      <c r="S290" s="366"/>
      <c r="T290" s="366"/>
      <c r="U290" s="366"/>
      <c r="V290" s="366"/>
      <c r="W290" s="366"/>
      <c r="X290" s="367"/>
      <c r="Y290" s="366"/>
      <c r="Z290" s="367"/>
      <c r="AA290" s="366"/>
      <c r="AB290" s="367"/>
      <c r="AC290" s="366"/>
      <c r="AD290" s="367"/>
      <c r="AE290" s="368"/>
    </row>
    <row r="291" spans="1:31" s="369" customFormat="1" ht="29.25" customHeight="1" x14ac:dyDescent="0.25">
      <c r="A291" s="2"/>
      <c r="B291" s="2"/>
      <c r="C291" s="2"/>
      <c r="D291" s="2"/>
      <c r="E291" s="2"/>
      <c r="F291" s="2"/>
      <c r="G291" s="2"/>
      <c r="H291" s="2"/>
      <c r="I291" s="2"/>
      <c r="J291" s="629"/>
      <c r="K291" s="629"/>
      <c r="L291" s="629"/>
      <c r="M291" s="629"/>
      <c r="N291" s="629"/>
      <c r="O291" s="629"/>
      <c r="P291" s="629"/>
      <c r="Q291" s="2"/>
      <c r="R291" s="366"/>
      <c r="S291" s="366"/>
      <c r="T291" s="366"/>
      <c r="U291" s="366"/>
      <c r="V291" s="366"/>
      <c r="W291" s="366"/>
      <c r="X291" s="367"/>
      <c r="Y291" s="366"/>
      <c r="Z291" s="367"/>
      <c r="AA291" s="366"/>
      <c r="AB291" s="367"/>
      <c r="AC291" s="366"/>
      <c r="AD291" s="367"/>
      <c r="AE291" s="368"/>
    </row>
    <row r="292" spans="1:31" s="369" customFormat="1" ht="29.25" customHeight="1" x14ac:dyDescent="0.25">
      <c r="A292" s="2"/>
      <c r="B292" s="2"/>
      <c r="C292" s="2"/>
      <c r="D292" s="2"/>
      <c r="E292" s="2"/>
      <c r="F292" s="2"/>
      <c r="G292" s="2"/>
      <c r="H292" s="2"/>
      <c r="I292" s="2"/>
      <c r="J292" s="629"/>
      <c r="K292" s="629"/>
      <c r="L292" s="629"/>
      <c r="M292" s="629"/>
      <c r="N292" s="629"/>
      <c r="O292" s="629"/>
      <c r="P292" s="629"/>
      <c r="Q292" s="2"/>
      <c r="R292" s="366"/>
      <c r="S292" s="366"/>
      <c r="T292" s="366"/>
      <c r="U292" s="366"/>
      <c r="V292" s="366"/>
      <c r="W292" s="366"/>
      <c r="X292" s="367"/>
      <c r="Y292" s="366"/>
      <c r="Z292" s="367"/>
      <c r="AA292" s="366"/>
      <c r="AB292" s="367"/>
      <c r="AC292" s="366"/>
      <c r="AD292" s="367"/>
      <c r="AE292" s="368"/>
    </row>
    <row r="293" spans="1:31" s="369" customFormat="1" ht="29.25" customHeight="1" x14ac:dyDescent="0.25">
      <c r="A293" s="2"/>
      <c r="B293" s="2"/>
      <c r="C293" s="2"/>
      <c r="D293" s="2"/>
      <c r="E293" s="2"/>
      <c r="F293" s="2"/>
      <c r="G293" s="2"/>
      <c r="H293" s="2"/>
      <c r="I293" s="2"/>
      <c r="J293" s="629"/>
      <c r="K293" s="629"/>
      <c r="L293" s="629"/>
      <c r="M293" s="629"/>
      <c r="N293" s="629"/>
      <c r="O293" s="629"/>
      <c r="P293" s="629"/>
      <c r="Q293" s="2"/>
      <c r="R293" s="366"/>
      <c r="S293" s="366"/>
      <c r="T293" s="366"/>
      <c r="U293" s="366"/>
      <c r="V293" s="366"/>
      <c r="W293" s="366"/>
      <c r="X293" s="367"/>
      <c r="Y293" s="366"/>
      <c r="Z293" s="367"/>
      <c r="AA293" s="366"/>
      <c r="AB293" s="367"/>
      <c r="AC293" s="366"/>
      <c r="AD293" s="367"/>
      <c r="AE293" s="368"/>
    </row>
    <row r="294" spans="1:31" s="369" customFormat="1" ht="29.25" customHeight="1" x14ac:dyDescent="0.25">
      <c r="A294" s="2"/>
      <c r="B294" s="2"/>
      <c r="C294" s="2"/>
      <c r="D294" s="2"/>
      <c r="E294" s="2"/>
      <c r="F294" s="2"/>
      <c r="G294" s="2"/>
      <c r="H294" s="2"/>
      <c r="I294" s="2"/>
      <c r="J294" s="629"/>
      <c r="K294" s="629"/>
      <c r="L294" s="629"/>
      <c r="M294" s="629"/>
      <c r="N294" s="629"/>
      <c r="O294" s="629"/>
      <c r="P294" s="629"/>
      <c r="Q294" s="2"/>
      <c r="R294" s="366"/>
      <c r="S294" s="366"/>
      <c r="T294" s="366"/>
      <c r="U294" s="366"/>
      <c r="V294" s="366"/>
      <c r="W294" s="366"/>
      <c r="X294" s="367"/>
      <c r="Y294" s="366"/>
      <c r="Z294" s="367"/>
      <c r="AA294" s="366"/>
      <c r="AB294" s="367"/>
      <c r="AC294" s="366"/>
      <c r="AD294" s="367"/>
      <c r="AE294" s="368"/>
    </row>
    <row r="295" spans="1:31" s="369" customFormat="1" ht="29.25" customHeight="1" x14ac:dyDescent="0.25">
      <c r="A295" s="2"/>
      <c r="B295" s="2"/>
      <c r="C295" s="2"/>
      <c r="D295" s="2"/>
      <c r="E295" s="2"/>
      <c r="F295" s="2"/>
      <c r="G295" s="2"/>
      <c r="H295" s="2"/>
      <c r="I295" s="2"/>
      <c r="J295" s="629"/>
      <c r="K295" s="629"/>
      <c r="L295" s="629"/>
      <c r="M295" s="629"/>
      <c r="N295" s="629"/>
      <c r="O295" s="629"/>
      <c r="P295" s="629"/>
      <c r="Q295" s="2"/>
      <c r="R295" s="366"/>
      <c r="S295" s="366"/>
      <c r="T295" s="366"/>
      <c r="U295" s="366"/>
      <c r="V295" s="366"/>
      <c r="W295" s="366"/>
      <c r="X295" s="367"/>
      <c r="Y295" s="366"/>
      <c r="Z295" s="367"/>
      <c r="AA295" s="366"/>
      <c r="AB295" s="367"/>
      <c r="AC295" s="366"/>
      <c r="AD295" s="367"/>
      <c r="AE295" s="368"/>
    </row>
    <row r="296" spans="1:31" s="369" customFormat="1" ht="29.25" customHeight="1" x14ac:dyDescent="0.25">
      <c r="A296" s="2"/>
      <c r="B296" s="2"/>
      <c r="C296" s="2"/>
      <c r="D296" s="2"/>
      <c r="E296" s="2"/>
      <c r="F296" s="2"/>
      <c r="G296" s="2"/>
      <c r="H296" s="2"/>
      <c r="I296" s="2"/>
      <c r="J296" s="629"/>
      <c r="K296" s="629"/>
      <c r="L296" s="629"/>
      <c r="M296" s="629"/>
      <c r="N296" s="629"/>
      <c r="O296" s="629"/>
      <c r="P296" s="629"/>
      <c r="Q296" s="2"/>
      <c r="R296" s="366"/>
      <c r="S296" s="366"/>
      <c r="T296" s="366"/>
      <c r="U296" s="366"/>
      <c r="V296" s="366"/>
      <c r="W296" s="366"/>
      <c r="X296" s="367"/>
      <c r="Y296" s="366"/>
      <c r="Z296" s="367"/>
      <c r="AA296" s="366"/>
      <c r="AB296" s="367"/>
      <c r="AC296" s="366"/>
      <c r="AD296" s="367"/>
      <c r="AE296" s="368"/>
    </row>
    <row r="297" spans="1:31" s="369" customFormat="1" ht="29.25" customHeight="1" x14ac:dyDescent="0.25">
      <c r="A297" s="2"/>
      <c r="B297" s="2"/>
      <c r="C297" s="2"/>
      <c r="D297" s="2"/>
      <c r="E297" s="2"/>
      <c r="F297" s="2"/>
      <c r="G297" s="2"/>
      <c r="H297" s="2"/>
      <c r="I297" s="2"/>
      <c r="J297" s="629"/>
      <c r="K297" s="629"/>
      <c r="L297" s="629"/>
      <c r="M297" s="629"/>
      <c r="N297" s="629"/>
      <c r="O297" s="629"/>
      <c r="P297" s="629"/>
      <c r="Q297" s="2"/>
      <c r="R297" s="366"/>
      <c r="S297" s="366"/>
      <c r="T297" s="366"/>
      <c r="U297" s="366"/>
      <c r="V297" s="366"/>
      <c r="W297" s="366"/>
      <c r="X297" s="367"/>
      <c r="Y297" s="366"/>
      <c r="Z297" s="367"/>
      <c r="AA297" s="366"/>
      <c r="AB297" s="367"/>
      <c r="AC297" s="366"/>
      <c r="AD297" s="367"/>
      <c r="AE297" s="368"/>
    </row>
    <row r="298" spans="1:31" s="369" customFormat="1" ht="29.25" customHeight="1" x14ac:dyDescent="0.25">
      <c r="A298" s="2"/>
      <c r="B298" s="2"/>
      <c r="C298" s="2"/>
      <c r="D298" s="2"/>
      <c r="E298" s="2"/>
      <c r="F298" s="2"/>
      <c r="G298" s="2"/>
      <c r="H298" s="2"/>
      <c r="I298" s="2"/>
      <c r="J298" s="629"/>
      <c r="K298" s="629"/>
      <c r="L298" s="629"/>
      <c r="M298" s="629"/>
      <c r="N298" s="629"/>
      <c r="O298" s="629"/>
      <c r="P298" s="629"/>
      <c r="Q298" s="2"/>
      <c r="R298" s="366"/>
      <c r="S298" s="366"/>
      <c r="T298" s="366"/>
      <c r="U298" s="366"/>
      <c r="V298" s="366"/>
      <c r="W298" s="366"/>
      <c r="X298" s="367"/>
      <c r="Y298" s="366"/>
      <c r="Z298" s="367"/>
      <c r="AA298" s="366"/>
      <c r="AB298" s="367"/>
      <c r="AC298" s="366"/>
      <c r="AD298" s="367"/>
      <c r="AE298" s="368"/>
    </row>
    <row r="299" spans="1:31" s="369" customFormat="1" ht="29.25" customHeight="1" x14ac:dyDescent="0.25">
      <c r="A299" s="2"/>
      <c r="B299" s="2"/>
      <c r="C299" s="2"/>
      <c r="D299" s="2"/>
      <c r="E299" s="2"/>
      <c r="F299" s="2"/>
      <c r="G299" s="2"/>
      <c r="H299" s="2"/>
      <c r="I299" s="2"/>
      <c r="J299" s="629"/>
      <c r="K299" s="629"/>
      <c r="L299" s="629"/>
      <c r="M299" s="629"/>
      <c r="N299" s="629"/>
      <c r="O299" s="629"/>
      <c r="P299" s="629"/>
      <c r="Q299" s="2"/>
      <c r="R299" s="366"/>
      <c r="S299" s="366"/>
      <c r="T299" s="366"/>
      <c r="U299" s="366"/>
      <c r="V299" s="366"/>
      <c r="W299" s="366"/>
      <c r="X299" s="367"/>
      <c r="Y299" s="366"/>
      <c r="Z299" s="367"/>
      <c r="AA299" s="366"/>
      <c r="AB299" s="367"/>
      <c r="AC299" s="366"/>
      <c r="AD299" s="367"/>
      <c r="AE299" s="368"/>
    </row>
    <row r="300" spans="1:31" s="369" customFormat="1" ht="29.25" customHeight="1" x14ac:dyDescent="0.25">
      <c r="A300" s="2"/>
      <c r="B300" s="2"/>
      <c r="C300" s="2"/>
      <c r="D300" s="2"/>
      <c r="E300" s="2"/>
      <c r="F300" s="2"/>
      <c r="G300" s="2"/>
      <c r="H300" s="2"/>
      <c r="I300" s="2"/>
      <c r="J300" s="629"/>
      <c r="K300" s="629"/>
      <c r="L300" s="629"/>
      <c r="M300" s="629"/>
      <c r="N300" s="629"/>
      <c r="O300" s="629"/>
      <c r="P300" s="629"/>
      <c r="Q300" s="2"/>
      <c r="R300" s="366"/>
      <c r="S300" s="366"/>
      <c r="T300" s="366"/>
      <c r="U300" s="366"/>
      <c r="V300" s="366"/>
      <c r="W300" s="366"/>
      <c r="X300" s="367"/>
      <c r="Y300" s="366"/>
      <c r="Z300" s="367"/>
      <c r="AA300" s="366"/>
      <c r="AB300" s="367"/>
      <c r="AC300" s="366"/>
      <c r="AD300" s="367"/>
      <c r="AE300" s="368"/>
    </row>
    <row r="301" spans="1:31" s="369" customFormat="1" ht="29.25" customHeight="1" x14ac:dyDescent="0.25">
      <c r="A301" s="2"/>
      <c r="B301" s="2"/>
      <c r="C301" s="2"/>
      <c r="D301" s="2"/>
      <c r="E301" s="2"/>
      <c r="F301" s="2"/>
      <c r="G301" s="2"/>
      <c r="H301" s="2"/>
      <c r="I301" s="2"/>
      <c r="J301" s="629"/>
      <c r="K301" s="629"/>
      <c r="L301" s="629"/>
      <c r="M301" s="629"/>
      <c r="N301" s="629"/>
      <c r="O301" s="629"/>
      <c r="P301" s="629"/>
      <c r="Q301" s="2"/>
      <c r="R301" s="366"/>
      <c r="S301" s="366"/>
      <c r="T301" s="366"/>
      <c r="U301" s="366"/>
      <c r="V301" s="366"/>
      <c r="W301" s="366"/>
      <c r="X301" s="367"/>
      <c r="Y301" s="366"/>
      <c r="Z301" s="367"/>
      <c r="AA301" s="366"/>
      <c r="AB301" s="367"/>
      <c r="AC301" s="366"/>
      <c r="AD301" s="367"/>
      <c r="AE301" s="368"/>
    </row>
    <row r="302" spans="1:31" s="369" customFormat="1" ht="29.25" customHeight="1" x14ac:dyDescent="0.25">
      <c r="A302" s="2"/>
      <c r="B302" s="2"/>
      <c r="C302" s="2"/>
      <c r="D302" s="2"/>
      <c r="E302" s="2"/>
      <c r="F302" s="2"/>
      <c r="G302" s="2"/>
      <c r="H302" s="2"/>
      <c r="I302" s="2"/>
      <c r="J302" s="629"/>
      <c r="K302" s="629"/>
      <c r="L302" s="629"/>
      <c r="M302" s="629"/>
      <c r="N302" s="629"/>
      <c r="O302" s="629"/>
      <c r="P302" s="629"/>
      <c r="Q302" s="2"/>
      <c r="R302" s="366"/>
      <c r="S302" s="366"/>
      <c r="T302" s="366"/>
      <c r="U302" s="366"/>
      <c r="V302" s="366"/>
      <c r="W302" s="366"/>
      <c r="X302" s="367"/>
      <c r="Y302" s="366"/>
      <c r="Z302" s="367"/>
      <c r="AA302" s="366"/>
      <c r="AB302" s="367"/>
      <c r="AC302" s="366"/>
      <c r="AD302" s="367"/>
      <c r="AE302" s="368"/>
    </row>
    <row r="303" spans="1:31" s="369" customFormat="1" ht="29.25" customHeight="1" x14ac:dyDescent="0.25">
      <c r="A303" s="2"/>
      <c r="B303" s="2"/>
      <c r="C303" s="2"/>
      <c r="D303" s="2"/>
      <c r="E303" s="2"/>
      <c r="F303" s="2"/>
      <c r="G303" s="2"/>
      <c r="H303" s="2"/>
      <c r="I303" s="2"/>
      <c r="J303" s="629"/>
      <c r="K303" s="629"/>
      <c r="L303" s="629"/>
      <c r="M303" s="629"/>
      <c r="N303" s="629"/>
      <c r="O303" s="629"/>
      <c r="P303" s="629"/>
      <c r="Q303" s="2"/>
      <c r="R303" s="366"/>
      <c r="S303" s="366"/>
      <c r="T303" s="366"/>
      <c r="U303" s="366"/>
      <c r="V303" s="366"/>
      <c r="W303" s="366"/>
      <c r="X303" s="367"/>
      <c r="Y303" s="366"/>
      <c r="Z303" s="367"/>
      <c r="AA303" s="366"/>
      <c r="AB303" s="367"/>
      <c r="AC303" s="366"/>
      <c r="AD303" s="367"/>
      <c r="AE303" s="368"/>
    </row>
    <row r="304" spans="1:31" s="369" customFormat="1" ht="29.25" customHeight="1" x14ac:dyDescent="0.25">
      <c r="A304" s="2"/>
      <c r="B304" s="2"/>
      <c r="C304" s="2"/>
      <c r="D304" s="2"/>
      <c r="E304" s="2"/>
      <c r="F304" s="2"/>
      <c r="G304" s="2"/>
      <c r="H304" s="2"/>
      <c r="I304" s="2"/>
      <c r="J304" s="629"/>
      <c r="K304" s="629"/>
      <c r="L304" s="629"/>
      <c r="M304" s="629"/>
      <c r="N304" s="629"/>
      <c r="O304" s="629"/>
      <c r="P304" s="629"/>
      <c r="Q304" s="2"/>
      <c r="R304" s="366"/>
      <c r="S304" s="366"/>
      <c r="T304" s="366"/>
      <c r="U304" s="366"/>
      <c r="V304" s="366"/>
      <c r="W304" s="366"/>
      <c r="X304" s="367"/>
      <c r="Y304" s="366"/>
      <c r="Z304" s="367"/>
      <c r="AA304" s="366"/>
      <c r="AB304" s="367"/>
      <c r="AC304" s="366"/>
      <c r="AD304" s="367"/>
      <c r="AE304" s="368"/>
    </row>
    <row r="305" spans="1:31" s="369" customFormat="1" ht="29.25" customHeight="1" x14ac:dyDescent="0.25">
      <c r="A305" s="2"/>
      <c r="B305" s="2"/>
      <c r="C305" s="2"/>
      <c r="D305" s="2"/>
      <c r="E305" s="2"/>
      <c r="F305" s="2"/>
      <c r="G305" s="2"/>
      <c r="H305" s="2"/>
      <c r="I305" s="2"/>
      <c r="J305" s="629"/>
      <c r="K305" s="629"/>
      <c r="L305" s="629"/>
      <c r="M305" s="629"/>
      <c r="N305" s="629"/>
      <c r="O305" s="629"/>
      <c r="P305" s="629"/>
      <c r="Q305" s="2"/>
      <c r="R305" s="366"/>
      <c r="S305" s="366"/>
      <c r="T305" s="366"/>
      <c r="U305" s="366"/>
      <c r="V305" s="366"/>
      <c r="W305" s="366"/>
      <c r="X305" s="367"/>
      <c r="Y305" s="366"/>
      <c r="Z305" s="367"/>
      <c r="AA305" s="366"/>
      <c r="AB305" s="367"/>
      <c r="AC305" s="366"/>
      <c r="AD305" s="367"/>
      <c r="AE305" s="368"/>
    </row>
    <row r="306" spans="1:31" s="369" customFormat="1" ht="29.25" customHeight="1" x14ac:dyDescent="0.25">
      <c r="A306" s="2"/>
      <c r="B306" s="2"/>
      <c r="C306" s="2"/>
      <c r="D306" s="2"/>
      <c r="E306" s="2"/>
      <c r="F306" s="2"/>
      <c r="G306" s="2"/>
      <c r="H306" s="2"/>
      <c r="I306" s="2"/>
      <c r="J306" s="629"/>
      <c r="K306" s="629"/>
      <c r="L306" s="629"/>
      <c r="M306" s="629"/>
      <c r="N306" s="629"/>
      <c r="O306" s="629"/>
      <c r="P306" s="629"/>
      <c r="Q306" s="2"/>
      <c r="R306" s="366"/>
      <c r="S306" s="366"/>
      <c r="T306" s="366"/>
      <c r="U306" s="366"/>
      <c r="V306" s="366"/>
      <c r="W306" s="366"/>
      <c r="X306" s="367"/>
      <c r="Y306" s="366"/>
      <c r="Z306" s="367"/>
      <c r="AA306" s="366"/>
      <c r="AB306" s="367"/>
      <c r="AC306" s="366"/>
      <c r="AD306" s="367"/>
      <c r="AE306" s="368"/>
    </row>
    <row r="307" spans="1:31" s="369" customFormat="1" ht="29.25" customHeight="1" x14ac:dyDescent="0.25">
      <c r="A307" s="2"/>
      <c r="B307" s="2"/>
      <c r="C307" s="2"/>
      <c r="D307" s="2"/>
      <c r="E307" s="2"/>
      <c r="F307" s="2"/>
      <c r="G307" s="2"/>
      <c r="H307" s="2"/>
      <c r="I307" s="2"/>
      <c r="J307" s="629"/>
      <c r="K307" s="629"/>
      <c r="L307" s="629"/>
      <c r="M307" s="629"/>
      <c r="N307" s="629"/>
      <c r="O307" s="629"/>
      <c r="P307" s="629"/>
      <c r="Q307" s="2"/>
      <c r="R307" s="366"/>
      <c r="S307" s="366"/>
      <c r="T307" s="366"/>
      <c r="U307" s="366"/>
      <c r="V307" s="366"/>
      <c r="W307" s="366"/>
      <c r="X307" s="367"/>
      <c r="Y307" s="366"/>
      <c r="Z307" s="367"/>
      <c r="AA307" s="366"/>
      <c r="AB307" s="367"/>
      <c r="AC307" s="366"/>
      <c r="AD307" s="367"/>
      <c r="AE307" s="368"/>
    </row>
    <row r="308" spans="1:31" s="369" customFormat="1" ht="29.25" customHeight="1" x14ac:dyDescent="0.25">
      <c r="A308" s="2"/>
      <c r="B308" s="2"/>
      <c r="C308" s="2"/>
      <c r="D308" s="2"/>
      <c r="E308" s="2"/>
      <c r="F308" s="2"/>
      <c r="G308" s="2"/>
      <c r="H308" s="2"/>
      <c r="I308" s="2"/>
      <c r="J308" s="629"/>
      <c r="K308" s="629"/>
      <c r="L308" s="629"/>
      <c r="M308" s="629"/>
      <c r="N308" s="629"/>
      <c r="O308" s="629"/>
      <c r="P308" s="629"/>
      <c r="Q308" s="2"/>
      <c r="R308" s="366"/>
      <c r="S308" s="366"/>
      <c r="T308" s="366"/>
      <c r="U308" s="366"/>
      <c r="V308" s="366"/>
      <c r="W308" s="366"/>
      <c r="X308" s="367"/>
      <c r="Y308" s="366"/>
      <c r="Z308" s="367"/>
      <c r="AA308" s="366"/>
      <c r="AB308" s="367"/>
      <c r="AC308" s="366"/>
      <c r="AD308" s="367"/>
      <c r="AE308" s="368"/>
    </row>
    <row r="309" spans="1:31" s="369" customFormat="1" ht="29.25" customHeight="1" x14ac:dyDescent="0.25">
      <c r="A309" s="2"/>
      <c r="B309" s="2"/>
      <c r="C309" s="2"/>
      <c r="D309" s="2"/>
      <c r="E309" s="2"/>
      <c r="F309" s="2"/>
      <c r="G309" s="2"/>
      <c r="H309" s="2"/>
      <c r="I309" s="2"/>
      <c r="J309" s="629"/>
      <c r="K309" s="629"/>
      <c r="L309" s="629"/>
      <c r="M309" s="629"/>
      <c r="N309" s="629"/>
      <c r="O309" s="629"/>
      <c r="P309" s="629"/>
      <c r="Q309" s="2"/>
      <c r="R309" s="366"/>
      <c r="S309" s="366"/>
      <c r="T309" s="366"/>
      <c r="U309" s="366"/>
      <c r="V309" s="366"/>
      <c r="W309" s="366"/>
      <c r="X309" s="367"/>
      <c r="Y309" s="366"/>
      <c r="Z309" s="367"/>
      <c r="AA309" s="366"/>
      <c r="AB309" s="367"/>
      <c r="AC309" s="366"/>
      <c r="AD309" s="367"/>
      <c r="AE309" s="368"/>
    </row>
    <row r="310" spans="1:31" s="369" customFormat="1" ht="29.25" customHeight="1" x14ac:dyDescent="0.25">
      <c r="A310" s="2"/>
      <c r="B310" s="2"/>
      <c r="C310" s="2"/>
      <c r="D310" s="2"/>
      <c r="E310" s="2"/>
      <c r="F310" s="2"/>
      <c r="G310" s="2"/>
      <c r="H310" s="2"/>
      <c r="I310" s="2"/>
      <c r="J310" s="629"/>
      <c r="K310" s="629"/>
      <c r="L310" s="629"/>
      <c r="M310" s="629"/>
      <c r="N310" s="629"/>
      <c r="O310" s="629"/>
      <c r="P310" s="629"/>
      <c r="Q310" s="2"/>
      <c r="R310" s="366"/>
      <c r="S310" s="366"/>
      <c r="T310" s="366"/>
      <c r="U310" s="366"/>
      <c r="V310" s="366"/>
      <c r="W310" s="366"/>
      <c r="X310" s="367"/>
      <c r="Y310" s="366"/>
      <c r="Z310" s="367"/>
      <c r="AA310" s="366"/>
      <c r="AB310" s="367"/>
      <c r="AC310" s="366"/>
      <c r="AD310" s="367"/>
      <c r="AE310" s="368"/>
    </row>
    <row r="311" spans="1:31" s="369" customFormat="1" ht="29.25" customHeight="1" x14ac:dyDescent="0.25">
      <c r="A311" s="2"/>
      <c r="B311" s="2"/>
      <c r="C311" s="2"/>
      <c r="D311" s="2"/>
      <c r="E311" s="2"/>
      <c r="F311" s="2"/>
      <c r="G311" s="2"/>
      <c r="H311" s="2"/>
      <c r="I311" s="2"/>
      <c r="J311" s="629"/>
      <c r="K311" s="629"/>
      <c r="L311" s="629"/>
      <c r="M311" s="629"/>
      <c r="N311" s="629"/>
      <c r="O311" s="629"/>
      <c r="P311" s="629"/>
      <c r="Q311" s="2"/>
      <c r="R311" s="366"/>
      <c r="S311" s="366"/>
      <c r="T311" s="366"/>
      <c r="U311" s="366"/>
      <c r="V311" s="366"/>
      <c r="W311" s="366"/>
      <c r="X311" s="367"/>
      <c r="Y311" s="366"/>
      <c r="Z311" s="367"/>
      <c r="AA311" s="366"/>
      <c r="AB311" s="367"/>
      <c r="AC311" s="366"/>
      <c r="AD311" s="367"/>
      <c r="AE311" s="368"/>
    </row>
    <row r="312" spans="1:31" s="369" customFormat="1" ht="29.25" customHeight="1" x14ac:dyDescent="0.25">
      <c r="A312" s="2"/>
      <c r="B312" s="2"/>
      <c r="C312" s="2"/>
      <c r="D312" s="2"/>
      <c r="E312" s="2"/>
      <c r="F312" s="2"/>
      <c r="G312" s="2"/>
      <c r="H312" s="2"/>
      <c r="I312" s="2"/>
      <c r="J312" s="629"/>
      <c r="K312" s="629"/>
      <c r="L312" s="629"/>
      <c r="M312" s="629"/>
      <c r="N312" s="629"/>
      <c r="O312" s="629"/>
      <c r="P312" s="629"/>
      <c r="Q312" s="2"/>
      <c r="R312" s="366"/>
      <c r="S312" s="366"/>
      <c r="T312" s="366"/>
      <c r="U312" s="366"/>
      <c r="V312" s="366"/>
      <c r="W312" s="366"/>
      <c r="X312" s="367"/>
      <c r="Y312" s="366"/>
      <c r="Z312" s="367"/>
      <c r="AA312" s="366"/>
      <c r="AB312" s="367"/>
      <c r="AC312" s="366"/>
      <c r="AD312" s="367"/>
      <c r="AE312" s="368"/>
    </row>
    <row r="313" spans="1:31" s="369" customFormat="1" ht="29.25" customHeight="1" x14ac:dyDescent="0.25">
      <c r="A313" s="2"/>
      <c r="B313" s="2"/>
      <c r="C313" s="2"/>
      <c r="D313" s="2"/>
      <c r="E313" s="2"/>
      <c r="F313" s="2"/>
      <c r="G313" s="2"/>
      <c r="H313" s="2"/>
      <c r="I313" s="2"/>
      <c r="J313" s="629"/>
      <c r="K313" s="629"/>
      <c r="L313" s="629"/>
      <c r="M313" s="629"/>
      <c r="N313" s="629"/>
      <c r="O313" s="629"/>
      <c r="P313" s="629"/>
      <c r="Q313" s="2"/>
      <c r="R313" s="366"/>
      <c r="S313" s="366"/>
      <c r="T313" s="366"/>
      <c r="U313" s="366"/>
      <c r="V313" s="366"/>
      <c r="W313" s="366"/>
      <c r="X313" s="367"/>
      <c r="Y313" s="366"/>
      <c r="Z313" s="367"/>
      <c r="AA313" s="366"/>
      <c r="AB313" s="367"/>
      <c r="AC313" s="366"/>
      <c r="AD313" s="367"/>
      <c r="AE313" s="368"/>
    </row>
    <row r="314" spans="1:31" s="369" customFormat="1" ht="29.25" customHeight="1" x14ac:dyDescent="0.25">
      <c r="A314" s="2"/>
      <c r="B314" s="2"/>
      <c r="C314" s="2"/>
      <c r="D314" s="2"/>
      <c r="E314" s="2"/>
      <c r="F314" s="2"/>
      <c r="G314" s="2"/>
      <c r="H314" s="2"/>
      <c r="I314" s="2"/>
      <c r="J314" s="629"/>
      <c r="K314" s="629"/>
      <c r="L314" s="629"/>
      <c r="M314" s="629"/>
      <c r="N314" s="629"/>
      <c r="O314" s="629"/>
      <c r="P314" s="629"/>
      <c r="Q314" s="2"/>
      <c r="R314" s="366"/>
      <c r="S314" s="366"/>
      <c r="T314" s="366"/>
      <c r="U314" s="366"/>
      <c r="V314" s="366"/>
      <c r="W314" s="366"/>
      <c r="X314" s="367"/>
      <c r="Y314" s="366"/>
      <c r="Z314" s="367"/>
      <c r="AA314" s="366"/>
      <c r="AB314" s="367"/>
      <c r="AC314" s="366"/>
      <c r="AD314" s="367"/>
      <c r="AE314" s="368"/>
    </row>
    <row r="315" spans="1:31" s="369" customFormat="1" ht="29.25" customHeight="1" x14ac:dyDescent="0.25">
      <c r="A315" s="2"/>
      <c r="B315" s="2"/>
      <c r="C315" s="2"/>
      <c r="D315" s="2"/>
      <c r="E315" s="2"/>
      <c r="F315" s="2"/>
      <c r="G315" s="2"/>
      <c r="H315" s="2"/>
      <c r="I315" s="2"/>
      <c r="J315" s="629"/>
      <c r="K315" s="629"/>
      <c r="L315" s="629"/>
      <c r="M315" s="629"/>
      <c r="N315" s="629"/>
      <c r="O315" s="629"/>
      <c r="P315" s="629"/>
      <c r="Q315" s="2"/>
      <c r="R315" s="366"/>
      <c r="S315" s="366"/>
      <c r="T315" s="366"/>
      <c r="U315" s="366"/>
      <c r="V315" s="366"/>
      <c r="W315" s="366"/>
      <c r="X315" s="367"/>
      <c r="Y315" s="366"/>
      <c r="Z315" s="367"/>
      <c r="AA315" s="366"/>
      <c r="AB315" s="367"/>
      <c r="AC315" s="366"/>
      <c r="AD315" s="367"/>
      <c r="AE315" s="368"/>
    </row>
    <row r="316" spans="1:31" s="369" customFormat="1" ht="29.25" customHeight="1" x14ac:dyDescent="0.25">
      <c r="A316" s="2"/>
      <c r="B316" s="2"/>
      <c r="C316" s="2"/>
      <c r="D316" s="2"/>
      <c r="E316" s="2"/>
      <c r="F316" s="2"/>
      <c r="G316" s="2"/>
      <c r="H316" s="2"/>
      <c r="I316" s="2"/>
      <c r="J316" s="629"/>
      <c r="K316" s="629"/>
      <c r="L316" s="629"/>
      <c r="M316" s="629"/>
      <c r="N316" s="629"/>
      <c r="O316" s="629"/>
      <c r="P316" s="629"/>
      <c r="Q316" s="2"/>
      <c r="R316" s="366"/>
      <c r="S316" s="366"/>
      <c r="T316" s="366"/>
      <c r="U316" s="366"/>
      <c r="V316" s="366"/>
      <c r="W316" s="366"/>
      <c r="X316" s="367"/>
      <c r="Y316" s="366"/>
      <c r="Z316" s="367"/>
      <c r="AA316" s="366"/>
      <c r="AB316" s="367"/>
      <c r="AC316" s="366"/>
      <c r="AD316" s="367"/>
      <c r="AE316" s="368"/>
    </row>
    <row r="317" spans="1:31" s="369" customFormat="1" ht="29.25" customHeight="1" x14ac:dyDescent="0.25">
      <c r="A317" s="2"/>
      <c r="B317" s="2"/>
      <c r="C317" s="2"/>
      <c r="D317" s="2"/>
      <c r="E317" s="2"/>
      <c r="F317" s="2"/>
      <c r="G317" s="2"/>
      <c r="H317" s="2"/>
      <c r="I317" s="2"/>
      <c r="J317" s="629"/>
      <c r="K317" s="629"/>
      <c r="L317" s="629"/>
      <c r="M317" s="629"/>
      <c r="N317" s="629"/>
      <c r="O317" s="629"/>
      <c r="P317" s="629"/>
      <c r="Q317" s="2"/>
      <c r="R317" s="366"/>
      <c r="S317" s="366"/>
      <c r="T317" s="366"/>
      <c r="U317" s="366"/>
      <c r="V317" s="366"/>
      <c r="W317" s="366"/>
      <c r="X317" s="367"/>
      <c r="Y317" s="366"/>
      <c r="Z317" s="367"/>
      <c r="AA317" s="366"/>
      <c r="AB317" s="367"/>
      <c r="AC317" s="366"/>
      <c r="AD317" s="367"/>
      <c r="AE317" s="368"/>
    </row>
    <row r="318" spans="1:31" s="369" customFormat="1" ht="29.25" customHeight="1" x14ac:dyDescent="0.25">
      <c r="A318" s="2"/>
      <c r="B318" s="2"/>
      <c r="C318" s="2"/>
      <c r="D318" s="2"/>
      <c r="E318" s="2"/>
      <c r="F318" s="2"/>
      <c r="G318" s="2"/>
      <c r="H318" s="2"/>
      <c r="I318" s="2"/>
      <c r="J318" s="629"/>
      <c r="K318" s="629"/>
      <c r="L318" s="629"/>
      <c r="M318" s="629"/>
      <c r="N318" s="629"/>
      <c r="O318" s="629"/>
      <c r="P318" s="629"/>
      <c r="Q318" s="2"/>
      <c r="R318" s="366"/>
      <c r="S318" s="366"/>
      <c r="T318" s="366"/>
      <c r="U318" s="366"/>
      <c r="V318" s="366"/>
      <c r="W318" s="366"/>
      <c r="X318" s="367"/>
      <c r="Y318" s="366"/>
      <c r="Z318" s="367"/>
      <c r="AA318" s="366"/>
      <c r="AB318" s="367"/>
      <c r="AC318" s="366"/>
      <c r="AD318" s="367"/>
      <c r="AE318" s="368"/>
    </row>
    <row r="319" spans="1:31" s="369" customFormat="1" ht="29.25" customHeight="1" x14ac:dyDescent="0.25">
      <c r="A319" s="2"/>
      <c r="B319" s="2"/>
      <c r="C319" s="2"/>
      <c r="D319" s="2"/>
      <c r="E319" s="2"/>
      <c r="F319" s="2"/>
      <c r="G319" s="2"/>
      <c r="H319" s="2"/>
      <c r="I319" s="2"/>
      <c r="J319" s="629"/>
      <c r="K319" s="629"/>
      <c r="L319" s="629"/>
      <c r="M319" s="629"/>
      <c r="N319" s="629"/>
      <c r="O319" s="629"/>
      <c r="P319" s="629"/>
      <c r="Q319" s="2"/>
      <c r="R319" s="366"/>
      <c r="S319" s="366"/>
      <c r="T319" s="366"/>
      <c r="U319" s="366"/>
      <c r="V319" s="366"/>
      <c r="W319" s="366"/>
      <c r="X319" s="367"/>
      <c r="Y319" s="366"/>
      <c r="Z319" s="367"/>
      <c r="AA319" s="366"/>
      <c r="AB319" s="367"/>
      <c r="AC319" s="366"/>
      <c r="AD319" s="367"/>
      <c r="AE319" s="368"/>
    </row>
    <row r="320" spans="1:31" s="369" customFormat="1" ht="29.25" customHeight="1" x14ac:dyDescent="0.25">
      <c r="A320" s="2"/>
      <c r="B320" s="2"/>
      <c r="C320" s="2"/>
      <c r="D320" s="2"/>
      <c r="E320" s="2"/>
      <c r="F320" s="2"/>
      <c r="G320" s="2"/>
      <c r="H320" s="2"/>
      <c r="I320" s="2"/>
      <c r="J320" s="629"/>
      <c r="K320" s="629"/>
      <c r="L320" s="629"/>
      <c r="M320" s="629"/>
      <c r="N320" s="629"/>
      <c r="O320" s="629"/>
      <c r="P320" s="629"/>
      <c r="Q320" s="2"/>
      <c r="R320" s="366"/>
      <c r="S320" s="366"/>
      <c r="T320" s="366"/>
      <c r="U320" s="366"/>
      <c r="V320" s="366"/>
      <c r="W320" s="366"/>
      <c r="X320" s="367"/>
      <c r="Y320" s="366"/>
      <c r="Z320" s="367"/>
      <c r="AA320" s="366"/>
      <c r="AB320" s="367"/>
      <c r="AC320" s="366"/>
      <c r="AD320" s="367"/>
      <c r="AE320" s="368"/>
    </row>
    <row r="321" spans="1:31" s="369" customFormat="1" ht="29.25" customHeight="1" x14ac:dyDescent="0.25">
      <c r="A321" s="2"/>
      <c r="B321" s="2"/>
      <c r="C321" s="2"/>
      <c r="D321" s="2"/>
      <c r="E321" s="2"/>
      <c r="F321" s="2"/>
      <c r="G321" s="2"/>
      <c r="H321" s="2"/>
      <c r="I321" s="2"/>
      <c r="J321" s="629"/>
      <c r="K321" s="629"/>
      <c r="L321" s="629"/>
      <c r="M321" s="629"/>
      <c r="N321" s="629"/>
      <c r="O321" s="629"/>
      <c r="P321" s="629"/>
      <c r="Q321" s="2"/>
      <c r="R321" s="366"/>
      <c r="S321" s="366"/>
      <c r="T321" s="366"/>
      <c r="U321" s="366"/>
      <c r="V321" s="366"/>
      <c r="W321" s="366"/>
      <c r="X321" s="367"/>
      <c r="Y321" s="366"/>
      <c r="Z321" s="367"/>
      <c r="AA321" s="366"/>
      <c r="AB321" s="367"/>
      <c r="AC321" s="366"/>
      <c r="AD321" s="367"/>
      <c r="AE321" s="368"/>
    </row>
    <row r="322" spans="1:31" s="369" customFormat="1" ht="29.25" customHeight="1" x14ac:dyDescent="0.25">
      <c r="A322" s="2"/>
      <c r="B322" s="2"/>
      <c r="C322" s="2"/>
      <c r="D322" s="2"/>
      <c r="E322" s="2"/>
      <c r="F322" s="2"/>
      <c r="G322" s="2"/>
      <c r="H322" s="2"/>
      <c r="I322" s="2"/>
      <c r="J322" s="629"/>
      <c r="K322" s="629"/>
      <c r="L322" s="629"/>
      <c r="M322" s="629"/>
      <c r="N322" s="629"/>
      <c r="O322" s="629"/>
      <c r="P322" s="629"/>
      <c r="Q322" s="2"/>
      <c r="R322" s="366"/>
      <c r="S322" s="366"/>
      <c r="T322" s="366"/>
      <c r="U322" s="366"/>
      <c r="V322" s="366"/>
      <c r="W322" s="366"/>
      <c r="X322" s="367"/>
      <c r="Y322" s="366"/>
      <c r="Z322" s="367"/>
      <c r="AA322" s="366"/>
      <c r="AB322" s="367"/>
      <c r="AC322" s="366"/>
      <c r="AD322" s="367"/>
      <c r="AE322" s="368"/>
    </row>
    <row r="323" spans="1:31" s="369" customFormat="1" ht="29.25" customHeight="1" x14ac:dyDescent="0.25">
      <c r="A323" s="2"/>
      <c r="B323" s="2"/>
      <c r="C323" s="2"/>
      <c r="D323" s="2"/>
      <c r="E323" s="2"/>
      <c r="F323" s="2"/>
      <c r="G323" s="2"/>
      <c r="H323" s="2"/>
      <c r="I323" s="2"/>
      <c r="J323" s="629"/>
      <c r="K323" s="629"/>
      <c r="L323" s="629"/>
      <c r="M323" s="629"/>
      <c r="N323" s="629"/>
      <c r="O323" s="629"/>
      <c r="P323" s="629"/>
      <c r="Q323" s="2"/>
      <c r="R323" s="366"/>
      <c r="S323" s="366"/>
      <c r="T323" s="366"/>
      <c r="U323" s="366"/>
      <c r="V323" s="366"/>
      <c r="W323" s="366"/>
      <c r="X323" s="367"/>
      <c r="Y323" s="366"/>
      <c r="Z323" s="367"/>
      <c r="AA323" s="366"/>
      <c r="AB323" s="367"/>
      <c r="AC323" s="366"/>
      <c r="AD323" s="367"/>
      <c r="AE323" s="368"/>
    </row>
    <row r="324" spans="1:31" s="369" customFormat="1" ht="29.25" customHeight="1" x14ac:dyDescent="0.25">
      <c r="A324" s="2"/>
      <c r="B324" s="2"/>
      <c r="C324" s="2"/>
      <c r="D324" s="2"/>
      <c r="E324" s="2"/>
      <c r="F324" s="2"/>
      <c r="G324" s="2"/>
      <c r="H324" s="2"/>
      <c r="I324" s="2"/>
      <c r="J324" s="629"/>
      <c r="K324" s="629"/>
      <c r="L324" s="629"/>
      <c r="M324" s="629"/>
      <c r="N324" s="629"/>
      <c r="O324" s="629"/>
      <c r="P324" s="629"/>
      <c r="Q324" s="2"/>
      <c r="R324" s="366"/>
      <c r="S324" s="366"/>
      <c r="T324" s="366"/>
      <c r="U324" s="366"/>
      <c r="V324" s="366"/>
      <c r="W324" s="366"/>
      <c r="X324" s="367"/>
      <c r="Y324" s="366"/>
      <c r="Z324" s="367"/>
      <c r="AA324" s="366"/>
      <c r="AB324" s="367"/>
      <c r="AC324" s="366"/>
      <c r="AD324" s="367"/>
      <c r="AE324" s="368"/>
    </row>
    <row r="325" spans="1:31" s="369" customFormat="1" ht="29.25" customHeight="1" x14ac:dyDescent="0.25">
      <c r="A325" s="2"/>
      <c r="B325" s="2"/>
      <c r="C325" s="2"/>
      <c r="D325" s="2"/>
      <c r="E325" s="2"/>
      <c r="F325" s="2"/>
      <c r="G325" s="2"/>
      <c r="H325" s="2"/>
      <c r="I325" s="2"/>
      <c r="J325" s="629"/>
      <c r="K325" s="629"/>
      <c r="L325" s="629"/>
      <c r="M325" s="629"/>
      <c r="N325" s="629"/>
      <c r="O325" s="629"/>
      <c r="P325" s="629"/>
      <c r="Q325" s="2"/>
      <c r="R325" s="366"/>
      <c r="S325" s="366"/>
      <c r="T325" s="366"/>
      <c r="U325" s="366"/>
      <c r="V325" s="366"/>
      <c r="W325" s="366"/>
      <c r="X325" s="367"/>
      <c r="Y325" s="366"/>
      <c r="Z325" s="367"/>
      <c r="AA325" s="366"/>
      <c r="AB325" s="367"/>
      <c r="AC325" s="366"/>
      <c r="AD325" s="367"/>
      <c r="AE325" s="368"/>
    </row>
    <row r="326" spans="1:31" s="369" customFormat="1" ht="29.25" customHeight="1" x14ac:dyDescent="0.25">
      <c r="A326" s="2"/>
      <c r="B326" s="2"/>
      <c r="C326" s="2"/>
      <c r="D326" s="2"/>
      <c r="E326" s="2"/>
      <c r="F326" s="2"/>
      <c r="G326" s="2"/>
      <c r="H326" s="2"/>
      <c r="I326" s="2"/>
      <c r="J326" s="629"/>
      <c r="K326" s="629"/>
      <c r="L326" s="629"/>
      <c r="M326" s="629"/>
      <c r="N326" s="629"/>
      <c r="O326" s="629"/>
      <c r="P326" s="629"/>
      <c r="Q326" s="2"/>
      <c r="R326" s="366"/>
      <c r="S326" s="366"/>
      <c r="T326" s="366"/>
      <c r="U326" s="366"/>
      <c r="V326" s="366"/>
      <c r="W326" s="366"/>
      <c r="X326" s="367"/>
      <c r="Y326" s="366"/>
      <c r="Z326" s="367"/>
      <c r="AA326" s="366"/>
      <c r="AB326" s="367"/>
      <c r="AC326" s="366"/>
      <c r="AD326" s="367"/>
      <c r="AE326" s="368"/>
    </row>
    <row r="327" spans="1:31" s="369" customFormat="1" ht="29.25" customHeight="1" x14ac:dyDescent="0.25">
      <c r="A327" s="2"/>
      <c r="B327" s="2"/>
      <c r="C327" s="2"/>
      <c r="D327" s="2"/>
      <c r="E327" s="2"/>
      <c r="F327" s="2"/>
      <c r="G327" s="2"/>
      <c r="H327" s="2"/>
      <c r="I327" s="2"/>
      <c r="J327" s="629"/>
      <c r="K327" s="629"/>
      <c r="L327" s="629"/>
      <c r="M327" s="629"/>
      <c r="N327" s="629"/>
      <c r="O327" s="629"/>
      <c r="P327" s="629"/>
      <c r="Q327" s="2"/>
      <c r="R327" s="366"/>
      <c r="S327" s="366"/>
      <c r="T327" s="366"/>
      <c r="U327" s="366"/>
      <c r="V327" s="366"/>
      <c r="W327" s="366"/>
      <c r="X327" s="367"/>
      <c r="Y327" s="366"/>
      <c r="Z327" s="367"/>
      <c r="AA327" s="366"/>
      <c r="AB327" s="367"/>
      <c r="AC327" s="366"/>
      <c r="AD327" s="367"/>
      <c r="AE327" s="368"/>
    </row>
    <row r="328" spans="1:31" s="369" customFormat="1" ht="29.25" customHeight="1" x14ac:dyDescent="0.25">
      <c r="A328" s="2"/>
      <c r="B328" s="2"/>
      <c r="C328" s="2"/>
      <c r="D328" s="2"/>
      <c r="E328" s="2"/>
      <c r="F328" s="2"/>
      <c r="G328" s="2"/>
      <c r="H328" s="2"/>
      <c r="I328" s="2"/>
      <c r="J328" s="629"/>
      <c r="K328" s="629"/>
      <c r="L328" s="629"/>
      <c r="M328" s="629"/>
      <c r="N328" s="629"/>
      <c r="O328" s="629"/>
      <c r="P328" s="629"/>
      <c r="Q328" s="2"/>
      <c r="R328" s="366"/>
      <c r="S328" s="366"/>
      <c r="T328" s="366"/>
      <c r="U328" s="366"/>
      <c r="V328" s="366"/>
      <c r="W328" s="366"/>
      <c r="X328" s="367"/>
      <c r="Y328" s="366"/>
      <c r="Z328" s="367"/>
      <c r="AA328" s="366"/>
      <c r="AB328" s="367"/>
      <c r="AC328" s="366"/>
      <c r="AD328" s="367"/>
      <c r="AE328" s="368"/>
    </row>
    <row r="329" spans="1:31" s="369" customFormat="1" ht="29.25" customHeight="1" x14ac:dyDescent="0.25">
      <c r="A329" s="2"/>
      <c r="B329" s="2"/>
      <c r="C329" s="2"/>
      <c r="D329" s="2"/>
      <c r="E329" s="2"/>
      <c r="F329" s="2"/>
      <c r="G329" s="2"/>
      <c r="H329" s="2"/>
      <c r="I329" s="2"/>
      <c r="J329" s="629"/>
      <c r="K329" s="629"/>
      <c r="L329" s="629"/>
      <c r="M329" s="629"/>
      <c r="N329" s="629"/>
      <c r="O329" s="629"/>
      <c r="P329" s="629"/>
      <c r="Q329" s="2"/>
      <c r="R329" s="366"/>
      <c r="S329" s="366"/>
      <c r="T329" s="366"/>
      <c r="U329" s="366"/>
      <c r="V329" s="366"/>
      <c r="W329" s="366"/>
      <c r="X329" s="367"/>
      <c r="Y329" s="366"/>
      <c r="Z329" s="367"/>
      <c r="AA329" s="366"/>
      <c r="AB329" s="367"/>
      <c r="AC329" s="366"/>
      <c r="AD329" s="367"/>
      <c r="AE329" s="368"/>
    </row>
    <row r="330" spans="1:31" s="369" customFormat="1" ht="29.25" customHeight="1" x14ac:dyDescent="0.25">
      <c r="A330" s="2"/>
      <c r="B330" s="2"/>
      <c r="C330" s="2"/>
      <c r="D330" s="2"/>
      <c r="E330" s="2"/>
      <c r="F330" s="2"/>
      <c r="G330" s="2"/>
      <c r="H330" s="2"/>
      <c r="I330" s="2"/>
      <c r="J330" s="629"/>
      <c r="K330" s="629"/>
      <c r="L330" s="629"/>
      <c r="M330" s="629"/>
      <c r="N330" s="629"/>
      <c r="O330" s="629"/>
      <c r="P330" s="629"/>
      <c r="Q330" s="2"/>
      <c r="R330" s="366"/>
      <c r="S330" s="366"/>
      <c r="T330" s="366"/>
      <c r="U330" s="366"/>
      <c r="V330" s="366"/>
      <c r="W330" s="366"/>
      <c r="X330" s="367"/>
      <c r="Y330" s="366"/>
      <c r="Z330" s="367"/>
      <c r="AA330" s="366"/>
      <c r="AB330" s="367"/>
      <c r="AC330" s="366"/>
      <c r="AD330" s="367"/>
      <c r="AE330" s="368"/>
    </row>
    <row r="331" spans="1:31" s="369" customFormat="1" ht="29.25" customHeight="1" x14ac:dyDescent="0.25">
      <c r="A331" s="2"/>
      <c r="B331" s="2"/>
      <c r="C331" s="2"/>
      <c r="D331" s="2"/>
      <c r="E331" s="2"/>
      <c r="F331" s="2"/>
      <c r="G331" s="2"/>
      <c r="H331" s="2"/>
      <c r="I331" s="2"/>
      <c r="J331" s="629"/>
      <c r="K331" s="629"/>
      <c r="L331" s="629"/>
      <c r="M331" s="629"/>
      <c r="N331" s="629"/>
      <c r="O331" s="629"/>
      <c r="P331" s="629"/>
      <c r="Q331" s="2"/>
      <c r="R331" s="366"/>
      <c r="S331" s="366"/>
      <c r="T331" s="366"/>
      <c r="U331" s="366"/>
      <c r="V331" s="366"/>
      <c r="W331" s="366"/>
      <c r="X331" s="367"/>
      <c r="Y331" s="366"/>
      <c r="Z331" s="367"/>
      <c r="AA331" s="366"/>
      <c r="AB331" s="367"/>
      <c r="AC331" s="366"/>
      <c r="AD331" s="367"/>
      <c r="AE331" s="368"/>
    </row>
    <row r="332" spans="1:31" s="369" customFormat="1" ht="29.25" customHeight="1" x14ac:dyDescent="0.25">
      <c r="A332" s="2"/>
      <c r="B332" s="2"/>
      <c r="C332" s="2"/>
      <c r="D332" s="2"/>
      <c r="E332" s="2"/>
      <c r="F332" s="2"/>
      <c r="G332" s="2"/>
      <c r="H332" s="2"/>
      <c r="I332" s="2"/>
      <c r="J332" s="629"/>
      <c r="K332" s="629"/>
      <c r="L332" s="629"/>
      <c r="M332" s="629"/>
      <c r="N332" s="629"/>
      <c r="O332" s="629"/>
      <c r="P332" s="629"/>
      <c r="Q332" s="2"/>
      <c r="R332" s="366"/>
      <c r="S332" s="366"/>
      <c r="T332" s="366"/>
      <c r="U332" s="366"/>
      <c r="V332" s="366"/>
      <c r="W332" s="366"/>
      <c r="X332" s="367"/>
      <c r="Y332" s="366"/>
      <c r="Z332" s="367"/>
      <c r="AA332" s="366"/>
      <c r="AB332" s="367"/>
      <c r="AC332" s="366"/>
      <c r="AD332" s="367"/>
      <c r="AE332" s="368"/>
    </row>
    <row r="333" spans="1:31" s="369" customFormat="1" ht="29.25" customHeight="1" x14ac:dyDescent="0.25">
      <c r="A333" s="2"/>
      <c r="B333" s="2"/>
      <c r="C333" s="2"/>
      <c r="D333" s="2"/>
      <c r="E333" s="2"/>
      <c r="F333" s="2"/>
      <c r="G333" s="2"/>
      <c r="H333" s="2"/>
      <c r="I333" s="2"/>
      <c r="J333" s="629"/>
      <c r="K333" s="629"/>
      <c r="L333" s="629"/>
      <c r="M333" s="629"/>
      <c r="N333" s="629"/>
      <c r="O333" s="629"/>
      <c r="P333" s="629"/>
      <c r="Q333" s="2"/>
      <c r="R333" s="366"/>
      <c r="S333" s="366"/>
      <c r="T333" s="366"/>
      <c r="U333" s="366"/>
      <c r="V333" s="366"/>
      <c r="W333" s="366"/>
      <c r="X333" s="367"/>
      <c r="Y333" s="366"/>
      <c r="Z333" s="367"/>
      <c r="AA333" s="366"/>
      <c r="AB333" s="367"/>
      <c r="AC333" s="366"/>
      <c r="AD333" s="367"/>
      <c r="AE333" s="368"/>
    </row>
    <row r="334" spans="1:31" s="369" customFormat="1" ht="29.25" customHeight="1" x14ac:dyDescent="0.25">
      <c r="A334" s="2"/>
      <c r="B334" s="2"/>
      <c r="C334" s="2"/>
      <c r="D334" s="2"/>
      <c r="E334" s="2"/>
      <c r="F334" s="2"/>
      <c r="G334" s="2"/>
      <c r="H334" s="2"/>
      <c r="I334" s="2"/>
      <c r="J334" s="629"/>
      <c r="K334" s="629"/>
      <c r="L334" s="629"/>
      <c r="M334" s="629"/>
      <c r="N334" s="629"/>
      <c r="O334" s="629"/>
      <c r="P334" s="629"/>
      <c r="Q334" s="2"/>
      <c r="R334" s="366"/>
      <c r="S334" s="366"/>
      <c r="T334" s="366"/>
      <c r="U334" s="366"/>
      <c r="V334" s="366"/>
      <c r="W334" s="366"/>
      <c r="X334" s="367"/>
      <c r="Y334" s="366"/>
      <c r="Z334" s="367"/>
      <c r="AA334" s="366"/>
      <c r="AB334" s="367"/>
      <c r="AC334" s="366"/>
      <c r="AD334" s="367"/>
      <c r="AE334" s="368"/>
    </row>
    <row r="335" spans="1:31" s="369" customFormat="1" ht="29.25" customHeight="1" x14ac:dyDescent="0.25">
      <c r="A335" s="2"/>
      <c r="B335" s="2"/>
      <c r="C335" s="2"/>
      <c r="D335" s="2"/>
      <c r="E335" s="2"/>
      <c r="F335" s="2"/>
      <c r="G335" s="2"/>
      <c r="H335" s="2"/>
      <c r="I335" s="2"/>
      <c r="J335" s="629"/>
      <c r="K335" s="629"/>
      <c r="L335" s="629"/>
      <c r="M335" s="629"/>
      <c r="N335" s="629"/>
      <c r="O335" s="629"/>
      <c r="P335" s="629"/>
      <c r="Q335" s="2"/>
      <c r="R335" s="366"/>
      <c r="S335" s="366"/>
      <c r="T335" s="366"/>
      <c r="U335" s="366"/>
      <c r="V335" s="366"/>
      <c r="W335" s="366"/>
      <c r="X335" s="367"/>
      <c r="Y335" s="366"/>
      <c r="Z335" s="367"/>
      <c r="AA335" s="366"/>
      <c r="AB335" s="367"/>
      <c r="AC335" s="366"/>
      <c r="AD335" s="367"/>
      <c r="AE335" s="368"/>
    </row>
    <row r="336" spans="1:31" s="369" customFormat="1" ht="29.25" customHeight="1" x14ac:dyDescent="0.25">
      <c r="A336" s="2"/>
      <c r="B336" s="2"/>
      <c r="C336" s="2"/>
      <c r="D336" s="2"/>
      <c r="E336" s="2"/>
      <c r="F336" s="2"/>
      <c r="G336" s="2"/>
      <c r="H336" s="2"/>
      <c r="I336" s="2"/>
      <c r="J336" s="629"/>
      <c r="K336" s="629"/>
      <c r="L336" s="629"/>
      <c r="M336" s="629"/>
      <c r="N336" s="629"/>
      <c r="O336" s="629"/>
      <c r="P336" s="629"/>
      <c r="Q336" s="2"/>
      <c r="R336" s="366"/>
      <c r="S336" s="366"/>
      <c r="T336" s="366"/>
      <c r="U336" s="366"/>
      <c r="V336" s="366"/>
      <c r="W336" s="366"/>
      <c r="X336" s="367"/>
      <c r="Y336" s="366"/>
      <c r="Z336" s="367"/>
      <c r="AA336" s="366"/>
      <c r="AB336" s="367"/>
      <c r="AC336" s="366"/>
      <c r="AD336" s="367"/>
      <c r="AE336" s="368"/>
    </row>
    <row r="337" spans="1:31" s="369" customFormat="1" ht="29.25" customHeight="1" x14ac:dyDescent="0.25">
      <c r="A337" s="2"/>
      <c r="B337" s="2"/>
      <c r="C337" s="2"/>
      <c r="D337" s="2"/>
      <c r="E337" s="2"/>
      <c r="F337" s="2"/>
      <c r="G337" s="2"/>
      <c r="H337" s="2"/>
      <c r="I337" s="2"/>
      <c r="J337" s="629"/>
      <c r="K337" s="629"/>
      <c r="L337" s="629"/>
      <c r="M337" s="629"/>
      <c r="N337" s="629"/>
      <c r="O337" s="629"/>
      <c r="P337" s="629"/>
      <c r="Q337" s="2"/>
      <c r="R337" s="366"/>
      <c r="S337" s="366"/>
      <c r="T337" s="366"/>
      <c r="U337" s="366"/>
      <c r="V337" s="366"/>
      <c r="W337" s="366"/>
      <c r="X337" s="367"/>
      <c r="Y337" s="366"/>
      <c r="Z337" s="367"/>
      <c r="AA337" s="366"/>
      <c r="AB337" s="367"/>
      <c r="AC337" s="366"/>
      <c r="AD337" s="367"/>
      <c r="AE337" s="368"/>
    </row>
    <row r="338" spans="1:31" s="369" customFormat="1" ht="29.25" customHeight="1" x14ac:dyDescent="0.25">
      <c r="A338" s="2"/>
      <c r="B338" s="2"/>
      <c r="C338" s="2"/>
      <c r="D338" s="2"/>
      <c r="E338" s="2"/>
      <c r="F338" s="2"/>
      <c r="G338" s="2"/>
      <c r="H338" s="2"/>
      <c r="I338" s="2"/>
      <c r="J338" s="629"/>
      <c r="K338" s="629"/>
      <c r="L338" s="629"/>
      <c r="M338" s="629"/>
      <c r="N338" s="629"/>
      <c r="O338" s="629"/>
      <c r="P338" s="629"/>
      <c r="Q338" s="2"/>
      <c r="R338" s="366"/>
      <c r="S338" s="366"/>
      <c r="T338" s="366"/>
      <c r="U338" s="366"/>
      <c r="V338" s="366"/>
      <c r="W338" s="366"/>
      <c r="X338" s="367"/>
      <c r="Y338" s="366"/>
      <c r="Z338" s="367"/>
      <c r="AA338" s="366"/>
      <c r="AB338" s="367"/>
      <c r="AC338" s="366"/>
      <c r="AD338" s="367"/>
      <c r="AE338" s="368"/>
    </row>
    <row r="339" spans="1:31" s="369" customFormat="1" ht="29.25" customHeight="1" x14ac:dyDescent="0.25">
      <c r="A339" s="2"/>
      <c r="B339" s="2"/>
      <c r="C339" s="2"/>
      <c r="D339" s="2"/>
      <c r="E339" s="2"/>
      <c r="F339" s="2"/>
      <c r="G339" s="2"/>
      <c r="H339" s="2"/>
      <c r="I339" s="2"/>
      <c r="J339" s="629"/>
      <c r="K339" s="629"/>
      <c r="L339" s="629"/>
      <c r="M339" s="629"/>
      <c r="N339" s="629"/>
      <c r="O339" s="629"/>
      <c r="P339" s="629"/>
      <c r="Q339" s="2"/>
      <c r="R339" s="366"/>
      <c r="S339" s="366"/>
      <c r="T339" s="366"/>
      <c r="U339" s="366"/>
      <c r="V339" s="366"/>
      <c r="W339" s="366"/>
      <c r="X339" s="367"/>
      <c r="Y339" s="366"/>
      <c r="Z339" s="367"/>
      <c r="AA339" s="366"/>
      <c r="AB339" s="367"/>
      <c r="AC339" s="366"/>
      <c r="AD339" s="367"/>
      <c r="AE339" s="368"/>
    </row>
    <row r="340" spans="1:31" s="369" customFormat="1" ht="29.25" customHeight="1" x14ac:dyDescent="0.25">
      <c r="A340" s="2"/>
      <c r="B340" s="2"/>
      <c r="C340" s="2"/>
      <c r="D340" s="2"/>
      <c r="E340" s="2"/>
      <c r="F340" s="2"/>
      <c r="G340" s="2"/>
      <c r="H340" s="2"/>
      <c r="I340" s="2"/>
      <c r="J340" s="629"/>
      <c r="K340" s="629"/>
      <c r="L340" s="629"/>
      <c r="M340" s="629"/>
      <c r="N340" s="629"/>
      <c r="O340" s="629"/>
      <c r="P340" s="629"/>
      <c r="Q340" s="2"/>
      <c r="R340" s="366"/>
      <c r="S340" s="366"/>
      <c r="T340" s="366"/>
      <c r="U340" s="366"/>
      <c r="V340" s="366"/>
      <c r="W340" s="366"/>
      <c r="X340" s="367"/>
      <c r="Y340" s="366"/>
      <c r="Z340" s="367"/>
      <c r="AA340" s="366"/>
      <c r="AB340" s="367"/>
      <c r="AC340" s="366"/>
      <c r="AD340" s="367"/>
      <c r="AE340" s="368"/>
    </row>
    <row r="341" spans="1:31" s="369" customFormat="1" ht="29.25" customHeight="1" x14ac:dyDescent="0.25">
      <c r="A341" s="2"/>
      <c r="B341" s="2"/>
      <c r="C341" s="2"/>
      <c r="D341" s="2"/>
      <c r="E341" s="2"/>
      <c r="F341" s="2"/>
      <c r="G341" s="2"/>
      <c r="H341" s="2"/>
      <c r="I341" s="2"/>
      <c r="J341" s="629"/>
      <c r="K341" s="629"/>
      <c r="L341" s="629"/>
      <c r="M341" s="629"/>
      <c r="N341" s="629"/>
      <c r="O341" s="629"/>
      <c r="P341" s="629"/>
      <c r="Q341" s="2"/>
      <c r="R341" s="366"/>
      <c r="S341" s="366"/>
      <c r="T341" s="366"/>
      <c r="U341" s="366"/>
      <c r="V341" s="366"/>
      <c r="W341" s="366"/>
      <c r="X341" s="367"/>
      <c r="Y341" s="366"/>
      <c r="Z341" s="367"/>
      <c r="AA341" s="366"/>
      <c r="AB341" s="367"/>
      <c r="AC341" s="366"/>
      <c r="AD341" s="367"/>
      <c r="AE341" s="368"/>
    </row>
    <row r="342" spans="1:31" s="369" customFormat="1" ht="29.25" customHeight="1" x14ac:dyDescent="0.25">
      <c r="A342" s="2"/>
      <c r="B342" s="2"/>
      <c r="C342" s="2"/>
      <c r="D342" s="2"/>
      <c r="E342" s="2"/>
      <c r="F342" s="2"/>
      <c r="G342" s="2"/>
      <c r="H342" s="2"/>
      <c r="I342" s="2"/>
      <c r="J342" s="629"/>
      <c r="K342" s="629"/>
      <c r="L342" s="629"/>
      <c r="M342" s="629"/>
      <c r="N342" s="629"/>
      <c r="O342" s="629"/>
      <c r="P342" s="629"/>
      <c r="Q342" s="2"/>
      <c r="R342" s="366"/>
      <c r="S342" s="366"/>
      <c r="T342" s="366"/>
      <c r="U342" s="366"/>
      <c r="V342" s="366"/>
      <c r="W342" s="366"/>
      <c r="X342" s="367"/>
      <c r="Y342" s="366"/>
      <c r="Z342" s="367"/>
      <c r="AA342" s="366"/>
      <c r="AB342" s="367"/>
      <c r="AC342" s="366"/>
      <c r="AD342" s="367"/>
      <c r="AE342" s="368"/>
    </row>
    <row r="343" spans="1:31" s="369" customFormat="1" ht="29.25" customHeight="1" x14ac:dyDescent="0.25">
      <c r="A343" s="2"/>
      <c r="B343" s="2"/>
      <c r="C343" s="2"/>
      <c r="D343" s="2"/>
      <c r="E343" s="2"/>
      <c r="F343" s="2"/>
      <c r="G343" s="2"/>
      <c r="H343" s="2"/>
      <c r="I343" s="2"/>
      <c r="J343" s="629"/>
      <c r="K343" s="629"/>
      <c r="L343" s="629"/>
      <c r="M343" s="629"/>
      <c r="N343" s="629"/>
      <c r="O343" s="629"/>
      <c r="P343" s="629"/>
      <c r="Q343" s="2"/>
      <c r="R343" s="366"/>
      <c r="S343" s="366"/>
      <c r="T343" s="366"/>
      <c r="U343" s="366"/>
      <c r="V343" s="366"/>
      <c r="W343" s="366"/>
      <c r="X343" s="367"/>
      <c r="Y343" s="366"/>
      <c r="Z343" s="367"/>
      <c r="AA343" s="366"/>
      <c r="AB343" s="367"/>
      <c r="AC343" s="366"/>
      <c r="AD343" s="367"/>
      <c r="AE343" s="368"/>
    </row>
    <row r="344" spans="1:31" s="369" customFormat="1" ht="29.25" customHeight="1" x14ac:dyDescent="0.25">
      <c r="A344" s="2"/>
      <c r="B344" s="2"/>
      <c r="C344" s="2"/>
      <c r="D344" s="2"/>
      <c r="E344" s="2"/>
      <c r="F344" s="2"/>
      <c r="G344" s="2"/>
      <c r="H344" s="2"/>
      <c r="I344" s="2"/>
      <c r="J344" s="629"/>
      <c r="K344" s="629"/>
      <c r="L344" s="629"/>
      <c r="M344" s="629"/>
      <c r="N344" s="629"/>
      <c r="O344" s="629"/>
      <c r="P344" s="629"/>
      <c r="Q344" s="2"/>
      <c r="R344" s="366"/>
      <c r="S344" s="366"/>
      <c r="T344" s="366"/>
      <c r="U344" s="366"/>
      <c r="V344" s="366"/>
      <c r="W344" s="366"/>
      <c r="X344" s="367"/>
      <c r="Y344" s="366"/>
      <c r="Z344" s="367"/>
      <c r="AA344" s="366"/>
      <c r="AB344" s="367"/>
      <c r="AC344" s="366"/>
      <c r="AD344" s="367"/>
      <c r="AE344" s="368"/>
    </row>
    <row r="345" spans="1:31" s="369" customFormat="1" ht="29.25" customHeight="1" x14ac:dyDescent="0.25">
      <c r="A345" s="2"/>
      <c r="B345" s="2"/>
      <c r="C345" s="2"/>
      <c r="D345" s="2"/>
      <c r="E345" s="2"/>
      <c r="F345" s="2"/>
      <c r="G345" s="2"/>
      <c r="H345" s="2"/>
      <c r="I345" s="2"/>
      <c r="J345" s="629"/>
      <c r="K345" s="629"/>
      <c r="L345" s="629"/>
      <c r="M345" s="629"/>
      <c r="N345" s="629"/>
      <c r="O345" s="629"/>
      <c r="P345" s="629"/>
      <c r="Q345" s="2"/>
      <c r="R345" s="366"/>
      <c r="S345" s="366"/>
      <c r="T345" s="366"/>
      <c r="U345" s="366"/>
      <c r="V345" s="366"/>
      <c r="W345" s="366"/>
      <c r="X345" s="367"/>
      <c r="Y345" s="366"/>
      <c r="Z345" s="367"/>
      <c r="AA345" s="366"/>
      <c r="AB345" s="367"/>
      <c r="AC345" s="366"/>
      <c r="AD345" s="367"/>
      <c r="AE345" s="368"/>
    </row>
    <row r="346" spans="1:31" s="369" customFormat="1" ht="29.25" customHeight="1" x14ac:dyDescent="0.25">
      <c r="A346" s="2"/>
      <c r="B346" s="2"/>
      <c r="C346" s="2"/>
      <c r="D346" s="2"/>
      <c r="E346" s="2"/>
      <c r="F346" s="2"/>
      <c r="G346" s="2"/>
      <c r="H346" s="2"/>
      <c r="I346" s="2"/>
      <c r="J346" s="629"/>
      <c r="K346" s="629"/>
      <c r="L346" s="629"/>
      <c r="M346" s="629"/>
      <c r="N346" s="629"/>
      <c r="O346" s="629"/>
      <c r="P346" s="629"/>
      <c r="Q346" s="2"/>
      <c r="R346" s="366"/>
      <c r="S346" s="366"/>
      <c r="T346" s="366"/>
      <c r="U346" s="366"/>
      <c r="V346" s="366"/>
      <c r="W346" s="366"/>
      <c r="X346" s="367"/>
      <c r="Y346" s="366"/>
      <c r="Z346" s="367"/>
      <c r="AA346" s="366"/>
      <c r="AB346" s="367"/>
      <c r="AC346" s="366"/>
      <c r="AD346" s="367"/>
      <c r="AE346" s="368"/>
    </row>
    <row r="347" spans="1:31" s="369" customFormat="1" ht="29.25" customHeight="1" x14ac:dyDescent="0.25">
      <c r="A347" s="2"/>
      <c r="B347" s="2"/>
      <c r="C347" s="2"/>
      <c r="D347" s="2"/>
      <c r="E347" s="2"/>
      <c r="F347" s="2"/>
      <c r="G347" s="2"/>
      <c r="H347" s="2"/>
      <c r="I347" s="2"/>
      <c r="J347" s="629"/>
      <c r="K347" s="629"/>
      <c r="L347" s="629"/>
      <c r="M347" s="629"/>
      <c r="N347" s="629"/>
      <c r="O347" s="629"/>
      <c r="P347" s="629"/>
      <c r="Q347" s="2"/>
      <c r="R347" s="366"/>
      <c r="S347" s="366"/>
      <c r="T347" s="366"/>
      <c r="U347" s="366"/>
      <c r="V347" s="366"/>
      <c r="W347" s="366"/>
      <c r="X347" s="367"/>
      <c r="Y347" s="366"/>
      <c r="Z347" s="367"/>
      <c r="AA347" s="366"/>
      <c r="AB347" s="367"/>
      <c r="AC347" s="366"/>
      <c r="AD347" s="367"/>
      <c r="AE347" s="368"/>
    </row>
    <row r="348" spans="1:31" s="369" customFormat="1" ht="29.25" customHeight="1" x14ac:dyDescent="0.25">
      <c r="A348" s="2"/>
      <c r="B348" s="2"/>
      <c r="C348" s="2"/>
      <c r="D348" s="2"/>
      <c r="E348" s="2"/>
      <c r="F348" s="2"/>
      <c r="G348" s="2"/>
      <c r="H348" s="2"/>
      <c r="I348" s="2"/>
      <c r="J348" s="629"/>
      <c r="K348" s="629"/>
      <c r="L348" s="629"/>
      <c r="M348" s="629"/>
      <c r="N348" s="629"/>
      <c r="O348" s="629"/>
      <c r="P348" s="629"/>
      <c r="Q348" s="2"/>
      <c r="R348" s="366"/>
      <c r="S348" s="366"/>
      <c r="T348" s="366"/>
      <c r="U348" s="366"/>
      <c r="V348" s="366"/>
      <c r="W348" s="366"/>
      <c r="X348" s="367"/>
      <c r="Y348" s="366"/>
      <c r="Z348" s="367"/>
      <c r="AA348" s="366"/>
      <c r="AB348" s="367"/>
      <c r="AC348" s="366"/>
      <c r="AD348" s="367"/>
      <c r="AE348" s="368"/>
    </row>
    <row r="349" spans="1:31" s="369" customFormat="1" ht="29.25" customHeight="1" x14ac:dyDescent="0.25">
      <c r="A349" s="2"/>
      <c r="B349" s="2"/>
      <c r="C349" s="2"/>
      <c r="D349" s="2"/>
      <c r="E349" s="2"/>
      <c r="F349" s="2"/>
      <c r="G349" s="2"/>
      <c r="H349" s="2"/>
      <c r="I349" s="2"/>
      <c r="J349" s="629"/>
      <c r="K349" s="629"/>
      <c r="L349" s="629"/>
      <c r="M349" s="629"/>
      <c r="N349" s="629"/>
      <c r="O349" s="629"/>
      <c r="P349" s="629"/>
      <c r="Q349" s="2"/>
      <c r="R349" s="366"/>
      <c r="S349" s="366"/>
      <c r="T349" s="366"/>
      <c r="U349" s="366"/>
      <c r="V349" s="366"/>
      <c r="W349" s="366"/>
      <c r="X349" s="367"/>
      <c r="Y349" s="366"/>
      <c r="Z349" s="367"/>
      <c r="AA349" s="366"/>
      <c r="AB349" s="367"/>
      <c r="AC349" s="366"/>
      <c r="AD349" s="367"/>
      <c r="AE349" s="368"/>
    </row>
    <row r="350" spans="1:31" s="369" customFormat="1" ht="29.25" customHeight="1" x14ac:dyDescent="0.25">
      <c r="A350" s="2"/>
      <c r="B350" s="2"/>
      <c r="C350" s="2"/>
      <c r="D350" s="2"/>
      <c r="E350" s="2"/>
      <c r="F350" s="2"/>
      <c r="G350" s="2"/>
      <c r="H350" s="2"/>
      <c r="I350" s="2"/>
      <c r="J350" s="629"/>
      <c r="K350" s="629"/>
      <c r="L350" s="629"/>
      <c r="M350" s="629"/>
      <c r="N350" s="629"/>
      <c r="O350" s="629"/>
      <c r="P350" s="629"/>
      <c r="Q350" s="2"/>
      <c r="R350" s="366"/>
      <c r="S350" s="366"/>
      <c r="T350" s="366"/>
      <c r="U350" s="366"/>
      <c r="V350" s="366"/>
      <c r="W350" s="366"/>
      <c r="X350" s="367"/>
      <c r="Y350" s="366"/>
      <c r="Z350" s="367"/>
      <c r="AA350" s="366"/>
      <c r="AB350" s="367"/>
      <c r="AC350" s="366"/>
      <c r="AD350" s="367"/>
      <c r="AE350" s="368"/>
    </row>
    <row r="351" spans="1:31" s="369" customFormat="1" ht="29.25" customHeight="1" x14ac:dyDescent="0.25">
      <c r="A351" s="2"/>
      <c r="B351" s="2"/>
      <c r="C351" s="2"/>
      <c r="D351" s="2"/>
      <c r="E351" s="2"/>
      <c r="F351" s="2"/>
      <c r="G351" s="2"/>
      <c r="H351" s="2"/>
      <c r="I351" s="2"/>
      <c r="J351" s="629"/>
      <c r="K351" s="629"/>
      <c r="L351" s="629"/>
      <c r="M351" s="629"/>
      <c r="N351" s="629"/>
      <c r="O351" s="629"/>
      <c r="P351" s="629"/>
      <c r="Q351" s="2"/>
      <c r="R351" s="366"/>
      <c r="S351" s="366"/>
      <c r="T351" s="366"/>
      <c r="U351" s="366"/>
      <c r="V351" s="366"/>
      <c r="W351" s="366"/>
      <c r="X351" s="367"/>
      <c r="Y351" s="366"/>
      <c r="Z351" s="367"/>
      <c r="AA351" s="366"/>
      <c r="AB351" s="367"/>
      <c r="AC351" s="366"/>
      <c r="AD351" s="367"/>
      <c r="AE351" s="368"/>
    </row>
    <row r="352" spans="1:31" s="369" customFormat="1" ht="29.25" customHeight="1" x14ac:dyDescent="0.25">
      <c r="A352" s="2"/>
      <c r="B352" s="2"/>
      <c r="C352" s="2"/>
      <c r="D352" s="2"/>
      <c r="E352" s="2"/>
      <c r="F352" s="2"/>
      <c r="G352" s="2"/>
      <c r="H352" s="2"/>
      <c r="I352" s="2"/>
      <c r="J352" s="629"/>
      <c r="K352" s="629"/>
      <c r="L352" s="629"/>
      <c r="M352" s="629"/>
      <c r="N352" s="629"/>
      <c r="O352" s="629"/>
      <c r="P352" s="629"/>
      <c r="Q352" s="2"/>
      <c r="R352" s="366"/>
      <c r="S352" s="366"/>
      <c r="T352" s="366"/>
      <c r="U352" s="366"/>
      <c r="V352" s="366"/>
      <c r="W352" s="366"/>
      <c r="X352" s="367"/>
      <c r="Y352" s="366"/>
      <c r="Z352" s="367"/>
      <c r="AA352" s="366"/>
      <c r="AB352" s="367"/>
      <c r="AC352" s="366"/>
      <c r="AD352" s="367"/>
      <c r="AE352" s="368"/>
    </row>
    <row r="353" spans="1:31" s="369" customFormat="1" ht="29.25" customHeight="1" x14ac:dyDescent="0.25">
      <c r="A353" s="2"/>
      <c r="B353" s="2"/>
      <c r="C353" s="2"/>
      <c r="D353" s="2"/>
      <c r="E353" s="2"/>
      <c r="F353" s="2"/>
      <c r="G353" s="2"/>
      <c r="H353" s="2"/>
      <c r="I353" s="2"/>
      <c r="J353" s="629"/>
      <c r="K353" s="629"/>
      <c r="L353" s="629"/>
      <c r="M353" s="629"/>
      <c r="N353" s="629"/>
      <c r="O353" s="629"/>
      <c r="P353" s="629"/>
      <c r="Q353" s="2"/>
      <c r="R353" s="366"/>
      <c r="S353" s="366"/>
      <c r="T353" s="366"/>
      <c r="U353" s="366"/>
      <c r="V353" s="366"/>
      <c r="W353" s="366"/>
      <c r="X353" s="367"/>
      <c r="Y353" s="366"/>
      <c r="Z353" s="367"/>
      <c r="AA353" s="366"/>
      <c r="AB353" s="367"/>
      <c r="AC353" s="366"/>
      <c r="AD353" s="367"/>
      <c r="AE353" s="368"/>
    </row>
    <row r="354" spans="1:31" s="369" customFormat="1" ht="29.25" customHeight="1" x14ac:dyDescent="0.25">
      <c r="A354" s="2"/>
      <c r="B354" s="2"/>
      <c r="C354" s="2"/>
      <c r="D354" s="2"/>
      <c r="E354" s="2"/>
      <c r="F354" s="2"/>
      <c r="G354" s="2"/>
      <c r="H354" s="2"/>
      <c r="I354" s="2"/>
      <c r="J354" s="629"/>
      <c r="K354" s="629"/>
      <c r="L354" s="629"/>
      <c r="M354" s="629"/>
      <c r="N354" s="629"/>
      <c r="O354" s="629"/>
      <c r="P354" s="629"/>
      <c r="Q354" s="2"/>
      <c r="R354" s="366"/>
      <c r="S354" s="366"/>
      <c r="T354" s="366"/>
      <c r="U354" s="366"/>
      <c r="V354" s="366"/>
      <c r="W354" s="366"/>
      <c r="X354" s="367"/>
      <c r="Y354" s="366"/>
      <c r="Z354" s="367"/>
      <c r="AA354" s="366"/>
      <c r="AB354" s="367"/>
      <c r="AC354" s="366"/>
      <c r="AD354" s="367"/>
      <c r="AE354" s="368"/>
    </row>
    <row r="355" spans="1:31" s="369" customFormat="1" ht="29.25" customHeight="1" x14ac:dyDescent="0.25">
      <c r="A355" s="2"/>
      <c r="B355" s="2"/>
      <c r="C355" s="2"/>
      <c r="D355" s="2"/>
      <c r="E355" s="2"/>
      <c r="F355" s="2"/>
      <c r="G355" s="2"/>
      <c r="H355" s="2"/>
      <c r="I355" s="2"/>
      <c r="J355" s="629"/>
      <c r="K355" s="629"/>
      <c r="L355" s="629"/>
      <c r="M355" s="629"/>
      <c r="N355" s="629"/>
      <c r="O355" s="629"/>
      <c r="P355" s="629"/>
      <c r="Q355" s="2"/>
      <c r="R355" s="366"/>
      <c r="S355" s="366"/>
      <c r="T355" s="366"/>
      <c r="U355" s="366"/>
      <c r="V355" s="366"/>
      <c r="W355" s="366"/>
      <c r="X355" s="367"/>
      <c r="Y355" s="366"/>
      <c r="Z355" s="367"/>
      <c r="AA355" s="366"/>
      <c r="AB355" s="367"/>
      <c r="AC355" s="366"/>
      <c r="AD355" s="367"/>
      <c r="AE355" s="368"/>
    </row>
    <row r="356" spans="1:31" s="369" customFormat="1" ht="29.25" customHeight="1" x14ac:dyDescent="0.25">
      <c r="A356" s="2"/>
      <c r="B356" s="2"/>
      <c r="C356" s="2"/>
      <c r="D356" s="2"/>
      <c r="E356" s="2"/>
      <c r="F356" s="2"/>
      <c r="G356" s="2"/>
      <c r="H356" s="2"/>
      <c r="I356" s="2"/>
      <c r="J356" s="629"/>
      <c r="K356" s="629"/>
      <c r="L356" s="629"/>
      <c r="M356" s="629"/>
      <c r="N356" s="629"/>
      <c r="O356" s="629"/>
      <c r="P356" s="629"/>
      <c r="Q356" s="2"/>
      <c r="R356" s="366"/>
      <c r="S356" s="366"/>
      <c r="T356" s="366"/>
      <c r="U356" s="366"/>
      <c r="V356" s="366"/>
      <c r="W356" s="366"/>
      <c r="X356" s="367"/>
      <c r="Y356" s="366"/>
      <c r="Z356" s="367"/>
      <c r="AA356" s="366"/>
      <c r="AB356" s="367"/>
      <c r="AC356" s="366"/>
      <c r="AD356" s="367"/>
      <c r="AE356" s="368"/>
    </row>
    <row r="357" spans="1:31" s="369" customFormat="1" ht="29.25" customHeight="1" x14ac:dyDescent="0.25">
      <c r="A357" s="2"/>
      <c r="B357" s="2"/>
      <c r="C357" s="2"/>
      <c r="D357" s="2"/>
      <c r="E357" s="2"/>
      <c r="F357" s="2"/>
      <c r="G357" s="2"/>
      <c r="H357" s="2"/>
      <c r="I357" s="2"/>
      <c r="J357" s="629"/>
      <c r="K357" s="629"/>
      <c r="L357" s="629"/>
      <c r="M357" s="629"/>
      <c r="N357" s="629"/>
      <c r="O357" s="629"/>
      <c r="P357" s="629"/>
      <c r="Q357" s="2"/>
      <c r="R357" s="366"/>
      <c r="S357" s="366"/>
      <c r="T357" s="366"/>
      <c r="U357" s="366"/>
      <c r="V357" s="366"/>
      <c r="W357" s="366"/>
      <c r="X357" s="367"/>
      <c r="Y357" s="366"/>
      <c r="Z357" s="367"/>
      <c r="AA357" s="366"/>
      <c r="AB357" s="367"/>
      <c r="AC357" s="366"/>
      <c r="AD357" s="367"/>
      <c r="AE357" s="368"/>
    </row>
    <row r="358" spans="1:31" s="369" customFormat="1" ht="29.25" customHeight="1" x14ac:dyDescent="0.25">
      <c r="A358" s="2"/>
      <c r="B358" s="2"/>
      <c r="C358" s="2"/>
      <c r="D358" s="2"/>
      <c r="E358" s="2"/>
      <c r="F358" s="2"/>
      <c r="G358" s="2"/>
      <c r="H358" s="2"/>
      <c r="I358" s="2"/>
      <c r="J358" s="629"/>
      <c r="K358" s="629"/>
      <c r="L358" s="629"/>
      <c r="M358" s="629"/>
      <c r="N358" s="629"/>
      <c r="O358" s="629"/>
      <c r="P358" s="629"/>
      <c r="Q358" s="2"/>
      <c r="R358" s="366"/>
      <c r="S358" s="366"/>
      <c r="T358" s="366"/>
      <c r="U358" s="366"/>
      <c r="V358" s="366"/>
      <c r="W358" s="366"/>
      <c r="X358" s="367"/>
      <c r="Y358" s="366"/>
      <c r="Z358" s="367"/>
      <c r="AA358" s="366"/>
      <c r="AB358" s="367"/>
      <c r="AC358" s="366"/>
      <c r="AD358" s="367"/>
      <c r="AE358" s="368"/>
    </row>
    <row r="359" spans="1:31" s="369" customFormat="1" ht="29.25" customHeight="1" x14ac:dyDescent="0.25">
      <c r="A359" s="2"/>
      <c r="B359" s="2"/>
      <c r="C359" s="2"/>
      <c r="D359" s="2"/>
      <c r="E359" s="2"/>
      <c r="F359" s="2"/>
      <c r="G359" s="2"/>
      <c r="H359" s="2"/>
      <c r="I359" s="2"/>
      <c r="J359" s="629"/>
      <c r="K359" s="629"/>
      <c r="L359" s="629"/>
      <c r="M359" s="629"/>
      <c r="N359" s="629"/>
      <c r="O359" s="629"/>
      <c r="P359" s="629"/>
      <c r="Q359" s="2"/>
      <c r="R359" s="366"/>
      <c r="S359" s="366"/>
      <c r="T359" s="366"/>
      <c r="U359" s="366"/>
      <c r="V359" s="366"/>
      <c r="W359" s="366"/>
      <c r="X359" s="367"/>
      <c r="Y359" s="366"/>
      <c r="Z359" s="367"/>
      <c r="AA359" s="366"/>
      <c r="AB359" s="367"/>
      <c r="AC359" s="366"/>
      <c r="AD359" s="367"/>
      <c r="AE359" s="368"/>
    </row>
    <row r="360" spans="1:31" s="369" customFormat="1" ht="29.25" customHeight="1" x14ac:dyDescent="0.25">
      <c r="A360" s="2"/>
      <c r="B360" s="2"/>
      <c r="C360" s="2"/>
      <c r="D360" s="2"/>
      <c r="E360" s="2"/>
      <c r="F360" s="2"/>
      <c r="G360" s="2"/>
      <c r="H360" s="2"/>
      <c r="I360" s="2"/>
      <c r="J360" s="629"/>
      <c r="K360" s="629"/>
      <c r="L360" s="629"/>
      <c r="M360" s="629"/>
      <c r="N360" s="629"/>
      <c r="O360" s="629"/>
      <c r="P360" s="629"/>
      <c r="Q360" s="2"/>
      <c r="R360" s="366"/>
      <c r="S360" s="366"/>
      <c r="T360" s="366"/>
      <c r="U360" s="366"/>
      <c r="V360" s="366"/>
      <c r="W360" s="366"/>
      <c r="X360" s="367"/>
      <c r="Y360" s="366"/>
      <c r="Z360" s="367"/>
      <c r="AA360" s="366"/>
      <c r="AB360" s="367"/>
      <c r="AC360" s="366"/>
      <c r="AD360" s="367"/>
      <c r="AE360" s="368"/>
    </row>
    <row r="361" spans="1:31" s="369" customFormat="1" ht="29.25" customHeight="1" x14ac:dyDescent="0.25">
      <c r="A361" s="2"/>
      <c r="B361" s="2"/>
      <c r="C361" s="2"/>
      <c r="D361" s="2"/>
      <c r="E361" s="2"/>
      <c r="F361" s="2"/>
      <c r="G361" s="2"/>
      <c r="H361" s="2"/>
      <c r="I361" s="2"/>
      <c r="J361" s="629"/>
      <c r="K361" s="629"/>
      <c r="L361" s="629"/>
      <c r="M361" s="629"/>
      <c r="N361" s="629"/>
      <c r="O361" s="629"/>
      <c r="P361" s="629"/>
      <c r="Q361" s="2"/>
      <c r="R361" s="366"/>
      <c r="S361" s="366"/>
      <c r="T361" s="366"/>
      <c r="U361" s="366"/>
      <c r="V361" s="366"/>
      <c r="W361" s="366"/>
      <c r="X361" s="367"/>
      <c r="Y361" s="366"/>
      <c r="Z361" s="367"/>
      <c r="AA361" s="366"/>
      <c r="AB361" s="367"/>
      <c r="AC361" s="366"/>
      <c r="AD361" s="367"/>
      <c r="AE361" s="368"/>
    </row>
    <row r="362" spans="1:31" s="369" customFormat="1" ht="29.25" customHeight="1" x14ac:dyDescent="0.25">
      <c r="A362" s="2"/>
      <c r="B362" s="2"/>
      <c r="C362" s="2"/>
      <c r="D362" s="2"/>
      <c r="E362" s="2"/>
      <c r="F362" s="2"/>
      <c r="G362" s="2"/>
      <c r="H362" s="2"/>
      <c r="I362" s="2"/>
      <c r="J362" s="629"/>
      <c r="K362" s="629"/>
      <c r="L362" s="629"/>
      <c r="M362" s="629"/>
      <c r="N362" s="629"/>
      <c r="O362" s="629"/>
      <c r="P362" s="629"/>
      <c r="Q362" s="2"/>
      <c r="R362" s="366"/>
      <c r="S362" s="366"/>
      <c r="T362" s="366"/>
      <c r="U362" s="366"/>
      <c r="V362" s="366"/>
      <c r="W362" s="366"/>
      <c r="X362" s="367"/>
      <c r="Y362" s="366"/>
      <c r="Z362" s="367"/>
      <c r="AA362" s="366"/>
      <c r="AB362" s="367"/>
      <c r="AC362" s="366"/>
      <c r="AD362" s="367"/>
      <c r="AE362" s="368"/>
    </row>
    <row r="363" spans="1:31" s="369" customFormat="1" ht="29.25" customHeight="1" x14ac:dyDescent="0.25">
      <c r="A363" s="2"/>
      <c r="B363" s="2"/>
      <c r="C363" s="2"/>
      <c r="D363" s="2"/>
      <c r="E363" s="2"/>
      <c r="F363" s="2"/>
      <c r="G363" s="2"/>
      <c r="H363" s="2"/>
      <c r="I363" s="2"/>
      <c r="J363" s="629"/>
      <c r="K363" s="629"/>
      <c r="L363" s="629"/>
      <c r="M363" s="629"/>
      <c r="N363" s="629"/>
      <c r="O363" s="629"/>
      <c r="P363" s="629"/>
      <c r="Q363" s="2"/>
      <c r="R363" s="366"/>
      <c r="S363" s="366"/>
      <c r="T363" s="366"/>
      <c r="U363" s="366"/>
      <c r="V363" s="366"/>
      <c r="W363" s="366"/>
      <c r="X363" s="367"/>
      <c r="Y363" s="366"/>
      <c r="Z363" s="367"/>
      <c r="AA363" s="366"/>
      <c r="AB363" s="367"/>
      <c r="AC363" s="366"/>
      <c r="AD363" s="367"/>
      <c r="AE363" s="368"/>
    </row>
    <row r="364" spans="1:31" s="369" customFormat="1" ht="29.25" customHeight="1" x14ac:dyDescent="0.25">
      <c r="A364" s="2"/>
      <c r="B364" s="2"/>
      <c r="C364" s="2"/>
      <c r="D364" s="2"/>
      <c r="E364" s="2"/>
      <c r="F364" s="2"/>
      <c r="G364" s="2"/>
      <c r="H364" s="2"/>
      <c r="I364" s="2"/>
      <c r="J364" s="629"/>
      <c r="K364" s="629"/>
      <c r="L364" s="629"/>
      <c r="M364" s="629"/>
      <c r="N364" s="629"/>
      <c r="O364" s="629"/>
      <c r="P364" s="629"/>
      <c r="Q364" s="2"/>
      <c r="R364" s="366"/>
      <c r="S364" s="366"/>
      <c r="T364" s="366"/>
      <c r="U364" s="366"/>
      <c r="V364" s="366"/>
      <c r="W364" s="366"/>
      <c r="X364" s="367"/>
      <c r="Y364" s="366"/>
      <c r="Z364" s="367"/>
      <c r="AA364" s="366"/>
      <c r="AB364" s="367"/>
      <c r="AC364" s="366"/>
      <c r="AD364" s="367"/>
      <c r="AE364" s="368"/>
    </row>
    <row r="365" spans="1:31" s="369" customFormat="1" ht="29.25" customHeight="1" x14ac:dyDescent="0.25">
      <c r="A365" s="2"/>
      <c r="B365" s="2"/>
      <c r="C365" s="2"/>
      <c r="D365" s="2"/>
      <c r="E365" s="2"/>
      <c r="F365" s="2"/>
      <c r="G365" s="2"/>
      <c r="H365" s="2"/>
      <c r="I365" s="2"/>
      <c r="J365" s="629"/>
      <c r="K365" s="629"/>
      <c r="L365" s="629"/>
      <c r="M365" s="629"/>
      <c r="N365" s="629"/>
      <c r="O365" s="629"/>
      <c r="P365" s="629"/>
      <c r="Q365" s="2"/>
      <c r="R365" s="366"/>
      <c r="S365" s="366"/>
      <c r="T365" s="366"/>
      <c r="U365" s="366"/>
      <c r="V365" s="366"/>
      <c r="W365" s="366"/>
      <c r="X365" s="367"/>
      <c r="Y365" s="366"/>
      <c r="Z365" s="367"/>
      <c r="AA365" s="366"/>
      <c r="AB365" s="367"/>
      <c r="AC365" s="366"/>
      <c r="AD365" s="367"/>
      <c r="AE365" s="368"/>
    </row>
    <row r="366" spans="1:31" s="369" customFormat="1" ht="29.25" customHeight="1" x14ac:dyDescent="0.25">
      <c r="A366" s="2"/>
      <c r="B366" s="2"/>
      <c r="C366" s="2"/>
      <c r="D366" s="2"/>
      <c r="E366" s="2"/>
      <c r="F366" s="2"/>
      <c r="G366" s="2"/>
      <c r="H366" s="2"/>
      <c r="I366" s="2"/>
      <c r="J366" s="629"/>
      <c r="K366" s="629"/>
      <c r="L366" s="629"/>
      <c r="M366" s="629"/>
      <c r="N366" s="629"/>
      <c r="O366" s="629"/>
      <c r="P366" s="629"/>
      <c r="Q366" s="2"/>
      <c r="R366" s="366"/>
      <c r="S366" s="366"/>
      <c r="T366" s="366"/>
      <c r="U366" s="366"/>
      <c r="V366" s="366"/>
      <c r="W366" s="366"/>
      <c r="X366" s="367"/>
      <c r="Y366" s="366"/>
      <c r="Z366" s="367"/>
      <c r="AA366" s="366"/>
      <c r="AB366" s="367"/>
      <c r="AC366" s="366"/>
      <c r="AD366" s="367"/>
      <c r="AE366" s="368"/>
    </row>
    <row r="367" spans="1:31" s="369" customFormat="1" ht="29.25" customHeight="1" x14ac:dyDescent="0.25">
      <c r="A367" s="2"/>
      <c r="B367" s="2"/>
      <c r="C367" s="2"/>
      <c r="D367" s="2"/>
      <c r="E367" s="2"/>
      <c r="F367" s="2"/>
      <c r="G367" s="2"/>
      <c r="H367" s="2"/>
      <c r="I367" s="2"/>
      <c r="J367" s="629"/>
      <c r="K367" s="629"/>
      <c r="L367" s="629"/>
      <c r="M367" s="629"/>
      <c r="N367" s="629"/>
      <c r="O367" s="629"/>
      <c r="P367" s="629"/>
      <c r="Q367" s="2"/>
      <c r="R367" s="366"/>
      <c r="S367" s="366"/>
      <c r="T367" s="366"/>
      <c r="U367" s="366"/>
      <c r="V367" s="366"/>
      <c r="W367" s="366"/>
      <c r="X367" s="367"/>
      <c r="Y367" s="366"/>
      <c r="Z367" s="367"/>
      <c r="AA367" s="366"/>
      <c r="AB367" s="367"/>
      <c r="AC367" s="366"/>
      <c r="AD367" s="367"/>
      <c r="AE367" s="368"/>
    </row>
    <row r="368" spans="1:31" s="369" customFormat="1" ht="29.25" customHeight="1" x14ac:dyDescent="0.25">
      <c r="A368" s="2"/>
      <c r="B368" s="2"/>
      <c r="C368" s="2"/>
      <c r="D368" s="2"/>
      <c r="E368" s="2"/>
      <c r="F368" s="2"/>
      <c r="G368" s="2"/>
      <c r="H368" s="2"/>
      <c r="I368" s="2"/>
      <c r="J368" s="629"/>
      <c r="K368" s="629"/>
      <c r="L368" s="629"/>
      <c r="M368" s="629"/>
      <c r="N368" s="629"/>
      <c r="O368" s="629"/>
      <c r="P368" s="629"/>
      <c r="Q368" s="2"/>
      <c r="R368" s="366"/>
      <c r="S368" s="366"/>
      <c r="T368" s="366"/>
      <c r="U368" s="366"/>
      <c r="V368" s="366"/>
      <c r="W368" s="366"/>
      <c r="X368" s="367"/>
      <c r="Y368" s="366"/>
      <c r="Z368" s="367"/>
      <c r="AA368" s="366"/>
      <c r="AB368" s="367"/>
      <c r="AC368" s="366"/>
      <c r="AD368" s="367"/>
      <c r="AE368" s="368"/>
    </row>
    <row r="369" spans="1:31" s="369" customFormat="1" ht="29.25" customHeight="1" x14ac:dyDescent="0.25">
      <c r="A369" s="2"/>
      <c r="B369" s="2"/>
      <c r="C369" s="2"/>
      <c r="D369" s="2"/>
      <c r="E369" s="2"/>
      <c r="F369" s="2"/>
      <c r="G369" s="2"/>
      <c r="H369" s="2"/>
      <c r="I369" s="2"/>
      <c r="J369" s="629"/>
      <c r="K369" s="629"/>
      <c r="L369" s="629"/>
      <c r="M369" s="629"/>
      <c r="N369" s="629"/>
      <c r="O369" s="629"/>
      <c r="P369" s="629"/>
      <c r="Q369" s="2"/>
      <c r="R369" s="366"/>
      <c r="S369" s="366"/>
      <c r="T369" s="366"/>
      <c r="U369" s="366"/>
      <c r="V369" s="366"/>
      <c r="W369" s="366"/>
      <c r="X369" s="367"/>
      <c r="Y369" s="366"/>
      <c r="Z369" s="367"/>
      <c r="AA369" s="366"/>
      <c r="AB369" s="367"/>
      <c r="AC369" s="366"/>
      <c r="AD369" s="367"/>
      <c r="AE369" s="368"/>
    </row>
    <row r="370" spans="1:31" s="369" customFormat="1" ht="29.25" customHeight="1" x14ac:dyDescent="0.25">
      <c r="A370" s="2"/>
      <c r="B370" s="2"/>
      <c r="C370" s="2"/>
      <c r="D370" s="2"/>
      <c r="E370" s="2"/>
      <c r="F370" s="2"/>
      <c r="G370" s="2"/>
      <c r="H370" s="2"/>
      <c r="I370" s="2"/>
      <c r="J370" s="629"/>
      <c r="K370" s="629"/>
      <c r="L370" s="629"/>
      <c r="M370" s="629"/>
      <c r="N370" s="629"/>
      <c r="O370" s="629"/>
      <c r="P370" s="629"/>
      <c r="Q370" s="2"/>
      <c r="R370" s="366"/>
      <c r="S370" s="366"/>
      <c r="T370" s="366"/>
      <c r="U370" s="366"/>
      <c r="V370" s="366"/>
      <c r="W370" s="366"/>
      <c r="X370" s="367"/>
      <c r="Y370" s="366"/>
      <c r="Z370" s="367"/>
      <c r="AA370" s="366"/>
      <c r="AB370" s="367"/>
      <c r="AC370" s="366"/>
      <c r="AD370" s="367"/>
      <c r="AE370" s="368"/>
    </row>
    <row r="371" spans="1:31" s="369" customFormat="1" ht="29.25" customHeight="1" x14ac:dyDescent="0.25">
      <c r="A371" s="2"/>
      <c r="B371" s="2"/>
      <c r="C371" s="2"/>
      <c r="D371" s="2"/>
      <c r="E371" s="2"/>
      <c r="F371" s="2"/>
      <c r="G371" s="2"/>
      <c r="H371" s="2"/>
      <c r="I371" s="2"/>
      <c r="J371" s="629"/>
      <c r="K371" s="629"/>
      <c r="L371" s="629"/>
      <c r="M371" s="629"/>
      <c r="N371" s="629"/>
      <c r="O371" s="629"/>
      <c r="P371" s="629"/>
      <c r="Q371" s="2"/>
      <c r="R371" s="366"/>
      <c r="S371" s="366"/>
      <c r="T371" s="366"/>
      <c r="U371" s="366"/>
      <c r="V371" s="366"/>
      <c r="W371" s="366"/>
      <c r="X371" s="367"/>
      <c r="Y371" s="366"/>
      <c r="Z371" s="367"/>
      <c r="AA371" s="366"/>
      <c r="AB371" s="367"/>
      <c r="AC371" s="366"/>
      <c r="AD371" s="367"/>
      <c r="AE371" s="368"/>
    </row>
    <row r="372" spans="1:31" s="369" customFormat="1" ht="29.25" customHeight="1" x14ac:dyDescent="0.25">
      <c r="A372" s="2"/>
      <c r="B372" s="2"/>
      <c r="C372" s="2"/>
      <c r="D372" s="2"/>
      <c r="E372" s="2"/>
      <c r="F372" s="2"/>
      <c r="G372" s="2"/>
      <c r="H372" s="2"/>
      <c r="I372" s="2"/>
      <c r="J372" s="629"/>
      <c r="K372" s="629"/>
      <c r="L372" s="629"/>
      <c r="M372" s="629"/>
      <c r="N372" s="629"/>
      <c r="O372" s="629"/>
      <c r="P372" s="629"/>
      <c r="Q372" s="2"/>
      <c r="R372" s="366"/>
      <c r="S372" s="366"/>
      <c r="T372" s="366"/>
      <c r="U372" s="366"/>
      <c r="V372" s="366"/>
      <c r="W372" s="366"/>
      <c r="X372" s="367"/>
      <c r="Y372" s="366"/>
      <c r="Z372" s="367"/>
      <c r="AA372" s="366"/>
      <c r="AB372" s="367"/>
      <c r="AC372" s="366"/>
      <c r="AD372" s="367"/>
      <c r="AE372" s="368"/>
    </row>
    <row r="373" spans="1:31" s="369" customFormat="1" ht="29.25" customHeight="1" x14ac:dyDescent="0.25">
      <c r="A373" s="2"/>
      <c r="B373" s="2"/>
      <c r="C373" s="2"/>
      <c r="D373" s="2"/>
      <c r="E373" s="2"/>
      <c r="F373" s="2"/>
      <c r="G373" s="2"/>
      <c r="H373" s="2"/>
      <c r="I373" s="2"/>
      <c r="J373" s="629"/>
      <c r="K373" s="629"/>
      <c r="L373" s="629"/>
      <c r="M373" s="629"/>
      <c r="N373" s="629"/>
      <c r="O373" s="629"/>
      <c r="P373" s="629"/>
      <c r="Q373" s="2"/>
      <c r="R373" s="366"/>
      <c r="S373" s="366"/>
      <c r="T373" s="366"/>
      <c r="U373" s="366"/>
      <c r="V373" s="366"/>
      <c r="W373" s="366"/>
      <c r="X373" s="367"/>
      <c r="Y373" s="366"/>
      <c r="Z373" s="367"/>
      <c r="AA373" s="366"/>
      <c r="AB373" s="367"/>
      <c r="AC373" s="366"/>
      <c r="AD373" s="367"/>
      <c r="AE373" s="368"/>
    </row>
    <row r="374" spans="1:31" s="369" customFormat="1" ht="29.25" customHeight="1" x14ac:dyDescent="0.25">
      <c r="A374" s="2"/>
      <c r="B374" s="2"/>
      <c r="C374" s="2"/>
      <c r="D374" s="2"/>
      <c r="E374" s="2"/>
      <c r="F374" s="2"/>
      <c r="G374" s="2"/>
      <c r="H374" s="2"/>
      <c r="I374" s="2"/>
      <c r="J374" s="629"/>
      <c r="K374" s="629"/>
      <c r="L374" s="629"/>
      <c r="M374" s="629"/>
      <c r="N374" s="629"/>
      <c r="O374" s="629"/>
      <c r="P374" s="629"/>
      <c r="Q374" s="2"/>
      <c r="R374" s="366"/>
      <c r="S374" s="366"/>
      <c r="T374" s="366"/>
      <c r="U374" s="366"/>
      <c r="V374" s="366"/>
      <c r="W374" s="366"/>
      <c r="X374" s="367"/>
      <c r="Y374" s="366"/>
      <c r="Z374" s="367"/>
      <c r="AA374" s="366"/>
      <c r="AB374" s="367"/>
      <c r="AC374" s="366"/>
      <c r="AD374" s="367"/>
      <c r="AE374" s="368"/>
    </row>
    <row r="375" spans="1:31" s="369" customFormat="1" ht="29.25" customHeight="1" x14ac:dyDescent="0.25">
      <c r="A375" s="2"/>
      <c r="B375" s="2"/>
      <c r="C375" s="2"/>
      <c r="D375" s="2"/>
      <c r="E375" s="2"/>
      <c r="F375" s="2"/>
      <c r="G375" s="2"/>
      <c r="H375" s="2"/>
      <c r="I375" s="2"/>
      <c r="J375" s="629"/>
      <c r="K375" s="629"/>
      <c r="L375" s="629"/>
      <c r="M375" s="629"/>
      <c r="N375" s="629"/>
      <c r="O375" s="629"/>
      <c r="P375" s="629"/>
      <c r="Q375" s="2"/>
      <c r="R375" s="366"/>
      <c r="S375" s="366"/>
      <c r="T375" s="366"/>
      <c r="U375" s="366"/>
      <c r="V375" s="366"/>
      <c r="W375" s="366"/>
      <c r="X375" s="367"/>
      <c r="Y375" s="366"/>
      <c r="Z375" s="367"/>
      <c r="AA375" s="366"/>
      <c r="AB375" s="367"/>
      <c r="AC375" s="366"/>
      <c r="AD375" s="367"/>
      <c r="AE375" s="368"/>
    </row>
    <row r="376" spans="1:31" s="369" customFormat="1" ht="29.25" customHeight="1" x14ac:dyDescent="0.25">
      <c r="A376" s="2"/>
      <c r="B376" s="2"/>
      <c r="C376" s="2"/>
      <c r="D376" s="2"/>
      <c r="E376" s="2"/>
      <c r="F376" s="2"/>
      <c r="G376" s="2"/>
      <c r="H376" s="2"/>
      <c r="I376" s="2"/>
      <c r="J376" s="629"/>
      <c r="K376" s="629"/>
      <c r="L376" s="629"/>
      <c r="M376" s="629"/>
      <c r="N376" s="629"/>
      <c r="O376" s="629"/>
      <c r="P376" s="629"/>
      <c r="Q376" s="2"/>
      <c r="R376" s="366"/>
      <c r="S376" s="366"/>
      <c r="T376" s="366"/>
      <c r="U376" s="366"/>
      <c r="V376" s="366"/>
      <c r="W376" s="366"/>
      <c r="X376" s="367"/>
      <c r="Y376" s="366"/>
      <c r="Z376" s="367"/>
      <c r="AA376" s="366"/>
      <c r="AB376" s="367"/>
      <c r="AC376" s="366"/>
      <c r="AD376" s="367"/>
      <c r="AE376" s="368"/>
    </row>
    <row r="377" spans="1:31" s="369" customFormat="1" ht="29.25" customHeight="1" x14ac:dyDescent="0.25">
      <c r="A377" s="2"/>
      <c r="B377" s="2"/>
      <c r="C377" s="2"/>
      <c r="D377" s="2"/>
      <c r="E377" s="2"/>
      <c r="F377" s="2"/>
      <c r="G377" s="2"/>
      <c r="H377" s="2"/>
      <c r="I377" s="2"/>
      <c r="J377" s="629"/>
      <c r="K377" s="629"/>
      <c r="L377" s="629"/>
      <c r="M377" s="629"/>
      <c r="N377" s="629"/>
      <c r="O377" s="629"/>
      <c r="P377" s="629"/>
      <c r="Q377" s="2"/>
      <c r="R377" s="366"/>
      <c r="S377" s="366"/>
      <c r="T377" s="366"/>
      <c r="U377" s="366"/>
      <c r="V377" s="366"/>
      <c r="W377" s="366"/>
      <c r="X377" s="367"/>
      <c r="Y377" s="366"/>
      <c r="Z377" s="367"/>
      <c r="AA377" s="366"/>
      <c r="AB377" s="367"/>
      <c r="AC377" s="366"/>
      <c r="AD377" s="367"/>
      <c r="AE377" s="368"/>
    </row>
    <row r="378" spans="1:31" s="369" customFormat="1" ht="29.25" customHeight="1" x14ac:dyDescent="0.25">
      <c r="A378" s="2"/>
      <c r="B378" s="2"/>
      <c r="C378" s="2"/>
      <c r="D378" s="2"/>
      <c r="E378" s="2"/>
      <c r="F378" s="2"/>
      <c r="G378" s="2"/>
      <c r="H378" s="2"/>
      <c r="I378" s="2"/>
      <c r="J378" s="629"/>
      <c r="K378" s="629"/>
      <c r="L378" s="629"/>
      <c r="M378" s="629"/>
      <c r="N378" s="629"/>
      <c r="O378" s="629"/>
      <c r="P378" s="629"/>
      <c r="Q378" s="2"/>
      <c r="R378" s="366"/>
      <c r="S378" s="366"/>
      <c r="T378" s="366"/>
      <c r="U378" s="366"/>
      <c r="V378" s="366"/>
      <c r="W378" s="366"/>
      <c r="X378" s="367"/>
      <c r="Y378" s="366"/>
      <c r="Z378" s="367"/>
      <c r="AA378" s="366"/>
      <c r="AB378" s="367"/>
      <c r="AC378" s="366"/>
      <c r="AD378" s="367"/>
      <c r="AE378" s="368"/>
    </row>
    <row r="379" spans="1:31" s="369" customFormat="1" ht="29.25" customHeight="1" x14ac:dyDescent="0.25">
      <c r="A379" s="2"/>
      <c r="B379" s="2"/>
      <c r="C379" s="2"/>
      <c r="D379" s="2"/>
      <c r="E379" s="2"/>
      <c r="F379" s="2"/>
      <c r="G379" s="2"/>
      <c r="H379" s="2"/>
      <c r="I379" s="2"/>
      <c r="J379" s="629"/>
      <c r="K379" s="629"/>
      <c r="L379" s="629"/>
      <c r="M379" s="629"/>
      <c r="N379" s="629"/>
      <c r="O379" s="629"/>
      <c r="P379" s="629"/>
      <c r="Q379" s="2"/>
      <c r="R379" s="366"/>
      <c r="S379" s="366"/>
      <c r="T379" s="366"/>
      <c r="U379" s="366"/>
      <c r="V379" s="366"/>
      <c r="W379" s="366"/>
      <c r="X379" s="367"/>
      <c r="Y379" s="366"/>
      <c r="Z379" s="367"/>
      <c r="AA379" s="366"/>
      <c r="AB379" s="367"/>
      <c r="AC379" s="366"/>
      <c r="AD379" s="367"/>
      <c r="AE379" s="368"/>
    </row>
    <row r="380" spans="1:31" s="369" customFormat="1" ht="29.25" customHeight="1" x14ac:dyDescent="0.25">
      <c r="A380" s="2"/>
      <c r="B380" s="2"/>
      <c r="C380" s="2"/>
      <c r="D380" s="2"/>
      <c r="E380" s="2"/>
      <c r="F380" s="2"/>
      <c r="G380" s="2"/>
      <c r="H380" s="2"/>
      <c r="I380" s="2"/>
      <c r="J380" s="629"/>
      <c r="K380" s="629"/>
      <c r="L380" s="629"/>
      <c r="M380" s="629"/>
      <c r="N380" s="629"/>
      <c r="O380" s="629"/>
      <c r="P380" s="629"/>
      <c r="Q380" s="2"/>
      <c r="R380" s="366"/>
      <c r="S380" s="366"/>
      <c r="T380" s="366"/>
      <c r="U380" s="366"/>
      <c r="V380" s="366"/>
      <c r="W380" s="366"/>
      <c r="X380" s="367"/>
      <c r="Y380" s="366"/>
      <c r="Z380" s="367"/>
      <c r="AA380" s="366"/>
      <c r="AB380" s="367"/>
      <c r="AC380" s="366"/>
      <c r="AD380" s="367"/>
      <c r="AE380" s="368"/>
    </row>
    <row r="381" spans="1:31" s="369" customFormat="1" ht="29.25" customHeight="1" x14ac:dyDescent="0.25">
      <c r="A381" s="2"/>
      <c r="B381" s="2"/>
      <c r="C381" s="2"/>
      <c r="D381" s="2"/>
      <c r="E381" s="2"/>
      <c r="F381" s="2"/>
      <c r="G381" s="2"/>
      <c r="H381" s="2"/>
      <c r="I381" s="2"/>
      <c r="J381" s="629"/>
      <c r="K381" s="629"/>
      <c r="L381" s="629"/>
      <c r="M381" s="629"/>
      <c r="N381" s="629"/>
      <c r="O381" s="629"/>
      <c r="P381" s="629"/>
      <c r="Q381" s="2"/>
      <c r="R381" s="366"/>
      <c r="S381" s="366"/>
      <c r="T381" s="366"/>
      <c r="U381" s="366"/>
      <c r="V381" s="366"/>
      <c r="W381" s="366"/>
      <c r="X381" s="367"/>
      <c r="Y381" s="366"/>
      <c r="Z381" s="367"/>
      <c r="AA381" s="366"/>
      <c r="AB381" s="367"/>
      <c r="AC381" s="366"/>
      <c r="AD381" s="367"/>
      <c r="AE381" s="368"/>
    </row>
    <row r="382" spans="1:31" s="369" customFormat="1" ht="29.25" customHeight="1" x14ac:dyDescent="0.25">
      <c r="A382" s="2"/>
      <c r="B382" s="2"/>
      <c r="C382" s="2"/>
      <c r="D382" s="2"/>
      <c r="E382" s="2"/>
      <c r="F382" s="2"/>
      <c r="G382" s="2"/>
      <c r="H382" s="2"/>
      <c r="I382" s="2"/>
      <c r="J382" s="629"/>
      <c r="K382" s="629"/>
      <c r="L382" s="629"/>
      <c r="M382" s="629"/>
      <c r="N382" s="629"/>
      <c r="O382" s="629"/>
      <c r="P382" s="629"/>
      <c r="Q382" s="2"/>
      <c r="R382" s="366"/>
      <c r="S382" s="366"/>
      <c r="T382" s="366"/>
      <c r="U382" s="366"/>
      <c r="V382" s="366"/>
      <c r="W382" s="366"/>
      <c r="X382" s="367"/>
      <c r="Y382" s="366"/>
      <c r="Z382" s="367"/>
      <c r="AA382" s="366"/>
      <c r="AB382" s="367"/>
      <c r="AC382" s="366"/>
      <c r="AD382" s="367"/>
      <c r="AE382" s="368"/>
    </row>
    <row r="383" spans="1:31" s="369" customFormat="1" ht="29.25" customHeight="1" x14ac:dyDescent="0.25">
      <c r="A383" s="2"/>
      <c r="B383" s="2"/>
      <c r="C383" s="2"/>
      <c r="D383" s="2"/>
      <c r="E383" s="2"/>
      <c r="F383" s="2"/>
      <c r="G383" s="2"/>
      <c r="H383" s="2"/>
      <c r="I383" s="2"/>
      <c r="J383" s="629"/>
      <c r="K383" s="629"/>
      <c r="L383" s="629"/>
      <c r="M383" s="629"/>
      <c r="N383" s="629"/>
      <c r="O383" s="629"/>
      <c r="P383" s="629"/>
      <c r="Q383" s="2"/>
      <c r="R383" s="366"/>
      <c r="S383" s="366"/>
      <c r="T383" s="366"/>
      <c r="U383" s="366"/>
      <c r="V383" s="366"/>
      <c r="W383" s="366"/>
      <c r="X383" s="367"/>
      <c r="Y383" s="366"/>
      <c r="Z383" s="367"/>
      <c r="AA383" s="366"/>
      <c r="AB383" s="367"/>
      <c r="AC383" s="366"/>
      <c r="AD383" s="367"/>
      <c r="AE383" s="368"/>
    </row>
    <row r="384" spans="1:31" s="369" customFormat="1" ht="29.25" customHeight="1" x14ac:dyDescent="0.25">
      <c r="A384" s="2"/>
      <c r="B384" s="2"/>
      <c r="C384" s="2"/>
      <c r="D384" s="2"/>
      <c r="E384" s="2"/>
      <c r="F384" s="2"/>
      <c r="G384" s="2"/>
      <c r="H384" s="2"/>
      <c r="I384" s="2"/>
      <c r="J384" s="629"/>
      <c r="K384" s="629"/>
      <c r="L384" s="629"/>
      <c r="M384" s="629"/>
      <c r="N384" s="629"/>
      <c r="O384" s="629"/>
      <c r="P384" s="629"/>
      <c r="Q384" s="2"/>
      <c r="R384" s="366"/>
      <c r="S384" s="366"/>
      <c r="T384" s="366"/>
      <c r="U384" s="366"/>
      <c r="V384" s="366"/>
      <c r="W384" s="366"/>
      <c r="X384" s="367"/>
      <c r="Y384" s="366"/>
      <c r="Z384" s="367"/>
      <c r="AA384" s="366"/>
      <c r="AB384" s="367"/>
      <c r="AC384" s="366"/>
      <c r="AD384" s="367"/>
      <c r="AE384" s="368"/>
    </row>
    <row r="385" spans="1:31" s="369" customFormat="1" ht="29.25" customHeight="1" x14ac:dyDescent="0.25">
      <c r="A385" s="2"/>
      <c r="B385" s="2"/>
      <c r="C385" s="2"/>
      <c r="D385" s="2"/>
      <c r="E385" s="2"/>
      <c r="F385" s="2"/>
      <c r="G385" s="2"/>
      <c r="H385" s="2"/>
      <c r="I385" s="2"/>
      <c r="J385" s="629"/>
      <c r="K385" s="629"/>
      <c r="L385" s="629"/>
      <c r="M385" s="629"/>
      <c r="N385" s="629"/>
      <c r="O385" s="629"/>
      <c r="P385" s="629"/>
      <c r="Q385" s="2"/>
      <c r="R385" s="366"/>
      <c r="S385" s="366"/>
      <c r="T385" s="366"/>
      <c r="U385" s="366"/>
      <c r="V385" s="366"/>
      <c r="W385" s="366"/>
      <c r="X385" s="367"/>
      <c r="Y385" s="366"/>
      <c r="Z385" s="367"/>
      <c r="AA385" s="366"/>
      <c r="AB385" s="367"/>
      <c r="AC385" s="366"/>
      <c r="AD385" s="367"/>
      <c r="AE385" s="368"/>
    </row>
    <row r="386" spans="1:31" s="369" customFormat="1" ht="29.25" customHeight="1" x14ac:dyDescent="0.25">
      <c r="A386" s="2"/>
      <c r="B386" s="2"/>
      <c r="C386" s="2"/>
      <c r="D386" s="2"/>
      <c r="E386" s="2"/>
      <c r="F386" s="2"/>
      <c r="G386" s="2"/>
      <c r="H386" s="2"/>
      <c r="I386" s="2"/>
      <c r="J386" s="629"/>
      <c r="K386" s="629"/>
      <c r="L386" s="629"/>
      <c r="M386" s="629"/>
      <c r="N386" s="629"/>
      <c r="O386" s="629"/>
      <c r="P386" s="629"/>
      <c r="Q386" s="2"/>
      <c r="R386" s="366"/>
      <c r="S386" s="366"/>
      <c r="T386" s="366"/>
      <c r="U386" s="366"/>
      <c r="V386" s="366"/>
      <c r="W386" s="366"/>
      <c r="X386" s="367"/>
      <c r="Y386" s="366"/>
      <c r="Z386" s="367"/>
      <c r="AA386" s="366"/>
      <c r="AB386" s="367"/>
      <c r="AC386" s="366"/>
      <c r="AD386" s="367"/>
      <c r="AE386" s="368"/>
    </row>
    <row r="387" spans="1:31" s="369" customFormat="1" ht="29.25" customHeight="1" x14ac:dyDescent="0.25">
      <c r="A387" s="2"/>
      <c r="B387" s="2"/>
      <c r="C387" s="2"/>
      <c r="D387" s="2"/>
      <c r="E387" s="2"/>
      <c r="F387" s="2"/>
      <c r="G387" s="2"/>
      <c r="H387" s="2"/>
      <c r="I387" s="2"/>
      <c r="J387" s="629"/>
      <c r="K387" s="629"/>
      <c r="L387" s="629"/>
      <c r="M387" s="629"/>
      <c r="N387" s="629"/>
      <c r="O387" s="629"/>
      <c r="P387" s="629"/>
      <c r="Q387" s="2"/>
      <c r="R387" s="366"/>
      <c r="S387" s="366"/>
      <c r="T387" s="366"/>
      <c r="U387" s="366"/>
      <c r="V387" s="366"/>
      <c r="W387" s="366"/>
      <c r="X387" s="367"/>
      <c r="Y387" s="366"/>
      <c r="Z387" s="367"/>
      <c r="AA387" s="366"/>
      <c r="AB387" s="367"/>
      <c r="AC387" s="366"/>
      <c r="AD387" s="367"/>
      <c r="AE387" s="368"/>
    </row>
    <row r="388" spans="1:31" s="369" customFormat="1" ht="29.25" customHeight="1" x14ac:dyDescent="0.25">
      <c r="A388" s="2"/>
      <c r="B388" s="2"/>
      <c r="C388" s="2"/>
      <c r="D388" s="2"/>
      <c r="E388" s="2"/>
      <c r="F388" s="2"/>
      <c r="G388" s="2"/>
      <c r="H388" s="2"/>
      <c r="I388" s="2"/>
      <c r="J388" s="629"/>
      <c r="K388" s="629"/>
      <c r="L388" s="629"/>
      <c r="M388" s="629"/>
      <c r="N388" s="629"/>
      <c r="O388" s="629"/>
      <c r="P388" s="629"/>
      <c r="Q388" s="2"/>
      <c r="R388" s="366"/>
      <c r="S388" s="366"/>
      <c r="T388" s="366"/>
      <c r="U388" s="366"/>
      <c r="V388" s="366"/>
      <c r="W388" s="366"/>
      <c r="X388" s="367"/>
      <c r="Y388" s="366"/>
      <c r="Z388" s="367"/>
      <c r="AA388" s="366"/>
      <c r="AB388" s="367"/>
      <c r="AC388" s="366"/>
      <c r="AD388" s="367"/>
      <c r="AE388" s="368"/>
    </row>
    <row r="389" spans="1:31" s="369" customFormat="1" ht="29.25" customHeight="1" x14ac:dyDescent="0.25">
      <c r="A389" s="2"/>
      <c r="B389" s="2"/>
      <c r="C389" s="2"/>
      <c r="D389" s="2"/>
      <c r="E389" s="2"/>
      <c r="F389" s="2"/>
      <c r="G389" s="2"/>
      <c r="H389" s="2"/>
      <c r="I389" s="2"/>
      <c r="J389" s="629"/>
      <c r="K389" s="629"/>
      <c r="L389" s="629"/>
      <c r="M389" s="629"/>
      <c r="N389" s="629"/>
      <c r="O389" s="629"/>
      <c r="P389" s="629"/>
      <c r="Q389" s="2"/>
      <c r="R389" s="366"/>
      <c r="S389" s="366"/>
      <c r="T389" s="366"/>
      <c r="U389" s="366"/>
      <c r="V389" s="366"/>
      <c r="W389" s="366"/>
      <c r="X389" s="367"/>
      <c r="Y389" s="366"/>
      <c r="Z389" s="367"/>
      <c r="AA389" s="366"/>
      <c r="AB389" s="367"/>
      <c r="AC389" s="366"/>
      <c r="AD389" s="367"/>
      <c r="AE389" s="368"/>
    </row>
    <row r="390" spans="1:31" s="369" customFormat="1" ht="29.25" customHeight="1" x14ac:dyDescent="0.25">
      <c r="A390" s="2"/>
      <c r="B390" s="2"/>
      <c r="C390" s="2"/>
      <c r="D390" s="2"/>
      <c r="E390" s="2"/>
      <c r="F390" s="2"/>
      <c r="G390" s="2"/>
      <c r="H390" s="2"/>
      <c r="I390" s="2"/>
      <c r="J390" s="629"/>
      <c r="K390" s="629"/>
      <c r="L390" s="629"/>
      <c r="M390" s="629"/>
      <c r="N390" s="629"/>
      <c r="O390" s="629"/>
      <c r="P390" s="629"/>
      <c r="Q390" s="2"/>
      <c r="R390" s="366"/>
      <c r="S390" s="366"/>
      <c r="T390" s="366"/>
      <c r="U390" s="366"/>
      <c r="V390" s="366"/>
      <c r="W390" s="366"/>
      <c r="X390" s="367"/>
      <c r="Y390" s="366"/>
      <c r="Z390" s="367"/>
      <c r="AA390" s="366"/>
      <c r="AB390" s="367"/>
      <c r="AC390" s="366"/>
      <c r="AD390" s="367"/>
      <c r="AE390" s="368"/>
    </row>
    <row r="391" spans="1:31" s="369" customFormat="1" ht="29.25" customHeight="1" x14ac:dyDescent="0.25">
      <c r="A391" s="2"/>
      <c r="B391" s="2"/>
      <c r="C391" s="2"/>
      <c r="D391" s="2"/>
      <c r="E391" s="2"/>
      <c r="F391" s="2"/>
      <c r="G391" s="2"/>
      <c r="H391" s="2"/>
      <c r="I391" s="2"/>
      <c r="J391" s="629"/>
      <c r="K391" s="629"/>
      <c r="L391" s="629"/>
      <c r="M391" s="629"/>
      <c r="N391" s="629"/>
      <c r="O391" s="629"/>
      <c r="P391" s="629"/>
      <c r="Q391" s="2"/>
      <c r="R391" s="366"/>
      <c r="S391" s="366"/>
      <c r="T391" s="366"/>
      <c r="U391" s="366"/>
      <c r="V391" s="366"/>
      <c r="W391" s="366"/>
      <c r="X391" s="367"/>
      <c r="Y391" s="366"/>
      <c r="Z391" s="367"/>
      <c r="AA391" s="366"/>
      <c r="AB391" s="367"/>
      <c r="AC391" s="366"/>
      <c r="AD391" s="367"/>
      <c r="AE391" s="368"/>
    </row>
    <row r="392" spans="1:31" s="369" customFormat="1" ht="29.25" customHeight="1" x14ac:dyDescent="0.25">
      <c r="A392" s="2"/>
      <c r="B392" s="2"/>
      <c r="C392" s="2"/>
      <c r="D392" s="2"/>
      <c r="E392" s="2"/>
      <c r="F392" s="2"/>
      <c r="G392" s="2"/>
      <c r="H392" s="2"/>
      <c r="I392" s="2"/>
      <c r="J392" s="629"/>
      <c r="K392" s="629"/>
      <c r="L392" s="629"/>
      <c r="M392" s="629"/>
      <c r="N392" s="629"/>
      <c r="O392" s="629"/>
      <c r="P392" s="629"/>
      <c r="Q392" s="2"/>
      <c r="R392" s="366"/>
      <c r="S392" s="366"/>
      <c r="T392" s="366"/>
      <c r="U392" s="366"/>
      <c r="V392" s="366"/>
      <c r="W392" s="366"/>
      <c r="X392" s="367"/>
      <c r="Y392" s="366"/>
      <c r="Z392" s="367"/>
      <c r="AA392" s="366"/>
      <c r="AB392" s="367"/>
      <c r="AC392" s="366"/>
      <c r="AD392" s="367"/>
      <c r="AE392" s="368"/>
    </row>
    <row r="393" spans="1:31" s="369" customFormat="1" ht="29.25" customHeight="1" x14ac:dyDescent="0.25">
      <c r="A393" s="2"/>
      <c r="B393" s="2"/>
      <c r="C393" s="2"/>
      <c r="D393" s="2"/>
      <c r="E393" s="2"/>
      <c r="F393" s="2"/>
      <c r="G393" s="2"/>
      <c r="H393" s="2"/>
      <c r="I393" s="2"/>
      <c r="J393" s="629"/>
      <c r="K393" s="629"/>
      <c r="L393" s="629"/>
      <c r="M393" s="629"/>
      <c r="N393" s="629"/>
      <c r="O393" s="629"/>
      <c r="P393" s="629"/>
      <c r="Q393" s="2"/>
      <c r="R393" s="366"/>
      <c r="S393" s="366"/>
      <c r="T393" s="366"/>
      <c r="U393" s="366"/>
      <c r="V393" s="366"/>
      <c r="W393" s="366"/>
      <c r="X393" s="367"/>
      <c r="Y393" s="366"/>
      <c r="Z393" s="367"/>
      <c r="AA393" s="366"/>
      <c r="AB393" s="367"/>
      <c r="AC393" s="366"/>
      <c r="AD393" s="367"/>
      <c r="AE393" s="368"/>
    </row>
    <row r="394" spans="1:31" s="369" customFormat="1" ht="29.25" customHeight="1" x14ac:dyDescent="0.25">
      <c r="A394" s="2"/>
      <c r="B394" s="2"/>
      <c r="C394" s="2"/>
      <c r="D394" s="2"/>
      <c r="E394" s="2"/>
      <c r="F394" s="2"/>
      <c r="G394" s="2"/>
      <c r="H394" s="2"/>
      <c r="I394" s="2"/>
      <c r="J394" s="629"/>
      <c r="K394" s="629"/>
      <c r="L394" s="629"/>
      <c r="M394" s="629"/>
      <c r="N394" s="629"/>
      <c r="O394" s="629"/>
      <c r="P394" s="629"/>
      <c r="Q394" s="2"/>
      <c r="R394" s="366"/>
      <c r="S394" s="366"/>
      <c r="T394" s="366"/>
      <c r="U394" s="366"/>
      <c r="V394" s="366"/>
      <c r="W394" s="366"/>
      <c r="X394" s="367"/>
      <c r="Y394" s="366"/>
      <c r="Z394" s="367"/>
      <c r="AA394" s="366"/>
      <c r="AB394" s="367"/>
      <c r="AC394" s="366"/>
      <c r="AD394" s="367"/>
      <c r="AE394" s="368"/>
    </row>
    <row r="395" spans="1:31" s="369" customFormat="1" ht="29.25" customHeight="1" x14ac:dyDescent="0.25">
      <c r="A395" s="2"/>
      <c r="B395" s="2"/>
      <c r="C395" s="2"/>
      <c r="D395" s="2"/>
      <c r="E395" s="2"/>
      <c r="F395" s="2"/>
      <c r="G395" s="2"/>
      <c r="H395" s="2"/>
      <c r="I395" s="2"/>
      <c r="J395" s="629"/>
      <c r="K395" s="629"/>
      <c r="L395" s="629"/>
      <c r="M395" s="629"/>
      <c r="N395" s="629"/>
      <c r="O395" s="629"/>
      <c r="P395" s="629"/>
      <c r="Q395" s="2"/>
      <c r="R395" s="366"/>
      <c r="S395" s="366"/>
      <c r="T395" s="366"/>
      <c r="U395" s="366"/>
      <c r="V395" s="366"/>
      <c r="W395" s="366"/>
      <c r="X395" s="367"/>
      <c r="Y395" s="366"/>
      <c r="Z395" s="367"/>
      <c r="AA395" s="366"/>
      <c r="AB395" s="367"/>
      <c r="AC395" s="366"/>
      <c r="AD395" s="367"/>
      <c r="AE395" s="368"/>
    </row>
    <row r="396" spans="1:31" s="369" customFormat="1" ht="29.25" customHeight="1" x14ac:dyDescent="0.25">
      <c r="A396" s="2"/>
      <c r="B396" s="2"/>
      <c r="C396" s="2"/>
      <c r="D396" s="2"/>
      <c r="E396" s="2"/>
      <c r="F396" s="2"/>
      <c r="G396" s="2"/>
      <c r="H396" s="2"/>
      <c r="I396" s="2"/>
      <c r="J396" s="629"/>
      <c r="K396" s="629"/>
      <c r="L396" s="629"/>
      <c r="M396" s="629"/>
      <c r="N396" s="629"/>
      <c r="O396" s="629"/>
      <c r="P396" s="629"/>
      <c r="Q396" s="2"/>
      <c r="R396" s="366"/>
      <c r="S396" s="366"/>
      <c r="T396" s="366"/>
      <c r="U396" s="366"/>
      <c r="V396" s="366"/>
      <c r="W396" s="366"/>
      <c r="X396" s="367"/>
      <c r="Y396" s="366"/>
      <c r="Z396" s="367"/>
      <c r="AA396" s="366"/>
      <c r="AB396" s="367"/>
      <c r="AC396" s="366"/>
      <c r="AD396" s="367"/>
      <c r="AE396" s="368"/>
    </row>
    <row r="397" spans="1:31" s="369" customFormat="1" ht="29.25" customHeight="1" x14ac:dyDescent="0.25">
      <c r="A397" s="2"/>
      <c r="B397" s="2"/>
      <c r="C397" s="2"/>
      <c r="D397" s="2"/>
      <c r="E397" s="2"/>
      <c r="F397" s="2"/>
      <c r="G397" s="2"/>
      <c r="H397" s="2"/>
      <c r="I397" s="2"/>
      <c r="J397" s="629"/>
      <c r="K397" s="629"/>
      <c r="L397" s="629"/>
      <c r="M397" s="629"/>
      <c r="N397" s="629"/>
      <c r="O397" s="629"/>
      <c r="P397" s="629"/>
      <c r="Q397" s="2"/>
      <c r="R397" s="366"/>
      <c r="S397" s="366"/>
      <c r="T397" s="366"/>
      <c r="U397" s="366"/>
      <c r="V397" s="366"/>
      <c r="W397" s="366"/>
      <c r="X397" s="367"/>
      <c r="Y397" s="366"/>
      <c r="Z397" s="367"/>
      <c r="AA397" s="366"/>
      <c r="AB397" s="367"/>
      <c r="AC397" s="366"/>
      <c r="AD397" s="367"/>
      <c r="AE397" s="368"/>
    </row>
    <row r="398" spans="1:31" s="369" customFormat="1" ht="29.25" customHeight="1" x14ac:dyDescent="0.25">
      <c r="A398" s="2"/>
      <c r="B398" s="2"/>
      <c r="C398" s="2"/>
      <c r="D398" s="2"/>
      <c r="E398" s="2"/>
      <c r="F398" s="2"/>
      <c r="G398" s="2"/>
      <c r="H398" s="2"/>
      <c r="I398" s="2"/>
      <c r="J398" s="629"/>
      <c r="K398" s="629"/>
      <c r="L398" s="629"/>
      <c r="M398" s="629"/>
      <c r="N398" s="629"/>
      <c r="O398" s="629"/>
      <c r="P398" s="629"/>
      <c r="Q398" s="2"/>
      <c r="R398" s="366"/>
      <c r="S398" s="366"/>
      <c r="T398" s="366"/>
      <c r="U398" s="366"/>
      <c r="V398" s="366"/>
      <c r="W398" s="366"/>
      <c r="X398" s="367"/>
      <c r="Y398" s="366"/>
      <c r="Z398" s="367"/>
      <c r="AA398" s="366"/>
      <c r="AB398" s="367"/>
      <c r="AC398" s="366"/>
      <c r="AD398" s="367"/>
      <c r="AE398" s="368"/>
    </row>
    <row r="399" spans="1:31" s="369" customFormat="1" ht="29.25" customHeight="1" x14ac:dyDescent="0.25">
      <c r="A399" s="2"/>
      <c r="B399" s="2"/>
      <c r="C399" s="2"/>
      <c r="D399" s="2"/>
      <c r="E399" s="2"/>
      <c r="F399" s="2"/>
      <c r="G399" s="2"/>
      <c r="H399" s="2"/>
      <c r="I399" s="2"/>
      <c r="J399" s="629"/>
      <c r="K399" s="629"/>
      <c r="L399" s="629"/>
      <c r="M399" s="629"/>
      <c r="N399" s="629"/>
      <c r="O399" s="629"/>
      <c r="P399" s="629"/>
      <c r="Q399" s="2"/>
      <c r="R399" s="366"/>
      <c r="S399" s="366"/>
      <c r="T399" s="366"/>
      <c r="U399" s="366"/>
      <c r="V399" s="366"/>
      <c r="W399" s="366"/>
      <c r="X399" s="367"/>
      <c r="Y399" s="366"/>
      <c r="Z399" s="367"/>
      <c r="AA399" s="366"/>
      <c r="AB399" s="367"/>
      <c r="AC399" s="366"/>
      <c r="AD399" s="367"/>
      <c r="AE399" s="368"/>
    </row>
    <row r="400" spans="1:31" s="369" customFormat="1" ht="29.25" customHeight="1" x14ac:dyDescent="0.25">
      <c r="A400" s="2"/>
      <c r="B400" s="2"/>
      <c r="C400" s="2"/>
      <c r="D400" s="2"/>
      <c r="E400" s="2"/>
      <c r="F400" s="2"/>
      <c r="G400" s="2"/>
      <c r="H400" s="2"/>
      <c r="I400" s="2"/>
      <c r="J400" s="629"/>
      <c r="K400" s="629"/>
      <c r="L400" s="629"/>
      <c r="M400" s="629"/>
      <c r="N400" s="629"/>
      <c r="O400" s="629"/>
      <c r="P400" s="629"/>
      <c r="Q400" s="2"/>
      <c r="R400" s="366"/>
      <c r="S400" s="366"/>
      <c r="T400" s="366"/>
      <c r="U400" s="366"/>
      <c r="V400" s="366"/>
      <c r="W400" s="366"/>
      <c r="X400" s="367"/>
      <c r="Y400" s="366"/>
      <c r="Z400" s="367"/>
      <c r="AA400" s="366"/>
      <c r="AB400" s="367"/>
      <c r="AC400" s="366"/>
      <c r="AD400" s="367"/>
      <c r="AE400" s="368"/>
    </row>
    <row r="401" spans="1:31" s="369" customFormat="1" ht="29.25" customHeight="1" x14ac:dyDescent="0.25">
      <c r="A401" s="2"/>
      <c r="B401" s="2"/>
      <c r="C401" s="2"/>
      <c r="D401" s="2"/>
      <c r="E401" s="2"/>
      <c r="F401" s="2"/>
      <c r="G401" s="2"/>
      <c r="H401" s="2"/>
      <c r="I401" s="2"/>
      <c r="J401" s="629"/>
      <c r="K401" s="629"/>
      <c r="L401" s="629"/>
      <c r="M401" s="629"/>
      <c r="N401" s="629"/>
      <c r="O401" s="629"/>
      <c r="P401" s="629"/>
      <c r="Q401" s="2"/>
      <c r="R401" s="366"/>
      <c r="S401" s="366"/>
      <c r="T401" s="366"/>
      <c r="U401" s="366"/>
      <c r="V401" s="366"/>
      <c r="W401" s="366"/>
      <c r="X401" s="367"/>
      <c r="Y401" s="366"/>
      <c r="Z401" s="367"/>
      <c r="AA401" s="366"/>
      <c r="AB401" s="367"/>
      <c r="AC401" s="366"/>
      <c r="AD401" s="367"/>
      <c r="AE401" s="368"/>
    </row>
    <row r="402" spans="1:31" s="369" customFormat="1" ht="29.25" customHeight="1" x14ac:dyDescent="0.25">
      <c r="A402" s="2"/>
      <c r="B402" s="2"/>
      <c r="C402" s="2"/>
      <c r="D402" s="2"/>
      <c r="E402" s="2"/>
      <c r="F402" s="2"/>
      <c r="G402" s="2"/>
      <c r="H402" s="2"/>
      <c r="I402" s="2"/>
      <c r="J402" s="629"/>
      <c r="K402" s="629"/>
      <c r="L402" s="629"/>
      <c r="M402" s="629"/>
      <c r="N402" s="629"/>
      <c r="O402" s="629"/>
      <c r="P402" s="629"/>
      <c r="Q402" s="2"/>
      <c r="R402" s="366"/>
      <c r="S402" s="366"/>
      <c r="T402" s="366"/>
      <c r="U402" s="366"/>
      <c r="V402" s="366"/>
      <c r="W402" s="366"/>
      <c r="X402" s="367"/>
      <c r="Y402" s="366"/>
      <c r="Z402" s="367"/>
      <c r="AA402" s="366"/>
      <c r="AB402" s="367"/>
      <c r="AC402" s="366"/>
      <c r="AD402" s="367"/>
      <c r="AE402" s="368"/>
    </row>
    <row r="403" spans="1:31" s="369" customFormat="1" ht="29.25" customHeight="1" x14ac:dyDescent="0.25">
      <c r="A403" s="2"/>
      <c r="B403" s="2"/>
      <c r="C403" s="2"/>
      <c r="D403" s="2"/>
      <c r="E403" s="2"/>
      <c r="F403" s="2"/>
      <c r="G403" s="2"/>
      <c r="H403" s="2"/>
      <c r="I403" s="2"/>
      <c r="J403" s="629"/>
      <c r="K403" s="629"/>
      <c r="L403" s="629"/>
      <c r="M403" s="629"/>
      <c r="N403" s="629"/>
      <c r="O403" s="629"/>
      <c r="P403" s="629"/>
      <c r="Q403" s="2"/>
      <c r="R403" s="366"/>
      <c r="S403" s="366"/>
      <c r="T403" s="366"/>
      <c r="U403" s="366"/>
      <c r="V403" s="366"/>
      <c r="W403" s="366"/>
      <c r="X403" s="367"/>
      <c r="Y403" s="366"/>
      <c r="Z403" s="367"/>
      <c r="AA403" s="366"/>
      <c r="AB403" s="367"/>
      <c r="AC403" s="366"/>
      <c r="AD403" s="367"/>
      <c r="AE403" s="368"/>
    </row>
    <row r="404" spans="1:31" s="369" customFormat="1" ht="29.25" customHeight="1" x14ac:dyDescent="0.25">
      <c r="A404" s="2"/>
      <c r="B404" s="2"/>
      <c r="C404" s="2"/>
      <c r="D404" s="2"/>
      <c r="E404" s="2"/>
      <c r="F404" s="2"/>
      <c r="G404" s="2"/>
      <c r="H404" s="2"/>
      <c r="I404" s="2"/>
      <c r="J404" s="629"/>
      <c r="K404" s="629"/>
      <c r="L404" s="629"/>
      <c r="M404" s="629"/>
      <c r="N404" s="629"/>
      <c r="O404" s="629"/>
      <c r="P404" s="629"/>
      <c r="Q404" s="2"/>
      <c r="R404" s="366"/>
      <c r="S404" s="366"/>
      <c r="T404" s="366"/>
      <c r="U404" s="366"/>
      <c r="V404" s="366"/>
      <c r="W404" s="366"/>
      <c r="X404" s="367"/>
      <c r="Y404" s="366"/>
      <c r="Z404" s="367"/>
      <c r="AA404" s="366"/>
      <c r="AB404" s="367"/>
      <c r="AC404" s="366"/>
      <c r="AD404" s="367"/>
      <c r="AE404" s="368"/>
    </row>
    <row r="405" spans="1:31" s="369" customFormat="1" ht="29.25" customHeight="1" x14ac:dyDescent="0.25">
      <c r="A405" s="2"/>
      <c r="B405" s="2"/>
      <c r="C405" s="2"/>
      <c r="D405" s="2"/>
      <c r="E405" s="2"/>
      <c r="F405" s="2"/>
      <c r="G405" s="2"/>
      <c r="H405" s="2"/>
      <c r="I405" s="2"/>
      <c r="J405" s="629"/>
      <c r="K405" s="629"/>
      <c r="L405" s="629"/>
      <c r="M405" s="629"/>
      <c r="N405" s="629"/>
      <c r="O405" s="629"/>
      <c r="P405" s="629"/>
      <c r="Q405" s="2"/>
      <c r="R405" s="366"/>
      <c r="S405" s="366"/>
      <c r="T405" s="366"/>
      <c r="U405" s="366"/>
      <c r="V405" s="366"/>
      <c r="W405" s="366"/>
      <c r="X405" s="367"/>
      <c r="Y405" s="366"/>
      <c r="Z405" s="367"/>
      <c r="AA405" s="366"/>
      <c r="AB405" s="367"/>
      <c r="AC405" s="366"/>
      <c r="AD405" s="367"/>
      <c r="AE405" s="368"/>
    </row>
    <row r="406" spans="1:31" s="369" customFormat="1" ht="29.25" customHeight="1" x14ac:dyDescent="0.25">
      <c r="A406" s="2"/>
      <c r="B406" s="2"/>
      <c r="C406" s="2"/>
      <c r="D406" s="2"/>
      <c r="E406" s="2"/>
      <c r="F406" s="2"/>
      <c r="G406" s="2"/>
      <c r="H406" s="2"/>
      <c r="I406" s="2"/>
      <c r="J406" s="629"/>
      <c r="K406" s="629"/>
      <c r="L406" s="629"/>
      <c r="M406" s="629"/>
      <c r="N406" s="629"/>
      <c r="O406" s="629"/>
      <c r="P406" s="629"/>
      <c r="Q406" s="2"/>
      <c r="R406" s="366"/>
      <c r="S406" s="366"/>
      <c r="T406" s="366"/>
      <c r="U406" s="366"/>
      <c r="V406" s="366"/>
      <c r="W406" s="366"/>
      <c r="X406" s="367"/>
      <c r="Y406" s="366"/>
      <c r="Z406" s="367"/>
      <c r="AA406" s="366"/>
      <c r="AB406" s="367"/>
      <c r="AC406" s="366"/>
      <c r="AD406" s="367"/>
      <c r="AE406" s="368"/>
    </row>
    <row r="407" spans="1:31" s="369" customFormat="1" ht="29.25" customHeight="1" x14ac:dyDescent="0.25">
      <c r="A407" s="2"/>
      <c r="B407" s="2"/>
      <c r="C407" s="2"/>
      <c r="D407" s="2"/>
      <c r="E407" s="2"/>
      <c r="F407" s="2"/>
      <c r="G407" s="2"/>
      <c r="H407" s="2"/>
      <c r="I407" s="2"/>
      <c r="J407" s="629"/>
      <c r="K407" s="629"/>
      <c r="L407" s="629"/>
      <c r="M407" s="629"/>
      <c r="N407" s="629"/>
      <c r="O407" s="629"/>
      <c r="P407" s="629"/>
      <c r="Q407" s="2"/>
      <c r="R407" s="366"/>
      <c r="S407" s="366"/>
      <c r="T407" s="366"/>
      <c r="U407" s="366"/>
      <c r="V407" s="366"/>
      <c r="W407" s="366"/>
      <c r="X407" s="367"/>
      <c r="Y407" s="366"/>
      <c r="Z407" s="367"/>
      <c r="AA407" s="366"/>
      <c r="AB407" s="367"/>
      <c r="AC407" s="366"/>
      <c r="AD407" s="367"/>
      <c r="AE407" s="368"/>
    </row>
    <row r="408" spans="1:31" s="369" customFormat="1" ht="29.25" customHeight="1" x14ac:dyDescent="0.25">
      <c r="A408" s="2"/>
      <c r="B408" s="2"/>
      <c r="C408" s="2"/>
      <c r="D408" s="2"/>
      <c r="E408" s="2"/>
      <c r="F408" s="2"/>
      <c r="G408" s="2"/>
      <c r="H408" s="2"/>
      <c r="I408" s="2"/>
      <c r="J408" s="629"/>
      <c r="K408" s="629"/>
      <c r="L408" s="629"/>
      <c r="M408" s="629"/>
      <c r="N408" s="629"/>
      <c r="O408" s="629"/>
      <c r="P408" s="629"/>
      <c r="Q408" s="2"/>
      <c r="R408" s="366"/>
      <c r="S408" s="366"/>
      <c r="T408" s="366"/>
      <c r="U408" s="366"/>
      <c r="V408" s="366"/>
      <c r="W408" s="366"/>
      <c r="X408" s="367"/>
      <c r="Y408" s="366"/>
      <c r="Z408" s="367"/>
      <c r="AA408" s="366"/>
      <c r="AB408" s="367"/>
      <c r="AC408" s="366"/>
      <c r="AD408" s="367"/>
      <c r="AE408" s="368"/>
    </row>
    <row r="409" spans="1:31" s="369" customFormat="1" ht="29.25" customHeight="1" x14ac:dyDescent="0.25">
      <c r="A409" s="2"/>
      <c r="B409" s="2"/>
      <c r="C409" s="2"/>
      <c r="D409" s="2"/>
      <c r="E409" s="2"/>
      <c r="F409" s="2"/>
      <c r="G409" s="2"/>
      <c r="H409" s="2"/>
      <c r="I409" s="2"/>
      <c r="J409" s="629"/>
      <c r="K409" s="629"/>
      <c r="L409" s="629"/>
      <c r="M409" s="629"/>
      <c r="N409" s="629"/>
      <c r="O409" s="629"/>
      <c r="P409" s="629"/>
      <c r="Q409" s="2"/>
      <c r="R409" s="366"/>
      <c r="S409" s="366"/>
      <c r="T409" s="366"/>
      <c r="U409" s="366"/>
      <c r="V409" s="366"/>
      <c r="W409" s="366"/>
      <c r="X409" s="367"/>
      <c r="Y409" s="366"/>
      <c r="Z409" s="367"/>
      <c r="AA409" s="366"/>
      <c r="AB409" s="367"/>
      <c r="AC409" s="366"/>
      <c r="AD409" s="367"/>
      <c r="AE409" s="368"/>
    </row>
    <row r="410" spans="1:31" s="369" customFormat="1" ht="29.25" customHeight="1" x14ac:dyDescent="0.25">
      <c r="A410" s="2"/>
      <c r="B410" s="2"/>
      <c r="C410" s="2"/>
      <c r="D410" s="2"/>
      <c r="E410" s="2"/>
      <c r="F410" s="2"/>
      <c r="G410" s="2"/>
      <c r="H410" s="2"/>
      <c r="I410" s="2"/>
      <c r="J410" s="629"/>
      <c r="K410" s="629"/>
      <c r="L410" s="629"/>
      <c r="M410" s="629"/>
      <c r="N410" s="629"/>
      <c r="O410" s="629"/>
      <c r="P410" s="629"/>
      <c r="Q410" s="2"/>
      <c r="R410" s="366"/>
      <c r="S410" s="366"/>
      <c r="T410" s="366"/>
      <c r="U410" s="366"/>
      <c r="V410" s="366"/>
      <c r="W410" s="366"/>
      <c r="X410" s="367"/>
      <c r="Y410" s="366"/>
      <c r="Z410" s="367"/>
      <c r="AA410" s="366"/>
      <c r="AB410" s="367"/>
      <c r="AC410" s="366"/>
      <c r="AD410" s="367"/>
      <c r="AE410" s="368"/>
    </row>
    <row r="411" spans="1:31" s="369" customFormat="1" ht="29.25" customHeight="1" x14ac:dyDescent="0.25">
      <c r="A411" s="2"/>
      <c r="B411" s="2"/>
      <c r="C411" s="2"/>
      <c r="D411" s="2"/>
      <c r="E411" s="2"/>
      <c r="F411" s="2"/>
      <c r="G411" s="2"/>
      <c r="H411" s="2"/>
      <c r="I411" s="2"/>
      <c r="J411" s="629"/>
      <c r="K411" s="629"/>
      <c r="L411" s="629"/>
      <c r="M411" s="629"/>
      <c r="N411" s="629"/>
      <c r="O411" s="629"/>
      <c r="P411" s="629"/>
      <c r="Q411" s="2"/>
      <c r="R411" s="366"/>
      <c r="S411" s="366"/>
      <c r="T411" s="366"/>
      <c r="U411" s="366"/>
      <c r="V411" s="366"/>
      <c r="W411" s="366"/>
      <c r="X411" s="367"/>
      <c r="Y411" s="366"/>
      <c r="Z411" s="367"/>
      <c r="AA411" s="366"/>
      <c r="AB411" s="367"/>
      <c r="AC411" s="366"/>
      <c r="AD411" s="367"/>
      <c r="AE411" s="368"/>
    </row>
    <row r="412" spans="1:31" s="369" customFormat="1" ht="29.25" customHeight="1" x14ac:dyDescent="0.25">
      <c r="A412" s="2"/>
      <c r="B412" s="2"/>
      <c r="C412" s="2"/>
      <c r="D412" s="2"/>
      <c r="E412" s="2"/>
      <c r="F412" s="2"/>
      <c r="G412" s="2"/>
      <c r="H412" s="2"/>
      <c r="I412" s="2"/>
      <c r="J412" s="629"/>
      <c r="K412" s="629"/>
      <c r="L412" s="629"/>
      <c r="M412" s="629"/>
      <c r="N412" s="629"/>
      <c r="O412" s="629"/>
      <c r="P412" s="629"/>
      <c r="Q412" s="2"/>
      <c r="R412" s="366"/>
      <c r="S412" s="366"/>
      <c r="T412" s="366"/>
      <c r="U412" s="366"/>
      <c r="V412" s="366"/>
      <c r="W412" s="366"/>
      <c r="X412" s="367"/>
      <c r="Y412" s="366"/>
      <c r="Z412" s="367"/>
      <c r="AA412" s="366"/>
      <c r="AB412" s="367"/>
      <c r="AC412" s="366"/>
      <c r="AD412" s="367"/>
      <c r="AE412" s="368"/>
    </row>
    <row r="413" spans="1:31" s="369" customFormat="1" ht="29.25" customHeight="1" x14ac:dyDescent="0.25">
      <c r="A413" s="2"/>
      <c r="B413" s="2"/>
      <c r="C413" s="2"/>
      <c r="D413" s="2"/>
      <c r="E413" s="2"/>
      <c r="F413" s="2"/>
      <c r="G413" s="2"/>
      <c r="H413" s="2"/>
      <c r="I413" s="2"/>
      <c r="J413" s="629"/>
      <c r="K413" s="629"/>
      <c r="L413" s="629"/>
      <c r="M413" s="629"/>
      <c r="N413" s="629"/>
      <c r="O413" s="629"/>
      <c r="P413" s="629"/>
      <c r="Q413" s="2"/>
      <c r="R413" s="366"/>
      <c r="S413" s="366"/>
      <c r="T413" s="366"/>
      <c r="U413" s="366"/>
      <c r="V413" s="366"/>
      <c r="W413" s="366"/>
      <c r="X413" s="367"/>
      <c r="Y413" s="366"/>
      <c r="Z413" s="367"/>
      <c r="AA413" s="366"/>
      <c r="AB413" s="367"/>
      <c r="AC413" s="366"/>
      <c r="AD413" s="367"/>
      <c r="AE413" s="368"/>
    </row>
    <row r="414" spans="1:31" s="369" customFormat="1" ht="29.25" customHeight="1" x14ac:dyDescent="0.25">
      <c r="A414" s="2"/>
      <c r="B414" s="2"/>
      <c r="C414" s="2"/>
      <c r="D414" s="2"/>
      <c r="E414" s="2"/>
      <c r="F414" s="2"/>
      <c r="G414" s="2"/>
      <c r="H414" s="2"/>
      <c r="I414" s="2"/>
      <c r="J414" s="629"/>
      <c r="K414" s="629"/>
      <c r="L414" s="629"/>
      <c r="M414" s="629"/>
      <c r="N414" s="629"/>
      <c r="O414" s="629"/>
      <c r="P414" s="629"/>
      <c r="Q414" s="2"/>
      <c r="R414" s="366"/>
      <c r="S414" s="366"/>
      <c r="T414" s="366"/>
      <c r="U414" s="366"/>
      <c r="V414" s="366"/>
      <c r="W414" s="366"/>
      <c r="X414" s="367"/>
      <c r="Y414" s="366"/>
      <c r="Z414" s="367"/>
      <c r="AA414" s="366"/>
      <c r="AB414" s="367"/>
      <c r="AC414" s="366"/>
      <c r="AD414" s="367"/>
      <c r="AE414" s="368"/>
    </row>
    <row r="415" spans="1:31" s="369" customFormat="1" ht="29.25" customHeight="1" x14ac:dyDescent="0.25">
      <c r="A415" s="2"/>
      <c r="B415" s="2"/>
      <c r="C415" s="2"/>
      <c r="D415" s="2"/>
      <c r="E415" s="2"/>
      <c r="F415" s="2"/>
      <c r="G415" s="2"/>
      <c r="H415" s="2"/>
      <c r="I415" s="2"/>
      <c r="J415" s="629"/>
      <c r="K415" s="629"/>
      <c r="L415" s="629"/>
      <c r="M415" s="629"/>
      <c r="N415" s="629"/>
      <c r="O415" s="629"/>
      <c r="P415" s="629"/>
      <c r="Q415" s="2"/>
      <c r="R415" s="366"/>
      <c r="S415" s="366"/>
      <c r="T415" s="366"/>
      <c r="U415" s="366"/>
      <c r="V415" s="366"/>
      <c r="W415" s="366"/>
      <c r="X415" s="367"/>
      <c r="Y415" s="366"/>
      <c r="Z415" s="367"/>
      <c r="AA415" s="366"/>
      <c r="AB415" s="367"/>
      <c r="AC415" s="366"/>
      <c r="AD415" s="367"/>
      <c r="AE415" s="368"/>
    </row>
    <row r="416" spans="1:31" s="369" customFormat="1" ht="29.25" customHeight="1" x14ac:dyDescent="0.25">
      <c r="A416" s="2"/>
      <c r="B416" s="2"/>
      <c r="C416" s="2"/>
      <c r="D416" s="2"/>
      <c r="E416" s="2"/>
      <c r="F416" s="2"/>
      <c r="G416" s="2"/>
      <c r="H416" s="2"/>
      <c r="I416" s="2"/>
      <c r="J416" s="629"/>
      <c r="K416" s="629"/>
      <c r="L416" s="629"/>
      <c r="M416" s="629"/>
      <c r="N416" s="629"/>
      <c r="O416" s="629"/>
      <c r="P416" s="629"/>
      <c r="Q416" s="2"/>
      <c r="R416" s="366"/>
      <c r="S416" s="366"/>
      <c r="T416" s="366"/>
      <c r="U416" s="366"/>
      <c r="V416" s="366"/>
      <c r="W416" s="366"/>
      <c r="X416" s="367"/>
      <c r="Y416" s="366"/>
      <c r="Z416" s="367"/>
      <c r="AA416" s="366"/>
      <c r="AB416" s="367"/>
      <c r="AC416" s="366"/>
      <c r="AD416" s="367"/>
      <c r="AE416" s="368"/>
    </row>
    <row r="417" spans="1:31" s="369" customFormat="1" ht="29.25" customHeight="1" x14ac:dyDescent="0.25">
      <c r="A417" s="2"/>
      <c r="B417" s="2"/>
      <c r="C417" s="2"/>
      <c r="D417" s="2"/>
      <c r="E417" s="2"/>
      <c r="F417" s="2"/>
      <c r="G417" s="2"/>
      <c r="H417" s="2"/>
      <c r="I417" s="2"/>
      <c r="J417" s="629"/>
      <c r="K417" s="629"/>
      <c r="L417" s="629"/>
      <c r="M417" s="629"/>
      <c r="N417" s="629"/>
      <c r="O417" s="629"/>
      <c r="P417" s="629"/>
      <c r="Q417" s="2"/>
      <c r="R417" s="366"/>
      <c r="S417" s="366"/>
      <c r="T417" s="366"/>
      <c r="U417" s="366"/>
      <c r="V417" s="366"/>
      <c r="W417" s="366"/>
      <c r="X417" s="367"/>
      <c r="Y417" s="366"/>
      <c r="Z417" s="367"/>
      <c r="AA417" s="366"/>
      <c r="AB417" s="367"/>
      <c r="AC417" s="366"/>
      <c r="AD417" s="367"/>
      <c r="AE417" s="368"/>
    </row>
    <row r="418" spans="1:31" s="369" customFormat="1" ht="29.25" customHeight="1" x14ac:dyDescent="0.25">
      <c r="A418" s="2"/>
      <c r="B418" s="2"/>
      <c r="C418" s="2"/>
      <c r="D418" s="2"/>
      <c r="E418" s="2"/>
      <c r="F418" s="2"/>
      <c r="G418" s="2"/>
      <c r="H418" s="2"/>
      <c r="I418" s="2"/>
      <c r="J418" s="629"/>
      <c r="K418" s="629"/>
      <c r="L418" s="629"/>
      <c r="M418" s="629"/>
      <c r="N418" s="629"/>
      <c r="O418" s="629"/>
      <c r="P418" s="629"/>
      <c r="Q418" s="2"/>
      <c r="R418" s="366"/>
      <c r="S418" s="366"/>
      <c r="T418" s="366"/>
      <c r="U418" s="366"/>
      <c r="V418" s="366"/>
      <c r="W418" s="366"/>
      <c r="X418" s="367"/>
      <c r="Y418" s="366"/>
      <c r="Z418" s="367"/>
      <c r="AA418" s="366"/>
      <c r="AB418" s="367"/>
      <c r="AC418" s="366"/>
      <c r="AD418" s="367"/>
      <c r="AE418" s="368"/>
    </row>
    <row r="419" spans="1:31" s="369" customFormat="1" ht="29.25" customHeight="1" x14ac:dyDescent="0.25">
      <c r="A419" s="2"/>
      <c r="B419" s="2"/>
      <c r="C419" s="2"/>
      <c r="D419" s="2"/>
      <c r="E419" s="2"/>
      <c r="F419" s="2"/>
      <c r="G419" s="2"/>
      <c r="H419" s="2"/>
      <c r="I419" s="2"/>
      <c r="J419" s="629"/>
      <c r="K419" s="629"/>
      <c r="L419" s="629"/>
      <c r="M419" s="629"/>
      <c r="N419" s="629"/>
      <c r="O419" s="629"/>
      <c r="P419" s="629"/>
      <c r="Q419" s="2"/>
      <c r="R419" s="366"/>
      <c r="S419" s="366"/>
      <c r="T419" s="366"/>
      <c r="U419" s="366"/>
      <c r="V419" s="366"/>
      <c r="W419" s="366"/>
      <c r="X419" s="367"/>
      <c r="Y419" s="366"/>
      <c r="Z419" s="367"/>
      <c r="AA419" s="366"/>
      <c r="AB419" s="367"/>
      <c r="AC419" s="366"/>
      <c r="AD419" s="367"/>
      <c r="AE419" s="368"/>
    </row>
    <row r="420" spans="1:31" s="369" customFormat="1" ht="29.25" customHeight="1" x14ac:dyDescent="0.25">
      <c r="A420" s="2"/>
      <c r="B420" s="2"/>
      <c r="C420" s="2"/>
      <c r="D420" s="2"/>
      <c r="E420" s="2"/>
      <c r="F420" s="2"/>
      <c r="G420" s="2"/>
      <c r="H420" s="2"/>
      <c r="I420" s="2"/>
      <c r="J420" s="629"/>
      <c r="K420" s="629"/>
      <c r="L420" s="629"/>
      <c r="M420" s="629"/>
      <c r="N420" s="629"/>
      <c r="O420" s="629"/>
      <c r="P420" s="629"/>
      <c r="Q420" s="2"/>
      <c r="R420" s="366"/>
      <c r="S420" s="366"/>
      <c r="T420" s="366"/>
      <c r="U420" s="366"/>
      <c r="V420" s="366"/>
      <c r="W420" s="366"/>
      <c r="X420" s="367"/>
      <c r="Y420" s="366"/>
      <c r="Z420" s="367"/>
      <c r="AA420" s="366"/>
      <c r="AB420" s="367"/>
      <c r="AC420" s="366"/>
      <c r="AD420" s="367"/>
      <c r="AE420" s="368"/>
    </row>
    <row r="421" spans="1:31" s="369" customFormat="1" ht="29.25" customHeight="1" x14ac:dyDescent="0.25">
      <c r="A421" s="2"/>
      <c r="B421" s="2"/>
      <c r="C421" s="2"/>
      <c r="D421" s="2"/>
      <c r="E421" s="2"/>
      <c r="F421" s="2"/>
      <c r="G421" s="2"/>
      <c r="H421" s="2"/>
      <c r="I421" s="2"/>
      <c r="J421" s="629"/>
      <c r="K421" s="629"/>
      <c r="L421" s="629"/>
      <c r="M421" s="629"/>
      <c r="N421" s="629"/>
      <c r="O421" s="629"/>
      <c r="P421" s="629"/>
      <c r="Q421" s="2"/>
      <c r="R421" s="366"/>
      <c r="S421" s="366"/>
      <c r="T421" s="366"/>
      <c r="U421" s="366"/>
      <c r="V421" s="366"/>
      <c r="W421" s="366"/>
      <c r="X421" s="367"/>
      <c r="Y421" s="366"/>
      <c r="Z421" s="367"/>
      <c r="AA421" s="366"/>
      <c r="AB421" s="367"/>
      <c r="AC421" s="366"/>
      <c r="AD421" s="367"/>
      <c r="AE421" s="368"/>
    </row>
    <row r="422" spans="1:31" s="369" customFormat="1" ht="29.25" customHeight="1" x14ac:dyDescent="0.25">
      <c r="A422" s="2"/>
      <c r="B422" s="2"/>
      <c r="C422" s="2"/>
      <c r="D422" s="2"/>
      <c r="E422" s="2"/>
      <c r="F422" s="2"/>
      <c r="G422" s="2"/>
      <c r="H422" s="2"/>
      <c r="I422" s="2"/>
      <c r="J422" s="629"/>
      <c r="K422" s="629"/>
      <c r="L422" s="629"/>
      <c r="M422" s="629"/>
      <c r="N422" s="629"/>
      <c r="O422" s="629"/>
      <c r="P422" s="629"/>
      <c r="Q422" s="2"/>
      <c r="R422" s="366"/>
      <c r="S422" s="366"/>
      <c r="T422" s="366"/>
      <c r="U422" s="366"/>
      <c r="V422" s="366"/>
      <c r="W422" s="366"/>
      <c r="X422" s="367"/>
      <c r="Y422" s="366"/>
      <c r="Z422" s="367"/>
      <c r="AA422" s="366"/>
      <c r="AB422" s="367"/>
      <c r="AC422" s="366"/>
      <c r="AD422" s="367"/>
      <c r="AE422" s="368"/>
    </row>
    <row r="423" spans="1:31" s="369" customFormat="1" ht="29.25" customHeight="1" x14ac:dyDescent="0.25">
      <c r="A423" s="2"/>
      <c r="B423" s="2"/>
      <c r="C423" s="2"/>
      <c r="D423" s="2"/>
      <c r="E423" s="2"/>
      <c r="F423" s="2"/>
      <c r="G423" s="2"/>
      <c r="H423" s="2"/>
      <c r="I423" s="2"/>
      <c r="J423" s="629"/>
      <c r="K423" s="629"/>
      <c r="L423" s="629"/>
      <c r="M423" s="629"/>
      <c r="N423" s="629"/>
      <c r="O423" s="629"/>
      <c r="P423" s="629"/>
      <c r="Q423" s="2"/>
      <c r="R423" s="366"/>
      <c r="S423" s="366"/>
      <c r="T423" s="366"/>
      <c r="U423" s="366"/>
      <c r="V423" s="366"/>
      <c r="W423" s="366"/>
      <c r="X423" s="367"/>
      <c r="Y423" s="366"/>
      <c r="Z423" s="367"/>
      <c r="AA423" s="366"/>
      <c r="AB423" s="367"/>
      <c r="AC423" s="366"/>
      <c r="AD423" s="367"/>
      <c r="AE423" s="368"/>
    </row>
    <row r="424" spans="1:31" s="369" customFormat="1" ht="29.25" customHeight="1" x14ac:dyDescent="0.25">
      <c r="A424" s="2"/>
      <c r="B424" s="2"/>
      <c r="C424" s="2"/>
      <c r="D424" s="2"/>
      <c r="E424" s="2"/>
      <c r="F424" s="2"/>
      <c r="G424" s="2"/>
      <c r="H424" s="2"/>
      <c r="I424" s="2"/>
      <c r="J424" s="629"/>
      <c r="K424" s="629"/>
      <c r="L424" s="629"/>
      <c r="M424" s="629"/>
      <c r="N424" s="629"/>
      <c r="O424" s="629"/>
      <c r="P424" s="629"/>
      <c r="Q424" s="2"/>
      <c r="R424" s="366"/>
      <c r="S424" s="366"/>
      <c r="T424" s="366"/>
      <c r="U424" s="366"/>
      <c r="V424" s="366"/>
      <c r="W424" s="366"/>
      <c r="X424" s="367"/>
      <c r="Y424" s="366"/>
      <c r="Z424" s="367"/>
      <c r="AA424" s="366"/>
      <c r="AB424" s="367"/>
      <c r="AC424" s="366"/>
      <c r="AD424" s="367"/>
      <c r="AE424" s="368"/>
    </row>
    <row r="425" spans="1:31" s="369" customFormat="1" ht="29.25" customHeight="1" x14ac:dyDescent="0.25">
      <c r="A425" s="2"/>
      <c r="B425" s="2"/>
      <c r="C425" s="2"/>
      <c r="D425" s="2"/>
      <c r="E425" s="2"/>
      <c r="F425" s="2"/>
      <c r="G425" s="2"/>
      <c r="H425" s="2"/>
      <c r="I425" s="2"/>
      <c r="J425" s="629"/>
      <c r="K425" s="629"/>
      <c r="L425" s="629"/>
      <c r="M425" s="629"/>
      <c r="N425" s="629"/>
      <c r="O425" s="629"/>
      <c r="P425" s="629"/>
      <c r="Q425" s="2"/>
      <c r="R425" s="366"/>
      <c r="S425" s="366"/>
      <c r="T425" s="366"/>
      <c r="U425" s="366"/>
      <c r="V425" s="366"/>
      <c r="W425" s="366"/>
      <c r="X425" s="367"/>
      <c r="Y425" s="366"/>
      <c r="Z425" s="367"/>
      <c r="AA425" s="366"/>
      <c r="AB425" s="367"/>
      <c r="AC425" s="366"/>
      <c r="AD425" s="367"/>
      <c r="AE425" s="368"/>
    </row>
    <row r="426" spans="1:31" s="369" customFormat="1" ht="29.25" customHeight="1" x14ac:dyDescent="0.25">
      <c r="A426" s="2"/>
      <c r="B426" s="2"/>
      <c r="C426" s="2"/>
      <c r="D426" s="2"/>
      <c r="E426" s="2"/>
      <c r="F426" s="2"/>
      <c r="G426" s="2"/>
      <c r="H426" s="2"/>
      <c r="I426" s="2"/>
      <c r="J426" s="629"/>
      <c r="K426" s="629"/>
      <c r="L426" s="629"/>
      <c r="M426" s="629"/>
      <c r="N426" s="629"/>
      <c r="O426" s="629"/>
      <c r="P426" s="629"/>
      <c r="Q426" s="2"/>
      <c r="R426" s="366"/>
      <c r="S426" s="366"/>
      <c r="T426" s="366"/>
      <c r="U426" s="366"/>
      <c r="V426" s="366"/>
      <c r="W426" s="366"/>
      <c r="X426" s="367"/>
      <c r="Y426" s="366"/>
      <c r="Z426" s="367"/>
      <c r="AA426" s="366"/>
      <c r="AB426" s="367"/>
      <c r="AC426" s="366"/>
      <c r="AD426" s="367"/>
      <c r="AE426" s="368"/>
    </row>
    <row r="427" spans="1:31" s="369" customFormat="1" ht="29.25" customHeight="1" x14ac:dyDescent="0.25">
      <c r="A427" s="2"/>
      <c r="B427" s="2"/>
      <c r="C427" s="2"/>
      <c r="D427" s="2"/>
      <c r="E427" s="2"/>
      <c r="F427" s="2"/>
      <c r="G427" s="2"/>
      <c r="H427" s="2"/>
      <c r="I427" s="2"/>
      <c r="J427" s="629"/>
      <c r="K427" s="629"/>
      <c r="L427" s="629"/>
      <c r="M427" s="629"/>
      <c r="N427" s="629"/>
      <c r="O427" s="629"/>
      <c r="P427" s="629"/>
      <c r="Q427" s="2"/>
      <c r="R427" s="366"/>
      <c r="S427" s="366"/>
      <c r="T427" s="366"/>
      <c r="U427" s="366"/>
      <c r="V427" s="366"/>
      <c r="W427" s="366"/>
      <c r="X427" s="367"/>
      <c r="Y427" s="366"/>
      <c r="Z427" s="367"/>
      <c r="AA427" s="366"/>
      <c r="AB427" s="367"/>
      <c r="AC427" s="366"/>
      <c r="AD427" s="367"/>
      <c r="AE427" s="368"/>
    </row>
    <row r="428" spans="1:31" s="369" customFormat="1" ht="29.25" customHeight="1" x14ac:dyDescent="0.25">
      <c r="A428" s="2"/>
      <c r="B428" s="2"/>
      <c r="C428" s="2"/>
      <c r="D428" s="2"/>
      <c r="E428" s="2"/>
      <c r="F428" s="2"/>
      <c r="G428" s="2"/>
      <c r="H428" s="2"/>
      <c r="I428" s="2"/>
      <c r="J428" s="629"/>
      <c r="K428" s="629"/>
      <c r="L428" s="629"/>
      <c r="M428" s="629"/>
      <c r="N428" s="629"/>
      <c r="O428" s="629"/>
      <c r="P428" s="629"/>
      <c r="Q428" s="2"/>
      <c r="R428" s="366"/>
      <c r="S428" s="366"/>
      <c r="T428" s="366"/>
      <c r="U428" s="366"/>
      <c r="V428" s="366"/>
      <c r="W428" s="366"/>
      <c r="X428" s="367"/>
      <c r="Y428" s="366"/>
      <c r="Z428" s="367"/>
      <c r="AA428" s="366"/>
      <c r="AB428" s="367"/>
      <c r="AC428" s="366"/>
      <c r="AD428" s="367"/>
      <c r="AE428" s="368"/>
    </row>
    <row r="429" spans="1:31" s="369" customFormat="1" ht="29.25" customHeight="1" x14ac:dyDescent="0.25">
      <c r="A429" s="2"/>
      <c r="B429" s="2"/>
      <c r="C429" s="2"/>
      <c r="D429" s="2"/>
      <c r="E429" s="2"/>
      <c r="F429" s="2"/>
      <c r="G429" s="2"/>
      <c r="H429" s="2"/>
      <c r="I429" s="2"/>
      <c r="J429" s="629"/>
      <c r="K429" s="629"/>
      <c r="L429" s="629"/>
      <c r="M429" s="629"/>
      <c r="N429" s="629"/>
      <c r="O429" s="629"/>
      <c r="P429" s="629"/>
      <c r="Q429" s="2"/>
      <c r="R429" s="366"/>
      <c r="S429" s="366"/>
      <c r="T429" s="366"/>
      <c r="U429" s="366"/>
      <c r="V429" s="366"/>
      <c r="W429" s="366"/>
      <c r="X429" s="367"/>
      <c r="Y429" s="366"/>
      <c r="Z429" s="367"/>
      <c r="AA429" s="366"/>
      <c r="AB429" s="367"/>
      <c r="AC429" s="366"/>
      <c r="AD429" s="367"/>
      <c r="AE429" s="368"/>
    </row>
    <row r="430" spans="1:31" s="369" customFormat="1" ht="29.25" customHeight="1" x14ac:dyDescent="0.25">
      <c r="A430" s="2"/>
      <c r="B430" s="2"/>
      <c r="C430" s="2"/>
      <c r="D430" s="2"/>
      <c r="E430" s="2"/>
      <c r="F430" s="2"/>
      <c r="G430" s="2"/>
      <c r="H430" s="2"/>
      <c r="I430" s="2"/>
      <c r="J430" s="629"/>
      <c r="K430" s="629"/>
      <c r="L430" s="629"/>
      <c r="M430" s="629"/>
      <c r="N430" s="629"/>
      <c r="O430" s="629"/>
      <c r="P430" s="629"/>
      <c r="Q430" s="2"/>
      <c r="R430" s="366"/>
      <c r="S430" s="366"/>
      <c r="T430" s="366"/>
      <c r="U430" s="366"/>
      <c r="V430" s="366"/>
      <c r="W430" s="366"/>
      <c r="X430" s="367"/>
      <c r="Y430" s="366"/>
      <c r="Z430" s="367"/>
      <c r="AA430" s="366"/>
      <c r="AB430" s="367"/>
      <c r="AC430" s="366"/>
      <c r="AD430" s="367"/>
      <c r="AE430" s="368"/>
    </row>
    <row r="431" spans="1:31" s="369" customFormat="1" ht="29.25" customHeight="1" x14ac:dyDescent="0.25">
      <c r="A431" s="2"/>
      <c r="B431" s="2"/>
      <c r="C431" s="2"/>
      <c r="D431" s="2"/>
      <c r="E431" s="2"/>
      <c r="F431" s="2"/>
      <c r="G431" s="2"/>
      <c r="H431" s="2"/>
      <c r="I431" s="2"/>
      <c r="J431" s="629"/>
      <c r="K431" s="629"/>
      <c r="L431" s="629"/>
      <c r="M431" s="629"/>
      <c r="N431" s="629"/>
      <c r="O431" s="629"/>
      <c r="P431" s="629"/>
      <c r="Q431" s="2"/>
      <c r="R431" s="366"/>
      <c r="S431" s="366"/>
      <c r="T431" s="366"/>
      <c r="U431" s="366"/>
      <c r="V431" s="366"/>
      <c r="W431" s="366"/>
      <c r="X431" s="367"/>
      <c r="Y431" s="366"/>
      <c r="Z431" s="367"/>
      <c r="AA431" s="366"/>
      <c r="AB431" s="367"/>
      <c r="AC431" s="366"/>
      <c r="AD431" s="367"/>
      <c r="AE431" s="368"/>
    </row>
    <row r="432" spans="1:31" s="369" customFormat="1" ht="29.25" customHeight="1" x14ac:dyDescent="0.25">
      <c r="A432" s="2"/>
      <c r="B432" s="2"/>
      <c r="C432" s="2"/>
      <c r="D432" s="2"/>
      <c r="E432" s="2"/>
      <c r="F432" s="2"/>
      <c r="G432" s="2"/>
      <c r="H432" s="2"/>
      <c r="I432" s="2"/>
      <c r="J432" s="629"/>
      <c r="K432" s="629"/>
      <c r="L432" s="629"/>
      <c r="M432" s="629"/>
      <c r="N432" s="629"/>
      <c r="O432" s="629"/>
      <c r="P432" s="629"/>
      <c r="Q432" s="2"/>
      <c r="R432" s="366"/>
      <c r="S432" s="366"/>
      <c r="T432" s="366"/>
      <c r="U432" s="366"/>
      <c r="V432" s="366"/>
      <c r="W432" s="366"/>
      <c r="X432" s="367"/>
      <c r="Y432" s="366"/>
      <c r="Z432" s="367"/>
      <c r="AA432" s="366"/>
      <c r="AB432" s="367"/>
      <c r="AC432" s="366"/>
      <c r="AD432" s="367"/>
      <c r="AE432" s="368"/>
    </row>
    <row r="433" spans="1:31" s="369" customFormat="1" ht="29.25" customHeight="1" x14ac:dyDescent="0.25">
      <c r="A433" s="2"/>
      <c r="B433" s="2"/>
      <c r="C433" s="2"/>
      <c r="D433" s="2"/>
      <c r="E433" s="2"/>
      <c r="F433" s="2"/>
      <c r="G433" s="2"/>
      <c r="H433" s="2"/>
      <c r="I433" s="2"/>
      <c r="J433" s="629"/>
      <c r="K433" s="629"/>
      <c r="L433" s="629"/>
      <c r="M433" s="629"/>
      <c r="N433" s="629"/>
      <c r="O433" s="629"/>
      <c r="P433" s="629"/>
      <c r="Q433" s="2"/>
      <c r="R433" s="366"/>
      <c r="S433" s="366"/>
      <c r="T433" s="366"/>
      <c r="U433" s="366"/>
      <c r="V433" s="366"/>
      <c r="W433" s="366"/>
      <c r="X433" s="367"/>
      <c r="Y433" s="366"/>
      <c r="Z433" s="367"/>
      <c r="AA433" s="366"/>
      <c r="AB433" s="367"/>
      <c r="AC433" s="366"/>
      <c r="AD433" s="367"/>
      <c r="AE433" s="368"/>
    </row>
    <row r="434" spans="1:31" s="369" customFormat="1" ht="29.25" customHeight="1" x14ac:dyDescent="0.25">
      <c r="A434" s="2"/>
      <c r="B434" s="2"/>
      <c r="C434" s="2"/>
      <c r="D434" s="2"/>
      <c r="E434" s="2"/>
      <c r="F434" s="2"/>
      <c r="G434" s="2"/>
      <c r="H434" s="2"/>
      <c r="I434" s="2"/>
      <c r="J434" s="629"/>
      <c r="K434" s="629"/>
      <c r="L434" s="629"/>
      <c r="M434" s="629"/>
      <c r="N434" s="629"/>
      <c r="O434" s="629"/>
      <c r="P434" s="629"/>
      <c r="Q434" s="2"/>
      <c r="R434" s="366"/>
      <c r="S434" s="366"/>
      <c r="T434" s="366"/>
      <c r="U434" s="366"/>
      <c r="V434" s="366"/>
      <c r="W434" s="366"/>
      <c r="X434" s="367"/>
      <c r="Y434" s="366"/>
      <c r="Z434" s="367"/>
      <c r="AA434" s="366"/>
      <c r="AB434" s="367"/>
      <c r="AC434" s="366"/>
      <c r="AD434" s="367"/>
      <c r="AE434" s="368"/>
    </row>
    <row r="435" spans="1:31" s="369" customFormat="1" ht="29.25" customHeight="1" x14ac:dyDescent="0.25">
      <c r="A435" s="2"/>
      <c r="B435" s="2"/>
      <c r="C435" s="2"/>
      <c r="D435" s="2"/>
      <c r="E435" s="2"/>
      <c r="F435" s="2"/>
      <c r="G435" s="2"/>
      <c r="H435" s="2"/>
      <c r="I435" s="2"/>
      <c r="J435" s="629"/>
      <c r="K435" s="629"/>
      <c r="L435" s="629"/>
      <c r="M435" s="629"/>
      <c r="N435" s="629"/>
      <c r="O435" s="629"/>
      <c r="P435" s="629"/>
      <c r="Q435" s="2"/>
      <c r="R435" s="366"/>
      <c r="S435" s="366"/>
      <c r="T435" s="366"/>
      <c r="U435" s="366"/>
      <c r="V435" s="366"/>
      <c r="W435" s="366"/>
      <c r="X435" s="367"/>
      <c r="Y435" s="366"/>
      <c r="Z435" s="367"/>
      <c r="AA435" s="366"/>
      <c r="AB435" s="367"/>
      <c r="AC435" s="366"/>
      <c r="AD435" s="367"/>
      <c r="AE435" s="368"/>
    </row>
    <row r="436" spans="1:31" s="369" customFormat="1" ht="29.25" customHeight="1" x14ac:dyDescent="0.25">
      <c r="A436" s="2"/>
      <c r="B436" s="2"/>
      <c r="C436" s="2"/>
      <c r="D436" s="2"/>
      <c r="E436" s="2"/>
      <c r="F436" s="2"/>
      <c r="G436" s="2"/>
      <c r="H436" s="2"/>
      <c r="I436" s="2"/>
      <c r="J436" s="629"/>
      <c r="K436" s="629"/>
      <c r="L436" s="629"/>
      <c r="M436" s="629"/>
      <c r="N436" s="629"/>
      <c r="O436" s="629"/>
      <c r="P436" s="629"/>
      <c r="Q436" s="2"/>
      <c r="R436" s="366"/>
      <c r="S436" s="366"/>
      <c r="T436" s="366"/>
      <c r="U436" s="366"/>
      <c r="V436" s="366"/>
      <c r="W436" s="366"/>
      <c r="X436" s="367"/>
      <c r="Y436" s="366"/>
      <c r="Z436" s="367"/>
      <c r="AA436" s="366"/>
      <c r="AB436" s="367"/>
      <c r="AC436" s="366"/>
      <c r="AD436" s="367"/>
      <c r="AE436" s="368"/>
    </row>
    <row r="437" spans="1:31" s="369" customFormat="1" ht="29.25" customHeight="1" x14ac:dyDescent="0.25">
      <c r="A437" s="2"/>
      <c r="B437" s="2"/>
      <c r="C437" s="2"/>
      <c r="D437" s="2"/>
      <c r="E437" s="2"/>
      <c r="F437" s="2"/>
      <c r="G437" s="2"/>
      <c r="H437" s="2"/>
      <c r="I437" s="2"/>
      <c r="J437" s="629"/>
      <c r="K437" s="629"/>
      <c r="L437" s="629"/>
      <c r="M437" s="629"/>
      <c r="N437" s="629"/>
      <c r="O437" s="629"/>
      <c r="P437" s="629"/>
      <c r="Q437" s="2"/>
      <c r="R437" s="366"/>
      <c r="S437" s="366"/>
      <c r="T437" s="366"/>
      <c r="U437" s="366"/>
      <c r="V437" s="366"/>
      <c r="W437" s="366"/>
      <c r="X437" s="367"/>
      <c r="Y437" s="366"/>
      <c r="Z437" s="367"/>
      <c r="AA437" s="366"/>
      <c r="AB437" s="367"/>
      <c r="AC437" s="366"/>
      <c r="AD437" s="367"/>
      <c r="AE437" s="368"/>
    </row>
    <row r="438" spans="1:31" s="369" customFormat="1" ht="29.25" customHeight="1" x14ac:dyDescent="0.25">
      <c r="A438" s="2"/>
      <c r="B438" s="2"/>
      <c r="C438" s="2"/>
      <c r="D438" s="2"/>
      <c r="E438" s="2"/>
      <c r="F438" s="2"/>
      <c r="G438" s="2"/>
      <c r="H438" s="2"/>
      <c r="I438" s="2"/>
      <c r="J438" s="629"/>
      <c r="K438" s="629"/>
      <c r="L438" s="629"/>
      <c r="M438" s="629"/>
      <c r="N438" s="629"/>
      <c r="O438" s="629"/>
      <c r="P438" s="629"/>
      <c r="Q438" s="2"/>
      <c r="R438" s="366"/>
      <c r="S438" s="366"/>
      <c r="T438" s="366"/>
      <c r="U438" s="366"/>
      <c r="V438" s="366"/>
      <c r="W438" s="366"/>
      <c r="X438" s="367"/>
      <c r="Y438" s="366"/>
      <c r="Z438" s="367"/>
      <c r="AA438" s="366"/>
      <c r="AB438" s="367"/>
      <c r="AC438" s="366"/>
      <c r="AD438" s="367"/>
      <c r="AE438" s="368"/>
    </row>
    <row r="439" spans="1:31" s="369" customFormat="1" ht="29.25" customHeight="1" x14ac:dyDescent="0.25">
      <c r="A439" s="2"/>
      <c r="B439" s="2"/>
      <c r="C439" s="2"/>
      <c r="D439" s="2"/>
      <c r="E439" s="2"/>
      <c r="F439" s="2"/>
      <c r="G439" s="2"/>
      <c r="H439" s="2"/>
      <c r="I439" s="2"/>
      <c r="J439" s="629"/>
      <c r="K439" s="629"/>
      <c r="L439" s="629"/>
      <c r="M439" s="629"/>
      <c r="N439" s="629"/>
      <c r="O439" s="629"/>
      <c r="P439" s="629"/>
      <c r="Q439" s="2"/>
      <c r="R439" s="366"/>
      <c r="S439" s="366"/>
      <c r="T439" s="366"/>
      <c r="U439" s="366"/>
      <c r="V439" s="366"/>
      <c r="W439" s="366"/>
      <c r="X439" s="367"/>
      <c r="Y439" s="366"/>
      <c r="Z439" s="367"/>
      <c r="AA439" s="366"/>
      <c r="AB439" s="367"/>
      <c r="AC439" s="366"/>
      <c r="AD439" s="367"/>
      <c r="AE439" s="368"/>
    </row>
    <row r="440" spans="1:31" s="369" customFormat="1" ht="29.25" customHeight="1" x14ac:dyDescent="0.25">
      <c r="A440" s="2"/>
      <c r="B440" s="2"/>
      <c r="C440" s="2"/>
      <c r="D440" s="2"/>
      <c r="E440" s="2"/>
      <c r="F440" s="2"/>
      <c r="G440" s="2"/>
      <c r="H440" s="2"/>
      <c r="I440" s="2"/>
      <c r="J440" s="629"/>
      <c r="K440" s="629"/>
      <c r="L440" s="629"/>
      <c r="M440" s="629"/>
      <c r="N440" s="629"/>
      <c r="O440" s="629"/>
      <c r="P440" s="629"/>
      <c r="Q440" s="2"/>
      <c r="R440" s="366"/>
      <c r="S440" s="366"/>
      <c r="T440" s="366"/>
      <c r="U440" s="366"/>
      <c r="V440" s="366"/>
      <c r="W440" s="366"/>
      <c r="X440" s="367"/>
      <c r="Y440" s="366"/>
      <c r="Z440" s="367"/>
      <c r="AA440" s="366"/>
      <c r="AB440" s="367"/>
      <c r="AC440" s="366"/>
      <c r="AD440" s="367"/>
      <c r="AE440" s="368"/>
    </row>
    <row r="441" spans="1:31" s="369" customFormat="1" ht="29.25" customHeight="1" x14ac:dyDescent="0.25">
      <c r="A441" s="2"/>
      <c r="B441" s="2"/>
      <c r="C441" s="2"/>
      <c r="D441" s="2"/>
      <c r="E441" s="2"/>
      <c r="F441" s="2"/>
      <c r="G441" s="2"/>
      <c r="H441" s="2"/>
      <c r="I441" s="2"/>
      <c r="J441" s="629"/>
      <c r="K441" s="629"/>
      <c r="L441" s="629"/>
      <c r="M441" s="629"/>
      <c r="N441" s="629"/>
      <c r="O441" s="629"/>
      <c r="P441" s="629"/>
      <c r="Q441" s="2"/>
      <c r="R441" s="366"/>
      <c r="S441" s="366"/>
      <c r="T441" s="366"/>
      <c r="U441" s="366"/>
      <c r="V441" s="366"/>
      <c r="W441" s="366"/>
      <c r="X441" s="367"/>
      <c r="Y441" s="366"/>
      <c r="Z441" s="367"/>
      <c r="AA441" s="366"/>
      <c r="AB441" s="367"/>
      <c r="AC441" s="366"/>
      <c r="AD441" s="367"/>
      <c r="AE441" s="368"/>
    </row>
    <row r="442" spans="1:31" s="369" customFormat="1" ht="29.25" customHeight="1" x14ac:dyDescent="0.25">
      <c r="A442" s="2"/>
      <c r="B442" s="2"/>
      <c r="C442" s="2"/>
      <c r="D442" s="2"/>
      <c r="E442" s="2"/>
      <c r="F442" s="2"/>
      <c r="G442" s="2"/>
      <c r="H442" s="2"/>
      <c r="I442" s="2"/>
      <c r="J442" s="629"/>
      <c r="K442" s="629"/>
      <c r="L442" s="629"/>
      <c r="M442" s="629"/>
      <c r="N442" s="629"/>
      <c r="O442" s="629"/>
      <c r="P442" s="629"/>
      <c r="Q442" s="2"/>
      <c r="R442" s="366"/>
      <c r="S442" s="366"/>
      <c r="T442" s="366"/>
      <c r="U442" s="366"/>
      <c r="V442" s="366"/>
      <c r="W442" s="366"/>
      <c r="X442" s="367"/>
      <c r="Y442" s="366"/>
      <c r="Z442" s="367"/>
      <c r="AA442" s="366"/>
      <c r="AB442" s="367"/>
      <c r="AC442" s="366"/>
      <c r="AD442" s="367"/>
      <c r="AE442" s="368"/>
    </row>
    <row r="443" spans="1:31" s="369" customFormat="1" ht="29.25" customHeight="1" x14ac:dyDescent="0.25">
      <c r="A443" s="2"/>
      <c r="B443" s="2"/>
      <c r="C443" s="2"/>
      <c r="D443" s="2"/>
      <c r="E443" s="2"/>
      <c r="F443" s="2"/>
      <c r="G443" s="2"/>
      <c r="H443" s="2"/>
      <c r="I443" s="2"/>
      <c r="J443" s="629"/>
      <c r="K443" s="629"/>
      <c r="L443" s="629"/>
      <c r="M443" s="629"/>
      <c r="N443" s="629"/>
      <c r="O443" s="629"/>
      <c r="P443" s="629"/>
      <c r="Q443" s="2"/>
      <c r="R443" s="366"/>
      <c r="S443" s="366"/>
      <c r="T443" s="366"/>
      <c r="U443" s="366"/>
      <c r="V443" s="366"/>
      <c r="W443" s="366"/>
      <c r="X443" s="367"/>
      <c r="Y443" s="366"/>
      <c r="Z443" s="367"/>
      <c r="AA443" s="366"/>
      <c r="AB443" s="367"/>
      <c r="AC443" s="366"/>
      <c r="AD443" s="367"/>
      <c r="AE443" s="368"/>
    </row>
    <row r="444" spans="1:31" s="369" customFormat="1" ht="29.25" customHeight="1" x14ac:dyDescent="0.25">
      <c r="A444" s="2"/>
      <c r="B444" s="2"/>
      <c r="C444" s="2"/>
      <c r="D444" s="2"/>
      <c r="E444" s="2"/>
      <c r="F444" s="2"/>
      <c r="G444" s="2"/>
      <c r="H444" s="2"/>
      <c r="I444" s="2"/>
      <c r="J444" s="629"/>
      <c r="K444" s="629"/>
      <c r="L444" s="629"/>
      <c r="M444" s="629"/>
      <c r="N444" s="629"/>
      <c r="O444" s="629"/>
      <c r="P444" s="629"/>
      <c r="Q444" s="2"/>
      <c r="R444" s="366"/>
      <c r="S444" s="366"/>
      <c r="T444" s="366"/>
      <c r="U444" s="366"/>
      <c r="V444" s="366"/>
      <c r="W444" s="366"/>
      <c r="X444" s="367"/>
      <c r="Y444" s="366"/>
      <c r="Z444" s="367"/>
      <c r="AA444" s="366"/>
      <c r="AB444" s="367"/>
      <c r="AC444" s="366"/>
      <c r="AD444" s="367"/>
      <c r="AE444" s="368"/>
    </row>
    <row r="445" spans="1:31" s="369" customFormat="1" ht="29.25" customHeight="1" x14ac:dyDescent="0.25">
      <c r="A445" s="2"/>
      <c r="B445" s="2"/>
      <c r="C445" s="2"/>
      <c r="D445" s="2"/>
      <c r="E445" s="2"/>
      <c r="F445" s="2"/>
      <c r="G445" s="2"/>
      <c r="H445" s="2"/>
      <c r="I445" s="2"/>
      <c r="J445" s="629"/>
      <c r="K445" s="629"/>
      <c r="L445" s="629"/>
      <c r="M445" s="629"/>
      <c r="N445" s="629"/>
      <c r="O445" s="629"/>
      <c r="P445" s="629"/>
      <c r="Q445" s="2"/>
      <c r="R445" s="366"/>
      <c r="S445" s="366"/>
      <c r="T445" s="366"/>
      <c r="U445" s="366"/>
      <c r="V445" s="366"/>
      <c r="W445" s="366"/>
      <c r="X445" s="367"/>
      <c r="Y445" s="366"/>
      <c r="Z445" s="367"/>
      <c r="AA445" s="366"/>
      <c r="AB445" s="367"/>
      <c r="AC445" s="366"/>
      <c r="AD445" s="367"/>
      <c r="AE445" s="368"/>
    </row>
    <row r="446" spans="1:31" s="369" customFormat="1" ht="29.25" customHeight="1" x14ac:dyDescent="0.25">
      <c r="A446" s="2"/>
      <c r="B446" s="2"/>
      <c r="C446" s="2"/>
      <c r="D446" s="2"/>
      <c r="E446" s="2"/>
      <c r="F446" s="2"/>
      <c r="G446" s="2"/>
      <c r="H446" s="2"/>
      <c r="I446" s="2"/>
      <c r="J446" s="629"/>
      <c r="K446" s="629"/>
      <c r="L446" s="629"/>
      <c r="M446" s="629"/>
      <c r="N446" s="629"/>
      <c r="O446" s="629"/>
      <c r="P446" s="629"/>
      <c r="Q446" s="2"/>
      <c r="R446" s="366"/>
      <c r="S446" s="366"/>
      <c r="T446" s="366"/>
      <c r="U446" s="366"/>
      <c r="V446" s="366"/>
      <c r="W446" s="366"/>
      <c r="X446" s="367"/>
      <c r="Y446" s="366"/>
      <c r="Z446" s="367"/>
      <c r="AA446" s="366"/>
      <c r="AB446" s="367"/>
      <c r="AC446" s="366"/>
      <c r="AD446" s="367"/>
      <c r="AE446" s="368"/>
    </row>
    <row r="447" spans="1:31" s="369" customFormat="1" ht="29.25" customHeight="1" x14ac:dyDescent="0.25">
      <c r="A447" s="2"/>
      <c r="B447" s="2"/>
      <c r="C447" s="2"/>
      <c r="D447" s="2"/>
      <c r="E447" s="2"/>
      <c r="F447" s="2"/>
      <c r="G447" s="2"/>
      <c r="H447" s="2"/>
      <c r="I447" s="2"/>
      <c r="J447" s="629"/>
      <c r="K447" s="629"/>
      <c r="L447" s="629"/>
      <c r="M447" s="629"/>
      <c r="N447" s="629"/>
      <c r="O447" s="629"/>
      <c r="P447" s="629"/>
      <c r="Q447" s="2"/>
      <c r="R447" s="366"/>
      <c r="S447" s="366"/>
      <c r="T447" s="366"/>
      <c r="U447" s="366"/>
      <c r="V447" s="366"/>
      <c r="W447" s="366"/>
      <c r="X447" s="367"/>
      <c r="Y447" s="366"/>
      <c r="Z447" s="367"/>
      <c r="AA447" s="366"/>
      <c r="AB447" s="367"/>
      <c r="AC447" s="366"/>
      <c r="AD447" s="367"/>
      <c r="AE447" s="368"/>
    </row>
    <row r="448" spans="1:31" s="369" customFormat="1" ht="29.25" customHeight="1" x14ac:dyDescent="0.25">
      <c r="A448" s="2"/>
      <c r="B448" s="2"/>
      <c r="C448" s="2"/>
      <c r="D448" s="2"/>
      <c r="E448" s="2"/>
      <c r="F448" s="2"/>
      <c r="G448" s="2"/>
      <c r="H448" s="2"/>
      <c r="I448" s="2"/>
      <c r="J448" s="629"/>
      <c r="K448" s="629"/>
      <c r="L448" s="629"/>
      <c r="M448" s="629"/>
      <c r="N448" s="629"/>
      <c r="O448" s="629"/>
      <c r="P448" s="629"/>
      <c r="Q448" s="2"/>
      <c r="R448" s="366"/>
      <c r="S448" s="366"/>
      <c r="T448" s="366"/>
      <c r="U448" s="366"/>
      <c r="V448" s="366"/>
      <c r="W448" s="366"/>
      <c r="X448" s="367"/>
      <c r="Y448" s="366"/>
      <c r="Z448" s="367"/>
      <c r="AA448" s="366"/>
      <c r="AB448" s="367"/>
      <c r="AC448" s="366"/>
      <c r="AD448" s="367"/>
      <c r="AE448" s="368"/>
    </row>
    <row r="449" spans="1:31" s="369" customFormat="1" ht="29.25" customHeight="1" x14ac:dyDescent="0.25">
      <c r="A449" s="2"/>
      <c r="B449" s="2"/>
      <c r="C449" s="2"/>
      <c r="D449" s="2"/>
      <c r="E449" s="2"/>
      <c r="F449" s="2"/>
      <c r="G449" s="2"/>
      <c r="H449" s="2"/>
      <c r="I449" s="2"/>
      <c r="J449" s="629"/>
      <c r="K449" s="629"/>
      <c r="L449" s="629"/>
      <c r="M449" s="629"/>
      <c r="N449" s="629"/>
      <c r="O449" s="629"/>
      <c r="P449" s="629"/>
      <c r="Q449" s="2"/>
      <c r="R449" s="366"/>
      <c r="S449" s="366"/>
      <c r="T449" s="366"/>
      <c r="U449" s="366"/>
      <c r="V449" s="366"/>
      <c r="W449" s="366"/>
      <c r="X449" s="367"/>
      <c r="Y449" s="366"/>
      <c r="Z449" s="367"/>
      <c r="AA449" s="366"/>
      <c r="AB449" s="367"/>
      <c r="AC449" s="366"/>
      <c r="AD449" s="367"/>
      <c r="AE449" s="368"/>
    </row>
    <row r="450" spans="1:31" s="369" customFormat="1" ht="29.25" customHeight="1" x14ac:dyDescent="0.25">
      <c r="A450" s="2"/>
      <c r="B450" s="2"/>
      <c r="C450" s="2"/>
      <c r="D450" s="2"/>
      <c r="E450" s="2"/>
      <c r="F450" s="2"/>
      <c r="G450" s="2"/>
      <c r="H450" s="2"/>
      <c r="I450" s="2"/>
      <c r="J450" s="629"/>
      <c r="K450" s="629"/>
      <c r="L450" s="629"/>
      <c r="M450" s="629"/>
      <c r="N450" s="629"/>
      <c r="O450" s="629"/>
      <c r="P450" s="629"/>
      <c r="Q450" s="2"/>
      <c r="R450" s="366"/>
      <c r="S450" s="366"/>
      <c r="T450" s="366"/>
      <c r="U450" s="366"/>
      <c r="V450" s="366"/>
      <c r="W450" s="366"/>
      <c r="X450" s="367"/>
      <c r="Y450" s="366"/>
      <c r="Z450" s="367"/>
      <c r="AA450" s="366"/>
      <c r="AB450" s="367"/>
      <c r="AC450" s="366"/>
      <c r="AD450" s="367"/>
      <c r="AE450" s="368"/>
    </row>
    <row r="451" spans="1:31" s="369" customFormat="1" ht="29.25" customHeight="1" x14ac:dyDescent="0.25">
      <c r="A451" s="2"/>
      <c r="B451" s="2"/>
      <c r="C451" s="2"/>
      <c r="D451" s="2"/>
      <c r="E451" s="2"/>
      <c r="F451" s="2"/>
      <c r="G451" s="2"/>
      <c r="H451" s="2"/>
      <c r="I451" s="2"/>
      <c r="J451" s="629"/>
      <c r="K451" s="629"/>
      <c r="L451" s="629"/>
      <c r="M451" s="629"/>
      <c r="N451" s="629"/>
      <c r="O451" s="629"/>
      <c r="P451" s="629"/>
      <c r="Q451" s="2"/>
      <c r="R451" s="366"/>
      <c r="S451" s="366"/>
      <c r="T451" s="366"/>
      <c r="U451" s="366"/>
      <c r="V451" s="366"/>
      <c r="W451" s="366"/>
      <c r="X451" s="367"/>
      <c r="Y451" s="366"/>
      <c r="Z451" s="367"/>
      <c r="AA451" s="366"/>
      <c r="AB451" s="367"/>
      <c r="AC451" s="366"/>
      <c r="AD451" s="367"/>
      <c r="AE451" s="368"/>
    </row>
    <row r="452" spans="1:31" s="369" customFormat="1" ht="29.25" customHeight="1" x14ac:dyDescent="0.25">
      <c r="A452" s="2"/>
      <c r="B452" s="2"/>
      <c r="C452" s="2"/>
      <c r="D452" s="2"/>
      <c r="E452" s="2"/>
      <c r="F452" s="2"/>
      <c r="G452" s="2"/>
      <c r="H452" s="2"/>
      <c r="I452" s="2"/>
      <c r="J452" s="629"/>
      <c r="K452" s="629"/>
      <c r="L452" s="629"/>
      <c r="M452" s="629"/>
      <c r="N452" s="629"/>
      <c r="O452" s="629"/>
      <c r="P452" s="629"/>
      <c r="Q452" s="2"/>
      <c r="R452" s="366"/>
      <c r="S452" s="366"/>
      <c r="T452" s="366"/>
      <c r="U452" s="366"/>
      <c r="V452" s="366"/>
      <c r="W452" s="366"/>
      <c r="X452" s="367"/>
      <c r="Y452" s="366"/>
      <c r="Z452" s="367"/>
      <c r="AA452" s="366"/>
      <c r="AB452" s="367"/>
      <c r="AC452" s="366"/>
      <c r="AD452" s="367"/>
      <c r="AE452" s="368"/>
    </row>
    <row r="453" spans="1:31" s="369" customFormat="1" ht="29.25" customHeight="1" x14ac:dyDescent="0.25">
      <c r="A453" s="2"/>
      <c r="B453" s="2"/>
      <c r="C453" s="2"/>
      <c r="D453" s="2"/>
      <c r="E453" s="2"/>
      <c r="F453" s="2"/>
      <c r="G453" s="2"/>
      <c r="H453" s="2"/>
      <c r="I453" s="2"/>
      <c r="J453" s="629"/>
      <c r="K453" s="629"/>
      <c r="L453" s="629"/>
      <c r="M453" s="629"/>
      <c r="N453" s="629"/>
      <c r="O453" s="629"/>
      <c r="P453" s="629"/>
      <c r="Q453" s="2"/>
      <c r="R453" s="366"/>
      <c r="S453" s="366"/>
      <c r="T453" s="366"/>
      <c r="U453" s="366"/>
      <c r="V453" s="366"/>
      <c r="W453" s="366"/>
      <c r="X453" s="367"/>
      <c r="Y453" s="366"/>
      <c r="Z453" s="367"/>
      <c r="AA453" s="366"/>
      <c r="AB453" s="367"/>
      <c r="AC453" s="366"/>
      <c r="AD453" s="367"/>
      <c r="AE453" s="368"/>
    </row>
    <row r="454" spans="1:31" s="369" customFormat="1" ht="29.25" customHeight="1" x14ac:dyDescent="0.25">
      <c r="A454" s="2"/>
      <c r="B454" s="2"/>
      <c r="C454" s="2"/>
      <c r="D454" s="2"/>
      <c r="E454" s="2"/>
      <c r="F454" s="2"/>
      <c r="G454" s="2"/>
      <c r="H454" s="2"/>
      <c r="I454" s="2"/>
      <c r="J454" s="629"/>
      <c r="K454" s="629"/>
      <c r="L454" s="629"/>
      <c r="M454" s="629"/>
      <c r="N454" s="629"/>
      <c r="O454" s="629"/>
      <c r="P454" s="629"/>
      <c r="Q454" s="2"/>
      <c r="R454" s="366"/>
      <c r="S454" s="366"/>
      <c r="T454" s="366"/>
      <c r="U454" s="366"/>
      <c r="V454" s="366"/>
      <c r="W454" s="366"/>
      <c r="X454" s="367"/>
      <c r="Y454" s="366"/>
      <c r="Z454" s="367"/>
      <c r="AA454" s="366"/>
      <c r="AB454" s="367"/>
      <c r="AC454" s="366"/>
      <c r="AD454" s="367"/>
      <c r="AE454" s="368"/>
    </row>
    <row r="455" spans="1:31" s="369" customFormat="1" ht="29.25" customHeight="1" x14ac:dyDescent="0.25">
      <c r="A455" s="2"/>
      <c r="B455" s="2"/>
      <c r="C455" s="2"/>
      <c r="D455" s="2"/>
      <c r="E455" s="2"/>
      <c r="F455" s="2"/>
      <c r="G455" s="2"/>
      <c r="H455" s="2"/>
      <c r="I455" s="2"/>
      <c r="J455" s="629"/>
      <c r="K455" s="629"/>
      <c r="L455" s="629"/>
      <c r="M455" s="629"/>
      <c r="N455" s="629"/>
      <c r="O455" s="629"/>
      <c r="P455" s="629"/>
      <c r="Q455" s="2"/>
      <c r="R455" s="366"/>
      <c r="S455" s="366"/>
      <c r="T455" s="366"/>
      <c r="U455" s="366"/>
      <c r="V455" s="366"/>
      <c r="W455" s="366"/>
      <c r="X455" s="367"/>
      <c r="Y455" s="366"/>
      <c r="Z455" s="367"/>
      <c r="AA455" s="366"/>
      <c r="AB455" s="367"/>
      <c r="AC455" s="366"/>
      <c r="AD455" s="367"/>
      <c r="AE455" s="368"/>
    </row>
    <row r="456" spans="1:31" s="369" customFormat="1" ht="29.25" customHeight="1" x14ac:dyDescent="0.25">
      <c r="A456" s="2"/>
      <c r="B456" s="2"/>
      <c r="C456" s="2"/>
      <c r="D456" s="2"/>
      <c r="E456" s="2"/>
      <c r="F456" s="2"/>
      <c r="G456" s="2"/>
      <c r="H456" s="2"/>
      <c r="I456" s="2"/>
      <c r="J456" s="629"/>
      <c r="K456" s="629"/>
      <c r="L456" s="629"/>
      <c r="M456" s="629"/>
      <c r="N456" s="629"/>
      <c r="O456" s="629"/>
      <c r="P456" s="629"/>
      <c r="Q456" s="2"/>
      <c r="R456" s="366"/>
      <c r="S456" s="366"/>
      <c r="T456" s="366"/>
      <c r="U456" s="366"/>
      <c r="V456" s="366"/>
      <c r="W456" s="366"/>
      <c r="X456" s="367"/>
      <c r="Y456" s="366"/>
      <c r="Z456" s="367"/>
      <c r="AA456" s="366"/>
      <c r="AB456" s="367"/>
      <c r="AC456" s="366"/>
      <c r="AD456" s="367"/>
      <c r="AE456" s="368"/>
    </row>
    <row r="457" spans="1:31" s="369" customFormat="1" ht="29.25" customHeight="1" x14ac:dyDescent="0.25">
      <c r="A457" s="2"/>
      <c r="B457" s="2"/>
      <c r="C457" s="2"/>
      <c r="D457" s="2"/>
      <c r="E457" s="2"/>
      <c r="F457" s="2"/>
      <c r="G457" s="2"/>
      <c r="H457" s="2"/>
      <c r="I457" s="2"/>
      <c r="J457" s="629"/>
      <c r="K457" s="629"/>
      <c r="L457" s="629"/>
      <c r="M457" s="629"/>
      <c r="N457" s="629"/>
      <c r="O457" s="629"/>
      <c r="P457" s="629"/>
      <c r="Q457" s="2"/>
      <c r="R457" s="366"/>
      <c r="S457" s="366"/>
      <c r="T457" s="366"/>
      <c r="U457" s="366"/>
      <c r="V457" s="366"/>
      <c r="W457" s="366"/>
      <c r="X457" s="367"/>
      <c r="Y457" s="366"/>
      <c r="Z457" s="367"/>
      <c r="AA457" s="366"/>
      <c r="AB457" s="367"/>
      <c r="AC457" s="366"/>
      <c r="AD457" s="367"/>
      <c r="AE457" s="368"/>
    </row>
    <row r="458" spans="1:31" s="369" customFormat="1" ht="29.25" customHeight="1" x14ac:dyDescent="0.25">
      <c r="A458" s="2"/>
      <c r="B458" s="2"/>
      <c r="C458" s="2"/>
      <c r="D458" s="2"/>
      <c r="E458" s="2"/>
      <c r="F458" s="2"/>
      <c r="G458" s="2"/>
      <c r="H458" s="2"/>
      <c r="I458" s="2"/>
      <c r="J458" s="629"/>
      <c r="K458" s="629"/>
      <c r="L458" s="629"/>
      <c r="M458" s="629"/>
      <c r="N458" s="629"/>
      <c r="O458" s="629"/>
      <c r="P458" s="629"/>
      <c r="Q458" s="2"/>
      <c r="R458" s="366"/>
      <c r="S458" s="366"/>
      <c r="T458" s="366"/>
      <c r="U458" s="366"/>
      <c r="V458" s="366"/>
      <c r="W458" s="366"/>
      <c r="X458" s="367"/>
      <c r="Y458" s="366"/>
      <c r="Z458" s="367"/>
      <c r="AA458" s="366"/>
      <c r="AB458" s="367"/>
      <c r="AC458" s="366"/>
      <c r="AD458" s="367"/>
      <c r="AE458" s="368"/>
    </row>
    <row r="459" spans="1:31" s="369" customFormat="1" ht="29.25" customHeight="1" x14ac:dyDescent="0.25">
      <c r="A459" s="2"/>
      <c r="B459" s="2"/>
      <c r="C459" s="2"/>
      <c r="D459" s="2"/>
      <c r="E459" s="2"/>
      <c r="F459" s="2"/>
      <c r="G459" s="2"/>
      <c r="H459" s="2"/>
      <c r="I459" s="2"/>
      <c r="J459" s="629"/>
      <c r="K459" s="629"/>
      <c r="L459" s="629"/>
      <c r="M459" s="629"/>
      <c r="N459" s="629"/>
      <c r="O459" s="629"/>
      <c r="P459" s="629"/>
      <c r="Q459" s="2"/>
      <c r="R459" s="366"/>
      <c r="S459" s="366"/>
      <c r="T459" s="366"/>
      <c r="U459" s="366"/>
      <c r="V459" s="366"/>
      <c r="W459" s="366"/>
      <c r="X459" s="367"/>
      <c r="Y459" s="366"/>
      <c r="Z459" s="367"/>
      <c r="AA459" s="366"/>
      <c r="AB459" s="367"/>
      <c r="AC459" s="366"/>
      <c r="AD459" s="367"/>
      <c r="AE459" s="368"/>
    </row>
    <row r="460" spans="1:31" s="369" customFormat="1" ht="29.25" customHeight="1" x14ac:dyDescent="0.25">
      <c r="A460" s="2"/>
      <c r="B460" s="2"/>
      <c r="C460" s="2"/>
      <c r="D460" s="2"/>
      <c r="E460" s="2"/>
      <c r="F460" s="2"/>
      <c r="G460" s="2"/>
      <c r="H460" s="2"/>
      <c r="I460" s="2"/>
      <c r="J460" s="629"/>
      <c r="K460" s="629"/>
      <c r="L460" s="629"/>
      <c r="M460" s="629"/>
      <c r="N460" s="629"/>
      <c r="O460" s="629"/>
      <c r="P460" s="629"/>
      <c r="Q460" s="2"/>
      <c r="R460" s="366"/>
      <c r="S460" s="366"/>
      <c r="T460" s="366"/>
      <c r="U460" s="366"/>
      <c r="V460" s="366"/>
      <c r="W460" s="366"/>
      <c r="X460" s="367"/>
      <c r="Y460" s="366"/>
      <c r="Z460" s="367"/>
      <c r="AA460" s="366"/>
      <c r="AB460" s="367"/>
      <c r="AC460" s="366"/>
      <c r="AD460" s="367"/>
      <c r="AE460" s="368"/>
    </row>
    <row r="461" spans="1:31" s="369" customFormat="1" ht="29.25" customHeight="1" x14ac:dyDescent="0.25">
      <c r="A461" s="2"/>
      <c r="B461" s="2"/>
      <c r="C461" s="2"/>
      <c r="D461" s="2"/>
      <c r="E461" s="2"/>
      <c r="F461" s="2"/>
      <c r="G461" s="2"/>
      <c r="H461" s="2"/>
      <c r="I461" s="2"/>
      <c r="J461" s="629"/>
      <c r="K461" s="629"/>
      <c r="L461" s="629"/>
      <c r="M461" s="629"/>
      <c r="N461" s="629"/>
      <c r="O461" s="629"/>
      <c r="P461" s="629"/>
      <c r="Q461" s="2"/>
      <c r="R461" s="366"/>
      <c r="S461" s="366"/>
      <c r="T461" s="366"/>
      <c r="U461" s="366"/>
      <c r="V461" s="366"/>
      <c r="W461" s="366"/>
      <c r="X461" s="367"/>
      <c r="Y461" s="366"/>
      <c r="Z461" s="367"/>
      <c r="AA461" s="366"/>
      <c r="AB461" s="367"/>
      <c r="AC461" s="366"/>
      <c r="AD461" s="367"/>
      <c r="AE461" s="368"/>
    </row>
    <row r="462" spans="1:31" s="369" customFormat="1" ht="29.25" customHeight="1" x14ac:dyDescent="0.25">
      <c r="A462" s="2"/>
      <c r="B462" s="2"/>
      <c r="C462" s="2"/>
      <c r="D462" s="2"/>
      <c r="E462" s="2"/>
      <c r="F462" s="2"/>
      <c r="G462" s="2"/>
      <c r="H462" s="2"/>
      <c r="I462" s="2"/>
      <c r="J462" s="629"/>
      <c r="K462" s="629"/>
      <c r="L462" s="629"/>
      <c r="M462" s="629"/>
      <c r="N462" s="629"/>
      <c r="O462" s="629"/>
      <c r="P462" s="629"/>
      <c r="Q462" s="2"/>
      <c r="R462" s="366"/>
      <c r="S462" s="366"/>
      <c r="T462" s="366"/>
      <c r="U462" s="366"/>
      <c r="V462" s="366"/>
      <c r="W462" s="366"/>
      <c r="X462" s="367"/>
      <c r="Y462" s="366"/>
      <c r="Z462" s="367"/>
      <c r="AA462" s="366"/>
      <c r="AB462" s="367"/>
      <c r="AC462" s="366"/>
      <c r="AD462" s="367"/>
      <c r="AE462" s="368"/>
    </row>
    <row r="463" spans="1:31" s="369" customFormat="1" ht="29.25" customHeight="1" x14ac:dyDescent="0.25">
      <c r="A463" s="2"/>
      <c r="B463" s="2"/>
      <c r="C463" s="2"/>
      <c r="D463" s="2"/>
      <c r="E463" s="2"/>
      <c r="F463" s="2"/>
      <c r="G463" s="2"/>
      <c r="H463" s="2"/>
      <c r="I463" s="2"/>
      <c r="J463" s="629"/>
      <c r="K463" s="629"/>
      <c r="L463" s="629"/>
      <c r="M463" s="629"/>
      <c r="N463" s="629"/>
      <c r="O463" s="629"/>
      <c r="P463" s="629"/>
      <c r="Q463" s="2"/>
      <c r="R463" s="366"/>
      <c r="S463" s="366"/>
      <c r="T463" s="366"/>
      <c r="U463" s="366"/>
      <c r="V463" s="366"/>
      <c r="W463" s="366"/>
      <c r="X463" s="367"/>
      <c r="Y463" s="366"/>
      <c r="Z463" s="367"/>
      <c r="AA463" s="366"/>
      <c r="AB463" s="367"/>
      <c r="AC463" s="366"/>
      <c r="AD463" s="367"/>
      <c r="AE463" s="368"/>
    </row>
    <row r="464" spans="1:31" s="369" customFormat="1" ht="29.25" customHeight="1" x14ac:dyDescent="0.25">
      <c r="A464" s="2"/>
      <c r="B464" s="2"/>
      <c r="C464" s="2"/>
      <c r="D464" s="2"/>
      <c r="E464" s="2"/>
      <c r="F464" s="2"/>
      <c r="G464" s="2"/>
      <c r="H464" s="2"/>
      <c r="I464" s="2"/>
      <c r="J464" s="629"/>
      <c r="K464" s="629"/>
      <c r="L464" s="629"/>
      <c r="M464" s="629"/>
      <c r="N464" s="629"/>
      <c r="O464" s="629"/>
      <c r="P464" s="629"/>
      <c r="Q464" s="2"/>
      <c r="R464" s="366"/>
      <c r="S464" s="366"/>
      <c r="T464" s="366"/>
      <c r="U464" s="366"/>
      <c r="V464" s="366"/>
      <c r="W464" s="366"/>
      <c r="X464" s="367"/>
      <c r="Y464" s="366"/>
      <c r="Z464" s="367"/>
      <c r="AA464" s="366"/>
      <c r="AB464" s="367"/>
      <c r="AC464" s="366"/>
      <c r="AD464" s="367"/>
      <c r="AE464" s="368"/>
    </row>
    <row r="465" spans="1:31" s="369" customFormat="1" ht="29.25" customHeight="1" x14ac:dyDescent="0.25">
      <c r="A465" s="2"/>
      <c r="B465" s="2"/>
      <c r="C465" s="2"/>
      <c r="D465" s="2"/>
      <c r="E465" s="2"/>
      <c r="F465" s="2"/>
      <c r="G465" s="2"/>
      <c r="H465" s="2"/>
      <c r="I465" s="2"/>
      <c r="J465" s="629"/>
      <c r="K465" s="629"/>
      <c r="L465" s="629"/>
      <c r="M465" s="629"/>
      <c r="N465" s="629"/>
      <c r="O465" s="629"/>
      <c r="P465" s="629"/>
      <c r="Q465" s="2"/>
      <c r="R465" s="366"/>
      <c r="S465" s="366"/>
      <c r="T465" s="366"/>
      <c r="U465" s="366"/>
      <c r="V465" s="366"/>
      <c r="W465" s="366"/>
      <c r="X465" s="367"/>
      <c r="Y465" s="366"/>
      <c r="Z465" s="367"/>
      <c r="AA465" s="366"/>
      <c r="AB465" s="367"/>
      <c r="AC465" s="366"/>
      <c r="AD465" s="367"/>
      <c r="AE465" s="368"/>
    </row>
    <row r="466" spans="1:31" s="369" customFormat="1" ht="29.25" customHeight="1" x14ac:dyDescent="0.25">
      <c r="A466" s="2"/>
      <c r="B466" s="2"/>
      <c r="C466" s="2"/>
      <c r="D466" s="2"/>
      <c r="E466" s="2"/>
      <c r="F466" s="2"/>
      <c r="G466" s="2"/>
      <c r="H466" s="2"/>
      <c r="I466" s="2"/>
      <c r="J466" s="629"/>
      <c r="K466" s="629"/>
      <c r="L466" s="629"/>
      <c r="M466" s="629"/>
      <c r="N466" s="629"/>
      <c r="O466" s="629"/>
      <c r="P466" s="629"/>
      <c r="Q466" s="2"/>
      <c r="R466" s="366"/>
      <c r="S466" s="366"/>
      <c r="T466" s="366"/>
      <c r="U466" s="366"/>
      <c r="V466" s="366"/>
      <c r="W466" s="366"/>
      <c r="X466" s="367"/>
      <c r="Y466" s="366"/>
      <c r="Z466" s="367"/>
      <c r="AA466" s="366"/>
      <c r="AB466" s="367"/>
      <c r="AC466" s="366"/>
      <c r="AD466" s="367"/>
      <c r="AE466" s="368"/>
    </row>
    <row r="467" spans="1:31" s="369" customFormat="1" ht="29.25" customHeight="1" x14ac:dyDescent="0.25">
      <c r="A467" s="2"/>
      <c r="B467" s="2"/>
      <c r="C467" s="2"/>
      <c r="D467" s="2"/>
      <c r="E467" s="2"/>
      <c r="F467" s="2"/>
      <c r="G467" s="2"/>
      <c r="H467" s="2"/>
      <c r="I467" s="2"/>
      <c r="J467" s="629"/>
      <c r="K467" s="629"/>
      <c r="L467" s="629"/>
      <c r="M467" s="629"/>
      <c r="N467" s="629"/>
      <c r="O467" s="629"/>
      <c r="P467" s="629"/>
      <c r="Q467" s="2"/>
      <c r="R467" s="366"/>
      <c r="S467" s="366"/>
      <c r="T467" s="366"/>
      <c r="U467" s="366"/>
      <c r="V467" s="366"/>
      <c r="W467" s="366"/>
      <c r="X467" s="367"/>
      <c r="Y467" s="366"/>
      <c r="Z467" s="367"/>
      <c r="AA467" s="366"/>
      <c r="AB467" s="367"/>
      <c r="AC467" s="366"/>
      <c r="AD467" s="367"/>
      <c r="AE467" s="368"/>
    </row>
    <row r="468" spans="1:31" s="369" customFormat="1" ht="29.25" customHeight="1" x14ac:dyDescent="0.25">
      <c r="A468" s="2"/>
      <c r="B468" s="2"/>
      <c r="C468" s="2"/>
      <c r="D468" s="2"/>
      <c r="E468" s="2"/>
      <c r="F468" s="2"/>
      <c r="G468" s="2"/>
      <c r="H468" s="2"/>
      <c r="I468" s="2"/>
      <c r="J468" s="629"/>
      <c r="K468" s="629"/>
      <c r="L468" s="629"/>
      <c r="M468" s="629"/>
      <c r="N468" s="629"/>
      <c r="O468" s="629"/>
      <c r="P468" s="629"/>
      <c r="Q468" s="2"/>
      <c r="R468" s="366"/>
      <c r="S468" s="366"/>
      <c r="T468" s="366"/>
      <c r="U468" s="366"/>
      <c r="V468" s="366"/>
      <c r="W468" s="366"/>
      <c r="X468" s="367"/>
      <c r="Y468" s="366"/>
      <c r="Z468" s="367"/>
      <c r="AA468" s="366"/>
      <c r="AB468" s="367"/>
      <c r="AC468" s="366"/>
      <c r="AD468" s="367"/>
      <c r="AE468" s="368"/>
    </row>
    <row r="469" spans="1:31" s="369" customFormat="1" ht="29.25" customHeight="1" x14ac:dyDescent="0.25">
      <c r="A469" s="2"/>
      <c r="B469" s="2"/>
      <c r="C469" s="2"/>
      <c r="D469" s="2"/>
      <c r="E469" s="2"/>
      <c r="F469" s="2"/>
      <c r="G469" s="2"/>
      <c r="H469" s="2"/>
      <c r="I469" s="2"/>
      <c r="J469" s="629"/>
      <c r="K469" s="629"/>
      <c r="L469" s="629"/>
      <c r="M469" s="629"/>
      <c r="N469" s="629"/>
      <c r="O469" s="629"/>
      <c r="P469" s="629"/>
      <c r="Q469" s="2"/>
      <c r="R469" s="366"/>
      <c r="S469" s="366"/>
      <c r="T469" s="366"/>
      <c r="U469" s="366"/>
      <c r="V469" s="366"/>
      <c r="W469" s="366"/>
      <c r="X469" s="367"/>
      <c r="Y469" s="366"/>
      <c r="Z469" s="367"/>
      <c r="AA469" s="366"/>
      <c r="AB469" s="367"/>
      <c r="AC469" s="366"/>
      <c r="AD469" s="367"/>
      <c r="AE469" s="368"/>
    </row>
    <row r="470" spans="1:31" s="369" customFormat="1" ht="29.25" customHeight="1" x14ac:dyDescent="0.25">
      <c r="A470" s="2"/>
      <c r="B470" s="2"/>
      <c r="C470" s="2"/>
      <c r="D470" s="2"/>
      <c r="E470" s="2"/>
      <c r="F470" s="2"/>
      <c r="G470" s="2"/>
      <c r="H470" s="2"/>
      <c r="I470" s="2"/>
      <c r="J470" s="629"/>
      <c r="K470" s="629"/>
      <c r="L470" s="629"/>
      <c r="M470" s="629"/>
      <c r="N470" s="629"/>
      <c r="O470" s="629"/>
      <c r="P470" s="629"/>
      <c r="Q470" s="2"/>
      <c r="R470" s="366"/>
      <c r="S470" s="366"/>
      <c r="T470" s="366"/>
      <c r="U470" s="366"/>
      <c r="V470" s="366"/>
      <c r="W470" s="366"/>
      <c r="X470" s="367"/>
      <c r="Y470" s="366"/>
      <c r="Z470" s="367"/>
      <c r="AA470" s="366"/>
      <c r="AB470" s="367"/>
      <c r="AC470" s="366"/>
      <c r="AD470" s="367"/>
      <c r="AE470" s="368"/>
    </row>
    <row r="471" spans="1:31" s="369" customFormat="1" ht="29.25" customHeight="1" x14ac:dyDescent="0.25">
      <c r="A471" s="2"/>
      <c r="B471" s="2"/>
      <c r="C471" s="2"/>
      <c r="D471" s="2"/>
      <c r="E471" s="2"/>
      <c r="F471" s="2"/>
      <c r="G471" s="2"/>
      <c r="H471" s="2"/>
      <c r="I471" s="2"/>
      <c r="J471" s="629"/>
      <c r="K471" s="629"/>
      <c r="L471" s="629"/>
      <c r="M471" s="629"/>
      <c r="N471" s="629"/>
      <c r="O471" s="629"/>
      <c r="P471" s="629"/>
      <c r="Q471" s="2"/>
      <c r="R471" s="366"/>
      <c r="S471" s="366"/>
      <c r="T471" s="366"/>
      <c r="U471" s="366"/>
      <c r="V471" s="366"/>
      <c r="W471" s="366"/>
      <c r="X471" s="367"/>
      <c r="Y471" s="366"/>
      <c r="Z471" s="367"/>
      <c r="AA471" s="366"/>
      <c r="AB471" s="367"/>
      <c r="AC471" s="366"/>
      <c r="AD471" s="367"/>
      <c r="AE471" s="368"/>
    </row>
    <row r="472" spans="1:31" s="369" customFormat="1" ht="29.25" customHeight="1" x14ac:dyDescent="0.25">
      <c r="A472" s="2"/>
      <c r="B472" s="2"/>
      <c r="C472" s="2"/>
      <c r="D472" s="2"/>
      <c r="E472" s="2"/>
      <c r="F472" s="2"/>
      <c r="G472" s="2"/>
      <c r="H472" s="2"/>
      <c r="I472" s="2"/>
      <c r="J472" s="629"/>
      <c r="K472" s="629"/>
      <c r="L472" s="629"/>
      <c r="M472" s="629"/>
      <c r="N472" s="629"/>
      <c r="O472" s="629"/>
      <c r="P472" s="629"/>
      <c r="Q472" s="2"/>
      <c r="R472" s="366"/>
      <c r="S472" s="366"/>
      <c r="T472" s="366"/>
      <c r="U472" s="366"/>
      <c r="V472" s="366"/>
      <c r="W472" s="366"/>
      <c r="X472" s="367"/>
      <c r="Y472" s="366"/>
      <c r="Z472" s="367"/>
      <c r="AA472" s="366"/>
      <c r="AB472" s="367"/>
      <c r="AC472" s="366"/>
      <c r="AD472" s="367"/>
      <c r="AE472" s="368"/>
    </row>
    <row r="473" spans="1:31" s="369" customFormat="1" ht="29.25" customHeight="1" x14ac:dyDescent="0.25">
      <c r="A473" s="2"/>
      <c r="B473" s="2"/>
      <c r="C473" s="2"/>
      <c r="D473" s="2"/>
      <c r="E473" s="2"/>
      <c r="F473" s="2"/>
      <c r="G473" s="2"/>
      <c r="H473" s="2"/>
      <c r="I473" s="2"/>
      <c r="J473" s="629"/>
      <c r="K473" s="629"/>
      <c r="L473" s="629"/>
      <c r="M473" s="629"/>
      <c r="N473" s="629"/>
      <c r="O473" s="629"/>
      <c r="P473" s="629"/>
      <c r="Q473" s="2"/>
      <c r="R473" s="366"/>
      <c r="S473" s="366"/>
      <c r="T473" s="366"/>
      <c r="U473" s="366"/>
      <c r="V473" s="366"/>
      <c r="W473" s="366"/>
      <c r="X473" s="367"/>
      <c r="Y473" s="366"/>
      <c r="Z473" s="367"/>
      <c r="AA473" s="366"/>
      <c r="AB473" s="367"/>
      <c r="AC473" s="366"/>
      <c r="AD473" s="367"/>
      <c r="AE473" s="368"/>
    </row>
    <row r="474" spans="1:31" s="369" customFormat="1" ht="29.25" customHeight="1" x14ac:dyDescent="0.25">
      <c r="A474" s="2"/>
      <c r="B474" s="2"/>
      <c r="C474" s="2"/>
      <c r="D474" s="2"/>
      <c r="E474" s="2"/>
      <c r="F474" s="2"/>
      <c r="G474" s="2"/>
      <c r="H474" s="2"/>
      <c r="I474" s="2"/>
      <c r="J474" s="629"/>
      <c r="K474" s="629"/>
      <c r="L474" s="629"/>
      <c r="M474" s="629"/>
      <c r="N474" s="629"/>
      <c r="O474" s="629"/>
      <c r="P474" s="629"/>
      <c r="Q474" s="2"/>
      <c r="R474" s="366"/>
      <c r="S474" s="366"/>
      <c r="T474" s="366"/>
      <c r="U474" s="366"/>
      <c r="V474" s="366"/>
      <c r="W474" s="366"/>
      <c r="X474" s="367"/>
      <c r="Y474" s="366"/>
      <c r="Z474" s="367"/>
      <c r="AA474" s="366"/>
      <c r="AB474" s="367"/>
      <c r="AC474" s="366"/>
      <c r="AD474" s="367"/>
      <c r="AE474" s="368"/>
    </row>
    <row r="475" spans="1:31" s="369" customFormat="1" ht="29.25" customHeight="1" x14ac:dyDescent="0.25">
      <c r="A475" s="2"/>
      <c r="B475" s="2"/>
      <c r="C475" s="2"/>
      <c r="D475" s="2"/>
      <c r="E475" s="2"/>
      <c r="F475" s="2"/>
      <c r="G475" s="2"/>
      <c r="H475" s="2"/>
      <c r="I475" s="2"/>
      <c r="J475" s="629"/>
      <c r="K475" s="629"/>
      <c r="L475" s="629"/>
      <c r="M475" s="629"/>
      <c r="N475" s="629"/>
      <c r="O475" s="629"/>
      <c r="P475" s="629"/>
      <c r="Q475" s="2"/>
      <c r="R475" s="366"/>
      <c r="S475" s="366"/>
      <c r="T475" s="366"/>
      <c r="U475" s="366"/>
      <c r="V475" s="366"/>
      <c r="W475" s="366"/>
      <c r="X475" s="367"/>
      <c r="Y475" s="366"/>
      <c r="Z475" s="367"/>
      <c r="AA475" s="366"/>
      <c r="AB475" s="367"/>
      <c r="AC475" s="366"/>
      <c r="AD475" s="367"/>
      <c r="AE475" s="368"/>
    </row>
    <row r="476" spans="1:31" s="369" customFormat="1" ht="29.25" customHeight="1" x14ac:dyDescent="0.25">
      <c r="A476" s="2"/>
      <c r="B476" s="2"/>
      <c r="C476" s="2"/>
      <c r="D476" s="2"/>
      <c r="E476" s="2"/>
      <c r="F476" s="2"/>
      <c r="G476" s="2"/>
      <c r="H476" s="2"/>
      <c r="I476" s="2"/>
      <c r="J476" s="629"/>
      <c r="K476" s="629"/>
      <c r="L476" s="629"/>
      <c r="M476" s="629"/>
      <c r="N476" s="629"/>
      <c r="O476" s="629"/>
      <c r="P476" s="629"/>
      <c r="Q476" s="2"/>
      <c r="R476" s="366"/>
      <c r="S476" s="366"/>
      <c r="T476" s="366"/>
      <c r="U476" s="366"/>
      <c r="V476" s="366"/>
      <c r="W476" s="366"/>
      <c r="X476" s="367"/>
      <c r="Y476" s="366"/>
      <c r="Z476" s="367"/>
      <c r="AA476" s="366"/>
      <c r="AB476" s="367"/>
      <c r="AC476" s="366"/>
      <c r="AD476" s="367"/>
      <c r="AE476" s="368"/>
    </row>
    <row r="477" spans="1:31" s="369" customFormat="1" ht="29.25" customHeight="1" x14ac:dyDescent="0.25">
      <c r="A477" s="2"/>
      <c r="B477" s="2"/>
      <c r="C477" s="2"/>
      <c r="D477" s="2"/>
      <c r="E477" s="2"/>
      <c r="F477" s="2"/>
      <c r="G477" s="2"/>
      <c r="H477" s="2"/>
      <c r="I477" s="2"/>
      <c r="J477" s="629"/>
      <c r="K477" s="629"/>
      <c r="L477" s="629"/>
      <c r="M477" s="629"/>
      <c r="N477" s="629"/>
      <c r="O477" s="629"/>
      <c r="P477" s="629"/>
      <c r="Q477" s="2"/>
      <c r="R477" s="366"/>
      <c r="S477" s="366"/>
      <c r="T477" s="366"/>
      <c r="U477" s="366"/>
      <c r="V477" s="366"/>
      <c r="W477" s="366"/>
      <c r="X477" s="367"/>
      <c r="Y477" s="366"/>
      <c r="Z477" s="367"/>
      <c r="AA477" s="366"/>
      <c r="AB477" s="367"/>
      <c r="AC477" s="366"/>
      <c r="AD477" s="367"/>
      <c r="AE477" s="368"/>
    </row>
    <row r="478" spans="1:31" s="369" customFormat="1" ht="29.25" customHeight="1" x14ac:dyDescent="0.25">
      <c r="A478" s="2"/>
      <c r="B478" s="2"/>
      <c r="C478" s="2"/>
      <c r="D478" s="2"/>
      <c r="E478" s="2"/>
      <c r="F478" s="2"/>
      <c r="G478" s="2"/>
      <c r="H478" s="2"/>
      <c r="I478" s="2"/>
      <c r="J478" s="629"/>
      <c r="K478" s="629"/>
      <c r="L478" s="629"/>
      <c r="M478" s="629"/>
      <c r="N478" s="629"/>
      <c r="O478" s="629"/>
      <c r="P478" s="629"/>
      <c r="Q478" s="2"/>
      <c r="R478" s="366"/>
      <c r="S478" s="366"/>
      <c r="T478" s="366"/>
      <c r="U478" s="366"/>
      <c r="V478" s="366"/>
      <c r="W478" s="366"/>
      <c r="X478" s="367"/>
      <c r="Y478" s="366"/>
      <c r="Z478" s="367"/>
      <c r="AA478" s="366"/>
      <c r="AB478" s="367"/>
      <c r="AC478" s="366"/>
      <c r="AD478" s="367"/>
      <c r="AE478" s="368"/>
    </row>
    <row r="479" spans="1:31" s="369" customFormat="1" ht="29.25" customHeight="1" x14ac:dyDescent="0.25">
      <c r="A479" s="2"/>
      <c r="B479" s="2"/>
      <c r="C479" s="2"/>
      <c r="D479" s="2"/>
      <c r="E479" s="2"/>
      <c r="F479" s="2"/>
      <c r="G479" s="2"/>
      <c r="H479" s="2"/>
      <c r="I479" s="2"/>
      <c r="J479" s="629"/>
      <c r="K479" s="629"/>
      <c r="L479" s="629"/>
      <c r="M479" s="629"/>
      <c r="N479" s="629"/>
      <c r="O479" s="629"/>
      <c r="P479" s="629"/>
      <c r="Q479" s="2"/>
      <c r="R479" s="366"/>
      <c r="S479" s="366"/>
      <c r="T479" s="366"/>
      <c r="U479" s="366"/>
      <c r="V479" s="366"/>
      <c r="W479" s="366"/>
      <c r="X479" s="367"/>
      <c r="Y479" s="366"/>
      <c r="Z479" s="367"/>
      <c r="AA479" s="366"/>
      <c r="AB479" s="367"/>
      <c r="AC479" s="366"/>
      <c r="AD479" s="367"/>
      <c r="AE479" s="368"/>
    </row>
    <row r="480" spans="1:31" s="369" customFormat="1" ht="29.25" customHeight="1" x14ac:dyDescent="0.25">
      <c r="A480" s="2"/>
      <c r="B480" s="2"/>
      <c r="C480" s="2"/>
      <c r="D480" s="2"/>
      <c r="E480" s="2"/>
      <c r="F480" s="2"/>
      <c r="G480" s="2"/>
      <c r="H480" s="2"/>
      <c r="I480" s="2"/>
      <c r="J480" s="629"/>
      <c r="K480" s="629"/>
      <c r="L480" s="629"/>
      <c r="M480" s="629"/>
      <c r="N480" s="629"/>
      <c r="O480" s="629"/>
      <c r="P480" s="629"/>
      <c r="Q480" s="2"/>
      <c r="R480" s="366"/>
      <c r="S480" s="366"/>
      <c r="T480" s="366"/>
      <c r="U480" s="366"/>
      <c r="V480" s="366"/>
      <c r="W480" s="366"/>
      <c r="X480" s="367"/>
      <c r="Y480" s="366"/>
      <c r="Z480" s="367"/>
      <c r="AA480" s="366"/>
      <c r="AB480" s="367"/>
      <c r="AC480" s="366"/>
      <c r="AD480" s="367"/>
      <c r="AE480" s="368"/>
    </row>
    <row r="481" spans="1:31" s="369" customFormat="1" ht="29.25" customHeight="1" x14ac:dyDescent="0.25">
      <c r="A481" s="2"/>
      <c r="B481" s="2"/>
      <c r="C481" s="2"/>
      <c r="D481" s="2"/>
      <c r="E481" s="2"/>
      <c r="F481" s="2"/>
      <c r="G481" s="2"/>
      <c r="H481" s="2"/>
      <c r="I481" s="2"/>
      <c r="J481" s="629"/>
      <c r="K481" s="629"/>
      <c r="L481" s="629"/>
      <c r="M481" s="629"/>
      <c r="N481" s="629"/>
      <c r="O481" s="629"/>
      <c r="P481" s="629"/>
      <c r="Q481" s="2"/>
      <c r="R481" s="366"/>
      <c r="S481" s="366"/>
      <c r="T481" s="366"/>
      <c r="U481" s="366"/>
      <c r="V481" s="366"/>
      <c r="W481" s="366"/>
      <c r="X481" s="367"/>
      <c r="Y481" s="366"/>
      <c r="Z481" s="367"/>
      <c r="AA481" s="366"/>
      <c r="AB481" s="367"/>
      <c r="AC481" s="366"/>
      <c r="AD481" s="367"/>
      <c r="AE481" s="368"/>
    </row>
    <row r="482" spans="1:31" s="369" customFormat="1" ht="29.25" customHeight="1" x14ac:dyDescent="0.25">
      <c r="A482" s="2"/>
      <c r="B482" s="2"/>
      <c r="C482" s="2"/>
      <c r="D482" s="2"/>
      <c r="E482" s="2"/>
      <c r="F482" s="2"/>
      <c r="G482" s="2"/>
      <c r="H482" s="2"/>
      <c r="I482" s="2"/>
      <c r="J482" s="629"/>
      <c r="K482" s="629"/>
      <c r="L482" s="629"/>
      <c r="M482" s="629"/>
      <c r="N482" s="629"/>
      <c r="O482" s="629"/>
      <c r="P482" s="629"/>
      <c r="Q482" s="2"/>
      <c r="R482" s="366"/>
      <c r="S482" s="366"/>
      <c r="T482" s="366"/>
      <c r="U482" s="366"/>
      <c r="V482" s="366"/>
      <c r="W482" s="366"/>
      <c r="X482" s="367"/>
      <c r="Y482" s="366"/>
      <c r="Z482" s="367"/>
      <c r="AA482" s="366"/>
      <c r="AB482" s="367"/>
      <c r="AC482" s="366"/>
      <c r="AD482" s="367"/>
      <c r="AE482" s="368"/>
    </row>
    <row r="483" spans="1:31" s="369" customFormat="1" ht="29.25" customHeight="1" x14ac:dyDescent="0.25">
      <c r="A483" s="2"/>
      <c r="B483" s="2"/>
      <c r="C483" s="2"/>
      <c r="D483" s="2"/>
      <c r="E483" s="2"/>
      <c r="F483" s="2"/>
      <c r="G483" s="2"/>
      <c r="H483" s="2"/>
      <c r="I483" s="2"/>
      <c r="J483" s="629"/>
      <c r="K483" s="629"/>
      <c r="L483" s="629"/>
      <c r="M483" s="629"/>
      <c r="N483" s="629"/>
      <c r="O483" s="629"/>
      <c r="P483" s="629"/>
      <c r="Q483" s="2"/>
      <c r="R483" s="366"/>
      <c r="S483" s="366"/>
      <c r="T483" s="366"/>
      <c r="U483" s="366"/>
      <c r="V483" s="366"/>
      <c r="W483" s="366"/>
      <c r="X483" s="367"/>
      <c r="Y483" s="366"/>
      <c r="Z483" s="367"/>
      <c r="AA483" s="366"/>
      <c r="AB483" s="367"/>
      <c r="AC483" s="366"/>
      <c r="AD483" s="367"/>
      <c r="AE483" s="368"/>
    </row>
    <row r="484" spans="1:31" s="369" customFormat="1" ht="29.25" customHeight="1" x14ac:dyDescent="0.25">
      <c r="A484" s="2"/>
      <c r="B484" s="2"/>
      <c r="C484" s="2"/>
      <c r="D484" s="2"/>
      <c r="E484" s="2"/>
      <c r="F484" s="2"/>
      <c r="G484" s="2"/>
      <c r="H484" s="2"/>
      <c r="I484" s="2"/>
      <c r="J484" s="629"/>
      <c r="K484" s="629"/>
      <c r="L484" s="629"/>
      <c r="M484" s="629"/>
      <c r="N484" s="629"/>
      <c r="O484" s="629"/>
      <c r="P484" s="629"/>
      <c r="Q484" s="2"/>
      <c r="R484" s="366"/>
      <c r="S484" s="366"/>
      <c r="T484" s="366"/>
      <c r="U484" s="366"/>
      <c r="V484" s="366"/>
      <c r="W484" s="366"/>
      <c r="X484" s="367"/>
      <c r="Y484" s="366"/>
      <c r="Z484" s="367"/>
      <c r="AA484" s="366"/>
      <c r="AB484" s="367"/>
      <c r="AC484" s="366"/>
      <c r="AD484" s="367"/>
      <c r="AE484" s="368"/>
    </row>
    <row r="485" spans="1:31" s="369" customFormat="1" ht="29.25" customHeight="1" x14ac:dyDescent="0.25">
      <c r="A485" s="2"/>
      <c r="B485" s="2"/>
      <c r="C485" s="2"/>
      <c r="D485" s="2"/>
      <c r="E485" s="2"/>
      <c r="F485" s="2"/>
      <c r="G485" s="2"/>
      <c r="H485" s="2"/>
      <c r="I485" s="2"/>
      <c r="J485" s="629"/>
      <c r="K485" s="629"/>
      <c r="L485" s="629"/>
      <c r="M485" s="629"/>
      <c r="N485" s="629"/>
      <c r="O485" s="629"/>
      <c r="P485" s="629"/>
      <c r="Q485" s="2"/>
      <c r="R485" s="366"/>
      <c r="S485" s="366"/>
      <c r="T485" s="366"/>
      <c r="U485" s="366"/>
      <c r="V485" s="366"/>
      <c r="W485" s="366"/>
      <c r="X485" s="367"/>
      <c r="Y485" s="366"/>
      <c r="Z485" s="367"/>
      <c r="AA485" s="366"/>
      <c r="AB485" s="367"/>
      <c r="AC485" s="366"/>
      <c r="AD485" s="367"/>
      <c r="AE485" s="368"/>
    </row>
    <row r="486" spans="1:31" s="369" customFormat="1" ht="29.25" customHeight="1" x14ac:dyDescent="0.25">
      <c r="A486" s="2"/>
      <c r="B486" s="2"/>
      <c r="C486" s="2"/>
      <c r="D486" s="2"/>
      <c r="E486" s="2"/>
      <c r="F486" s="2"/>
      <c r="G486" s="2"/>
      <c r="H486" s="2"/>
      <c r="I486" s="2"/>
      <c r="J486" s="629"/>
      <c r="K486" s="629"/>
      <c r="L486" s="629"/>
      <c r="M486" s="629"/>
      <c r="N486" s="629"/>
      <c r="O486" s="629"/>
      <c r="P486" s="629"/>
      <c r="Q486" s="2"/>
      <c r="R486" s="366"/>
      <c r="S486" s="366"/>
      <c r="T486" s="366"/>
      <c r="U486" s="366"/>
      <c r="V486" s="366"/>
      <c r="W486" s="366"/>
      <c r="X486" s="367"/>
      <c r="Y486" s="366"/>
      <c r="Z486" s="367"/>
      <c r="AA486" s="366"/>
      <c r="AB486" s="367"/>
      <c r="AC486" s="366"/>
      <c r="AD486" s="367"/>
      <c r="AE486" s="368"/>
    </row>
    <row r="487" spans="1:31" s="369" customFormat="1" ht="29.25" customHeight="1" x14ac:dyDescent="0.25">
      <c r="A487" s="2"/>
      <c r="B487" s="2"/>
      <c r="C487" s="2"/>
      <c r="D487" s="2"/>
      <c r="E487" s="2"/>
      <c r="F487" s="2"/>
      <c r="G487" s="2"/>
      <c r="H487" s="2"/>
      <c r="I487" s="2"/>
      <c r="J487" s="629"/>
      <c r="K487" s="629"/>
      <c r="L487" s="629"/>
      <c r="M487" s="629"/>
      <c r="N487" s="629"/>
      <c r="O487" s="629"/>
      <c r="P487" s="629"/>
      <c r="Q487" s="2"/>
      <c r="R487" s="366"/>
      <c r="S487" s="366"/>
      <c r="T487" s="366"/>
      <c r="U487" s="366"/>
      <c r="V487" s="366"/>
      <c r="W487" s="366"/>
      <c r="X487" s="367"/>
      <c r="Y487" s="366"/>
      <c r="Z487" s="367"/>
      <c r="AA487" s="366"/>
      <c r="AB487" s="367"/>
      <c r="AC487" s="366"/>
      <c r="AD487" s="367"/>
      <c r="AE487" s="368"/>
    </row>
    <row r="488" spans="1:31" s="369" customFormat="1" ht="29.25" customHeight="1" x14ac:dyDescent="0.25">
      <c r="A488" s="2"/>
      <c r="B488" s="2"/>
      <c r="C488" s="2"/>
      <c r="D488" s="2"/>
      <c r="E488" s="2"/>
      <c r="F488" s="2"/>
      <c r="G488" s="2"/>
      <c r="H488" s="2"/>
      <c r="I488" s="2"/>
      <c r="J488" s="629"/>
      <c r="K488" s="629"/>
      <c r="L488" s="629"/>
      <c r="M488" s="629"/>
      <c r="N488" s="629"/>
      <c r="O488" s="629"/>
      <c r="P488" s="629"/>
      <c r="Q488" s="2"/>
      <c r="R488" s="366"/>
      <c r="S488" s="366"/>
      <c r="T488" s="366"/>
      <c r="U488" s="366"/>
      <c r="V488" s="366"/>
      <c r="W488" s="366"/>
      <c r="X488" s="367"/>
      <c r="Y488" s="366"/>
      <c r="Z488" s="367"/>
      <c r="AA488" s="366"/>
      <c r="AB488" s="367"/>
      <c r="AC488" s="366"/>
      <c r="AD488" s="367"/>
      <c r="AE488" s="368"/>
    </row>
    <row r="489" spans="1:31" s="369" customFormat="1" ht="29.25" customHeight="1" x14ac:dyDescent="0.25">
      <c r="A489" s="2"/>
      <c r="B489" s="2"/>
      <c r="C489" s="2"/>
      <c r="D489" s="2"/>
      <c r="E489" s="2"/>
      <c r="F489" s="2"/>
      <c r="G489" s="2"/>
      <c r="H489" s="2"/>
      <c r="I489" s="2"/>
      <c r="J489" s="629"/>
      <c r="K489" s="629"/>
      <c r="L489" s="629"/>
      <c r="M489" s="629"/>
      <c r="N489" s="629"/>
      <c r="O489" s="629"/>
      <c r="P489" s="629"/>
      <c r="Q489" s="2"/>
      <c r="R489" s="366"/>
      <c r="S489" s="366"/>
      <c r="T489" s="366"/>
      <c r="U489" s="366"/>
      <c r="V489" s="366"/>
      <c r="W489" s="366"/>
      <c r="X489" s="367"/>
      <c r="Y489" s="366"/>
      <c r="Z489" s="367"/>
      <c r="AA489" s="366"/>
      <c r="AB489" s="367"/>
      <c r="AC489" s="366"/>
      <c r="AD489" s="367"/>
      <c r="AE489" s="368"/>
    </row>
    <row r="490" spans="1:31" s="369" customFormat="1" ht="29.25" customHeight="1" x14ac:dyDescent="0.25">
      <c r="A490" s="2"/>
      <c r="B490" s="2"/>
      <c r="C490" s="2"/>
      <c r="D490" s="2"/>
      <c r="E490" s="2"/>
      <c r="F490" s="2"/>
      <c r="G490" s="2"/>
      <c r="H490" s="2"/>
      <c r="I490" s="2"/>
      <c r="J490" s="629"/>
      <c r="K490" s="629"/>
      <c r="L490" s="629"/>
      <c r="M490" s="629"/>
      <c r="N490" s="629"/>
      <c r="O490" s="629"/>
      <c r="P490" s="629"/>
      <c r="Q490" s="2"/>
      <c r="R490" s="366"/>
      <c r="S490" s="366"/>
      <c r="T490" s="366"/>
      <c r="U490" s="366"/>
      <c r="V490" s="366"/>
      <c r="W490" s="366"/>
      <c r="X490" s="367"/>
      <c r="Y490" s="366"/>
      <c r="Z490" s="367"/>
      <c r="AA490" s="366"/>
      <c r="AB490" s="367"/>
      <c r="AC490" s="366"/>
      <c r="AD490" s="367"/>
      <c r="AE490" s="368"/>
    </row>
    <row r="491" spans="1:31" s="369" customFormat="1" ht="29.25" customHeight="1" x14ac:dyDescent="0.25">
      <c r="A491" s="2"/>
      <c r="B491" s="2"/>
      <c r="C491" s="2"/>
      <c r="D491" s="2"/>
      <c r="E491" s="2"/>
      <c r="F491" s="2"/>
      <c r="G491" s="2"/>
      <c r="H491" s="2"/>
      <c r="I491" s="2"/>
      <c r="J491" s="629"/>
      <c r="K491" s="629"/>
      <c r="L491" s="629"/>
      <c r="M491" s="629"/>
      <c r="N491" s="629"/>
      <c r="O491" s="629"/>
      <c r="P491" s="629"/>
      <c r="Q491" s="2"/>
      <c r="R491" s="366"/>
      <c r="S491" s="366"/>
      <c r="T491" s="366"/>
      <c r="U491" s="366"/>
      <c r="V491" s="366"/>
      <c r="W491" s="366"/>
      <c r="X491" s="367"/>
      <c r="Y491" s="366"/>
      <c r="Z491" s="367"/>
      <c r="AA491" s="366"/>
      <c r="AB491" s="367"/>
      <c r="AC491" s="366"/>
      <c r="AD491" s="367"/>
      <c r="AE491" s="368"/>
    </row>
    <row r="492" spans="1:31" s="369" customFormat="1" ht="29.25" customHeight="1" x14ac:dyDescent="0.25">
      <c r="A492" s="2"/>
      <c r="B492" s="2"/>
      <c r="C492" s="2"/>
      <c r="D492" s="2"/>
      <c r="E492" s="2"/>
      <c r="F492" s="2"/>
      <c r="G492" s="2"/>
      <c r="H492" s="2"/>
      <c r="I492" s="2"/>
      <c r="J492" s="629"/>
      <c r="K492" s="629"/>
      <c r="L492" s="629"/>
      <c r="M492" s="629"/>
      <c r="N492" s="629"/>
      <c r="O492" s="629"/>
      <c r="P492" s="629"/>
      <c r="Q492" s="2"/>
      <c r="R492" s="366"/>
      <c r="S492" s="366"/>
      <c r="T492" s="366"/>
      <c r="U492" s="366"/>
      <c r="V492" s="366"/>
      <c r="W492" s="366"/>
      <c r="X492" s="367"/>
      <c r="Y492" s="366"/>
      <c r="Z492" s="367"/>
      <c r="AA492" s="366"/>
      <c r="AB492" s="367"/>
      <c r="AC492" s="366"/>
      <c r="AD492" s="367"/>
      <c r="AE492" s="368"/>
    </row>
    <row r="493" spans="1:31" s="369" customFormat="1" ht="29.25" customHeight="1" x14ac:dyDescent="0.25">
      <c r="A493" s="2"/>
      <c r="B493" s="2"/>
      <c r="C493" s="2"/>
      <c r="D493" s="2"/>
      <c r="E493" s="2"/>
      <c r="F493" s="2"/>
      <c r="G493" s="2"/>
      <c r="H493" s="2"/>
      <c r="I493" s="2"/>
      <c r="J493" s="629"/>
      <c r="K493" s="629"/>
      <c r="L493" s="629"/>
      <c r="M493" s="629"/>
      <c r="N493" s="629"/>
      <c r="O493" s="629"/>
      <c r="P493" s="629"/>
      <c r="Q493" s="2"/>
      <c r="R493" s="366"/>
      <c r="S493" s="366"/>
      <c r="T493" s="366"/>
      <c r="U493" s="366"/>
      <c r="V493" s="366"/>
      <c r="W493" s="366"/>
      <c r="X493" s="367"/>
      <c r="Y493" s="366"/>
      <c r="Z493" s="367"/>
      <c r="AA493" s="366"/>
      <c r="AB493" s="367"/>
      <c r="AC493" s="366"/>
      <c r="AD493" s="367"/>
      <c r="AE493" s="368"/>
    </row>
    <row r="494" spans="1:31" s="369" customFormat="1" ht="29.25" customHeight="1" x14ac:dyDescent="0.25">
      <c r="A494" s="2"/>
      <c r="B494" s="2"/>
      <c r="C494" s="2"/>
      <c r="D494" s="2"/>
      <c r="E494" s="2"/>
      <c r="F494" s="2"/>
      <c r="G494" s="2"/>
      <c r="H494" s="2"/>
      <c r="I494" s="2"/>
      <c r="J494" s="629"/>
      <c r="K494" s="629"/>
      <c r="L494" s="629"/>
      <c r="M494" s="629"/>
      <c r="N494" s="629"/>
      <c r="O494" s="629"/>
      <c r="P494" s="629"/>
      <c r="Q494" s="2"/>
      <c r="R494" s="366"/>
      <c r="S494" s="366"/>
      <c r="T494" s="366"/>
      <c r="U494" s="366"/>
      <c r="V494" s="366"/>
      <c r="W494" s="366"/>
      <c r="X494" s="367"/>
      <c r="Y494" s="366"/>
      <c r="Z494" s="367"/>
      <c r="AA494" s="366"/>
      <c r="AB494" s="367"/>
      <c r="AC494" s="366"/>
      <c r="AD494" s="367"/>
      <c r="AE494" s="368"/>
    </row>
    <row r="495" spans="1:31" s="369" customFormat="1" ht="29.25" customHeight="1" x14ac:dyDescent="0.25">
      <c r="A495" s="2"/>
      <c r="B495" s="2"/>
      <c r="C495" s="2"/>
      <c r="D495" s="2"/>
      <c r="E495" s="2"/>
      <c r="F495" s="2"/>
      <c r="G495" s="2"/>
      <c r="H495" s="2"/>
      <c r="I495" s="2"/>
      <c r="J495" s="629"/>
      <c r="K495" s="629"/>
      <c r="L495" s="629"/>
      <c r="M495" s="629"/>
      <c r="N495" s="629"/>
      <c r="O495" s="629"/>
      <c r="P495" s="629"/>
      <c r="Q495" s="2"/>
      <c r="R495" s="366"/>
      <c r="S495" s="366"/>
      <c r="T495" s="366"/>
      <c r="U495" s="366"/>
      <c r="V495" s="366"/>
      <c r="W495" s="366"/>
      <c r="X495" s="367"/>
      <c r="Y495" s="366"/>
      <c r="Z495" s="367"/>
      <c r="AA495" s="366"/>
      <c r="AB495" s="367"/>
      <c r="AC495" s="366"/>
      <c r="AD495" s="367"/>
      <c r="AE495" s="368"/>
    </row>
    <row r="496" spans="1:31" s="369" customFormat="1" ht="29.25" customHeight="1" x14ac:dyDescent="0.25">
      <c r="A496" s="2"/>
      <c r="B496" s="2"/>
      <c r="C496" s="2"/>
      <c r="D496" s="2"/>
      <c r="E496" s="2"/>
      <c r="F496" s="2"/>
      <c r="G496" s="2"/>
      <c r="H496" s="2"/>
      <c r="I496" s="2"/>
      <c r="J496" s="629"/>
      <c r="K496" s="629"/>
      <c r="L496" s="629"/>
      <c r="M496" s="629"/>
      <c r="N496" s="629"/>
      <c r="O496" s="629"/>
      <c r="P496" s="629"/>
      <c r="Q496" s="2"/>
      <c r="R496" s="366"/>
      <c r="S496" s="366"/>
      <c r="T496" s="366"/>
      <c r="U496" s="366"/>
      <c r="V496" s="366"/>
      <c r="W496" s="366"/>
      <c r="X496" s="367"/>
      <c r="Y496" s="366"/>
      <c r="Z496" s="367"/>
      <c r="AA496" s="366"/>
      <c r="AB496" s="367"/>
      <c r="AC496" s="366"/>
      <c r="AD496" s="367"/>
      <c r="AE496" s="368"/>
    </row>
    <row r="497" spans="1:31" s="369" customFormat="1" ht="29.25" customHeight="1" x14ac:dyDescent="0.25">
      <c r="A497" s="2"/>
      <c r="B497" s="2"/>
      <c r="C497" s="2"/>
      <c r="D497" s="2"/>
      <c r="E497" s="2"/>
      <c r="F497" s="2"/>
      <c r="G497" s="2"/>
      <c r="H497" s="2"/>
      <c r="I497" s="2"/>
      <c r="J497" s="629"/>
      <c r="K497" s="629"/>
      <c r="L497" s="629"/>
      <c r="M497" s="629"/>
      <c r="N497" s="629"/>
      <c r="O497" s="629"/>
      <c r="P497" s="629"/>
      <c r="Q497" s="2"/>
      <c r="R497" s="366"/>
      <c r="S497" s="366"/>
      <c r="T497" s="366"/>
      <c r="U497" s="366"/>
      <c r="V497" s="366"/>
      <c r="W497" s="366"/>
      <c r="X497" s="367"/>
      <c r="Y497" s="366"/>
      <c r="Z497" s="367"/>
      <c r="AA497" s="366"/>
      <c r="AB497" s="367"/>
      <c r="AC497" s="366"/>
      <c r="AD497" s="367"/>
      <c r="AE497" s="368"/>
    </row>
    <row r="498" spans="1:31" s="369" customFormat="1" ht="29.25" customHeight="1" x14ac:dyDescent="0.25">
      <c r="A498" s="2"/>
      <c r="B498" s="2"/>
      <c r="C498" s="2"/>
      <c r="D498" s="2"/>
      <c r="E498" s="2"/>
      <c r="F498" s="2"/>
      <c r="G498" s="2"/>
      <c r="H498" s="2"/>
      <c r="I498" s="2"/>
      <c r="J498" s="629"/>
      <c r="K498" s="629"/>
      <c r="L498" s="629"/>
      <c r="M498" s="629"/>
      <c r="N498" s="629"/>
      <c r="O498" s="629"/>
      <c r="P498" s="629"/>
      <c r="Q498" s="2"/>
      <c r="R498" s="366"/>
      <c r="S498" s="366"/>
      <c r="T498" s="366"/>
      <c r="U498" s="366"/>
      <c r="V498" s="366"/>
      <c r="W498" s="366"/>
      <c r="X498" s="367"/>
      <c r="Y498" s="366"/>
      <c r="Z498" s="367"/>
      <c r="AA498" s="366"/>
      <c r="AB498" s="367"/>
      <c r="AC498" s="366"/>
      <c r="AD498" s="367"/>
      <c r="AE498" s="368"/>
    </row>
    <row r="499" spans="1:31" s="369" customFormat="1" ht="29.25" customHeight="1" x14ac:dyDescent="0.25">
      <c r="A499" s="2"/>
      <c r="B499" s="2"/>
      <c r="C499" s="2"/>
      <c r="D499" s="2"/>
      <c r="E499" s="2"/>
      <c r="F499" s="2"/>
      <c r="G499" s="2"/>
      <c r="H499" s="2"/>
      <c r="I499" s="2"/>
      <c r="J499" s="629"/>
      <c r="K499" s="629"/>
      <c r="L499" s="629"/>
      <c r="M499" s="629"/>
      <c r="N499" s="629"/>
      <c r="O499" s="629"/>
      <c r="P499" s="629"/>
      <c r="Q499" s="2"/>
      <c r="R499" s="366"/>
      <c r="S499" s="366"/>
      <c r="T499" s="366"/>
      <c r="U499" s="366"/>
      <c r="V499" s="366"/>
      <c r="W499" s="366"/>
      <c r="X499" s="367"/>
      <c r="Y499" s="366"/>
      <c r="Z499" s="367"/>
      <c r="AA499" s="366"/>
      <c r="AB499" s="367"/>
      <c r="AC499" s="366"/>
      <c r="AD499" s="367"/>
      <c r="AE499" s="368"/>
    </row>
    <row r="500" spans="1:31" s="369" customFormat="1" ht="29.25" customHeight="1" x14ac:dyDescent="0.25">
      <c r="A500" s="2"/>
      <c r="B500" s="2"/>
      <c r="C500" s="2"/>
      <c r="D500" s="2"/>
      <c r="E500" s="2"/>
      <c r="F500" s="2"/>
      <c r="G500" s="2"/>
      <c r="H500" s="2"/>
      <c r="I500" s="2"/>
      <c r="J500" s="629"/>
      <c r="K500" s="629"/>
      <c r="L500" s="629"/>
      <c r="M500" s="629"/>
      <c r="N500" s="629"/>
      <c r="O500" s="629"/>
      <c r="P500" s="629"/>
      <c r="Q500" s="2"/>
      <c r="R500" s="366"/>
      <c r="S500" s="366"/>
      <c r="T500" s="366"/>
      <c r="U500" s="366"/>
      <c r="V500" s="366"/>
      <c r="W500" s="366"/>
      <c r="X500" s="367"/>
      <c r="Y500" s="366"/>
      <c r="Z500" s="367"/>
      <c r="AA500" s="366"/>
      <c r="AB500" s="367"/>
      <c r="AC500" s="366"/>
      <c r="AD500" s="367"/>
      <c r="AE500" s="368"/>
    </row>
    <row r="501" spans="1:31" s="369" customFormat="1" ht="29.25" customHeight="1" x14ac:dyDescent="0.25">
      <c r="A501" s="2"/>
      <c r="B501" s="2"/>
      <c r="C501" s="2"/>
      <c r="D501" s="2"/>
      <c r="E501" s="2"/>
      <c r="F501" s="2"/>
      <c r="G501" s="2"/>
      <c r="H501" s="2"/>
      <c r="I501" s="2"/>
      <c r="J501" s="629"/>
      <c r="K501" s="629"/>
      <c r="L501" s="629"/>
      <c r="M501" s="629"/>
      <c r="N501" s="629"/>
      <c r="O501" s="629"/>
      <c r="P501" s="629"/>
      <c r="Q501" s="2"/>
      <c r="R501" s="366"/>
      <c r="S501" s="366"/>
      <c r="T501" s="366"/>
      <c r="U501" s="366"/>
      <c r="V501" s="366"/>
      <c r="W501" s="366"/>
      <c r="X501" s="367"/>
      <c r="Y501" s="366"/>
      <c r="Z501" s="367"/>
      <c r="AA501" s="366"/>
      <c r="AB501" s="367"/>
      <c r="AC501" s="366"/>
      <c r="AD501" s="367"/>
      <c r="AE501" s="368"/>
    </row>
    <row r="502" spans="1:31" s="369" customFormat="1" ht="29.25" customHeight="1" x14ac:dyDescent="0.25">
      <c r="A502" s="2"/>
      <c r="B502" s="2"/>
      <c r="C502" s="2"/>
      <c r="D502" s="2"/>
      <c r="E502" s="2"/>
      <c r="F502" s="2"/>
      <c r="G502" s="2"/>
      <c r="H502" s="2"/>
      <c r="I502" s="2"/>
      <c r="J502" s="629"/>
      <c r="K502" s="629"/>
      <c r="L502" s="629"/>
      <c r="M502" s="629"/>
      <c r="N502" s="629"/>
      <c r="O502" s="629"/>
      <c r="P502" s="629"/>
      <c r="Q502" s="2"/>
      <c r="R502" s="366"/>
      <c r="S502" s="366"/>
      <c r="T502" s="366"/>
      <c r="U502" s="366"/>
      <c r="V502" s="366"/>
      <c r="W502" s="366"/>
      <c r="X502" s="367"/>
      <c r="Y502" s="366"/>
      <c r="Z502" s="367"/>
      <c r="AA502" s="366"/>
      <c r="AB502" s="367"/>
      <c r="AC502" s="366"/>
      <c r="AD502" s="367"/>
      <c r="AE502" s="368"/>
    </row>
    <row r="503" spans="1:31" s="369" customFormat="1" ht="29.25" customHeight="1" x14ac:dyDescent="0.25">
      <c r="A503" s="2"/>
      <c r="B503" s="2"/>
      <c r="C503" s="2"/>
      <c r="D503" s="2"/>
      <c r="E503" s="2"/>
      <c r="F503" s="2"/>
      <c r="G503" s="2"/>
      <c r="H503" s="2"/>
      <c r="I503" s="2"/>
      <c r="J503" s="629"/>
      <c r="K503" s="629"/>
      <c r="L503" s="629"/>
      <c r="M503" s="629"/>
      <c r="N503" s="629"/>
      <c r="O503" s="629"/>
      <c r="P503" s="629"/>
      <c r="Q503" s="2"/>
      <c r="R503" s="366"/>
      <c r="S503" s="366"/>
      <c r="T503" s="366"/>
      <c r="U503" s="366"/>
      <c r="V503" s="366"/>
      <c r="W503" s="366"/>
      <c r="X503" s="367"/>
      <c r="Y503" s="366"/>
      <c r="Z503" s="367"/>
      <c r="AA503" s="366"/>
      <c r="AB503" s="367"/>
      <c r="AC503" s="366"/>
      <c r="AD503" s="367"/>
      <c r="AE503" s="368"/>
    </row>
    <row r="504" spans="1:31" s="369" customFormat="1" ht="29.25" customHeight="1" x14ac:dyDescent="0.25">
      <c r="A504" s="2"/>
      <c r="B504" s="2"/>
      <c r="C504" s="2"/>
      <c r="D504" s="2"/>
      <c r="E504" s="2"/>
      <c r="F504" s="2"/>
      <c r="G504" s="2"/>
      <c r="H504" s="2"/>
      <c r="I504" s="2"/>
      <c r="J504" s="629"/>
      <c r="K504" s="629"/>
      <c r="L504" s="629"/>
      <c r="M504" s="629"/>
      <c r="N504" s="629"/>
      <c r="O504" s="629"/>
      <c r="P504" s="629"/>
      <c r="Q504" s="2"/>
      <c r="R504" s="366"/>
      <c r="S504" s="366"/>
      <c r="T504" s="366"/>
      <c r="U504" s="366"/>
      <c r="V504" s="366"/>
      <c r="W504" s="366"/>
      <c r="X504" s="367"/>
      <c r="Y504" s="366"/>
      <c r="Z504" s="367"/>
      <c r="AA504" s="366"/>
      <c r="AB504" s="367"/>
      <c r="AC504" s="366"/>
      <c r="AD504" s="367"/>
      <c r="AE504" s="368"/>
    </row>
    <row r="505" spans="1:31" s="369" customFormat="1" ht="29.25" customHeight="1" x14ac:dyDescent="0.25">
      <c r="A505" s="2"/>
      <c r="B505" s="2"/>
      <c r="C505" s="2"/>
      <c r="D505" s="2"/>
      <c r="E505" s="2"/>
      <c r="F505" s="2"/>
      <c r="G505" s="2"/>
      <c r="H505" s="2"/>
      <c r="I505" s="2"/>
      <c r="J505" s="629"/>
      <c r="K505" s="629"/>
      <c r="L505" s="629"/>
      <c r="M505" s="629"/>
      <c r="N505" s="629"/>
      <c r="O505" s="629"/>
      <c r="P505" s="629"/>
      <c r="Q505" s="2"/>
      <c r="R505" s="366"/>
      <c r="S505" s="366"/>
      <c r="T505" s="366"/>
      <c r="U505" s="366"/>
      <c r="V505" s="366"/>
      <c r="W505" s="366"/>
      <c r="X505" s="367"/>
      <c r="Y505" s="366"/>
      <c r="Z505" s="367"/>
      <c r="AA505" s="366"/>
      <c r="AB505" s="367"/>
      <c r="AC505" s="366"/>
      <c r="AD505" s="367"/>
      <c r="AE505" s="368"/>
    </row>
    <row r="506" spans="1:31" s="369" customFormat="1" ht="29.25" customHeight="1" x14ac:dyDescent="0.25">
      <c r="A506" s="2"/>
      <c r="B506" s="2"/>
      <c r="C506" s="2"/>
      <c r="D506" s="2"/>
      <c r="E506" s="2"/>
      <c r="F506" s="2"/>
      <c r="G506" s="2"/>
      <c r="H506" s="2"/>
      <c r="I506" s="2"/>
      <c r="J506" s="629"/>
      <c r="K506" s="629"/>
      <c r="L506" s="629"/>
      <c r="M506" s="629"/>
      <c r="N506" s="629"/>
      <c r="O506" s="629"/>
      <c r="P506" s="629"/>
      <c r="Q506" s="2"/>
      <c r="R506" s="366"/>
      <c r="S506" s="366"/>
      <c r="T506" s="366"/>
      <c r="U506" s="366"/>
      <c r="V506" s="366"/>
      <c r="W506" s="366"/>
      <c r="X506" s="367"/>
      <c r="Y506" s="366"/>
      <c r="Z506" s="367"/>
      <c r="AA506" s="366"/>
      <c r="AB506" s="367"/>
      <c r="AC506" s="366"/>
      <c r="AD506" s="367"/>
      <c r="AE506" s="368"/>
    </row>
    <row r="507" spans="1:31" s="369" customFormat="1" ht="29.25" customHeight="1" x14ac:dyDescent="0.25">
      <c r="A507" s="2"/>
      <c r="B507" s="2"/>
      <c r="C507" s="2"/>
      <c r="D507" s="2"/>
      <c r="E507" s="2"/>
      <c r="F507" s="2"/>
      <c r="G507" s="2"/>
      <c r="H507" s="2"/>
      <c r="I507" s="2"/>
      <c r="J507" s="629"/>
      <c r="K507" s="629"/>
      <c r="L507" s="629"/>
      <c r="M507" s="629"/>
      <c r="N507" s="629"/>
      <c r="O507" s="629"/>
      <c r="P507" s="629"/>
      <c r="Q507" s="2"/>
      <c r="R507" s="366"/>
      <c r="S507" s="366"/>
      <c r="T507" s="366"/>
      <c r="U507" s="366"/>
      <c r="V507" s="366"/>
      <c r="W507" s="366"/>
      <c r="X507" s="367"/>
      <c r="Y507" s="366"/>
      <c r="Z507" s="367"/>
      <c r="AA507" s="366"/>
      <c r="AB507" s="367"/>
      <c r="AC507" s="366"/>
      <c r="AD507" s="367"/>
      <c r="AE507" s="368"/>
    </row>
    <row r="508" spans="1:31" s="369" customFormat="1" ht="29.25" customHeight="1" x14ac:dyDescent="0.25">
      <c r="A508" s="2"/>
      <c r="B508" s="2"/>
      <c r="C508" s="2"/>
      <c r="D508" s="2"/>
      <c r="E508" s="2"/>
      <c r="F508" s="2"/>
      <c r="G508" s="2"/>
      <c r="H508" s="2"/>
      <c r="I508" s="2"/>
      <c r="J508" s="629"/>
      <c r="K508" s="629"/>
      <c r="L508" s="629"/>
      <c r="M508" s="629"/>
      <c r="N508" s="629"/>
      <c r="O508" s="629"/>
      <c r="P508" s="629"/>
      <c r="Q508" s="2"/>
      <c r="R508" s="366"/>
      <c r="S508" s="366"/>
      <c r="T508" s="366"/>
      <c r="U508" s="366"/>
      <c r="V508" s="366"/>
      <c r="W508" s="366"/>
      <c r="X508" s="367"/>
      <c r="Y508" s="366"/>
      <c r="Z508" s="367"/>
      <c r="AA508" s="366"/>
      <c r="AB508" s="367"/>
      <c r="AC508" s="366"/>
      <c r="AD508" s="367"/>
      <c r="AE508" s="368"/>
    </row>
    <row r="509" spans="1:31" s="369" customFormat="1" ht="29.25" customHeight="1" x14ac:dyDescent="0.25">
      <c r="A509" s="2"/>
      <c r="B509" s="2"/>
      <c r="C509" s="2"/>
      <c r="D509" s="2"/>
      <c r="E509" s="2"/>
      <c r="F509" s="2"/>
      <c r="G509" s="2"/>
      <c r="H509" s="2"/>
      <c r="I509" s="2"/>
      <c r="J509" s="629"/>
      <c r="K509" s="629"/>
      <c r="L509" s="629"/>
      <c r="M509" s="629"/>
      <c r="N509" s="629"/>
      <c r="O509" s="629"/>
      <c r="P509" s="629"/>
      <c r="Q509" s="2"/>
      <c r="R509" s="366"/>
      <c r="S509" s="366"/>
      <c r="T509" s="366"/>
      <c r="U509" s="366"/>
      <c r="V509" s="366"/>
      <c r="W509" s="366"/>
      <c r="X509" s="367"/>
      <c r="Y509" s="366"/>
      <c r="Z509" s="367"/>
      <c r="AA509" s="366"/>
      <c r="AB509" s="367"/>
      <c r="AC509" s="366"/>
      <c r="AD509" s="367"/>
      <c r="AE509" s="368"/>
    </row>
    <row r="510" spans="1:31" s="369" customFormat="1" ht="29.25" customHeight="1" x14ac:dyDescent="0.25">
      <c r="A510" s="2"/>
      <c r="B510" s="2"/>
      <c r="C510" s="2"/>
      <c r="D510" s="2"/>
      <c r="E510" s="2"/>
      <c r="F510" s="2"/>
      <c r="G510" s="2"/>
      <c r="H510" s="2"/>
      <c r="I510" s="2"/>
      <c r="J510" s="629"/>
      <c r="K510" s="629"/>
      <c r="L510" s="629"/>
      <c r="M510" s="629"/>
      <c r="N510" s="629"/>
      <c r="O510" s="629"/>
      <c r="P510" s="629"/>
      <c r="Q510" s="2"/>
      <c r="R510" s="366"/>
      <c r="S510" s="366"/>
      <c r="T510" s="366"/>
      <c r="U510" s="366"/>
      <c r="V510" s="366"/>
      <c r="W510" s="366"/>
      <c r="X510" s="367"/>
      <c r="Y510" s="366"/>
      <c r="Z510" s="367"/>
      <c r="AA510" s="366"/>
      <c r="AB510" s="367"/>
      <c r="AC510" s="366"/>
      <c r="AD510" s="367"/>
      <c r="AE510" s="368"/>
    </row>
    <row r="511" spans="1:31" s="369" customFormat="1" ht="29.25" customHeight="1" x14ac:dyDescent="0.25">
      <c r="A511" s="2"/>
      <c r="B511" s="2"/>
      <c r="C511" s="2"/>
      <c r="D511" s="2"/>
      <c r="E511" s="2"/>
      <c r="F511" s="2"/>
      <c r="G511" s="2"/>
      <c r="H511" s="2"/>
      <c r="I511" s="2"/>
      <c r="J511" s="629"/>
      <c r="K511" s="629"/>
      <c r="L511" s="629"/>
      <c r="M511" s="629"/>
      <c r="N511" s="629"/>
      <c r="O511" s="629"/>
      <c r="P511" s="629"/>
      <c r="Q511" s="2"/>
      <c r="R511" s="366"/>
      <c r="S511" s="366"/>
      <c r="T511" s="366"/>
      <c r="U511" s="366"/>
      <c r="V511" s="366"/>
      <c r="W511" s="366"/>
      <c r="X511" s="367"/>
      <c r="Y511" s="366"/>
      <c r="Z511" s="367"/>
      <c r="AA511" s="366"/>
      <c r="AB511" s="367"/>
      <c r="AC511" s="366"/>
      <c r="AD511" s="367"/>
      <c r="AE511" s="368"/>
    </row>
    <row r="512" spans="1:31" s="369" customFormat="1" ht="29.25" customHeight="1" x14ac:dyDescent="0.25">
      <c r="A512" s="2"/>
      <c r="B512" s="2"/>
      <c r="C512" s="2"/>
      <c r="D512" s="2"/>
      <c r="E512" s="2"/>
      <c r="F512" s="2"/>
      <c r="G512" s="2"/>
      <c r="H512" s="2"/>
      <c r="I512" s="2"/>
      <c r="J512" s="629"/>
      <c r="K512" s="629"/>
      <c r="L512" s="629"/>
      <c r="M512" s="629"/>
      <c r="N512" s="629"/>
      <c r="O512" s="629"/>
      <c r="P512" s="629"/>
      <c r="Q512" s="2"/>
      <c r="R512" s="366"/>
      <c r="S512" s="366"/>
      <c r="T512" s="366"/>
      <c r="U512" s="366"/>
      <c r="V512" s="366"/>
      <c r="W512" s="366"/>
      <c r="X512" s="367"/>
      <c r="Y512" s="366"/>
      <c r="Z512" s="367"/>
      <c r="AA512" s="366"/>
      <c r="AB512" s="367"/>
      <c r="AC512" s="366"/>
      <c r="AD512" s="367"/>
      <c r="AE512" s="368"/>
    </row>
    <row r="513" spans="1:31" s="369" customFormat="1" ht="29.25" customHeight="1" x14ac:dyDescent="0.25">
      <c r="A513" s="2"/>
      <c r="B513" s="2"/>
      <c r="C513" s="2"/>
      <c r="D513" s="2"/>
      <c r="E513" s="2"/>
      <c r="F513" s="2"/>
      <c r="G513" s="2"/>
      <c r="H513" s="2"/>
      <c r="I513" s="2"/>
      <c r="J513" s="629"/>
      <c r="K513" s="629"/>
      <c r="L513" s="629"/>
      <c r="M513" s="629"/>
      <c r="N513" s="629"/>
      <c r="O513" s="629"/>
      <c r="P513" s="629"/>
      <c r="Q513" s="2"/>
      <c r="R513" s="366"/>
      <c r="S513" s="366"/>
      <c r="T513" s="366"/>
      <c r="U513" s="366"/>
      <c r="V513" s="366"/>
      <c r="W513" s="366"/>
      <c r="X513" s="367"/>
      <c r="Y513" s="366"/>
      <c r="Z513" s="367"/>
      <c r="AA513" s="366"/>
      <c r="AB513" s="367"/>
      <c r="AC513" s="366"/>
      <c r="AD513" s="367"/>
      <c r="AE513" s="368"/>
    </row>
    <row r="514" spans="1:31" s="369" customFormat="1" ht="29.25" customHeight="1" x14ac:dyDescent="0.25">
      <c r="A514" s="2"/>
      <c r="B514" s="2"/>
      <c r="C514" s="2"/>
      <c r="D514" s="2"/>
      <c r="E514" s="2"/>
      <c r="F514" s="2"/>
      <c r="G514" s="2"/>
      <c r="H514" s="2"/>
      <c r="I514" s="2"/>
      <c r="J514" s="629"/>
      <c r="K514" s="629"/>
      <c r="L514" s="629"/>
      <c r="M514" s="629"/>
      <c r="N514" s="629"/>
      <c r="O514" s="629"/>
      <c r="P514" s="629"/>
      <c r="Q514" s="2"/>
      <c r="R514" s="366"/>
      <c r="S514" s="366"/>
      <c r="T514" s="366"/>
      <c r="U514" s="366"/>
      <c r="V514" s="366"/>
      <c r="W514" s="366"/>
      <c r="X514" s="367"/>
      <c r="Y514" s="366"/>
      <c r="Z514" s="367"/>
      <c r="AA514" s="366"/>
      <c r="AB514" s="367"/>
      <c r="AC514" s="366"/>
      <c r="AD514" s="367"/>
      <c r="AE514" s="368"/>
    </row>
    <row r="515" spans="1:31" s="369" customFormat="1" ht="29.25" customHeight="1" x14ac:dyDescent="0.25">
      <c r="A515" s="2"/>
      <c r="B515" s="2"/>
      <c r="C515" s="2"/>
      <c r="D515" s="2"/>
      <c r="E515" s="2"/>
      <c r="F515" s="2"/>
      <c r="G515" s="2"/>
      <c r="H515" s="2"/>
      <c r="I515" s="2"/>
      <c r="J515" s="629"/>
      <c r="K515" s="629"/>
      <c r="L515" s="629"/>
      <c r="M515" s="629"/>
      <c r="N515" s="629"/>
      <c r="O515" s="629"/>
      <c r="P515" s="629"/>
      <c r="Q515" s="2"/>
      <c r="R515" s="366"/>
      <c r="S515" s="366"/>
      <c r="T515" s="366"/>
      <c r="U515" s="366"/>
      <c r="V515" s="366"/>
      <c r="W515" s="366"/>
      <c r="X515" s="367"/>
      <c r="Y515" s="366"/>
      <c r="Z515" s="367"/>
      <c r="AA515" s="366"/>
      <c r="AB515" s="367"/>
      <c r="AC515" s="366"/>
      <c r="AD515" s="367"/>
      <c r="AE515" s="368"/>
    </row>
    <row r="516" spans="1:31" s="369" customFormat="1" ht="29.25" customHeight="1" x14ac:dyDescent="0.25">
      <c r="A516" s="2"/>
      <c r="B516" s="2"/>
      <c r="C516" s="2"/>
      <c r="D516" s="2"/>
      <c r="E516" s="2"/>
      <c r="F516" s="2"/>
      <c r="G516" s="2"/>
      <c r="H516" s="2"/>
      <c r="I516" s="2"/>
      <c r="J516" s="629"/>
      <c r="K516" s="629"/>
      <c r="L516" s="629"/>
      <c r="M516" s="629"/>
      <c r="N516" s="629"/>
      <c r="O516" s="629"/>
      <c r="P516" s="629"/>
      <c r="Q516" s="2"/>
      <c r="R516" s="366"/>
      <c r="S516" s="366"/>
      <c r="T516" s="366"/>
      <c r="U516" s="366"/>
      <c r="V516" s="366"/>
      <c r="W516" s="366"/>
      <c r="X516" s="367"/>
      <c r="Y516" s="366"/>
      <c r="Z516" s="367"/>
      <c r="AA516" s="366"/>
      <c r="AB516" s="367"/>
      <c r="AC516" s="366"/>
      <c r="AD516" s="367"/>
      <c r="AE516" s="368"/>
    </row>
    <row r="517" spans="1:31" s="369" customFormat="1" ht="29.25" customHeight="1" x14ac:dyDescent="0.25">
      <c r="A517" s="2"/>
      <c r="B517" s="2"/>
      <c r="C517" s="2"/>
      <c r="D517" s="2"/>
      <c r="E517" s="2"/>
      <c r="F517" s="2"/>
      <c r="G517" s="2"/>
      <c r="H517" s="2"/>
      <c r="I517" s="2"/>
      <c r="J517" s="629"/>
      <c r="K517" s="629"/>
      <c r="L517" s="629"/>
      <c r="M517" s="629"/>
      <c r="N517" s="629"/>
      <c r="O517" s="629"/>
      <c r="P517" s="629"/>
      <c r="Q517" s="2"/>
      <c r="R517" s="366"/>
      <c r="S517" s="366"/>
      <c r="T517" s="366"/>
      <c r="U517" s="366"/>
      <c r="V517" s="366"/>
      <c r="W517" s="366"/>
      <c r="X517" s="367"/>
      <c r="Y517" s="366"/>
      <c r="Z517" s="367"/>
      <c r="AA517" s="366"/>
      <c r="AB517" s="367"/>
      <c r="AC517" s="366"/>
      <c r="AD517" s="367"/>
      <c r="AE517" s="368"/>
    </row>
    <row r="518" spans="1:31" s="369" customFormat="1" ht="29.25" customHeight="1" x14ac:dyDescent="0.25">
      <c r="A518" s="2"/>
      <c r="B518" s="2"/>
      <c r="C518" s="2"/>
      <c r="D518" s="2"/>
      <c r="E518" s="2"/>
      <c r="F518" s="2"/>
      <c r="G518" s="2"/>
      <c r="H518" s="2"/>
      <c r="I518" s="2"/>
      <c r="J518" s="629"/>
      <c r="K518" s="629"/>
      <c r="L518" s="629"/>
      <c r="M518" s="629"/>
      <c r="N518" s="629"/>
      <c r="O518" s="629"/>
      <c r="P518" s="629"/>
      <c r="Q518" s="2"/>
      <c r="R518" s="366"/>
      <c r="S518" s="366"/>
      <c r="T518" s="366"/>
      <c r="U518" s="366"/>
      <c r="V518" s="366"/>
      <c r="W518" s="366"/>
      <c r="X518" s="367"/>
      <c r="Y518" s="366"/>
      <c r="Z518" s="367"/>
      <c r="AA518" s="366"/>
      <c r="AB518" s="367"/>
      <c r="AC518" s="366"/>
      <c r="AD518" s="367"/>
      <c r="AE518" s="368"/>
    </row>
    <row r="519" spans="1:31" s="369" customFormat="1" ht="29.25" customHeight="1" x14ac:dyDescent="0.25">
      <c r="A519" s="2"/>
      <c r="B519" s="2"/>
      <c r="C519" s="2"/>
      <c r="D519" s="2"/>
      <c r="E519" s="2"/>
      <c r="F519" s="2"/>
      <c r="G519" s="2"/>
      <c r="H519" s="2"/>
      <c r="I519" s="2"/>
      <c r="J519" s="629"/>
      <c r="K519" s="629"/>
      <c r="L519" s="629"/>
      <c r="M519" s="629"/>
      <c r="N519" s="629"/>
      <c r="O519" s="629"/>
      <c r="P519" s="629"/>
      <c r="Q519" s="2"/>
      <c r="R519" s="366"/>
      <c r="S519" s="366"/>
      <c r="T519" s="366"/>
      <c r="U519" s="366"/>
      <c r="V519" s="366"/>
      <c r="W519" s="366"/>
      <c r="X519" s="367"/>
      <c r="Y519" s="366"/>
      <c r="Z519" s="367"/>
      <c r="AA519" s="366"/>
      <c r="AB519" s="367"/>
      <c r="AC519" s="366"/>
      <c r="AD519" s="367"/>
      <c r="AE519" s="368"/>
    </row>
    <row r="520" spans="1:31" s="369" customFormat="1" ht="29.25" customHeight="1" x14ac:dyDescent="0.25">
      <c r="A520" s="2"/>
      <c r="B520" s="2"/>
      <c r="C520" s="2"/>
      <c r="D520" s="2"/>
      <c r="E520" s="2"/>
      <c r="F520" s="2"/>
      <c r="G520" s="2"/>
      <c r="H520" s="2"/>
      <c r="I520" s="2"/>
      <c r="J520" s="629"/>
      <c r="K520" s="629"/>
      <c r="L520" s="629"/>
      <c r="M520" s="629"/>
      <c r="N520" s="629"/>
      <c r="O520" s="629"/>
      <c r="P520" s="629"/>
      <c r="Q520" s="2"/>
      <c r="R520" s="366"/>
      <c r="S520" s="366"/>
      <c r="T520" s="366"/>
      <c r="U520" s="366"/>
      <c r="V520" s="366"/>
      <c r="W520" s="366"/>
      <c r="X520" s="367"/>
      <c r="Y520" s="366"/>
      <c r="Z520" s="367"/>
      <c r="AA520" s="366"/>
      <c r="AB520" s="367"/>
      <c r="AC520" s="366"/>
      <c r="AD520" s="367"/>
      <c r="AE520" s="368"/>
    </row>
    <row r="521" spans="1:31" s="369" customFormat="1" ht="29.25" customHeight="1" x14ac:dyDescent="0.25">
      <c r="A521" s="2"/>
      <c r="B521" s="2"/>
      <c r="C521" s="2"/>
      <c r="D521" s="2"/>
      <c r="E521" s="2"/>
      <c r="F521" s="2"/>
      <c r="G521" s="2"/>
      <c r="H521" s="2"/>
      <c r="I521" s="2"/>
      <c r="J521" s="629"/>
      <c r="K521" s="629"/>
      <c r="L521" s="629"/>
      <c r="M521" s="629"/>
      <c r="N521" s="629"/>
      <c r="O521" s="629"/>
      <c r="P521" s="629"/>
      <c r="Q521" s="2"/>
      <c r="R521" s="366"/>
      <c r="S521" s="366"/>
      <c r="T521" s="366"/>
      <c r="U521" s="366"/>
      <c r="V521" s="366"/>
      <c r="W521" s="366"/>
      <c r="X521" s="367"/>
      <c r="Y521" s="366"/>
      <c r="Z521" s="367"/>
      <c r="AA521" s="366"/>
      <c r="AB521" s="367"/>
      <c r="AC521" s="366"/>
      <c r="AD521" s="367"/>
      <c r="AE521" s="368"/>
    </row>
    <row r="522" spans="1:31" s="369" customFormat="1" ht="29.25" customHeight="1" x14ac:dyDescent="0.25">
      <c r="A522" s="2"/>
      <c r="B522" s="2"/>
      <c r="C522" s="2"/>
      <c r="D522" s="2"/>
      <c r="E522" s="2"/>
      <c r="F522" s="2"/>
      <c r="G522" s="2"/>
      <c r="H522" s="2"/>
      <c r="I522" s="2"/>
      <c r="J522" s="629"/>
      <c r="K522" s="629"/>
      <c r="L522" s="629"/>
      <c r="M522" s="629"/>
      <c r="N522" s="629"/>
      <c r="O522" s="629"/>
      <c r="P522" s="629"/>
      <c r="Q522" s="2"/>
      <c r="R522" s="366"/>
      <c r="S522" s="366"/>
      <c r="T522" s="366"/>
      <c r="U522" s="366"/>
      <c r="V522" s="366"/>
      <c r="W522" s="366"/>
      <c r="X522" s="367"/>
      <c r="Y522" s="366"/>
      <c r="Z522" s="367"/>
      <c r="AA522" s="366"/>
      <c r="AB522" s="367"/>
      <c r="AC522" s="366"/>
      <c r="AD522" s="367"/>
      <c r="AE522" s="368"/>
    </row>
    <row r="523" spans="1:31" s="369" customFormat="1" ht="29.25" customHeight="1" x14ac:dyDescent="0.25">
      <c r="A523" s="2"/>
      <c r="B523" s="2"/>
      <c r="C523" s="2"/>
      <c r="D523" s="2"/>
      <c r="E523" s="2"/>
      <c r="F523" s="2"/>
      <c r="G523" s="2"/>
      <c r="H523" s="2"/>
      <c r="I523" s="2"/>
      <c r="J523" s="629"/>
      <c r="K523" s="629"/>
      <c r="L523" s="629"/>
      <c r="M523" s="629"/>
      <c r="N523" s="629"/>
      <c r="O523" s="629"/>
      <c r="P523" s="629"/>
      <c r="Q523" s="2"/>
      <c r="R523" s="366"/>
      <c r="S523" s="366"/>
      <c r="T523" s="366"/>
      <c r="U523" s="366"/>
      <c r="V523" s="366"/>
      <c r="W523" s="366"/>
      <c r="X523" s="367"/>
      <c r="Y523" s="366"/>
      <c r="Z523" s="367"/>
      <c r="AA523" s="366"/>
      <c r="AB523" s="367"/>
      <c r="AC523" s="366"/>
      <c r="AD523" s="367"/>
      <c r="AE523" s="368"/>
    </row>
    <row r="524" spans="1:31" s="369" customFormat="1" ht="29.25" customHeight="1" x14ac:dyDescent="0.25">
      <c r="A524" s="2"/>
      <c r="B524" s="2"/>
      <c r="C524" s="2"/>
      <c r="D524" s="2"/>
      <c r="E524" s="2"/>
      <c r="F524" s="2"/>
      <c r="G524" s="2"/>
      <c r="H524" s="2"/>
      <c r="I524" s="2"/>
      <c r="J524" s="629"/>
      <c r="K524" s="629"/>
      <c r="L524" s="629"/>
      <c r="M524" s="629"/>
      <c r="N524" s="629"/>
      <c r="O524" s="629"/>
      <c r="P524" s="629"/>
      <c r="Q524" s="2"/>
      <c r="R524" s="366"/>
      <c r="S524" s="366"/>
      <c r="T524" s="366"/>
      <c r="U524" s="366"/>
      <c r="V524" s="366"/>
      <c r="W524" s="366"/>
      <c r="X524" s="367"/>
      <c r="Y524" s="366"/>
      <c r="Z524" s="367"/>
      <c r="AA524" s="366"/>
      <c r="AB524" s="367"/>
      <c r="AC524" s="366"/>
      <c r="AD524" s="367"/>
      <c r="AE524" s="368"/>
    </row>
    <row r="525" spans="1:31" s="369" customFormat="1" ht="29.25" customHeight="1" x14ac:dyDescent="0.25">
      <c r="A525" s="2"/>
      <c r="B525" s="2"/>
      <c r="C525" s="2"/>
      <c r="D525" s="2"/>
      <c r="E525" s="2"/>
      <c r="F525" s="2"/>
      <c r="G525" s="2"/>
      <c r="H525" s="2"/>
      <c r="I525" s="2"/>
      <c r="J525" s="629"/>
      <c r="K525" s="629"/>
      <c r="L525" s="629"/>
      <c r="M525" s="629"/>
      <c r="N525" s="629"/>
      <c r="O525" s="629"/>
      <c r="P525" s="629"/>
      <c r="Q525" s="2"/>
      <c r="R525" s="366"/>
      <c r="S525" s="366"/>
      <c r="T525" s="366"/>
      <c r="U525" s="366"/>
      <c r="V525" s="366"/>
      <c r="W525" s="366"/>
      <c r="X525" s="367"/>
      <c r="Y525" s="366"/>
      <c r="Z525" s="367"/>
      <c r="AA525" s="366"/>
      <c r="AB525" s="367"/>
      <c r="AC525" s="366"/>
      <c r="AD525" s="367"/>
      <c r="AE525" s="368"/>
    </row>
    <row r="526" spans="1:31" s="369" customFormat="1" ht="29.25" customHeight="1" x14ac:dyDescent="0.25">
      <c r="A526" s="2"/>
      <c r="B526" s="2"/>
      <c r="C526" s="2"/>
      <c r="D526" s="2"/>
      <c r="E526" s="2"/>
      <c r="F526" s="2"/>
      <c r="G526" s="2"/>
      <c r="H526" s="2"/>
      <c r="I526" s="2"/>
      <c r="J526" s="629"/>
      <c r="K526" s="629"/>
      <c r="L526" s="629"/>
      <c r="M526" s="629"/>
      <c r="N526" s="629"/>
      <c r="O526" s="629"/>
      <c r="P526" s="629"/>
      <c r="Q526" s="2"/>
      <c r="R526" s="366"/>
      <c r="S526" s="366"/>
      <c r="T526" s="366"/>
      <c r="U526" s="366"/>
      <c r="V526" s="366"/>
      <c r="W526" s="366"/>
      <c r="X526" s="367"/>
      <c r="Y526" s="366"/>
      <c r="Z526" s="367"/>
      <c r="AA526" s="366"/>
      <c r="AB526" s="367"/>
      <c r="AC526" s="366"/>
      <c r="AD526" s="367"/>
      <c r="AE526" s="368"/>
    </row>
    <row r="527" spans="1:31" s="369" customFormat="1" ht="29.25" customHeight="1" x14ac:dyDescent="0.25">
      <c r="A527" s="2"/>
      <c r="B527" s="2"/>
      <c r="C527" s="2"/>
      <c r="D527" s="2"/>
      <c r="E527" s="2"/>
      <c r="F527" s="2"/>
      <c r="G527" s="2"/>
      <c r="H527" s="2"/>
      <c r="I527" s="2"/>
      <c r="J527" s="629"/>
      <c r="K527" s="629"/>
      <c r="L527" s="629"/>
      <c r="M527" s="629"/>
      <c r="N527" s="629"/>
      <c r="O527" s="629"/>
      <c r="P527" s="629"/>
      <c r="Q527" s="2"/>
      <c r="R527" s="366"/>
      <c r="S527" s="366"/>
      <c r="T527" s="366"/>
      <c r="U527" s="366"/>
      <c r="V527" s="366"/>
      <c r="W527" s="366"/>
      <c r="X527" s="367"/>
      <c r="Y527" s="366"/>
      <c r="Z527" s="367"/>
      <c r="AA527" s="366"/>
      <c r="AB527" s="367"/>
      <c r="AC527" s="366"/>
      <c r="AD527" s="367"/>
      <c r="AE527" s="368"/>
    </row>
    <row r="528" spans="1:31" s="369" customFormat="1" ht="29.25" customHeight="1" x14ac:dyDescent="0.25">
      <c r="A528" s="2"/>
      <c r="B528" s="2"/>
      <c r="C528" s="2"/>
      <c r="D528" s="2"/>
      <c r="E528" s="2"/>
      <c r="F528" s="2"/>
      <c r="G528" s="2"/>
      <c r="H528" s="2"/>
      <c r="I528" s="2"/>
      <c r="J528" s="629"/>
      <c r="K528" s="629"/>
      <c r="L528" s="629"/>
      <c r="M528" s="629"/>
      <c r="N528" s="629"/>
      <c r="O528" s="629"/>
      <c r="P528" s="629"/>
      <c r="Q528" s="2"/>
      <c r="R528" s="366"/>
      <c r="S528" s="366"/>
      <c r="T528" s="366"/>
      <c r="U528" s="366"/>
      <c r="V528" s="366"/>
      <c r="W528" s="366"/>
      <c r="X528" s="367"/>
      <c r="Y528" s="366"/>
      <c r="Z528" s="367"/>
      <c r="AA528" s="366"/>
      <c r="AB528" s="367"/>
      <c r="AC528" s="366"/>
      <c r="AD528" s="367"/>
      <c r="AE528" s="368"/>
    </row>
    <row r="529" spans="1:31" s="369" customFormat="1" ht="29.25" customHeight="1" x14ac:dyDescent="0.25">
      <c r="A529" s="2"/>
      <c r="B529" s="2"/>
      <c r="C529" s="2"/>
      <c r="D529" s="2"/>
      <c r="E529" s="2"/>
      <c r="F529" s="2"/>
      <c r="G529" s="2"/>
      <c r="H529" s="2"/>
      <c r="I529" s="2"/>
      <c r="J529" s="629"/>
      <c r="K529" s="629"/>
      <c r="L529" s="629"/>
      <c r="M529" s="629"/>
      <c r="N529" s="629"/>
      <c r="O529" s="629"/>
      <c r="P529" s="629"/>
      <c r="Q529" s="2"/>
      <c r="R529" s="366"/>
      <c r="S529" s="366"/>
      <c r="T529" s="366"/>
      <c r="U529" s="366"/>
      <c r="V529" s="366"/>
      <c r="W529" s="366"/>
      <c r="X529" s="367"/>
      <c r="Y529" s="366"/>
      <c r="Z529" s="367"/>
      <c r="AA529" s="366"/>
      <c r="AB529" s="367"/>
      <c r="AC529" s="366"/>
      <c r="AD529" s="367"/>
      <c r="AE529" s="368"/>
    </row>
    <row r="530" spans="1:31" s="369" customFormat="1" ht="29.25" customHeight="1" x14ac:dyDescent="0.25">
      <c r="A530" s="2"/>
      <c r="B530" s="2"/>
      <c r="C530" s="2"/>
      <c r="D530" s="2"/>
      <c r="E530" s="2"/>
      <c r="F530" s="2"/>
      <c r="G530" s="2"/>
      <c r="H530" s="2"/>
      <c r="I530" s="2"/>
      <c r="J530" s="629"/>
      <c r="K530" s="629"/>
      <c r="L530" s="629"/>
      <c r="M530" s="629"/>
      <c r="N530" s="629"/>
      <c r="O530" s="629"/>
      <c r="P530" s="629"/>
      <c r="Q530" s="2"/>
      <c r="R530" s="366"/>
      <c r="S530" s="366"/>
      <c r="T530" s="366"/>
      <c r="U530" s="366"/>
      <c r="V530" s="366"/>
      <c r="W530" s="366"/>
      <c r="X530" s="367"/>
      <c r="Y530" s="366"/>
      <c r="Z530" s="367"/>
      <c r="AA530" s="366"/>
      <c r="AB530" s="367"/>
      <c r="AC530" s="366"/>
      <c r="AD530" s="367"/>
      <c r="AE530" s="368"/>
    </row>
    <row r="531" spans="1:31" s="369" customFormat="1" ht="29.25" customHeight="1" x14ac:dyDescent="0.25">
      <c r="A531" s="2"/>
      <c r="B531" s="2"/>
      <c r="C531" s="2"/>
      <c r="D531" s="2"/>
      <c r="E531" s="2"/>
      <c r="F531" s="2"/>
      <c r="G531" s="2"/>
      <c r="H531" s="2"/>
      <c r="I531" s="2"/>
      <c r="J531" s="629"/>
      <c r="K531" s="629"/>
      <c r="L531" s="629"/>
      <c r="M531" s="629"/>
      <c r="N531" s="629"/>
      <c r="O531" s="629"/>
      <c r="P531" s="629"/>
      <c r="Q531" s="2"/>
      <c r="R531" s="366"/>
      <c r="S531" s="366"/>
      <c r="T531" s="366"/>
      <c r="U531" s="366"/>
      <c r="V531" s="366"/>
      <c r="W531" s="366"/>
      <c r="X531" s="367"/>
      <c r="Y531" s="366"/>
      <c r="Z531" s="367"/>
      <c r="AA531" s="366"/>
      <c r="AB531" s="367"/>
      <c r="AC531" s="366"/>
      <c r="AD531" s="367"/>
      <c r="AE531" s="368"/>
    </row>
    <row r="532" spans="1:31" s="369" customFormat="1" ht="29.25" customHeight="1" x14ac:dyDescent="0.25">
      <c r="A532" s="2"/>
      <c r="B532" s="2"/>
      <c r="C532" s="2"/>
      <c r="D532" s="2"/>
      <c r="E532" s="2"/>
      <c r="F532" s="2"/>
      <c r="G532" s="2"/>
      <c r="H532" s="2"/>
      <c r="I532" s="2"/>
      <c r="J532" s="629"/>
      <c r="K532" s="629"/>
      <c r="L532" s="629"/>
      <c r="M532" s="629"/>
      <c r="N532" s="629"/>
      <c r="O532" s="629"/>
      <c r="P532" s="629"/>
      <c r="Q532" s="2"/>
      <c r="R532" s="366"/>
      <c r="S532" s="366"/>
      <c r="T532" s="366"/>
      <c r="U532" s="366"/>
      <c r="V532" s="366"/>
      <c r="W532" s="366"/>
      <c r="X532" s="367"/>
      <c r="Y532" s="366"/>
      <c r="Z532" s="367"/>
      <c r="AA532" s="366"/>
      <c r="AB532" s="367"/>
      <c r="AC532" s="366"/>
      <c r="AD532" s="367"/>
      <c r="AE532" s="368"/>
    </row>
    <row r="533" spans="1:31" s="369" customFormat="1" ht="29.25" customHeight="1" x14ac:dyDescent="0.25">
      <c r="A533" s="2"/>
      <c r="B533" s="2"/>
      <c r="C533" s="2"/>
      <c r="D533" s="2"/>
      <c r="E533" s="2"/>
      <c r="F533" s="2"/>
      <c r="G533" s="2"/>
      <c r="H533" s="2"/>
      <c r="I533" s="2"/>
      <c r="J533" s="629"/>
      <c r="K533" s="629"/>
      <c r="L533" s="629"/>
      <c r="M533" s="629"/>
      <c r="N533" s="629"/>
      <c r="O533" s="629"/>
      <c r="P533" s="629"/>
      <c r="Q533" s="2"/>
      <c r="R533" s="366"/>
      <c r="S533" s="366"/>
      <c r="T533" s="366"/>
      <c r="U533" s="366"/>
      <c r="V533" s="366"/>
      <c r="W533" s="366"/>
      <c r="X533" s="367"/>
      <c r="Y533" s="366"/>
      <c r="Z533" s="367"/>
      <c r="AA533" s="366"/>
      <c r="AB533" s="367"/>
      <c r="AC533" s="366"/>
      <c r="AD533" s="367"/>
      <c r="AE533" s="368"/>
    </row>
    <row r="534" spans="1:31" s="369" customFormat="1" ht="29.25" customHeight="1" x14ac:dyDescent="0.25">
      <c r="A534" s="2"/>
      <c r="B534" s="2"/>
      <c r="C534" s="2"/>
      <c r="D534" s="2"/>
      <c r="E534" s="2"/>
      <c r="F534" s="2"/>
      <c r="G534" s="2"/>
      <c r="H534" s="2"/>
      <c r="I534" s="2"/>
      <c r="J534" s="629"/>
      <c r="K534" s="629"/>
      <c r="L534" s="629"/>
      <c r="M534" s="629"/>
      <c r="N534" s="629"/>
      <c r="O534" s="629"/>
      <c r="P534" s="629"/>
      <c r="Q534" s="2"/>
      <c r="R534" s="366"/>
      <c r="S534" s="366"/>
      <c r="T534" s="366"/>
      <c r="U534" s="366"/>
      <c r="V534" s="366"/>
      <c r="W534" s="366"/>
      <c r="X534" s="367"/>
      <c r="Y534" s="366"/>
      <c r="Z534" s="367"/>
      <c r="AA534" s="366"/>
      <c r="AB534" s="367"/>
      <c r="AC534" s="366"/>
      <c r="AD534" s="367"/>
      <c r="AE534" s="368"/>
    </row>
    <row r="535" spans="1:31" s="369" customFormat="1" ht="29.25" customHeight="1" x14ac:dyDescent="0.25">
      <c r="A535" s="2"/>
      <c r="B535" s="2"/>
      <c r="C535" s="2"/>
      <c r="D535" s="2"/>
      <c r="E535" s="2"/>
      <c r="F535" s="2"/>
      <c r="G535" s="2"/>
      <c r="H535" s="2"/>
      <c r="I535" s="2"/>
      <c r="J535" s="629"/>
      <c r="K535" s="629"/>
      <c r="L535" s="629"/>
      <c r="M535" s="629"/>
      <c r="N535" s="629"/>
      <c r="O535" s="629"/>
      <c r="P535" s="629"/>
      <c r="Q535" s="2"/>
      <c r="R535" s="366"/>
      <c r="S535" s="366"/>
      <c r="T535" s="366"/>
      <c r="U535" s="366"/>
      <c r="V535" s="366"/>
      <c r="W535" s="366"/>
      <c r="X535" s="367"/>
      <c r="Y535" s="366"/>
      <c r="Z535" s="367"/>
      <c r="AA535" s="366"/>
      <c r="AB535" s="367"/>
      <c r="AC535" s="366"/>
      <c r="AD535" s="367"/>
      <c r="AE535" s="368"/>
    </row>
    <row r="536" spans="1:31" s="369" customFormat="1" ht="29.25" customHeight="1" x14ac:dyDescent="0.25">
      <c r="A536" s="2"/>
      <c r="B536" s="2"/>
      <c r="C536" s="2"/>
      <c r="D536" s="2"/>
      <c r="E536" s="2"/>
      <c r="F536" s="2"/>
      <c r="G536" s="2"/>
      <c r="H536" s="2"/>
      <c r="I536" s="2"/>
      <c r="J536" s="629"/>
      <c r="K536" s="629"/>
      <c r="L536" s="629"/>
      <c r="M536" s="629"/>
      <c r="N536" s="629"/>
      <c r="O536" s="629"/>
      <c r="P536" s="629"/>
      <c r="Q536" s="2"/>
      <c r="R536" s="366"/>
      <c r="S536" s="366"/>
      <c r="T536" s="366"/>
      <c r="U536" s="366"/>
      <c r="V536" s="366"/>
      <c r="W536" s="366"/>
      <c r="X536" s="367"/>
      <c r="Y536" s="366"/>
      <c r="Z536" s="367"/>
      <c r="AA536" s="366"/>
      <c r="AB536" s="367"/>
      <c r="AC536" s="366"/>
      <c r="AD536" s="367"/>
      <c r="AE536" s="368"/>
    </row>
    <row r="537" spans="1:31" s="369" customFormat="1" ht="29.25" customHeight="1" x14ac:dyDescent="0.25">
      <c r="A537" s="2"/>
      <c r="B537" s="2"/>
      <c r="C537" s="2"/>
      <c r="D537" s="2"/>
      <c r="E537" s="2"/>
      <c r="F537" s="2"/>
      <c r="G537" s="2"/>
      <c r="H537" s="2"/>
      <c r="I537" s="2"/>
      <c r="J537" s="629"/>
      <c r="K537" s="629"/>
      <c r="L537" s="629"/>
      <c r="M537" s="629"/>
      <c r="N537" s="629"/>
      <c r="O537" s="629"/>
      <c r="P537" s="629"/>
      <c r="Q537" s="2"/>
      <c r="R537" s="366"/>
      <c r="S537" s="366"/>
      <c r="T537" s="366"/>
      <c r="U537" s="366"/>
      <c r="V537" s="366"/>
      <c r="W537" s="366"/>
      <c r="X537" s="367"/>
      <c r="Y537" s="366"/>
      <c r="Z537" s="367"/>
      <c r="AA537" s="366"/>
      <c r="AB537" s="367"/>
      <c r="AC537" s="366"/>
      <c r="AD537" s="367"/>
      <c r="AE537" s="368"/>
    </row>
    <row r="538" spans="1:31" s="369" customFormat="1" ht="29.25" customHeight="1" x14ac:dyDescent="0.25">
      <c r="A538" s="2"/>
      <c r="B538" s="2"/>
      <c r="C538" s="2"/>
      <c r="D538" s="2"/>
      <c r="E538" s="2"/>
      <c r="F538" s="2"/>
      <c r="G538" s="2"/>
      <c r="H538" s="2"/>
      <c r="I538" s="2"/>
      <c r="J538" s="629"/>
      <c r="K538" s="629"/>
      <c r="L538" s="629"/>
      <c r="M538" s="629"/>
      <c r="N538" s="629"/>
      <c r="O538" s="629"/>
      <c r="P538" s="629"/>
      <c r="Q538" s="2"/>
      <c r="R538" s="366"/>
      <c r="S538" s="366"/>
      <c r="T538" s="366"/>
      <c r="U538" s="366"/>
      <c r="V538" s="366"/>
      <c r="W538" s="366"/>
      <c r="X538" s="367"/>
      <c r="Y538" s="366"/>
      <c r="Z538" s="367"/>
      <c r="AA538" s="366"/>
      <c r="AB538" s="367"/>
      <c r="AC538" s="366"/>
      <c r="AD538" s="367"/>
      <c r="AE538" s="368"/>
    </row>
    <row r="539" spans="1:31" s="369" customFormat="1" ht="29.25" customHeight="1" x14ac:dyDescent="0.25">
      <c r="A539" s="2"/>
      <c r="B539" s="2"/>
      <c r="C539" s="2"/>
      <c r="D539" s="2"/>
      <c r="E539" s="2"/>
      <c r="F539" s="2"/>
      <c r="G539" s="2"/>
      <c r="H539" s="2"/>
      <c r="I539" s="2"/>
      <c r="J539" s="629"/>
      <c r="K539" s="629"/>
      <c r="L539" s="629"/>
      <c r="M539" s="629"/>
      <c r="N539" s="629"/>
      <c r="O539" s="629"/>
      <c r="P539" s="629"/>
      <c r="Q539" s="2"/>
      <c r="R539" s="366"/>
      <c r="S539" s="366"/>
      <c r="T539" s="366"/>
      <c r="U539" s="366"/>
      <c r="V539" s="366"/>
      <c r="W539" s="366"/>
      <c r="X539" s="367"/>
      <c r="Y539" s="366"/>
      <c r="Z539" s="367"/>
      <c r="AA539" s="366"/>
      <c r="AB539" s="367"/>
      <c r="AC539" s="366"/>
      <c r="AD539" s="367"/>
      <c r="AE539" s="368"/>
    </row>
    <row r="540" spans="1:31" s="369" customFormat="1" ht="29.25" customHeight="1" x14ac:dyDescent="0.25">
      <c r="A540" s="2"/>
      <c r="B540" s="2"/>
      <c r="C540" s="2"/>
      <c r="D540" s="2"/>
      <c r="E540" s="2"/>
      <c r="F540" s="2"/>
      <c r="G540" s="2"/>
      <c r="H540" s="2"/>
      <c r="I540" s="2"/>
      <c r="J540" s="629"/>
      <c r="K540" s="629"/>
      <c r="L540" s="629"/>
      <c r="M540" s="629"/>
      <c r="N540" s="629"/>
      <c r="O540" s="629"/>
      <c r="P540" s="629"/>
      <c r="Q540" s="2"/>
      <c r="R540" s="366"/>
      <c r="S540" s="366"/>
      <c r="T540" s="366"/>
      <c r="U540" s="366"/>
      <c r="V540" s="366"/>
      <c r="W540" s="366"/>
      <c r="X540" s="367"/>
      <c r="Y540" s="366"/>
      <c r="Z540" s="367"/>
      <c r="AA540" s="366"/>
      <c r="AB540" s="367"/>
      <c r="AC540" s="366"/>
      <c r="AD540" s="367"/>
      <c r="AE540" s="368"/>
    </row>
    <row r="541" spans="1:31" s="369" customFormat="1" ht="29.25" customHeight="1" x14ac:dyDescent="0.25">
      <c r="A541" s="2"/>
      <c r="B541" s="2"/>
      <c r="C541" s="2"/>
      <c r="D541" s="2"/>
      <c r="E541" s="2"/>
      <c r="F541" s="2"/>
      <c r="G541" s="2"/>
      <c r="H541" s="2"/>
      <c r="I541" s="2"/>
      <c r="J541" s="629"/>
      <c r="K541" s="629"/>
      <c r="L541" s="629"/>
      <c r="M541" s="629"/>
      <c r="N541" s="629"/>
      <c r="O541" s="629"/>
      <c r="P541" s="629"/>
      <c r="Q541" s="2"/>
      <c r="R541" s="366"/>
      <c r="S541" s="366"/>
      <c r="T541" s="366"/>
      <c r="U541" s="366"/>
      <c r="V541" s="366"/>
      <c r="W541" s="366"/>
      <c r="X541" s="367"/>
      <c r="Y541" s="366"/>
      <c r="Z541" s="367"/>
      <c r="AA541" s="366"/>
      <c r="AB541" s="367"/>
      <c r="AC541" s="366"/>
      <c r="AD541" s="367"/>
      <c r="AE541" s="368"/>
    </row>
    <row r="542" spans="1:31" s="369" customFormat="1" ht="29.25" customHeight="1" x14ac:dyDescent="0.25">
      <c r="A542" s="2"/>
      <c r="B542" s="2"/>
      <c r="C542" s="2"/>
      <c r="D542" s="2"/>
      <c r="E542" s="2"/>
      <c r="F542" s="2"/>
      <c r="G542" s="2"/>
      <c r="H542" s="2"/>
      <c r="I542" s="2"/>
      <c r="J542" s="629"/>
      <c r="K542" s="629"/>
      <c r="L542" s="629"/>
      <c r="M542" s="629"/>
      <c r="N542" s="629"/>
      <c r="O542" s="629"/>
      <c r="P542" s="629"/>
      <c r="Q542" s="2"/>
      <c r="R542" s="366"/>
      <c r="S542" s="366"/>
      <c r="T542" s="366"/>
      <c r="U542" s="366"/>
      <c r="V542" s="366"/>
      <c r="W542" s="366"/>
      <c r="X542" s="367"/>
      <c r="Y542" s="366"/>
      <c r="Z542" s="367"/>
      <c r="AA542" s="366"/>
      <c r="AB542" s="367"/>
      <c r="AC542" s="366"/>
      <c r="AD542" s="367"/>
      <c r="AE542" s="368"/>
    </row>
    <row r="543" spans="1:31" s="369" customFormat="1" ht="29.25" customHeight="1" x14ac:dyDescent="0.25">
      <c r="A543" s="2"/>
      <c r="B543" s="2"/>
      <c r="C543" s="2"/>
      <c r="D543" s="2"/>
      <c r="E543" s="2"/>
      <c r="F543" s="2"/>
      <c r="G543" s="2"/>
      <c r="H543" s="2"/>
      <c r="I543" s="2"/>
      <c r="J543" s="629"/>
      <c r="K543" s="629"/>
      <c r="L543" s="629"/>
      <c r="M543" s="629"/>
      <c r="N543" s="629"/>
      <c r="O543" s="629"/>
      <c r="P543" s="629"/>
      <c r="Q543" s="2"/>
      <c r="R543" s="366"/>
      <c r="S543" s="366"/>
      <c r="T543" s="366"/>
      <c r="U543" s="366"/>
      <c r="V543" s="366"/>
      <c r="W543" s="366"/>
      <c r="X543" s="367"/>
      <c r="Y543" s="366"/>
      <c r="Z543" s="367"/>
      <c r="AA543" s="366"/>
      <c r="AB543" s="367"/>
      <c r="AC543" s="366"/>
      <c r="AD543" s="367"/>
      <c r="AE543" s="368"/>
    </row>
    <row r="544" spans="1:31" s="369" customFormat="1" ht="29.25" customHeight="1" x14ac:dyDescent="0.25">
      <c r="A544" s="2"/>
      <c r="B544" s="2"/>
      <c r="C544" s="2"/>
      <c r="D544" s="2"/>
      <c r="E544" s="2"/>
      <c r="F544" s="2"/>
      <c r="G544" s="2"/>
      <c r="H544" s="2"/>
      <c r="I544" s="2"/>
      <c r="J544" s="629"/>
      <c r="K544" s="629"/>
      <c r="L544" s="629"/>
      <c r="M544" s="629"/>
      <c r="N544" s="629"/>
      <c r="O544" s="629"/>
      <c r="P544" s="629"/>
      <c r="Q544" s="2"/>
      <c r="R544" s="366"/>
      <c r="S544" s="366"/>
      <c r="T544" s="366"/>
      <c r="U544" s="366"/>
      <c r="V544" s="366"/>
      <c r="W544" s="366"/>
      <c r="X544" s="367"/>
      <c r="Y544" s="366"/>
      <c r="Z544" s="367"/>
      <c r="AA544" s="366"/>
      <c r="AB544" s="367"/>
      <c r="AC544" s="366"/>
      <c r="AD544" s="367"/>
      <c r="AE544" s="368"/>
    </row>
    <row r="545" spans="1:31" s="369" customFormat="1" ht="29.25" customHeight="1" x14ac:dyDescent="0.25">
      <c r="A545" s="2"/>
      <c r="B545" s="2"/>
      <c r="C545" s="2"/>
      <c r="D545" s="2"/>
      <c r="E545" s="2"/>
      <c r="F545" s="2"/>
      <c r="G545" s="2"/>
      <c r="H545" s="2"/>
      <c r="I545" s="2"/>
      <c r="J545" s="629"/>
      <c r="K545" s="629"/>
      <c r="L545" s="629"/>
      <c r="M545" s="629"/>
      <c r="N545" s="629"/>
      <c r="O545" s="629"/>
      <c r="P545" s="629"/>
      <c r="Q545" s="2"/>
      <c r="R545" s="366"/>
      <c r="S545" s="366"/>
      <c r="T545" s="366"/>
      <c r="U545" s="366"/>
      <c r="V545" s="366"/>
      <c r="W545" s="366"/>
      <c r="X545" s="367"/>
      <c r="Y545" s="366"/>
      <c r="Z545" s="367"/>
      <c r="AA545" s="366"/>
      <c r="AB545" s="367"/>
      <c r="AC545" s="366"/>
      <c r="AD545" s="367"/>
      <c r="AE545" s="368"/>
    </row>
    <row r="546" spans="1:31" s="369" customFormat="1" ht="29.25" customHeight="1" x14ac:dyDescent="0.25">
      <c r="A546" s="2"/>
      <c r="B546" s="2"/>
      <c r="C546" s="2"/>
      <c r="D546" s="2"/>
      <c r="E546" s="2"/>
      <c r="F546" s="2"/>
      <c r="G546" s="2"/>
      <c r="H546" s="2"/>
      <c r="I546" s="2"/>
      <c r="J546" s="629"/>
      <c r="K546" s="629"/>
      <c r="L546" s="629"/>
      <c r="M546" s="629"/>
      <c r="N546" s="629"/>
      <c r="O546" s="629"/>
      <c r="P546" s="629"/>
      <c r="Q546" s="2"/>
      <c r="R546" s="366"/>
      <c r="S546" s="366"/>
      <c r="T546" s="366"/>
      <c r="U546" s="366"/>
      <c r="V546" s="366"/>
      <c r="W546" s="366"/>
      <c r="X546" s="367"/>
      <c r="Y546" s="366"/>
      <c r="Z546" s="367"/>
      <c r="AA546" s="366"/>
      <c r="AB546" s="367"/>
      <c r="AC546" s="366"/>
      <c r="AD546" s="367"/>
      <c r="AE546" s="368"/>
    </row>
    <row r="547" spans="1:31" s="369" customFormat="1" ht="29.25" customHeight="1" x14ac:dyDescent="0.25">
      <c r="A547" s="2"/>
      <c r="B547" s="2"/>
      <c r="C547" s="2"/>
      <c r="D547" s="2"/>
      <c r="E547" s="2"/>
      <c r="F547" s="2"/>
      <c r="G547" s="2"/>
      <c r="H547" s="2"/>
      <c r="I547" s="2"/>
      <c r="J547" s="629"/>
      <c r="K547" s="629"/>
      <c r="L547" s="629"/>
      <c r="M547" s="629"/>
      <c r="N547" s="629"/>
      <c r="O547" s="629"/>
      <c r="P547" s="629"/>
      <c r="Q547" s="2"/>
      <c r="R547" s="366"/>
      <c r="S547" s="366"/>
      <c r="T547" s="366"/>
      <c r="U547" s="366"/>
      <c r="V547" s="366"/>
      <c r="W547" s="366"/>
      <c r="X547" s="367"/>
      <c r="Y547" s="366"/>
      <c r="Z547" s="367"/>
      <c r="AA547" s="366"/>
      <c r="AB547" s="367"/>
      <c r="AC547" s="366"/>
      <c r="AD547" s="367"/>
      <c r="AE547" s="368"/>
    </row>
    <row r="548" spans="1:31" s="369" customFormat="1" ht="29.25" customHeight="1" x14ac:dyDescent="0.25">
      <c r="A548" s="2"/>
      <c r="B548" s="2"/>
      <c r="C548" s="2"/>
      <c r="D548" s="2"/>
      <c r="E548" s="2"/>
      <c r="F548" s="2"/>
      <c r="G548" s="2"/>
      <c r="H548" s="2"/>
      <c r="I548" s="2"/>
      <c r="J548" s="629"/>
      <c r="K548" s="629"/>
      <c r="L548" s="629"/>
      <c r="M548" s="629"/>
      <c r="N548" s="629"/>
      <c r="O548" s="629"/>
      <c r="P548" s="629"/>
      <c r="Q548" s="2"/>
      <c r="R548" s="366"/>
      <c r="S548" s="366"/>
      <c r="T548" s="366"/>
      <c r="U548" s="366"/>
      <c r="V548" s="366"/>
      <c r="W548" s="366"/>
      <c r="X548" s="367"/>
      <c r="Y548" s="366"/>
      <c r="Z548" s="367"/>
      <c r="AA548" s="366"/>
      <c r="AB548" s="367"/>
      <c r="AC548" s="366"/>
      <c r="AD548" s="367"/>
      <c r="AE548" s="368"/>
    </row>
    <row r="549" spans="1:31" s="369" customFormat="1" ht="29.25" customHeight="1" x14ac:dyDescent="0.25">
      <c r="A549" s="2"/>
      <c r="B549" s="2"/>
      <c r="C549" s="2"/>
      <c r="D549" s="2"/>
      <c r="E549" s="2"/>
      <c r="F549" s="2"/>
      <c r="G549" s="2"/>
      <c r="H549" s="2"/>
      <c r="I549" s="2"/>
      <c r="J549" s="629"/>
      <c r="K549" s="629"/>
      <c r="L549" s="629"/>
      <c r="M549" s="629"/>
      <c r="N549" s="629"/>
      <c r="O549" s="629"/>
      <c r="P549" s="629"/>
      <c r="Q549" s="2"/>
      <c r="R549" s="366"/>
      <c r="S549" s="366"/>
      <c r="T549" s="366"/>
      <c r="U549" s="366"/>
      <c r="V549" s="366"/>
      <c r="W549" s="366"/>
      <c r="X549" s="367"/>
      <c r="Y549" s="366"/>
      <c r="Z549" s="367"/>
      <c r="AA549" s="366"/>
      <c r="AB549" s="367"/>
      <c r="AC549" s="366"/>
      <c r="AD549" s="367"/>
      <c r="AE549" s="368"/>
    </row>
    <row r="550" spans="1:31" s="369" customFormat="1" ht="29.25" customHeight="1" x14ac:dyDescent="0.25">
      <c r="A550" s="2"/>
      <c r="B550" s="2"/>
      <c r="C550" s="2"/>
      <c r="D550" s="2"/>
      <c r="E550" s="2"/>
      <c r="F550" s="2"/>
      <c r="G550" s="2"/>
      <c r="H550" s="2"/>
      <c r="I550" s="2"/>
      <c r="J550" s="629"/>
      <c r="K550" s="629"/>
      <c r="L550" s="629"/>
      <c r="M550" s="629"/>
      <c r="N550" s="629"/>
      <c r="O550" s="629"/>
      <c r="P550" s="629"/>
      <c r="Q550" s="2"/>
      <c r="R550" s="366"/>
      <c r="S550" s="366"/>
      <c r="T550" s="366"/>
      <c r="U550" s="366"/>
      <c r="V550" s="366"/>
      <c r="W550" s="366"/>
      <c r="X550" s="367"/>
      <c r="Y550" s="366"/>
      <c r="Z550" s="367"/>
      <c r="AA550" s="366"/>
      <c r="AB550" s="367"/>
      <c r="AC550" s="366"/>
      <c r="AD550" s="367"/>
      <c r="AE550" s="368"/>
    </row>
    <row r="551" spans="1:31" s="369" customFormat="1" ht="29.25" customHeight="1" x14ac:dyDescent="0.25">
      <c r="A551" s="2"/>
      <c r="B551" s="2"/>
      <c r="C551" s="2"/>
      <c r="D551" s="2"/>
      <c r="E551" s="2"/>
      <c r="F551" s="2"/>
      <c r="G551" s="2"/>
      <c r="H551" s="2"/>
      <c r="I551" s="2"/>
      <c r="J551" s="629"/>
      <c r="K551" s="629"/>
      <c r="L551" s="629"/>
      <c r="M551" s="629"/>
      <c r="N551" s="629"/>
      <c r="O551" s="629"/>
      <c r="P551" s="629"/>
      <c r="Q551" s="2"/>
      <c r="R551" s="366"/>
      <c r="S551" s="366"/>
      <c r="T551" s="366"/>
      <c r="U551" s="366"/>
      <c r="V551" s="366"/>
      <c r="W551" s="366"/>
      <c r="X551" s="367"/>
      <c r="Y551" s="366"/>
      <c r="Z551" s="367"/>
      <c r="AA551" s="366"/>
      <c r="AB551" s="367"/>
      <c r="AC551" s="366"/>
      <c r="AD551" s="367"/>
      <c r="AE551" s="368"/>
    </row>
    <row r="552" spans="1:31" s="369" customFormat="1" ht="29.25" customHeight="1" x14ac:dyDescent="0.25">
      <c r="A552" s="2"/>
      <c r="B552" s="2"/>
      <c r="C552" s="2"/>
      <c r="D552" s="2"/>
      <c r="E552" s="2"/>
      <c r="F552" s="2"/>
      <c r="G552" s="2"/>
      <c r="H552" s="2"/>
      <c r="I552" s="2"/>
      <c r="J552" s="629"/>
      <c r="K552" s="629"/>
      <c r="L552" s="629"/>
      <c r="M552" s="629"/>
      <c r="N552" s="629"/>
      <c r="O552" s="629"/>
      <c r="P552" s="629"/>
      <c r="Q552" s="2"/>
      <c r="R552" s="366"/>
      <c r="S552" s="366"/>
      <c r="T552" s="366"/>
      <c r="U552" s="366"/>
      <c r="V552" s="366"/>
      <c r="W552" s="366"/>
      <c r="X552" s="367"/>
      <c r="Y552" s="366"/>
      <c r="Z552" s="367"/>
      <c r="AA552" s="366"/>
      <c r="AB552" s="367"/>
      <c r="AC552" s="366"/>
      <c r="AD552" s="367"/>
      <c r="AE552" s="368"/>
    </row>
    <row r="553" spans="1:31" s="369" customFormat="1" ht="29.25" customHeight="1" x14ac:dyDescent="0.25">
      <c r="A553" s="2"/>
      <c r="B553" s="2"/>
      <c r="C553" s="2"/>
      <c r="D553" s="2"/>
      <c r="E553" s="2"/>
      <c r="F553" s="2"/>
      <c r="G553" s="2"/>
      <c r="H553" s="2"/>
      <c r="I553" s="2"/>
      <c r="J553" s="629"/>
      <c r="K553" s="629"/>
      <c r="L553" s="629"/>
      <c r="M553" s="629"/>
      <c r="N553" s="629"/>
      <c r="O553" s="629"/>
      <c r="P553" s="629"/>
      <c r="Q553" s="2"/>
      <c r="R553" s="366"/>
      <c r="S553" s="366"/>
      <c r="T553" s="366"/>
      <c r="U553" s="366"/>
      <c r="V553" s="366"/>
      <c r="W553" s="366"/>
      <c r="X553" s="367"/>
      <c r="Y553" s="366"/>
      <c r="Z553" s="367"/>
      <c r="AA553" s="366"/>
      <c r="AB553" s="367"/>
      <c r="AC553" s="366"/>
      <c r="AD553" s="367"/>
      <c r="AE553" s="368"/>
    </row>
    <row r="554" spans="1:31" s="369" customFormat="1" ht="29.25" customHeight="1" x14ac:dyDescent="0.25">
      <c r="A554" s="2"/>
      <c r="B554" s="2"/>
      <c r="C554" s="2"/>
      <c r="D554" s="2"/>
      <c r="E554" s="2"/>
      <c r="F554" s="2"/>
      <c r="G554" s="2"/>
      <c r="H554" s="2"/>
      <c r="I554" s="2"/>
      <c r="J554" s="629"/>
      <c r="K554" s="629"/>
      <c r="L554" s="629"/>
      <c r="M554" s="629"/>
      <c r="N554" s="629"/>
      <c r="O554" s="629"/>
      <c r="P554" s="629"/>
      <c r="Q554" s="2"/>
      <c r="R554" s="366"/>
      <c r="S554" s="366"/>
      <c r="T554" s="366"/>
      <c r="U554" s="366"/>
      <c r="V554" s="366"/>
      <c r="W554" s="366"/>
      <c r="X554" s="367"/>
      <c r="Y554" s="366"/>
      <c r="Z554" s="367"/>
      <c r="AA554" s="366"/>
      <c r="AB554" s="367"/>
      <c r="AC554" s="366"/>
      <c r="AD554" s="367"/>
      <c r="AE554" s="368"/>
    </row>
    <row r="555" spans="1:31" s="369" customFormat="1" ht="29.25" customHeight="1" x14ac:dyDescent="0.25">
      <c r="A555" s="2"/>
      <c r="B555" s="2"/>
      <c r="C555" s="2"/>
      <c r="D555" s="2"/>
      <c r="E555" s="2"/>
      <c r="F555" s="2"/>
      <c r="G555" s="2"/>
      <c r="H555" s="2"/>
      <c r="I555" s="2"/>
      <c r="J555" s="629"/>
      <c r="K555" s="629"/>
      <c r="L555" s="629"/>
      <c r="M555" s="629"/>
      <c r="N555" s="629"/>
      <c r="O555" s="629"/>
      <c r="P555" s="629"/>
      <c r="Q555" s="2"/>
      <c r="R555" s="366"/>
      <c r="S555" s="366"/>
      <c r="T555" s="366"/>
      <c r="U555" s="366"/>
      <c r="V555" s="366"/>
      <c r="W555" s="366"/>
      <c r="X555" s="367"/>
      <c r="Y555" s="366"/>
      <c r="Z555" s="367"/>
      <c r="AA555" s="366"/>
      <c r="AB555" s="367"/>
      <c r="AC555" s="366"/>
      <c r="AD555" s="367"/>
      <c r="AE555" s="368"/>
    </row>
    <row r="556" spans="1:31" s="369" customFormat="1" ht="29.25" customHeight="1" x14ac:dyDescent="0.25">
      <c r="A556" s="2"/>
      <c r="B556" s="2"/>
      <c r="C556" s="2"/>
      <c r="D556" s="2"/>
      <c r="E556" s="2"/>
      <c r="F556" s="2"/>
      <c r="G556" s="2"/>
      <c r="H556" s="2"/>
      <c r="I556" s="2"/>
      <c r="J556" s="629"/>
      <c r="K556" s="629"/>
      <c r="L556" s="629"/>
      <c r="M556" s="629"/>
      <c r="N556" s="629"/>
      <c r="O556" s="629"/>
      <c r="P556" s="629"/>
      <c r="Q556" s="2"/>
      <c r="R556" s="366"/>
      <c r="S556" s="366"/>
      <c r="T556" s="366"/>
      <c r="U556" s="366"/>
      <c r="V556" s="366"/>
      <c r="W556" s="366"/>
      <c r="X556" s="367"/>
      <c r="Y556" s="366"/>
      <c r="Z556" s="367"/>
      <c r="AA556" s="366"/>
      <c r="AB556" s="367"/>
      <c r="AC556" s="366"/>
      <c r="AD556" s="367"/>
      <c r="AE556" s="368"/>
    </row>
    <row r="557" spans="1:31" s="369" customFormat="1" ht="29.25" customHeight="1" x14ac:dyDescent="0.25">
      <c r="A557" s="2"/>
      <c r="B557" s="2"/>
      <c r="C557" s="2"/>
      <c r="D557" s="2"/>
      <c r="E557" s="2"/>
      <c r="F557" s="2"/>
      <c r="G557" s="2"/>
      <c r="H557" s="2"/>
      <c r="I557" s="2"/>
      <c r="J557" s="629"/>
      <c r="K557" s="629"/>
      <c r="L557" s="629"/>
      <c r="M557" s="629"/>
      <c r="N557" s="629"/>
      <c r="O557" s="629"/>
      <c r="P557" s="629"/>
      <c r="Q557" s="2"/>
      <c r="R557" s="366"/>
      <c r="S557" s="366"/>
      <c r="T557" s="366"/>
      <c r="U557" s="366"/>
      <c r="V557" s="366"/>
      <c r="W557" s="366"/>
      <c r="X557" s="367"/>
      <c r="Y557" s="366"/>
      <c r="Z557" s="367"/>
      <c r="AA557" s="366"/>
      <c r="AB557" s="367"/>
      <c r="AC557" s="366"/>
      <c r="AD557" s="367"/>
      <c r="AE557" s="368"/>
    </row>
    <row r="558" spans="1:31" s="369" customFormat="1" ht="29.25" customHeight="1" x14ac:dyDescent="0.25">
      <c r="A558" s="2"/>
      <c r="B558" s="2"/>
      <c r="C558" s="2"/>
      <c r="D558" s="2"/>
      <c r="E558" s="2"/>
      <c r="F558" s="2"/>
      <c r="G558" s="2"/>
      <c r="H558" s="2"/>
      <c r="I558" s="2"/>
      <c r="J558" s="629"/>
      <c r="K558" s="629"/>
      <c r="L558" s="629"/>
      <c r="M558" s="629"/>
      <c r="N558" s="629"/>
      <c r="O558" s="629"/>
      <c r="P558" s="629"/>
      <c r="Q558" s="2"/>
      <c r="R558" s="366"/>
      <c r="S558" s="366"/>
      <c r="T558" s="366"/>
      <c r="U558" s="366"/>
      <c r="V558" s="366"/>
      <c r="W558" s="366"/>
      <c r="X558" s="367"/>
      <c r="Y558" s="366"/>
      <c r="Z558" s="367"/>
      <c r="AA558" s="366"/>
      <c r="AB558" s="367"/>
      <c r="AC558" s="366"/>
      <c r="AD558" s="367"/>
      <c r="AE558" s="368"/>
    </row>
    <row r="559" spans="1:31" s="369" customFormat="1" ht="29.25" customHeight="1" x14ac:dyDescent="0.25">
      <c r="A559" s="2"/>
      <c r="B559" s="2"/>
      <c r="C559" s="2"/>
      <c r="D559" s="2"/>
      <c r="E559" s="2"/>
      <c r="F559" s="2"/>
      <c r="G559" s="2"/>
      <c r="H559" s="2"/>
      <c r="I559" s="2"/>
      <c r="J559" s="629"/>
      <c r="K559" s="629"/>
      <c r="L559" s="629"/>
      <c r="M559" s="629"/>
      <c r="N559" s="629"/>
      <c r="O559" s="629"/>
      <c r="P559" s="629"/>
      <c r="Q559" s="2"/>
      <c r="R559" s="366"/>
      <c r="S559" s="366"/>
      <c r="T559" s="366"/>
      <c r="U559" s="366"/>
      <c r="V559" s="366"/>
      <c r="W559" s="366"/>
      <c r="X559" s="367"/>
      <c r="Y559" s="366"/>
      <c r="Z559" s="367"/>
      <c r="AA559" s="366"/>
      <c r="AB559" s="367"/>
      <c r="AC559" s="366"/>
      <c r="AD559" s="367"/>
      <c r="AE559" s="368"/>
    </row>
    <row r="560" spans="1:31" s="369" customFormat="1" ht="29.25" customHeight="1" x14ac:dyDescent="0.25">
      <c r="A560" s="2"/>
      <c r="B560" s="2"/>
      <c r="C560" s="2"/>
      <c r="D560" s="2"/>
      <c r="E560" s="2"/>
      <c r="F560" s="2"/>
      <c r="G560" s="2"/>
      <c r="H560" s="2"/>
      <c r="I560" s="2"/>
      <c r="J560" s="629"/>
      <c r="K560" s="629"/>
      <c r="L560" s="629"/>
      <c r="M560" s="629"/>
      <c r="N560" s="629"/>
      <c r="O560" s="629"/>
      <c r="P560" s="629"/>
      <c r="Q560" s="2"/>
      <c r="R560" s="366"/>
      <c r="S560" s="366"/>
      <c r="T560" s="366"/>
      <c r="U560" s="366"/>
      <c r="V560" s="366"/>
      <c r="W560" s="366"/>
      <c r="X560" s="367"/>
      <c r="Y560" s="366"/>
      <c r="Z560" s="367"/>
      <c r="AA560" s="366"/>
      <c r="AB560" s="367"/>
      <c r="AC560" s="366"/>
      <c r="AD560" s="367"/>
      <c r="AE560" s="368"/>
    </row>
    <row r="561" spans="1:31" s="369" customFormat="1" ht="29.25" customHeight="1" x14ac:dyDescent="0.25">
      <c r="A561" s="2"/>
      <c r="B561" s="2"/>
      <c r="C561" s="2"/>
      <c r="D561" s="2"/>
      <c r="E561" s="2"/>
      <c r="F561" s="2"/>
      <c r="G561" s="2"/>
      <c r="H561" s="2"/>
      <c r="I561" s="2"/>
      <c r="J561" s="629"/>
      <c r="K561" s="629"/>
      <c r="L561" s="629"/>
      <c r="M561" s="629"/>
      <c r="N561" s="629"/>
      <c r="O561" s="629"/>
      <c r="P561" s="629"/>
      <c r="Q561" s="2"/>
      <c r="R561" s="366"/>
      <c r="S561" s="366"/>
      <c r="T561" s="366"/>
      <c r="U561" s="366"/>
      <c r="V561" s="366"/>
      <c r="W561" s="366"/>
      <c r="X561" s="367"/>
      <c r="Y561" s="366"/>
      <c r="Z561" s="367"/>
      <c r="AA561" s="366"/>
      <c r="AB561" s="367"/>
      <c r="AC561" s="366"/>
      <c r="AD561" s="367"/>
      <c r="AE561" s="368"/>
    </row>
    <row r="562" spans="1:31" s="369" customFormat="1" ht="29.25" customHeight="1" x14ac:dyDescent="0.25">
      <c r="A562" s="2"/>
      <c r="B562" s="2"/>
      <c r="C562" s="2"/>
      <c r="D562" s="2"/>
      <c r="E562" s="2"/>
      <c r="F562" s="2"/>
      <c r="G562" s="2"/>
      <c r="H562" s="2"/>
      <c r="I562" s="2"/>
      <c r="J562" s="629"/>
      <c r="K562" s="629"/>
      <c r="L562" s="629"/>
      <c r="M562" s="629"/>
      <c r="N562" s="629"/>
      <c r="O562" s="629"/>
      <c r="P562" s="629"/>
      <c r="Q562" s="2"/>
      <c r="R562" s="366"/>
      <c r="S562" s="366"/>
      <c r="T562" s="366"/>
      <c r="U562" s="366"/>
      <c r="V562" s="366"/>
      <c r="W562" s="366"/>
      <c r="X562" s="367"/>
      <c r="Y562" s="366"/>
      <c r="Z562" s="367"/>
      <c r="AA562" s="366"/>
      <c r="AB562" s="367"/>
      <c r="AC562" s="366"/>
      <c r="AD562" s="367"/>
      <c r="AE562" s="368"/>
    </row>
    <row r="563" spans="1:31" s="369" customFormat="1" ht="29.25" customHeight="1" x14ac:dyDescent="0.25">
      <c r="A563" s="2"/>
      <c r="B563" s="2"/>
      <c r="C563" s="2"/>
      <c r="D563" s="2"/>
      <c r="E563" s="2"/>
      <c r="F563" s="2"/>
      <c r="G563" s="2"/>
      <c r="H563" s="2"/>
      <c r="I563" s="2"/>
      <c r="J563" s="629"/>
      <c r="K563" s="629"/>
      <c r="L563" s="629"/>
      <c r="M563" s="629"/>
      <c r="N563" s="629"/>
      <c r="O563" s="629"/>
      <c r="P563" s="629"/>
      <c r="Q563" s="2"/>
      <c r="R563" s="366"/>
      <c r="S563" s="366"/>
      <c r="T563" s="366"/>
      <c r="U563" s="366"/>
      <c r="V563" s="366"/>
      <c r="W563" s="366"/>
      <c r="X563" s="367"/>
      <c r="Y563" s="366"/>
      <c r="Z563" s="367"/>
      <c r="AA563" s="366"/>
      <c r="AB563" s="367"/>
      <c r="AC563" s="366"/>
      <c r="AD563" s="367"/>
      <c r="AE563" s="368"/>
    </row>
    <row r="564" spans="1:31" s="369" customFormat="1" ht="29.25" customHeight="1" x14ac:dyDescent="0.25">
      <c r="A564" s="2"/>
      <c r="B564" s="2"/>
      <c r="C564" s="2"/>
      <c r="D564" s="2"/>
      <c r="E564" s="2"/>
      <c r="F564" s="2"/>
      <c r="G564" s="2"/>
      <c r="H564" s="2"/>
      <c r="I564" s="2"/>
      <c r="J564" s="629"/>
      <c r="K564" s="629"/>
      <c r="L564" s="629"/>
      <c r="M564" s="629"/>
      <c r="N564" s="629"/>
      <c r="O564" s="629"/>
      <c r="P564" s="629"/>
      <c r="Q564" s="2"/>
      <c r="R564" s="366"/>
      <c r="S564" s="366"/>
      <c r="T564" s="366"/>
      <c r="U564" s="366"/>
      <c r="V564" s="366"/>
      <c r="W564" s="366"/>
      <c r="X564" s="367"/>
      <c r="Y564" s="366"/>
      <c r="Z564" s="367"/>
      <c r="AA564" s="366"/>
      <c r="AB564" s="367"/>
      <c r="AC564" s="366"/>
      <c r="AD564" s="367"/>
      <c r="AE564" s="368"/>
    </row>
    <row r="565" spans="1:31" s="369" customFormat="1" ht="29.25" customHeight="1" x14ac:dyDescent="0.25">
      <c r="A565" s="2"/>
      <c r="B565" s="2"/>
      <c r="C565" s="2"/>
      <c r="D565" s="2"/>
      <c r="E565" s="2"/>
      <c r="F565" s="2"/>
      <c r="G565" s="2"/>
      <c r="H565" s="2"/>
      <c r="I565" s="2"/>
      <c r="J565" s="629"/>
      <c r="K565" s="629"/>
      <c r="L565" s="629"/>
      <c r="M565" s="629"/>
      <c r="N565" s="629"/>
      <c r="O565" s="629"/>
      <c r="P565" s="629"/>
      <c r="Q565" s="2"/>
      <c r="R565" s="366"/>
      <c r="S565" s="366"/>
      <c r="T565" s="366"/>
      <c r="U565" s="366"/>
      <c r="V565" s="366"/>
      <c r="W565" s="366"/>
      <c r="X565" s="367"/>
      <c r="Y565" s="366"/>
      <c r="Z565" s="367"/>
      <c r="AA565" s="366"/>
      <c r="AB565" s="367"/>
      <c r="AC565" s="366"/>
      <c r="AD565" s="367"/>
      <c r="AE565" s="368"/>
    </row>
    <row r="566" spans="1:31" s="369" customFormat="1" ht="29.25" customHeight="1" x14ac:dyDescent="0.25">
      <c r="A566" s="2"/>
      <c r="B566" s="2"/>
      <c r="C566" s="2"/>
      <c r="D566" s="2"/>
      <c r="E566" s="2"/>
      <c r="F566" s="2"/>
      <c r="G566" s="2"/>
      <c r="H566" s="2"/>
      <c r="I566" s="2"/>
      <c r="J566" s="629"/>
      <c r="K566" s="629"/>
      <c r="L566" s="629"/>
      <c r="M566" s="629"/>
      <c r="N566" s="629"/>
      <c r="O566" s="629"/>
      <c r="P566" s="629"/>
      <c r="Q566" s="2"/>
      <c r="R566" s="366"/>
      <c r="S566" s="366"/>
      <c r="T566" s="366"/>
      <c r="U566" s="366"/>
      <c r="V566" s="366"/>
      <c r="W566" s="366"/>
      <c r="X566" s="367"/>
      <c r="Y566" s="366"/>
      <c r="Z566" s="367"/>
      <c r="AA566" s="366"/>
      <c r="AB566" s="367"/>
      <c r="AC566" s="366"/>
      <c r="AD566" s="367"/>
      <c r="AE566" s="368"/>
    </row>
    <row r="567" spans="1:31" s="369" customFormat="1" ht="29.25" customHeight="1" x14ac:dyDescent="0.25">
      <c r="A567" s="2"/>
      <c r="B567" s="2"/>
      <c r="C567" s="2"/>
      <c r="D567" s="2"/>
      <c r="E567" s="2"/>
      <c r="F567" s="2"/>
      <c r="G567" s="2"/>
      <c r="H567" s="2"/>
      <c r="I567" s="2"/>
      <c r="J567" s="629"/>
      <c r="K567" s="629"/>
      <c r="L567" s="629"/>
      <c r="M567" s="629"/>
      <c r="N567" s="629"/>
      <c r="O567" s="629"/>
      <c r="P567" s="629"/>
      <c r="Q567" s="2"/>
      <c r="R567" s="366"/>
      <c r="S567" s="366"/>
      <c r="T567" s="366"/>
      <c r="U567" s="366"/>
      <c r="V567" s="366"/>
      <c r="W567" s="366"/>
      <c r="X567" s="367"/>
      <c r="Y567" s="366"/>
      <c r="Z567" s="367"/>
      <c r="AA567" s="366"/>
      <c r="AB567" s="367"/>
      <c r="AC567" s="366"/>
      <c r="AD567" s="367"/>
      <c r="AE567" s="368"/>
    </row>
    <row r="568" spans="1:31" s="369" customFormat="1" ht="29.25" customHeight="1" x14ac:dyDescent="0.25">
      <c r="A568" s="2"/>
      <c r="B568" s="2"/>
      <c r="C568" s="2"/>
      <c r="D568" s="2"/>
      <c r="E568" s="2"/>
      <c r="F568" s="2"/>
      <c r="G568" s="2"/>
      <c r="H568" s="2"/>
      <c r="I568" s="2"/>
      <c r="J568" s="629"/>
      <c r="K568" s="629"/>
      <c r="L568" s="629"/>
      <c r="M568" s="629"/>
      <c r="N568" s="629"/>
      <c r="O568" s="629"/>
      <c r="P568" s="629"/>
      <c r="Q568" s="2"/>
      <c r="R568" s="366"/>
      <c r="S568" s="366"/>
      <c r="T568" s="366"/>
      <c r="U568" s="366"/>
      <c r="V568" s="366"/>
      <c r="W568" s="366"/>
      <c r="X568" s="367"/>
      <c r="Y568" s="366"/>
      <c r="Z568" s="367"/>
      <c r="AA568" s="366"/>
      <c r="AB568" s="367"/>
      <c r="AC568" s="366"/>
      <c r="AD568" s="367"/>
      <c r="AE568" s="368"/>
    </row>
    <row r="569" spans="1:31" s="369" customFormat="1" ht="29.25" customHeight="1" x14ac:dyDescent="0.25">
      <c r="A569" s="2"/>
      <c r="B569" s="2"/>
      <c r="C569" s="2"/>
      <c r="D569" s="2"/>
      <c r="E569" s="2"/>
      <c r="F569" s="2"/>
      <c r="G569" s="2"/>
      <c r="H569" s="2"/>
      <c r="I569" s="2"/>
      <c r="J569" s="629"/>
      <c r="K569" s="629"/>
      <c r="L569" s="629"/>
      <c r="M569" s="629"/>
      <c r="N569" s="629"/>
      <c r="O569" s="629"/>
      <c r="P569" s="629"/>
      <c r="Q569" s="2"/>
      <c r="R569" s="366"/>
      <c r="S569" s="366"/>
      <c r="T569" s="366"/>
      <c r="U569" s="366"/>
      <c r="V569" s="366"/>
      <c r="W569" s="366"/>
      <c r="X569" s="367"/>
      <c r="Y569" s="366"/>
      <c r="Z569" s="367"/>
      <c r="AA569" s="366"/>
      <c r="AB569" s="367"/>
      <c r="AC569" s="366"/>
      <c r="AD569" s="367"/>
      <c r="AE569" s="368"/>
    </row>
    <row r="570" spans="1:31" s="369" customFormat="1" ht="29.25" customHeight="1" x14ac:dyDescent="0.25">
      <c r="A570" s="2"/>
      <c r="B570" s="2"/>
      <c r="C570" s="2"/>
      <c r="D570" s="2"/>
      <c r="E570" s="2"/>
      <c r="F570" s="2"/>
      <c r="G570" s="2"/>
      <c r="H570" s="2"/>
      <c r="I570" s="2"/>
      <c r="J570" s="629"/>
      <c r="K570" s="629"/>
      <c r="L570" s="629"/>
      <c r="M570" s="629"/>
      <c r="N570" s="629"/>
      <c r="O570" s="629"/>
      <c r="P570" s="629"/>
      <c r="Q570" s="2"/>
      <c r="R570" s="366"/>
      <c r="S570" s="366"/>
      <c r="T570" s="366"/>
      <c r="U570" s="366"/>
      <c r="V570" s="366"/>
      <c r="W570" s="366"/>
      <c r="X570" s="367"/>
      <c r="Y570" s="366"/>
      <c r="Z570" s="367"/>
      <c r="AA570" s="366"/>
      <c r="AB570" s="367"/>
      <c r="AC570" s="366"/>
      <c r="AD570" s="367"/>
      <c r="AE570" s="368"/>
    </row>
    <row r="571" spans="1:31" s="369" customFormat="1" ht="29.25" customHeight="1" x14ac:dyDescent="0.25">
      <c r="A571" s="2"/>
      <c r="B571" s="2"/>
      <c r="C571" s="2"/>
      <c r="D571" s="2"/>
      <c r="E571" s="2"/>
      <c r="F571" s="2"/>
      <c r="G571" s="2"/>
      <c r="H571" s="2"/>
      <c r="I571" s="2"/>
      <c r="J571" s="629"/>
      <c r="K571" s="629"/>
      <c r="L571" s="629"/>
      <c r="M571" s="629"/>
      <c r="N571" s="629"/>
      <c r="O571" s="629"/>
      <c r="P571" s="629"/>
      <c r="Q571" s="2"/>
      <c r="R571" s="366"/>
      <c r="S571" s="366"/>
      <c r="T571" s="366"/>
      <c r="U571" s="366"/>
      <c r="V571" s="366"/>
      <c r="W571" s="366"/>
      <c r="X571" s="367"/>
      <c r="Y571" s="366"/>
      <c r="Z571" s="367"/>
      <c r="AA571" s="366"/>
      <c r="AB571" s="367"/>
      <c r="AC571" s="366"/>
      <c r="AD571" s="367"/>
      <c r="AE571" s="368"/>
    </row>
    <row r="572" spans="1:31" s="369" customFormat="1" ht="29.25" customHeight="1" x14ac:dyDescent="0.25">
      <c r="A572" s="2"/>
      <c r="B572" s="2"/>
      <c r="C572" s="2"/>
      <c r="D572" s="2"/>
      <c r="E572" s="2"/>
      <c r="F572" s="2"/>
      <c r="G572" s="2"/>
      <c r="H572" s="2"/>
      <c r="I572" s="2"/>
      <c r="J572" s="629"/>
      <c r="K572" s="629"/>
      <c r="L572" s="629"/>
      <c r="M572" s="629"/>
      <c r="N572" s="629"/>
      <c r="O572" s="629"/>
      <c r="P572" s="629"/>
      <c r="Q572" s="2"/>
      <c r="R572" s="366"/>
      <c r="S572" s="366"/>
      <c r="T572" s="366"/>
      <c r="U572" s="366"/>
      <c r="V572" s="366"/>
      <c r="W572" s="366"/>
      <c r="X572" s="367"/>
      <c r="Y572" s="366"/>
      <c r="Z572" s="367"/>
      <c r="AA572" s="366"/>
      <c r="AB572" s="367"/>
      <c r="AC572" s="366"/>
      <c r="AD572" s="367"/>
      <c r="AE572" s="368"/>
    </row>
    <row r="573" spans="1:31" s="369" customFormat="1" ht="29.25" customHeight="1" x14ac:dyDescent="0.25">
      <c r="A573" s="2"/>
      <c r="B573" s="2"/>
      <c r="C573" s="2"/>
      <c r="D573" s="2"/>
      <c r="E573" s="2"/>
      <c r="F573" s="2"/>
      <c r="G573" s="2"/>
      <c r="H573" s="2"/>
      <c r="I573" s="2"/>
      <c r="J573" s="629"/>
      <c r="K573" s="629"/>
      <c r="L573" s="629"/>
      <c r="M573" s="629"/>
      <c r="N573" s="629"/>
      <c r="O573" s="629"/>
      <c r="P573" s="629"/>
      <c r="Q573" s="2"/>
      <c r="R573" s="366"/>
      <c r="S573" s="366"/>
      <c r="T573" s="366"/>
      <c r="U573" s="366"/>
      <c r="V573" s="366"/>
      <c r="W573" s="366"/>
      <c r="X573" s="367"/>
      <c r="Y573" s="366"/>
      <c r="Z573" s="367"/>
      <c r="AA573" s="366"/>
      <c r="AB573" s="367"/>
      <c r="AC573" s="366"/>
      <c r="AD573" s="367"/>
      <c r="AE573" s="368"/>
    </row>
    <row r="574" spans="1:31" s="369" customFormat="1" ht="29.25" customHeight="1" x14ac:dyDescent="0.25">
      <c r="A574" s="2"/>
      <c r="B574" s="2"/>
      <c r="C574" s="2"/>
      <c r="D574" s="2"/>
      <c r="E574" s="2"/>
      <c r="F574" s="2"/>
      <c r="G574" s="2"/>
      <c r="H574" s="2"/>
      <c r="I574" s="2"/>
      <c r="J574" s="629"/>
      <c r="K574" s="629"/>
      <c r="L574" s="629"/>
      <c r="M574" s="629"/>
      <c r="N574" s="629"/>
      <c r="O574" s="629"/>
      <c r="P574" s="629"/>
      <c r="Q574" s="2"/>
      <c r="R574" s="366"/>
      <c r="S574" s="366"/>
      <c r="T574" s="366"/>
      <c r="U574" s="366"/>
      <c r="V574" s="366"/>
      <c r="W574" s="366"/>
      <c r="X574" s="367"/>
      <c r="Y574" s="366"/>
      <c r="Z574" s="367"/>
      <c r="AA574" s="366"/>
      <c r="AB574" s="367"/>
      <c r="AC574" s="366"/>
      <c r="AD574" s="367"/>
      <c r="AE574" s="368"/>
    </row>
    <row r="575" spans="1:31" s="369" customFormat="1" ht="29.25" customHeight="1" x14ac:dyDescent="0.25">
      <c r="A575" s="2"/>
      <c r="B575" s="2"/>
      <c r="C575" s="2"/>
      <c r="D575" s="2"/>
      <c r="E575" s="2"/>
      <c r="F575" s="2"/>
      <c r="G575" s="2"/>
      <c r="H575" s="2"/>
      <c r="I575" s="2"/>
      <c r="J575" s="629"/>
      <c r="K575" s="629"/>
      <c r="L575" s="629"/>
      <c r="M575" s="629"/>
      <c r="N575" s="629"/>
      <c r="O575" s="629"/>
      <c r="P575" s="629"/>
      <c r="Q575" s="2"/>
      <c r="R575" s="366"/>
      <c r="S575" s="366"/>
      <c r="T575" s="366"/>
      <c r="U575" s="366"/>
      <c r="V575" s="366"/>
      <c r="W575" s="366"/>
      <c r="X575" s="367"/>
      <c r="Y575" s="366"/>
      <c r="Z575" s="367"/>
      <c r="AA575" s="366"/>
      <c r="AB575" s="367"/>
      <c r="AC575" s="366"/>
      <c r="AD575" s="367"/>
      <c r="AE575" s="368"/>
    </row>
    <row r="576" spans="1:31" s="369" customFormat="1" ht="29.25" customHeight="1" x14ac:dyDescent="0.25">
      <c r="A576" s="2"/>
      <c r="B576" s="2"/>
      <c r="C576" s="2"/>
      <c r="D576" s="2"/>
      <c r="E576" s="2"/>
      <c r="F576" s="2"/>
      <c r="G576" s="2"/>
      <c r="H576" s="2"/>
      <c r="I576" s="2"/>
      <c r="J576" s="629"/>
      <c r="K576" s="629"/>
      <c r="L576" s="629"/>
      <c r="M576" s="629"/>
      <c r="N576" s="629"/>
      <c r="O576" s="629"/>
      <c r="P576" s="629"/>
      <c r="Q576" s="2"/>
      <c r="R576" s="366"/>
      <c r="S576" s="366"/>
      <c r="T576" s="366"/>
      <c r="U576" s="366"/>
      <c r="V576" s="366"/>
      <c r="W576" s="366"/>
      <c r="X576" s="367"/>
      <c r="Y576" s="366"/>
      <c r="Z576" s="367"/>
      <c r="AA576" s="366"/>
      <c r="AB576" s="367"/>
      <c r="AC576" s="366"/>
      <c r="AD576" s="367"/>
      <c r="AE576" s="368"/>
    </row>
    <row r="577" spans="1:31" s="369" customFormat="1" ht="29.25" customHeight="1" x14ac:dyDescent="0.25">
      <c r="A577" s="2"/>
      <c r="B577" s="2"/>
      <c r="C577" s="2"/>
      <c r="D577" s="2"/>
      <c r="E577" s="2"/>
      <c r="F577" s="2"/>
      <c r="G577" s="2"/>
      <c r="H577" s="2"/>
      <c r="I577" s="2"/>
      <c r="J577" s="629"/>
      <c r="K577" s="629"/>
      <c r="L577" s="629"/>
      <c r="M577" s="629"/>
      <c r="N577" s="629"/>
      <c r="O577" s="629"/>
      <c r="P577" s="629"/>
      <c r="Q577" s="2"/>
      <c r="R577" s="366"/>
      <c r="S577" s="366"/>
      <c r="T577" s="366"/>
      <c r="U577" s="366"/>
      <c r="V577" s="366"/>
      <c r="W577" s="366"/>
      <c r="X577" s="367"/>
      <c r="Y577" s="366"/>
      <c r="Z577" s="367"/>
      <c r="AA577" s="366"/>
      <c r="AB577" s="367"/>
      <c r="AC577" s="366"/>
      <c r="AD577" s="367"/>
      <c r="AE577" s="368"/>
    </row>
    <row r="578" spans="1:31" s="369" customFormat="1" ht="29.25" customHeight="1" x14ac:dyDescent="0.25">
      <c r="A578" s="2"/>
      <c r="B578" s="2"/>
      <c r="C578" s="2"/>
      <c r="D578" s="2"/>
      <c r="E578" s="2"/>
      <c r="F578" s="2"/>
      <c r="G578" s="2"/>
      <c r="H578" s="2"/>
      <c r="I578" s="2"/>
      <c r="J578" s="629"/>
      <c r="K578" s="629"/>
      <c r="L578" s="629"/>
      <c r="M578" s="629"/>
      <c r="N578" s="629"/>
      <c r="O578" s="629"/>
      <c r="P578" s="629"/>
      <c r="Q578" s="2"/>
      <c r="R578" s="366"/>
      <c r="S578" s="366"/>
      <c r="T578" s="366"/>
      <c r="U578" s="366"/>
      <c r="V578" s="366"/>
      <c r="W578" s="366"/>
      <c r="X578" s="367"/>
      <c r="Y578" s="366"/>
      <c r="Z578" s="367"/>
      <c r="AA578" s="366"/>
      <c r="AB578" s="367"/>
      <c r="AC578" s="366"/>
      <c r="AD578" s="367"/>
      <c r="AE578" s="368"/>
    </row>
    <row r="579" spans="1:31" s="369" customFormat="1" ht="29.25" customHeight="1" x14ac:dyDescent="0.25">
      <c r="A579" s="2"/>
      <c r="B579" s="2"/>
      <c r="C579" s="2"/>
      <c r="D579" s="2"/>
      <c r="E579" s="2"/>
      <c r="F579" s="2"/>
      <c r="G579" s="2"/>
      <c r="H579" s="2"/>
      <c r="I579" s="2"/>
      <c r="J579" s="629"/>
      <c r="K579" s="629"/>
      <c r="L579" s="629"/>
      <c r="M579" s="629"/>
      <c r="N579" s="629"/>
      <c r="O579" s="629"/>
      <c r="P579" s="629"/>
      <c r="Q579" s="2"/>
      <c r="R579" s="366"/>
      <c r="S579" s="366"/>
      <c r="T579" s="366"/>
      <c r="U579" s="366"/>
      <c r="V579" s="366"/>
      <c r="W579" s="366"/>
      <c r="X579" s="367"/>
      <c r="Y579" s="366"/>
      <c r="Z579" s="367"/>
      <c r="AA579" s="366"/>
      <c r="AB579" s="367"/>
      <c r="AC579" s="366"/>
      <c r="AD579" s="367"/>
      <c r="AE579" s="368"/>
    </row>
    <row r="580" spans="1:31" s="369" customFormat="1" ht="29.25" customHeight="1" x14ac:dyDescent="0.25">
      <c r="A580" s="2"/>
      <c r="B580" s="2"/>
      <c r="C580" s="2"/>
      <c r="D580" s="2"/>
      <c r="E580" s="2"/>
      <c r="F580" s="2"/>
      <c r="G580" s="2"/>
      <c r="H580" s="2"/>
      <c r="I580" s="2"/>
      <c r="J580" s="629"/>
      <c r="K580" s="629"/>
      <c r="L580" s="629"/>
      <c r="M580" s="629"/>
      <c r="N580" s="629"/>
      <c r="O580" s="629"/>
      <c r="P580" s="629"/>
      <c r="Q580" s="2"/>
      <c r="R580" s="366"/>
      <c r="S580" s="366"/>
      <c r="T580" s="366"/>
      <c r="U580" s="366"/>
      <c r="V580" s="366"/>
      <c r="W580" s="366"/>
      <c r="X580" s="367"/>
      <c r="Y580" s="366"/>
      <c r="Z580" s="367"/>
      <c r="AA580" s="366"/>
      <c r="AB580" s="367"/>
      <c r="AC580" s="366"/>
      <c r="AD580" s="367"/>
      <c r="AE580" s="368"/>
    </row>
    <row r="581" spans="1:31" s="369" customFormat="1" ht="29.25" customHeight="1" x14ac:dyDescent="0.25">
      <c r="A581" s="2"/>
      <c r="B581" s="2"/>
      <c r="C581" s="2"/>
      <c r="D581" s="2"/>
      <c r="E581" s="2"/>
      <c r="F581" s="2"/>
      <c r="G581" s="2"/>
      <c r="H581" s="2"/>
      <c r="I581" s="2"/>
      <c r="J581" s="629"/>
      <c r="K581" s="629"/>
      <c r="L581" s="629"/>
      <c r="M581" s="629"/>
      <c r="N581" s="629"/>
      <c r="O581" s="629"/>
      <c r="P581" s="629"/>
      <c r="Q581" s="2"/>
      <c r="R581" s="366"/>
      <c r="S581" s="366"/>
      <c r="T581" s="366"/>
      <c r="U581" s="366"/>
      <c r="V581" s="366"/>
      <c r="W581" s="366"/>
      <c r="X581" s="367"/>
      <c r="Y581" s="366"/>
      <c r="Z581" s="367"/>
      <c r="AA581" s="366"/>
      <c r="AB581" s="367"/>
      <c r="AC581" s="366"/>
      <c r="AD581" s="367"/>
      <c r="AE581" s="368"/>
    </row>
    <row r="582" spans="1:31" s="369" customFormat="1" ht="29.25" customHeight="1" x14ac:dyDescent="0.25">
      <c r="A582" s="2"/>
      <c r="B582" s="2"/>
      <c r="C582" s="2"/>
      <c r="D582" s="2"/>
      <c r="E582" s="2"/>
      <c r="F582" s="2"/>
      <c r="G582" s="2"/>
      <c r="H582" s="2"/>
      <c r="I582" s="2"/>
      <c r="J582" s="629"/>
      <c r="K582" s="629"/>
      <c r="L582" s="629"/>
      <c r="M582" s="629"/>
      <c r="N582" s="629"/>
      <c r="O582" s="629"/>
      <c r="P582" s="629"/>
      <c r="Q582" s="2"/>
      <c r="R582" s="366"/>
      <c r="S582" s="366"/>
      <c r="T582" s="366"/>
      <c r="U582" s="366"/>
      <c r="V582" s="366"/>
      <c r="W582" s="366"/>
      <c r="X582" s="367"/>
      <c r="Y582" s="366"/>
      <c r="Z582" s="367"/>
      <c r="AA582" s="366"/>
      <c r="AB582" s="367"/>
      <c r="AC582" s="366"/>
      <c r="AD582" s="367"/>
      <c r="AE582" s="368"/>
    </row>
    <row r="583" spans="1:31" s="369" customFormat="1" ht="29.25" customHeight="1" x14ac:dyDescent="0.25">
      <c r="A583" s="2"/>
      <c r="B583" s="2"/>
      <c r="C583" s="2"/>
      <c r="D583" s="2"/>
      <c r="E583" s="2"/>
      <c r="F583" s="2"/>
      <c r="G583" s="2"/>
      <c r="H583" s="2"/>
      <c r="I583" s="2"/>
      <c r="J583" s="629"/>
      <c r="K583" s="629"/>
      <c r="L583" s="629"/>
      <c r="M583" s="629"/>
      <c r="N583" s="629"/>
      <c r="O583" s="629"/>
      <c r="P583" s="629"/>
      <c r="Q583" s="2"/>
      <c r="R583" s="366"/>
      <c r="S583" s="366"/>
      <c r="T583" s="366"/>
      <c r="U583" s="366"/>
      <c r="V583" s="366"/>
      <c r="W583" s="366"/>
      <c r="X583" s="367"/>
      <c r="Y583" s="366"/>
      <c r="Z583" s="367"/>
      <c r="AA583" s="366"/>
      <c r="AB583" s="367"/>
      <c r="AC583" s="366"/>
      <c r="AD583" s="367"/>
      <c r="AE583" s="368"/>
    </row>
    <row r="584" spans="1:31" s="369" customFormat="1" ht="29.25" customHeight="1" x14ac:dyDescent="0.25">
      <c r="A584" s="2"/>
      <c r="B584" s="2"/>
      <c r="C584" s="2"/>
      <c r="D584" s="2"/>
      <c r="E584" s="2"/>
      <c r="F584" s="2"/>
      <c r="G584" s="2"/>
      <c r="H584" s="2"/>
      <c r="I584" s="2"/>
      <c r="J584" s="629"/>
      <c r="K584" s="629"/>
      <c r="L584" s="629"/>
      <c r="M584" s="629"/>
      <c r="N584" s="629"/>
      <c r="O584" s="629"/>
      <c r="P584" s="629"/>
      <c r="Q584" s="2"/>
      <c r="R584" s="366"/>
      <c r="S584" s="366"/>
      <c r="T584" s="366"/>
      <c r="U584" s="366"/>
      <c r="V584" s="366"/>
      <c r="W584" s="366"/>
      <c r="X584" s="367"/>
      <c r="Y584" s="366"/>
      <c r="Z584" s="367"/>
      <c r="AA584" s="366"/>
      <c r="AB584" s="367"/>
      <c r="AC584" s="366"/>
      <c r="AD584" s="367"/>
      <c r="AE584" s="368"/>
    </row>
    <row r="585" spans="1:31" s="369" customFormat="1" ht="29.25" customHeight="1" x14ac:dyDescent="0.25">
      <c r="A585" s="2"/>
      <c r="B585" s="2"/>
      <c r="C585" s="2"/>
      <c r="D585" s="2"/>
      <c r="E585" s="2"/>
      <c r="F585" s="2"/>
      <c r="G585" s="2"/>
      <c r="H585" s="2"/>
      <c r="I585" s="2"/>
      <c r="J585" s="629"/>
      <c r="K585" s="629"/>
      <c r="L585" s="629"/>
      <c r="M585" s="629"/>
      <c r="N585" s="629"/>
      <c r="O585" s="629"/>
      <c r="P585" s="629"/>
      <c r="Q585" s="2"/>
      <c r="R585" s="366"/>
      <c r="S585" s="366"/>
      <c r="T585" s="366"/>
      <c r="U585" s="366"/>
      <c r="V585" s="366"/>
      <c r="W585" s="366"/>
      <c r="X585" s="367"/>
      <c r="Y585" s="366"/>
      <c r="Z585" s="367"/>
      <c r="AA585" s="366"/>
      <c r="AB585" s="367"/>
      <c r="AC585" s="366"/>
      <c r="AD585" s="367"/>
      <c r="AE585" s="368"/>
    </row>
    <row r="586" spans="1:31" s="369" customFormat="1" ht="29.25" customHeight="1" x14ac:dyDescent="0.25">
      <c r="A586" s="2"/>
      <c r="B586" s="2"/>
      <c r="C586" s="2"/>
      <c r="D586" s="2"/>
      <c r="E586" s="2"/>
      <c r="F586" s="2"/>
      <c r="G586" s="2"/>
      <c r="H586" s="2"/>
      <c r="I586" s="2"/>
      <c r="J586" s="629"/>
      <c r="K586" s="629"/>
      <c r="L586" s="629"/>
      <c r="M586" s="629"/>
      <c r="N586" s="629"/>
      <c r="O586" s="629"/>
      <c r="P586" s="629"/>
      <c r="Q586" s="2"/>
      <c r="R586" s="366"/>
      <c r="S586" s="366"/>
      <c r="T586" s="366"/>
      <c r="U586" s="366"/>
      <c r="V586" s="366"/>
      <c r="W586" s="366"/>
      <c r="X586" s="367"/>
      <c r="Y586" s="366"/>
      <c r="Z586" s="367"/>
      <c r="AA586" s="366"/>
      <c r="AB586" s="367"/>
      <c r="AC586" s="366"/>
      <c r="AD586" s="367"/>
      <c r="AE586" s="368"/>
    </row>
    <row r="587" spans="1:31" s="369" customFormat="1" ht="29.25" customHeight="1" x14ac:dyDescent="0.25">
      <c r="A587" s="2"/>
      <c r="B587" s="2"/>
      <c r="C587" s="2"/>
      <c r="D587" s="2"/>
      <c r="E587" s="2"/>
      <c r="F587" s="2"/>
      <c r="G587" s="2"/>
      <c r="H587" s="2"/>
      <c r="I587" s="2"/>
      <c r="J587" s="629"/>
      <c r="K587" s="629"/>
      <c r="L587" s="629"/>
      <c r="M587" s="629"/>
      <c r="N587" s="629"/>
      <c r="O587" s="629"/>
      <c r="P587" s="629"/>
      <c r="Q587" s="2"/>
      <c r="R587" s="366"/>
      <c r="S587" s="366"/>
      <c r="T587" s="366"/>
      <c r="U587" s="366"/>
      <c r="V587" s="366"/>
      <c r="W587" s="366"/>
      <c r="X587" s="367"/>
      <c r="Y587" s="366"/>
      <c r="Z587" s="367"/>
      <c r="AA587" s="366"/>
      <c r="AB587" s="367"/>
      <c r="AC587" s="366"/>
      <c r="AD587" s="367"/>
      <c r="AE587" s="368"/>
    </row>
    <row r="588" spans="1:31" s="369" customFormat="1" ht="29.25" customHeight="1" x14ac:dyDescent="0.25">
      <c r="A588" s="2"/>
      <c r="B588" s="2"/>
      <c r="C588" s="2"/>
      <c r="D588" s="2"/>
      <c r="E588" s="2"/>
      <c r="F588" s="2"/>
      <c r="G588" s="2"/>
      <c r="H588" s="2"/>
      <c r="I588" s="2"/>
      <c r="J588" s="629"/>
      <c r="K588" s="629"/>
      <c r="L588" s="629"/>
      <c r="M588" s="629"/>
      <c r="N588" s="629"/>
      <c r="O588" s="629"/>
      <c r="P588" s="629"/>
      <c r="Q588" s="2"/>
      <c r="R588" s="366"/>
      <c r="S588" s="366"/>
      <c r="T588" s="366"/>
      <c r="U588" s="366"/>
      <c r="V588" s="366"/>
      <c r="W588" s="366"/>
      <c r="X588" s="367"/>
      <c r="Y588" s="366"/>
      <c r="Z588" s="367"/>
      <c r="AA588" s="366"/>
      <c r="AB588" s="367"/>
      <c r="AC588" s="366"/>
      <c r="AD588" s="367"/>
      <c r="AE588" s="368"/>
    </row>
    <row r="589" spans="1:31" s="369" customFormat="1" ht="29.25" customHeight="1" x14ac:dyDescent="0.25">
      <c r="A589" s="2"/>
      <c r="B589" s="2"/>
      <c r="C589" s="2"/>
      <c r="D589" s="2"/>
      <c r="E589" s="2"/>
      <c r="F589" s="2"/>
      <c r="G589" s="2"/>
      <c r="H589" s="2"/>
      <c r="I589" s="2"/>
      <c r="J589" s="629"/>
      <c r="K589" s="629"/>
      <c r="L589" s="629"/>
      <c r="M589" s="629"/>
      <c r="N589" s="629"/>
      <c r="O589" s="629"/>
      <c r="P589" s="629"/>
      <c r="Q589" s="2"/>
      <c r="R589" s="366"/>
      <c r="S589" s="366"/>
      <c r="T589" s="366"/>
      <c r="U589" s="366"/>
      <c r="V589" s="366"/>
      <c r="W589" s="366"/>
      <c r="X589" s="367"/>
      <c r="Y589" s="366"/>
      <c r="Z589" s="367"/>
      <c r="AA589" s="366"/>
      <c r="AB589" s="367"/>
      <c r="AC589" s="366"/>
      <c r="AD589" s="367"/>
      <c r="AE589" s="368"/>
    </row>
    <row r="590" spans="1:31" s="369" customFormat="1" ht="29.25" customHeight="1" x14ac:dyDescent="0.25">
      <c r="A590" s="2"/>
      <c r="B590" s="2"/>
      <c r="C590" s="2"/>
      <c r="D590" s="2"/>
      <c r="E590" s="2"/>
      <c r="F590" s="2"/>
      <c r="G590" s="2"/>
      <c r="H590" s="2"/>
      <c r="I590" s="2"/>
      <c r="J590" s="629"/>
      <c r="K590" s="629"/>
      <c r="L590" s="629"/>
      <c r="M590" s="629"/>
      <c r="N590" s="629"/>
      <c r="O590" s="629"/>
      <c r="P590" s="629"/>
      <c r="Q590" s="2"/>
      <c r="R590" s="366"/>
      <c r="S590" s="366"/>
      <c r="T590" s="366"/>
      <c r="U590" s="366"/>
      <c r="V590" s="366"/>
      <c r="W590" s="366"/>
      <c r="X590" s="367"/>
      <c r="Y590" s="366"/>
      <c r="Z590" s="367"/>
      <c r="AA590" s="366"/>
      <c r="AB590" s="367"/>
      <c r="AC590" s="366"/>
      <c r="AD590" s="367"/>
      <c r="AE590" s="368"/>
    </row>
    <row r="591" spans="1:31" s="369" customFormat="1" ht="29.25" customHeight="1" x14ac:dyDescent="0.25">
      <c r="A591" s="2"/>
      <c r="B591" s="2"/>
      <c r="C591" s="2"/>
      <c r="D591" s="2"/>
      <c r="E591" s="2"/>
      <c r="F591" s="2"/>
      <c r="G591" s="2"/>
      <c r="H591" s="2"/>
      <c r="I591" s="2"/>
      <c r="J591" s="629"/>
      <c r="K591" s="629"/>
      <c r="L591" s="629"/>
      <c r="M591" s="629"/>
      <c r="N591" s="629"/>
      <c r="O591" s="629"/>
      <c r="P591" s="629"/>
      <c r="Q591" s="2"/>
      <c r="R591" s="366"/>
      <c r="S591" s="366"/>
      <c r="T591" s="366"/>
      <c r="U591" s="366"/>
      <c r="V591" s="366"/>
      <c r="W591" s="366"/>
      <c r="X591" s="367"/>
      <c r="Y591" s="366"/>
      <c r="Z591" s="367"/>
      <c r="AA591" s="366"/>
      <c r="AB591" s="367"/>
      <c r="AC591" s="366"/>
      <c r="AD591" s="367"/>
      <c r="AE591" s="368"/>
    </row>
    <row r="592" spans="1:31" s="369" customFormat="1" ht="29.25" customHeight="1" x14ac:dyDescent="0.25">
      <c r="A592" s="2"/>
      <c r="B592" s="2"/>
      <c r="C592" s="2"/>
      <c r="D592" s="2"/>
      <c r="E592" s="2"/>
      <c r="F592" s="2"/>
      <c r="G592" s="2"/>
      <c r="H592" s="2"/>
      <c r="I592" s="2"/>
      <c r="J592" s="629"/>
      <c r="K592" s="629"/>
      <c r="L592" s="629"/>
      <c r="M592" s="629"/>
      <c r="N592" s="629"/>
      <c r="O592" s="629"/>
      <c r="P592" s="629"/>
      <c r="Q592" s="2"/>
      <c r="R592" s="366"/>
      <c r="S592" s="366"/>
      <c r="T592" s="366"/>
      <c r="U592" s="366"/>
      <c r="V592" s="366"/>
      <c r="W592" s="366"/>
      <c r="X592" s="367"/>
      <c r="Y592" s="366"/>
      <c r="Z592" s="367"/>
      <c r="AA592" s="366"/>
      <c r="AB592" s="367"/>
      <c r="AC592" s="366"/>
      <c r="AD592" s="367"/>
      <c r="AE592" s="368"/>
    </row>
    <row r="593" spans="1:31" s="369" customFormat="1" ht="29.25" customHeight="1" x14ac:dyDescent="0.25">
      <c r="A593" s="2"/>
      <c r="B593" s="2"/>
      <c r="C593" s="2"/>
      <c r="D593" s="2"/>
      <c r="E593" s="2"/>
      <c r="F593" s="2"/>
      <c r="G593" s="2"/>
      <c r="H593" s="2"/>
      <c r="I593" s="2"/>
      <c r="J593" s="629"/>
      <c r="K593" s="629"/>
      <c r="L593" s="629"/>
      <c r="M593" s="629"/>
      <c r="N593" s="629"/>
      <c r="O593" s="629"/>
      <c r="P593" s="629"/>
      <c r="Q593" s="2"/>
      <c r="R593" s="366"/>
      <c r="S593" s="366"/>
      <c r="T593" s="366"/>
      <c r="U593" s="366"/>
      <c r="V593" s="366"/>
      <c r="W593" s="366"/>
      <c r="X593" s="367"/>
      <c r="Y593" s="366"/>
      <c r="Z593" s="367"/>
      <c r="AA593" s="366"/>
      <c r="AB593" s="367"/>
      <c r="AC593" s="366"/>
      <c r="AD593" s="367"/>
      <c r="AE593" s="368"/>
    </row>
    <row r="594" spans="1:31" s="369" customFormat="1" ht="29.25" customHeight="1" x14ac:dyDescent="0.25">
      <c r="A594" s="2"/>
      <c r="B594" s="2"/>
      <c r="C594" s="2"/>
      <c r="D594" s="2"/>
      <c r="E594" s="2"/>
      <c r="F594" s="2"/>
      <c r="G594" s="2"/>
      <c r="H594" s="2"/>
      <c r="I594" s="2"/>
      <c r="J594" s="629"/>
      <c r="K594" s="629"/>
      <c r="L594" s="629"/>
      <c r="M594" s="629"/>
      <c r="N594" s="629"/>
      <c r="O594" s="629"/>
      <c r="P594" s="629"/>
      <c r="Q594" s="2"/>
      <c r="R594" s="366"/>
      <c r="S594" s="366"/>
      <c r="T594" s="366"/>
      <c r="U594" s="366"/>
      <c r="V594" s="366"/>
      <c r="W594" s="366"/>
      <c r="X594" s="367"/>
      <c r="Y594" s="366"/>
      <c r="Z594" s="367"/>
      <c r="AA594" s="366"/>
      <c r="AB594" s="367"/>
      <c r="AC594" s="366"/>
      <c r="AD594" s="367"/>
      <c r="AE594" s="368"/>
    </row>
    <row r="595" spans="1:31" s="369" customFormat="1" ht="29.25" customHeight="1" x14ac:dyDescent="0.25">
      <c r="A595" s="2"/>
      <c r="B595" s="2"/>
      <c r="C595" s="2"/>
      <c r="D595" s="2"/>
      <c r="E595" s="2"/>
      <c r="F595" s="2"/>
      <c r="G595" s="2"/>
      <c r="H595" s="2"/>
      <c r="I595" s="2"/>
      <c r="J595" s="629"/>
      <c r="K595" s="629"/>
      <c r="L595" s="629"/>
      <c r="M595" s="629"/>
      <c r="N595" s="629"/>
      <c r="O595" s="629"/>
      <c r="P595" s="629"/>
      <c r="Q595" s="2"/>
      <c r="R595" s="366"/>
      <c r="S595" s="366"/>
      <c r="T595" s="366"/>
      <c r="U595" s="366"/>
      <c r="V595" s="366"/>
      <c r="W595" s="366"/>
      <c r="X595" s="367"/>
      <c r="Y595" s="366"/>
      <c r="Z595" s="367"/>
      <c r="AA595" s="366"/>
      <c r="AB595" s="367"/>
      <c r="AC595" s="366"/>
      <c r="AD595" s="367"/>
      <c r="AE595" s="368"/>
    </row>
    <row r="596" spans="1:31" s="369" customFormat="1" ht="29.25" customHeight="1" x14ac:dyDescent="0.25">
      <c r="A596" s="2"/>
      <c r="B596" s="2"/>
      <c r="C596" s="2"/>
      <c r="D596" s="2"/>
      <c r="E596" s="2"/>
      <c r="F596" s="2"/>
      <c r="G596" s="2"/>
      <c r="H596" s="2"/>
      <c r="I596" s="2"/>
      <c r="J596" s="629"/>
      <c r="K596" s="629"/>
      <c r="L596" s="629"/>
      <c r="M596" s="629"/>
      <c r="N596" s="629"/>
      <c r="O596" s="629"/>
      <c r="P596" s="629"/>
      <c r="Q596" s="2"/>
      <c r="R596" s="366"/>
      <c r="S596" s="366"/>
      <c r="T596" s="366"/>
      <c r="U596" s="366"/>
      <c r="V596" s="366"/>
      <c r="W596" s="366"/>
      <c r="X596" s="367"/>
      <c r="Y596" s="366"/>
      <c r="Z596" s="367"/>
      <c r="AA596" s="366"/>
      <c r="AB596" s="367"/>
      <c r="AC596" s="366"/>
      <c r="AD596" s="367"/>
      <c r="AE596" s="368"/>
    </row>
    <row r="597" spans="1:31" s="369" customFormat="1" ht="29.25" customHeight="1" x14ac:dyDescent="0.25">
      <c r="A597" s="2"/>
      <c r="B597" s="2"/>
      <c r="C597" s="2"/>
      <c r="D597" s="2"/>
      <c r="E597" s="2"/>
      <c r="F597" s="2"/>
      <c r="G597" s="2"/>
      <c r="H597" s="2"/>
      <c r="I597" s="2"/>
      <c r="J597" s="629"/>
      <c r="K597" s="629"/>
      <c r="L597" s="629"/>
      <c r="M597" s="629"/>
      <c r="N597" s="629"/>
      <c r="O597" s="629"/>
      <c r="P597" s="629"/>
      <c r="Q597" s="2"/>
      <c r="R597" s="366"/>
      <c r="S597" s="366"/>
      <c r="T597" s="366"/>
      <c r="U597" s="366"/>
      <c r="V597" s="366"/>
      <c r="W597" s="366"/>
      <c r="X597" s="367"/>
      <c r="Y597" s="366"/>
      <c r="Z597" s="367"/>
      <c r="AA597" s="366"/>
      <c r="AB597" s="367"/>
      <c r="AC597" s="366"/>
      <c r="AD597" s="367"/>
      <c r="AE597" s="368"/>
    </row>
    <row r="598" spans="1:31" s="369" customFormat="1" ht="29.25" customHeight="1" x14ac:dyDescent="0.25">
      <c r="A598" s="2"/>
      <c r="B598" s="2"/>
      <c r="C598" s="2"/>
      <c r="D598" s="2"/>
      <c r="E598" s="2"/>
      <c r="F598" s="2"/>
      <c r="G598" s="2"/>
      <c r="H598" s="2"/>
      <c r="I598" s="2"/>
      <c r="J598" s="629"/>
      <c r="K598" s="629"/>
      <c r="L598" s="629"/>
      <c r="M598" s="629"/>
      <c r="N598" s="629"/>
      <c r="O598" s="629"/>
      <c r="P598" s="629"/>
      <c r="Q598" s="2"/>
      <c r="R598" s="366"/>
      <c r="S598" s="366"/>
      <c r="T598" s="366"/>
      <c r="U598" s="366"/>
      <c r="V598" s="366"/>
      <c r="W598" s="366"/>
      <c r="X598" s="367"/>
      <c r="Y598" s="366"/>
      <c r="Z598" s="367"/>
      <c r="AA598" s="366"/>
      <c r="AB598" s="367"/>
      <c r="AC598" s="366"/>
      <c r="AD598" s="367"/>
      <c r="AE598" s="368"/>
    </row>
    <row r="599" spans="1:31" s="369" customFormat="1" ht="29.25" customHeight="1" x14ac:dyDescent="0.25">
      <c r="A599" s="2"/>
      <c r="B599" s="2"/>
      <c r="C599" s="2"/>
      <c r="D599" s="2"/>
      <c r="E599" s="2"/>
      <c r="F599" s="2"/>
      <c r="G599" s="2"/>
      <c r="H599" s="2"/>
      <c r="I599" s="2"/>
      <c r="J599" s="629"/>
      <c r="K599" s="629"/>
      <c r="L599" s="629"/>
      <c r="M599" s="629"/>
      <c r="N599" s="629"/>
      <c r="O599" s="629"/>
      <c r="P599" s="629"/>
      <c r="Q599" s="2"/>
      <c r="R599" s="366"/>
      <c r="S599" s="366"/>
      <c r="T599" s="366"/>
      <c r="U599" s="366"/>
      <c r="V599" s="366"/>
      <c r="W599" s="366"/>
      <c r="X599" s="367"/>
      <c r="Y599" s="366"/>
      <c r="Z599" s="367"/>
      <c r="AA599" s="366"/>
      <c r="AB599" s="367"/>
      <c r="AC599" s="366"/>
      <c r="AD599" s="367"/>
      <c r="AE599" s="368"/>
    </row>
    <row r="600" spans="1:31" s="369" customFormat="1" ht="29.25" customHeight="1" x14ac:dyDescent="0.25">
      <c r="A600" s="2"/>
      <c r="B600" s="2"/>
      <c r="C600" s="2"/>
      <c r="D600" s="2"/>
      <c r="E600" s="2"/>
      <c r="F600" s="2"/>
      <c r="G600" s="2"/>
      <c r="H600" s="2"/>
      <c r="I600" s="2"/>
      <c r="J600" s="629"/>
      <c r="K600" s="629"/>
      <c r="L600" s="629"/>
      <c r="M600" s="629"/>
      <c r="N600" s="629"/>
      <c r="O600" s="629"/>
      <c r="P600" s="629"/>
      <c r="Q600" s="2"/>
      <c r="R600" s="366"/>
      <c r="S600" s="366"/>
      <c r="T600" s="366"/>
      <c r="U600" s="366"/>
      <c r="V600" s="366"/>
      <c r="W600" s="366"/>
      <c r="X600" s="367"/>
      <c r="Y600" s="366"/>
      <c r="Z600" s="367"/>
      <c r="AA600" s="366"/>
      <c r="AB600" s="367"/>
      <c r="AC600" s="366"/>
      <c r="AD600" s="367"/>
      <c r="AE600" s="368"/>
    </row>
    <row r="601" spans="1:31" s="369" customFormat="1" ht="29.25" customHeight="1" x14ac:dyDescent="0.25">
      <c r="A601" s="2"/>
      <c r="B601" s="2"/>
      <c r="C601" s="2"/>
      <c r="D601" s="2"/>
      <c r="E601" s="2"/>
      <c r="F601" s="2"/>
      <c r="G601" s="2"/>
      <c r="H601" s="2"/>
      <c r="I601" s="2"/>
      <c r="J601" s="629"/>
      <c r="K601" s="629"/>
      <c r="L601" s="629"/>
      <c r="M601" s="629"/>
      <c r="N601" s="629"/>
      <c r="O601" s="629"/>
      <c r="P601" s="629"/>
      <c r="Q601" s="2"/>
      <c r="R601" s="366"/>
      <c r="S601" s="366"/>
      <c r="T601" s="366"/>
      <c r="U601" s="366"/>
      <c r="V601" s="366"/>
      <c r="W601" s="366"/>
      <c r="X601" s="367"/>
      <c r="Y601" s="366"/>
      <c r="Z601" s="367"/>
      <c r="AA601" s="366"/>
      <c r="AB601" s="367"/>
      <c r="AC601" s="366"/>
      <c r="AD601" s="367"/>
      <c r="AE601" s="368"/>
    </row>
    <row r="602" spans="1:31" s="369" customFormat="1" ht="29.25" customHeight="1" x14ac:dyDescent="0.25">
      <c r="A602" s="2"/>
      <c r="B602" s="2"/>
      <c r="C602" s="2"/>
      <c r="D602" s="2"/>
      <c r="E602" s="2"/>
      <c r="F602" s="2"/>
      <c r="G602" s="2"/>
      <c r="H602" s="2"/>
      <c r="I602" s="2"/>
      <c r="J602" s="629"/>
      <c r="K602" s="629"/>
      <c r="L602" s="629"/>
      <c r="M602" s="629"/>
      <c r="N602" s="629"/>
      <c r="O602" s="629"/>
      <c r="P602" s="629"/>
      <c r="Q602" s="2"/>
      <c r="R602" s="366"/>
      <c r="S602" s="366"/>
      <c r="T602" s="366"/>
      <c r="U602" s="366"/>
      <c r="V602" s="366"/>
      <c r="W602" s="366"/>
      <c r="X602" s="367"/>
      <c r="Y602" s="366"/>
      <c r="Z602" s="367"/>
      <c r="AA602" s="366"/>
      <c r="AB602" s="367"/>
      <c r="AC602" s="366"/>
      <c r="AD602" s="367"/>
      <c r="AE602" s="368"/>
    </row>
    <row r="603" spans="1:31" s="369" customFormat="1" ht="29.25" customHeight="1" x14ac:dyDescent="0.25">
      <c r="A603" s="2"/>
      <c r="B603" s="2"/>
      <c r="C603" s="2"/>
      <c r="D603" s="2"/>
      <c r="E603" s="2"/>
      <c r="F603" s="2"/>
      <c r="G603" s="2"/>
      <c r="H603" s="2"/>
      <c r="I603" s="2"/>
      <c r="J603" s="629"/>
      <c r="K603" s="629"/>
      <c r="L603" s="629"/>
      <c r="M603" s="629"/>
      <c r="N603" s="629"/>
      <c r="O603" s="629"/>
      <c r="P603" s="629"/>
      <c r="Q603" s="2"/>
      <c r="R603" s="366"/>
      <c r="S603" s="366"/>
      <c r="T603" s="366"/>
      <c r="U603" s="366"/>
      <c r="V603" s="366"/>
      <c r="W603" s="366"/>
      <c r="X603" s="367"/>
      <c r="Y603" s="366"/>
      <c r="Z603" s="367"/>
      <c r="AA603" s="366"/>
      <c r="AB603" s="367"/>
      <c r="AC603" s="366"/>
      <c r="AD603" s="367"/>
      <c r="AE603" s="368"/>
    </row>
    <row r="604" spans="1:31" s="369" customFormat="1" ht="29.25" customHeight="1" x14ac:dyDescent="0.25">
      <c r="A604" s="2"/>
      <c r="B604" s="2"/>
      <c r="C604" s="2"/>
      <c r="D604" s="2"/>
      <c r="E604" s="2"/>
      <c r="F604" s="2"/>
      <c r="G604" s="2"/>
      <c r="H604" s="2"/>
      <c r="I604" s="2"/>
      <c r="J604" s="629"/>
      <c r="K604" s="629"/>
      <c r="L604" s="629"/>
      <c r="M604" s="629"/>
      <c r="N604" s="629"/>
      <c r="O604" s="629"/>
      <c r="P604" s="629"/>
      <c r="Q604" s="2"/>
      <c r="R604" s="366"/>
      <c r="S604" s="366"/>
      <c r="T604" s="366"/>
      <c r="U604" s="366"/>
      <c r="V604" s="366"/>
      <c r="W604" s="366"/>
      <c r="X604" s="367"/>
      <c r="Y604" s="366"/>
      <c r="Z604" s="367"/>
      <c r="AA604" s="366"/>
      <c r="AB604" s="367"/>
      <c r="AC604" s="366"/>
      <c r="AD604" s="367"/>
      <c r="AE604" s="368"/>
    </row>
    <row r="605" spans="1:31" s="369" customFormat="1" ht="29.25" customHeight="1" x14ac:dyDescent="0.25">
      <c r="A605" s="2"/>
      <c r="B605" s="2"/>
      <c r="C605" s="2"/>
      <c r="D605" s="2"/>
      <c r="E605" s="2"/>
      <c r="F605" s="2"/>
      <c r="G605" s="2"/>
      <c r="H605" s="2"/>
      <c r="I605" s="2"/>
      <c r="J605" s="629"/>
      <c r="K605" s="629"/>
      <c r="L605" s="629"/>
      <c r="M605" s="629"/>
      <c r="N605" s="629"/>
      <c r="O605" s="629"/>
      <c r="P605" s="629"/>
      <c r="Q605" s="2"/>
      <c r="R605" s="366"/>
      <c r="S605" s="366"/>
      <c r="T605" s="366"/>
      <c r="U605" s="366"/>
      <c r="V605" s="366"/>
      <c r="W605" s="366"/>
      <c r="X605" s="367"/>
      <c r="Y605" s="366"/>
      <c r="Z605" s="367"/>
      <c r="AA605" s="366"/>
      <c r="AB605" s="367"/>
      <c r="AC605" s="366"/>
      <c r="AD605" s="367"/>
      <c r="AE605" s="368"/>
    </row>
    <row r="606" spans="1:31" s="369" customFormat="1" ht="29.25" customHeight="1" x14ac:dyDescent="0.25">
      <c r="A606" s="2"/>
      <c r="B606" s="2"/>
      <c r="C606" s="2"/>
      <c r="D606" s="2"/>
      <c r="E606" s="2"/>
      <c r="F606" s="2"/>
      <c r="G606" s="2"/>
      <c r="H606" s="2"/>
      <c r="I606" s="2"/>
      <c r="J606" s="629"/>
      <c r="K606" s="629"/>
      <c r="L606" s="629"/>
      <c r="M606" s="629"/>
      <c r="N606" s="629"/>
      <c r="O606" s="629"/>
      <c r="P606" s="629"/>
      <c r="Q606" s="2"/>
      <c r="R606" s="366"/>
      <c r="S606" s="366"/>
      <c r="T606" s="366"/>
      <c r="U606" s="366"/>
      <c r="V606" s="366"/>
      <c r="W606" s="366"/>
      <c r="X606" s="367"/>
      <c r="Y606" s="366"/>
      <c r="Z606" s="367"/>
      <c r="AA606" s="366"/>
      <c r="AB606" s="367"/>
      <c r="AC606" s="366"/>
      <c r="AD606" s="367"/>
      <c r="AE606" s="368"/>
    </row>
    <row r="607" spans="1:31" s="369" customFormat="1" ht="29.25" customHeight="1" x14ac:dyDescent="0.25">
      <c r="A607" s="2"/>
      <c r="B607" s="2"/>
      <c r="C607" s="2"/>
      <c r="D607" s="2"/>
      <c r="E607" s="2"/>
      <c r="F607" s="2"/>
      <c r="G607" s="2"/>
      <c r="H607" s="2"/>
      <c r="I607" s="2"/>
      <c r="J607" s="629"/>
      <c r="K607" s="629"/>
      <c r="L607" s="629"/>
      <c r="M607" s="629"/>
      <c r="N607" s="629"/>
      <c r="O607" s="629"/>
      <c r="P607" s="629"/>
      <c r="Q607" s="2"/>
      <c r="R607" s="366"/>
      <c r="S607" s="366"/>
      <c r="T607" s="366"/>
      <c r="U607" s="366"/>
      <c r="V607" s="366"/>
      <c r="W607" s="366"/>
      <c r="X607" s="367"/>
      <c r="Y607" s="366"/>
      <c r="Z607" s="367"/>
      <c r="AA607" s="366"/>
      <c r="AB607" s="367"/>
      <c r="AC607" s="366"/>
      <c r="AD607" s="367"/>
      <c r="AE607" s="368"/>
    </row>
    <row r="608" spans="1:31" s="369" customFormat="1" ht="29.25" customHeight="1" x14ac:dyDescent="0.25">
      <c r="A608" s="2"/>
      <c r="B608" s="2"/>
      <c r="C608" s="2"/>
      <c r="D608" s="2"/>
      <c r="E608" s="2"/>
      <c r="F608" s="2"/>
      <c r="G608" s="2"/>
      <c r="H608" s="2"/>
      <c r="I608" s="2"/>
      <c r="J608" s="629"/>
      <c r="K608" s="629"/>
      <c r="L608" s="629"/>
      <c r="M608" s="629"/>
      <c r="N608" s="629"/>
      <c r="O608" s="629"/>
      <c r="P608" s="629"/>
      <c r="Q608" s="2"/>
      <c r="R608" s="366"/>
      <c r="S608" s="366"/>
      <c r="T608" s="366"/>
      <c r="U608" s="366"/>
      <c r="V608" s="366"/>
      <c r="W608" s="366"/>
      <c r="X608" s="367"/>
      <c r="Y608" s="366"/>
      <c r="Z608" s="367"/>
      <c r="AA608" s="366"/>
      <c r="AB608" s="367"/>
      <c r="AC608" s="366"/>
      <c r="AD608" s="367"/>
      <c r="AE608" s="368"/>
    </row>
    <row r="609" spans="1:31" s="369" customFormat="1" ht="29.25" customHeight="1" x14ac:dyDescent="0.25">
      <c r="A609" s="2"/>
      <c r="B609" s="2"/>
      <c r="C609" s="2"/>
      <c r="D609" s="2"/>
      <c r="E609" s="2"/>
      <c r="F609" s="2"/>
      <c r="G609" s="2"/>
      <c r="H609" s="2"/>
      <c r="I609" s="2"/>
      <c r="J609" s="629"/>
      <c r="K609" s="629"/>
      <c r="L609" s="629"/>
      <c r="M609" s="629"/>
      <c r="N609" s="629"/>
      <c r="O609" s="629"/>
      <c r="P609" s="629"/>
      <c r="Q609" s="2"/>
      <c r="R609" s="366"/>
      <c r="S609" s="366"/>
      <c r="T609" s="366"/>
      <c r="U609" s="366"/>
      <c r="V609" s="366"/>
      <c r="W609" s="366"/>
      <c r="X609" s="367"/>
      <c r="Y609" s="366"/>
      <c r="Z609" s="367"/>
      <c r="AA609" s="366"/>
      <c r="AB609" s="367"/>
      <c r="AC609" s="366"/>
      <c r="AD609" s="367"/>
      <c r="AE609" s="368"/>
    </row>
    <row r="610" spans="1:31" s="369" customFormat="1" ht="29.25" customHeight="1" x14ac:dyDescent="0.25">
      <c r="A610" s="2"/>
      <c r="B610" s="2"/>
      <c r="C610" s="2"/>
      <c r="D610" s="2"/>
      <c r="E610" s="2"/>
      <c r="F610" s="2"/>
      <c r="G610" s="2"/>
      <c r="H610" s="2"/>
      <c r="I610" s="2"/>
      <c r="J610" s="629"/>
      <c r="K610" s="629"/>
      <c r="L610" s="629"/>
      <c r="M610" s="629"/>
      <c r="N610" s="629"/>
      <c r="O610" s="629"/>
      <c r="P610" s="629"/>
      <c r="Q610" s="2"/>
      <c r="R610" s="366"/>
      <c r="S610" s="366"/>
      <c r="T610" s="366"/>
      <c r="U610" s="366"/>
      <c r="V610" s="366"/>
      <c r="W610" s="366"/>
      <c r="X610" s="367"/>
      <c r="Y610" s="366"/>
      <c r="Z610" s="367"/>
      <c r="AA610" s="366"/>
      <c r="AB610" s="367"/>
      <c r="AC610" s="366"/>
      <c r="AD610" s="367"/>
      <c r="AE610" s="368"/>
    </row>
    <row r="611" spans="1:31" s="369" customFormat="1" ht="29.25" customHeight="1" x14ac:dyDescent="0.25">
      <c r="A611" s="2"/>
      <c r="B611" s="2"/>
      <c r="C611" s="2"/>
      <c r="D611" s="2"/>
      <c r="E611" s="2"/>
      <c r="F611" s="2"/>
      <c r="G611" s="2"/>
      <c r="H611" s="2"/>
      <c r="I611" s="2"/>
      <c r="J611" s="629"/>
      <c r="K611" s="629"/>
      <c r="L611" s="629"/>
      <c r="M611" s="629"/>
      <c r="N611" s="629"/>
      <c r="O611" s="629"/>
      <c r="P611" s="629"/>
      <c r="Q611" s="2"/>
      <c r="R611" s="366"/>
      <c r="S611" s="366"/>
      <c r="T611" s="366"/>
      <c r="U611" s="366"/>
      <c r="V611" s="366"/>
      <c r="W611" s="366"/>
      <c r="X611" s="367"/>
      <c r="Y611" s="366"/>
      <c r="Z611" s="367"/>
      <c r="AA611" s="366"/>
      <c r="AB611" s="367"/>
      <c r="AC611" s="366"/>
      <c r="AD611" s="367"/>
      <c r="AE611" s="368"/>
    </row>
    <row r="612" spans="1:31" s="369" customFormat="1" ht="29.25" customHeight="1" x14ac:dyDescent="0.25">
      <c r="A612" s="2"/>
      <c r="B612" s="2"/>
      <c r="C612" s="2"/>
      <c r="D612" s="2"/>
      <c r="E612" s="2"/>
      <c r="F612" s="2"/>
      <c r="G612" s="2"/>
      <c r="H612" s="2"/>
      <c r="I612" s="2"/>
      <c r="J612" s="629"/>
      <c r="K612" s="629"/>
      <c r="L612" s="629"/>
      <c r="M612" s="629"/>
      <c r="N612" s="629"/>
      <c r="O612" s="629"/>
      <c r="P612" s="629"/>
      <c r="Q612" s="2"/>
      <c r="R612" s="366"/>
      <c r="S612" s="366"/>
      <c r="T612" s="366"/>
      <c r="U612" s="366"/>
      <c r="V612" s="366"/>
      <c r="W612" s="366"/>
      <c r="X612" s="367"/>
      <c r="Y612" s="366"/>
      <c r="Z612" s="367"/>
      <c r="AA612" s="366"/>
      <c r="AB612" s="367"/>
      <c r="AC612" s="366"/>
      <c r="AD612" s="367"/>
      <c r="AE612" s="368"/>
    </row>
    <row r="613" spans="1:31" s="369" customFormat="1" ht="29.25" customHeight="1" x14ac:dyDescent="0.25">
      <c r="A613" s="2"/>
      <c r="B613" s="2"/>
      <c r="C613" s="2"/>
      <c r="D613" s="2"/>
      <c r="E613" s="2"/>
      <c r="F613" s="2"/>
      <c r="G613" s="2"/>
      <c r="H613" s="2"/>
      <c r="I613" s="2"/>
      <c r="J613" s="629"/>
      <c r="K613" s="629"/>
      <c r="L613" s="629"/>
      <c r="M613" s="629"/>
      <c r="N613" s="629"/>
      <c r="O613" s="629"/>
      <c r="P613" s="629"/>
      <c r="Q613" s="2"/>
      <c r="R613" s="366"/>
      <c r="S613" s="366"/>
      <c r="T613" s="366"/>
      <c r="U613" s="366"/>
      <c r="V613" s="366"/>
      <c r="W613" s="366"/>
      <c r="X613" s="367"/>
      <c r="Y613" s="366"/>
      <c r="Z613" s="367"/>
      <c r="AA613" s="366"/>
      <c r="AB613" s="367"/>
      <c r="AC613" s="366"/>
      <c r="AD613" s="367"/>
      <c r="AE613" s="368"/>
    </row>
    <row r="614" spans="1:31" s="369" customFormat="1" ht="29.25" customHeight="1" x14ac:dyDescent="0.25">
      <c r="A614" s="2"/>
      <c r="B614" s="2"/>
      <c r="C614" s="2"/>
      <c r="D614" s="2"/>
      <c r="E614" s="2"/>
      <c r="F614" s="2"/>
      <c r="G614" s="2"/>
      <c r="H614" s="2"/>
      <c r="I614" s="2"/>
      <c r="J614" s="629"/>
      <c r="K614" s="629"/>
      <c r="L614" s="629"/>
      <c r="M614" s="629"/>
      <c r="N614" s="629"/>
      <c r="O614" s="629"/>
      <c r="P614" s="629"/>
      <c r="Q614" s="2"/>
      <c r="R614" s="366"/>
      <c r="S614" s="366"/>
      <c r="T614" s="366"/>
      <c r="U614" s="366"/>
      <c r="V614" s="366"/>
      <c r="W614" s="366"/>
      <c r="X614" s="367"/>
      <c r="Y614" s="366"/>
      <c r="Z614" s="367"/>
      <c r="AA614" s="366"/>
      <c r="AB614" s="367"/>
      <c r="AC614" s="366"/>
      <c r="AD614" s="367"/>
      <c r="AE614" s="368"/>
    </row>
    <row r="615" spans="1:31" s="369" customFormat="1" ht="29.25" customHeight="1" x14ac:dyDescent="0.25">
      <c r="A615" s="2"/>
      <c r="B615" s="2"/>
      <c r="C615" s="2"/>
      <c r="D615" s="2"/>
      <c r="E615" s="2"/>
      <c r="F615" s="2"/>
      <c r="G615" s="2"/>
      <c r="H615" s="2"/>
      <c r="I615" s="2"/>
      <c r="J615" s="629"/>
      <c r="K615" s="629"/>
      <c r="L615" s="629"/>
      <c r="M615" s="629"/>
      <c r="N615" s="629"/>
      <c r="O615" s="629"/>
      <c r="P615" s="629"/>
      <c r="Q615" s="2"/>
      <c r="R615" s="366"/>
      <c r="S615" s="366"/>
      <c r="T615" s="366"/>
      <c r="U615" s="366"/>
      <c r="V615" s="366"/>
      <c r="W615" s="366"/>
      <c r="X615" s="367"/>
      <c r="Y615" s="366"/>
      <c r="Z615" s="367"/>
      <c r="AA615" s="366"/>
      <c r="AB615" s="367"/>
      <c r="AC615" s="366"/>
      <c r="AD615" s="367"/>
      <c r="AE615" s="368"/>
    </row>
    <row r="616" spans="1:31" s="369" customFormat="1" ht="29.25" customHeight="1" x14ac:dyDescent="0.25">
      <c r="A616" s="2"/>
      <c r="B616" s="2"/>
      <c r="C616" s="2"/>
      <c r="D616" s="2"/>
      <c r="E616" s="2"/>
      <c r="F616" s="2"/>
      <c r="G616" s="2"/>
      <c r="H616" s="2"/>
      <c r="I616" s="2"/>
      <c r="J616" s="629"/>
      <c r="K616" s="629"/>
      <c r="L616" s="629"/>
      <c r="M616" s="629"/>
      <c r="N616" s="629"/>
      <c r="O616" s="629"/>
      <c r="P616" s="629"/>
      <c r="Q616" s="2"/>
      <c r="R616" s="366"/>
      <c r="S616" s="366"/>
      <c r="T616" s="366"/>
      <c r="U616" s="366"/>
      <c r="V616" s="366"/>
      <c r="W616" s="366"/>
      <c r="X616" s="367"/>
      <c r="Y616" s="366"/>
      <c r="Z616" s="367"/>
      <c r="AA616" s="366"/>
      <c r="AB616" s="367"/>
      <c r="AC616" s="366"/>
      <c r="AD616" s="367"/>
      <c r="AE616" s="368"/>
    </row>
    <row r="617" spans="1:31" s="369" customFormat="1" ht="29.25" customHeight="1" x14ac:dyDescent="0.25">
      <c r="A617" s="2"/>
      <c r="B617" s="2"/>
      <c r="C617" s="2"/>
      <c r="D617" s="2"/>
      <c r="E617" s="2"/>
      <c r="F617" s="2"/>
      <c r="G617" s="2"/>
      <c r="H617" s="2"/>
      <c r="I617" s="2"/>
      <c r="J617" s="629"/>
      <c r="K617" s="629"/>
      <c r="L617" s="629"/>
      <c r="M617" s="629"/>
      <c r="N617" s="629"/>
      <c r="O617" s="629"/>
      <c r="P617" s="629"/>
      <c r="Q617" s="2"/>
      <c r="R617" s="366"/>
      <c r="S617" s="366"/>
      <c r="T617" s="366"/>
      <c r="U617" s="366"/>
      <c r="V617" s="366"/>
      <c r="W617" s="366"/>
      <c r="X617" s="367"/>
      <c r="Y617" s="366"/>
      <c r="Z617" s="367"/>
      <c r="AA617" s="366"/>
      <c r="AB617" s="367"/>
      <c r="AC617" s="366"/>
      <c r="AD617" s="367"/>
      <c r="AE617" s="368"/>
    </row>
    <row r="618" spans="1:31" s="369" customFormat="1" ht="29.25" customHeight="1" x14ac:dyDescent="0.25">
      <c r="A618" s="2"/>
      <c r="B618" s="2"/>
      <c r="C618" s="2"/>
      <c r="D618" s="2"/>
      <c r="E618" s="2"/>
      <c r="F618" s="2"/>
      <c r="G618" s="2"/>
      <c r="H618" s="2"/>
      <c r="I618" s="2"/>
      <c r="J618" s="629"/>
      <c r="K618" s="629"/>
      <c r="L618" s="629"/>
      <c r="M618" s="629"/>
      <c r="N618" s="629"/>
      <c r="O618" s="629"/>
      <c r="P618" s="629"/>
      <c r="Q618" s="2"/>
      <c r="R618" s="366"/>
      <c r="S618" s="366"/>
      <c r="T618" s="366"/>
      <c r="U618" s="366"/>
      <c r="V618" s="366"/>
      <c r="W618" s="366"/>
      <c r="X618" s="367"/>
      <c r="Y618" s="366"/>
      <c r="Z618" s="367"/>
      <c r="AA618" s="366"/>
      <c r="AB618" s="367"/>
      <c r="AC618" s="366"/>
      <c r="AD618" s="367"/>
      <c r="AE618" s="368"/>
    </row>
    <row r="619" spans="1:31" s="369" customFormat="1" ht="29.25" customHeight="1" x14ac:dyDescent="0.25">
      <c r="A619" s="2"/>
      <c r="B619" s="2"/>
      <c r="C619" s="2"/>
      <c r="D619" s="2"/>
      <c r="E619" s="2"/>
      <c r="F619" s="2"/>
      <c r="G619" s="2"/>
      <c r="H619" s="2"/>
      <c r="I619" s="2"/>
      <c r="J619" s="629"/>
      <c r="K619" s="629"/>
      <c r="L619" s="629"/>
      <c r="M619" s="629"/>
      <c r="N619" s="629"/>
      <c r="O619" s="629"/>
      <c r="P619" s="629"/>
      <c r="Q619" s="2"/>
      <c r="R619" s="366"/>
      <c r="S619" s="366"/>
      <c r="T619" s="366"/>
      <c r="U619" s="366"/>
      <c r="V619" s="366"/>
      <c r="W619" s="366"/>
      <c r="X619" s="367"/>
      <c r="Y619" s="366"/>
      <c r="Z619" s="367"/>
      <c r="AA619" s="366"/>
      <c r="AB619" s="367"/>
      <c r="AC619" s="366"/>
      <c r="AD619" s="367"/>
      <c r="AE619" s="368"/>
    </row>
    <row r="620" spans="1:31" s="369" customFormat="1" ht="29.25" customHeight="1" x14ac:dyDescent="0.25">
      <c r="A620" s="2"/>
      <c r="B620" s="2"/>
      <c r="C620" s="2"/>
      <c r="D620" s="2"/>
      <c r="E620" s="2"/>
      <c r="F620" s="2"/>
      <c r="G620" s="2"/>
      <c r="H620" s="2"/>
      <c r="I620" s="2"/>
      <c r="J620" s="629"/>
      <c r="K620" s="629"/>
      <c r="L620" s="629"/>
      <c r="M620" s="629"/>
      <c r="N620" s="629"/>
      <c r="O620" s="629"/>
      <c r="P620" s="629"/>
      <c r="Q620" s="2"/>
      <c r="R620" s="366"/>
      <c r="S620" s="366"/>
      <c r="T620" s="366"/>
      <c r="U620" s="366"/>
      <c r="V620" s="366"/>
      <c r="W620" s="366"/>
      <c r="X620" s="367"/>
      <c r="Y620" s="366"/>
      <c r="Z620" s="367"/>
      <c r="AA620" s="366"/>
      <c r="AB620" s="367"/>
      <c r="AC620" s="366"/>
      <c r="AD620" s="367"/>
      <c r="AE620" s="368"/>
    </row>
    <row r="621" spans="1:31" s="369" customFormat="1" ht="29.25" customHeight="1" x14ac:dyDescent="0.25">
      <c r="A621" s="2"/>
      <c r="B621" s="2"/>
      <c r="C621" s="2"/>
      <c r="D621" s="2"/>
      <c r="E621" s="2"/>
      <c r="F621" s="2"/>
      <c r="G621" s="2"/>
      <c r="H621" s="2"/>
      <c r="I621" s="2"/>
      <c r="J621" s="629"/>
      <c r="K621" s="629"/>
      <c r="L621" s="629"/>
      <c r="M621" s="629"/>
      <c r="N621" s="629"/>
      <c r="O621" s="629"/>
      <c r="P621" s="629"/>
      <c r="Q621" s="2"/>
      <c r="R621" s="366"/>
      <c r="S621" s="366"/>
      <c r="T621" s="366"/>
      <c r="U621" s="366"/>
      <c r="V621" s="366"/>
      <c r="W621" s="366"/>
      <c r="X621" s="367"/>
      <c r="Y621" s="366"/>
      <c r="Z621" s="367"/>
      <c r="AA621" s="366"/>
      <c r="AB621" s="367"/>
      <c r="AC621" s="366"/>
      <c r="AD621" s="367"/>
      <c r="AE621" s="368"/>
    </row>
    <row r="622" spans="1:31" s="369" customFormat="1" ht="29.25" customHeight="1" x14ac:dyDescent="0.25">
      <c r="A622" s="2"/>
      <c r="B622" s="2"/>
      <c r="C622" s="2"/>
      <c r="D622" s="2"/>
      <c r="E622" s="2"/>
      <c r="F622" s="2"/>
      <c r="G622" s="2"/>
      <c r="H622" s="2"/>
      <c r="I622" s="2"/>
      <c r="J622" s="629"/>
      <c r="K622" s="629"/>
      <c r="L622" s="629"/>
      <c r="M622" s="629"/>
      <c r="N622" s="629"/>
      <c r="O622" s="629"/>
      <c r="P622" s="629"/>
      <c r="Q622" s="2"/>
      <c r="R622" s="366"/>
      <c r="S622" s="366"/>
      <c r="T622" s="366"/>
      <c r="U622" s="366"/>
      <c r="V622" s="366"/>
      <c r="W622" s="366"/>
      <c r="X622" s="367"/>
      <c r="Y622" s="366"/>
      <c r="Z622" s="367"/>
      <c r="AA622" s="366"/>
      <c r="AB622" s="367"/>
      <c r="AC622" s="366"/>
      <c r="AD622" s="367"/>
      <c r="AE622" s="368"/>
    </row>
    <row r="623" spans="1:31" s="369" customFormat="1" ht="29.25" customHeight="1" x14ac:dyDescent="0.25">
      <c r="A623" s="2"/>
      <c r="B623" s="2"/>
      <c r="C623" s="2"/>
      <c r="D623" s="2"/>
      <c r="E623" s="2"/>
      <c r="F623" s="2"/>
      <c r="G623" s="2"/>
      <c r="H623" s="2"/>
      <c r="I623" s="2"/>
      <c r="J623" s="629"/>
      <c r="K623" s="629"/>
      <c r="L623" s="629"/>
      <c r="M623" s="629"/>
      <c r="N623" s="629"/>
      <c r="O623" s="629"/>
      <c r="P623" s="629"/>
      <c r="Q623" s="2"/>
      <c r="R623" s="366"/>
      <c r="S623" s="366"/>
      <c r="T623" s="366"/>
      <c r="U623" s="366"/>
      <c r="V623" s="366"/>
      <c r="W623" s="366"/>
      <c r="X623" s="367"/>
      <c r="Y623" s="366"/>
      <c r="Z623" s="367"/>
      <c r="AA623" s="366"/>
      <c r="AB623" s="367"/>
      <c r="AC623" s="366"/>
      <c r="AD623" s="367"/>
      <c r="AE623" s="368"/>
    </row>
    <row r="624" spans="1:31" s="369" customFormat="1" ht="29.25" customHeight="1" x14ac:dyDescent="0.25">
      <c r="A624" s="2"/>
      <c r="B624" s="2"/>
      <c r="C624" s="2"/>
      <c r="D624" s="2"/>
      <c r="E624" s="2"/>
      <c r="F624" s="2"/>
      <c r="G624" s="2"/>
      <c r="H624" s="2"/>
      <c r="I624" s="2"/>
      <c r="J624" s="629"/>
      <c r="K624" s="629"/>
      <c r="L624" s="629"/>
      <c r="M624" s="629"/>
      <c r="N624" s="629"/>
      <c r="O624" s="629"/>
      <c r="P624" s="629"/>
      <c r="Q624" s="2"/>
      <c r="R624" s="366"/>
      <c r="S624" s="366"/>
      <c r="T624" s="366"/>
      <c r="U624" s="366"/>
      <c r="V624" s="366"/>
      <c r="W624" s="366"/>
      <c r="X624" s="367"/>
      <c r="Y624" s="366"/>
      <c r="Z624" s="367"/>
      <c r="AA624" s="366"/>
      <c r="AB624" s="367"/>
      <c r="AC624" s="366"/>
      <c r="AD624" s="367"/>
      <c r="AE624" s="368"/>
    </row>
    <row r="625" spans="1:31" s="369" customFormat="1" ht="29.25" customHeight="1" x14ac:dyDescent="0.25">
      <c r="A625" s="2"/>
      <c r="B625" s="2"/>
      <c r="C625" s="2"/>
      <c r="D625" s="2"/>
      <c r="E625" s="2"/>
      <c r="F625" s="2"/>
      <c r="G625" s="2"/>
      <c r="H625" s="2"/>
      <c r="I625" s="2"/>
      <c r="J625" s="629"/>
      <c r="K625" s="629"/>
      <c r="L625" s="629"/>
      <c r="M625" s="629"/>
      <c r="N625" s="629"/>
      <c r="O625" s="629"/>
      <c r="P625" s="629"/>
      <c r="Q625" s="2"/>
      <c r="R625" s="366"/>
      <c r="S625" s="366"/>
      <c r="T625" s="366"/>
      <c r="U625" s="366"/>
      <c r="V625" s="366"/>
      <c r="W625" s="366"/>
      <c r="X625" s="367"/>
      <c r="Y625" s="366"/>
      <c r="Z625" s="367"/>
      <c r="AA625" s="366"/>
      <c r="AB625" s="367"/>
      <c r="AC625" s="366"/>
      <c r="AD625" s="367"/>
      <c r="AE625" s="368"/>
    </row>
    <row r="626" spans="1:31" s="369" customFormat="1" ht="29.25" customHeight="1" x14ac:dyDescent="0.25">
      <c r="A626" s="2"/>
      <c r="B626" s="2"/>
      <c r="C626" s="2"/>
      <c r="D626" s="2"/>
      <c r="E626" s="2"/>
      <c r="F626" s="2"/>
      <c r="G626" s="2"/>
      <c r="H626" s="2"/>
      <c r="I626" s="2"/>
      <c r="J626" s="629"/>
      <c r="K626" s="629"/>
      <c r="L626" s="629"/>
      <c r="M626" s="629"/>
      <c r="N626" s="629"/>
      <c r="O626" s="629"/>
      <c r="P626" s="629"/>
      <c r="Q626" s="2"/>
      <c r="R626" s="366"/>
      <c r="S626" s="366"/>
      <c r="T626" s="366"/>
      <c r="U626" s="366"/>
      <c r="V626" s="366"/>
      <c r="W626" s="366"/>
      <c r="X626" s="367"/>
      <c r="Y626" s="366"/>
      <c r="Z626" s="367"/>
      <c r="AA626" s="366"/>
      <c r="AB626" s="367"/>
      <c r="AC626" s="366"/>
      <c r="AD626" s="367"/>
      <c r="AE626" s="368"/>
    </row>
    <row r="627" spans="1:31" s="369" customFormat="1" ht="29.25" customHeight="1" x14ac:dyDescent="0.25">
      <c r="A627" s="2"/>
      <c r="B627" s="2"/>
      <c r="C627" s="2"/>
      <c r="D627" s="2"/>
      <c r="E627" s="2"/>
      <c r="F627" s="2"/>
      <c r="G627" s="2"/>
      <c r="H627" s="2"/>
      <c r="I627" s="2"/>
      <c r="J627" s="629"/>
      <c r="K627" s="629"/>
      <c r="L627" s="629"/>
      <c r="M627" s="629"/>
      <c r="N627" s="629"/>
      <c r="O627" s="629"/>
      <c r="P627" s="629"/>
      <c r="Q627" s="2"/>
      <c r="R627" s="366"/>
      <c r="S627" s="366"/>
      <c r="T627" s="366"/>
      <c r="U627" s="366"/>
      <c r="V627" s="366"/>
      <c r="W627" s="366"/>
      <c r="X627" s="367"/>
      <c r="Y627" s="366"/>
      <c r="Z627" s="367"/>
      <c r="AA627" s="366"/>
      <c r="AB627" s="367"/>
      <c r="AC627" s="366"/>
      <c r="AD627" s="367"/>
      <c r="AE627" s="368"/>
    </row>
    <row r="628" spans="1:31" s="369" customFormat="1" ht="29.25" customHeight="1" x14ac:dyDescent="0.25">
      <c r="A628" s="2"/>
      <c r="B628" s="2"/>
      <c r="C628" s="2"/>
      <c r="D628" s="2"/>
      <c r="E628" s="2"/>
      <c r="F628" s="2"/>
      <c r="G628" s="2"/>
      <c r="H628" s="2"/>
      <c r="I628" s="2"/>
      <c r="J628" s="629"/>
      <c r="K628" s="629"/>
      <c r="L628" s="629"/>
      <c r="M628" s="629"/>
      <c r="N628" s="629"/>
      <c r="O628" s="629"/>
      <c r="P628" s="629"/>
      <c r="Q628" s="2"/>
      <c r="R628" s="366"/>
      <c r="S628" s="366"/>
      <c r="T628" s="366"/>
      <c r="U628" s="366"/>
      <c r="V628" s="366"/>
      <c r="W628" s="366"/>
      <c r="X628" s="367"/>
      <c r="Y628" s="366"/>
      <c r="Z628" s="367"/>
      <c r="AA628" s="366"/>
      <c r="AB628" s="367"/>
      <c r="AC628" s="366"/>
      <c r="AD628" s="367"/>
      <c r="AE628" s="368"/>
    </row>
    <row r="629" spans="1:31" s="369" customFormat="1" ht="29.25" customHeight="1" x14ac:dyDescent="0.25">
      <c r="A629" s="2"/>
      <c r="B629" s="2"/>
      <c r="C629" s="2"/>
      <c r="D629" s="2"/>
      <c r="E629" s="2"/>
      <c r="F629" s="2"/>
      <c r="G629" s="2"/>
      <c r="H629" s="2"/>
      <c r="I629" s="2"/>
      <c r="J629" s="629"/>
      <c r="K629" s="629"/>
      <c r="L629" s="629"/>
      <c r="M629" s="629"/>
      <c r="N629" s="629"/>
      <c r="O629" s="629"/>
      <c r="P629" s="629"/>
      <c r="Q629" s="2"/>
      <c r="R629" s="366"/>
      <c r="S629" s="366"/>
      <c r="T629" s="366"/>
      <c r="U629" s="366"/>
      <c r="V629" s="366"/>
      <c r="W629" s="366"/>
      <c r="X629" s="367"/>
      <c r="Y629" s="366"/>
      <c r="Z629" s="367"/>
      <c r="AA629" s="366"/>
      <c r="AB629" s="367"/>
      <c r="AC629" s="366"/>
      <c r="AD629" s="367"/>
      <c r="AE629" s="368"/>
    </row>
    <row r="630" spans="1:31" s="369" customFormat="1" ht="29.25" customHeight="1" x14ac:dyDescent="0.25">
      <c r="A630" s="2"/>
      <c r="B630" s="2"/>
      <c r="C630" s="2"/>
      <c r="D630" s="2"/>
      <c r="E630" s="2"/>
      <c r="F630" s="2"/>
      <c r="G630" s="2"/>
      <c r="H630" s="2"/>
      <c r="I630" s="2"/>
      <c r="J630" s="629"/>
      <c r="K630" s="629"/>
      <c r="L630" s="629"/>
      <c r="M630" s="629"/>
      <c r="N630" s="629"/>
      <c r="O630" s="629"/>
      <c r="P630" s="629"/>
      <c r="Q630" s="2"/>
      <c r="R630" s="366"/>
      <c r="S630" s="366"/>
      <c r="T630" s="366"/>
      <c r="U630" s="366"/>
      <c r="V630" s="366"/>
      <c r="W630" s="366"/>
      <c r="X630" s="367"/>
      <c r="Y630" s="366"/>
      <c r="Z630" s="367"/>
      <c r="AA630" s="366"/>
      <c r="AB630" s="367"/>
      <c r="AC630" s="366"/>
      <c r="AD630" s="367"/>
      <c r="AE630" s="368"/>
    </row>
    <row r="631" spans="1:31" s="369" customFormat="1" ht="29.25" customHeight="1" x14ac:dyDescent="0.25">
      <c r="A631" s="2"/>
      <c r="B631" s="2"/>
      <c r="C631" s="2"/>
      <c r="D631" s="2"/>
      <c r="E631" s="2"/>
      <c r="F631" s="2"/>
      <c r="G631" s="2"/>
      <c r="H631" s="2"/>
      <c r="I631" s="2"/>
      <c r="J631" s="629"/>
      <c r="K631" s="629"/>
      <c r="L631" s="629"/>
      <c r="M631" s="629"/>
      <c r="N631" s="629"/>
      <c r="O631" s="629"/>
      <c r="P631" s="629"/>
      <c r="Q631" s="2"/>
      <c r="R631" s="366"/>
      <c r="S631" s="366"/>
      <c r="T631" s="366"/>
      <c r="U631" s="366"/>
      <c r="V631" s="366"/>
      <c r="W631" s="366"/>
      <c r="X631" s="367"/>
      <c r="Y631" s="366"/>
      <c r="Z631" s="367"/>
      <c r="AA631" s="366"/>
      <c r="AB631" s="367"/>
      <c r="AC631" s="366"/>
      <c r="AD631" s="367"/>
      <c r="AE631" s="368"/>
    </row>
    <row r="632" spans="1:31" s="369" customFormat="1" ht="29.25" customHeight="1" x14ac:dyDescent="0.25">
      <c r="A632" s="2"/>
      <c r="B632" s="2"/>
      <c r="C632" s="2"/>
      <c r="D632" s="2"/>
      <c r="E632" s="2"/>
      <c r="F632" s="2"/>
      <c r="G632" s="2"/>
      <c r="H632" s="2"/>
      <c r="I632" s="2"/>
      <c r="J632" s="629"/>
      <c r="K632" s="629"/>
      <c r="L632" s="629"/>
      <c r="M632" s="629"/>
      <c r="N632" s="629"/>
      <c r="O632" s="629"/>
      <c r="P632" s="629"/>
      <c r="Q632" s="2"/>
      <c r="R632" s="366"/>
      <c r="S632" s="366"/>
      <c r="T632" s="366"/>
      <c r="U632" s="366"/>
      <c r="V632" s="366"/>
      <c r="W632" s="366"/>
      <c r="X632" s="367"/>
      <c r="Y632" s="366"/>
      <c r="Z632" s="367"/>
      <c r="AA632" s="366"/>
      <c r="AB632" s="367"/>
      <c r="AC632" s="366"/>
      <c r="AD632" s="367"/>
      <c r="AE632" s="368"/>
    </row>
    <row r="633" spans="1:31" s="369" customFormat="1" ht="29.25" customHeight="1" x14ac:dyDescent="0.25">
      <c r="A633" s="2"/>
      <c r="B633" s="2"/>
      <c r="C633" s="2"/>
      <c r="D633" s="2"/>
      <c r="E633" s="2"/>
      <c r="F633" s="2"/>
      <c r="G633" s="2"/>
      <c r="H633" s="2"/>
      <c r="I633" s="2"/>
      <c r="J633" s="629"/>
      <c r="K633" s="629"/>
      <c r="L633" s="629"/>
      <c r="M633" s="629"/>
      <c r="N633" s="629"/>
      <c r="O633" s="629"/>
      <c r="P633" s="629"/>
      <c r="Q633" s="2"/>
      <c r="R633" s="366"/>
      <c r="S633" s="366"/>
      <c r="T633" s="366"/>
      <c r="U633" s="366"/>
      <c r="V633" s="366"/>
      <c r="W633" s="366"/>
      <c r="X633" s="367"/>
      <c r="Y633" s="366"/>
      <c r="Z633" s="367"/>
      <c r="AA633" s="366"/>
      <c r="AB633" s="367"/>
      <c r="AC633" s="366"/>
      <c r="AD633" s="367"/>
      <c r="AE633" s="368"/>
    </row>
    <row r="634" spans="1:31" s="369" customFormat="1" ht="29.25" customHeight="1" x14ac:dyDescent="0.25">
      <c r="A634" s="2"/>
      <c r="B634" s="2"/>
      <c r="C634" s="2"/>
      <c r="D634" s="2"/>
      <c r="E634" s="2"/>
      <c r="F634" s="2"/>
      <c r="G634" s="2"/>
      <c r="H634" s="2"/>
      <c r="I634" s="2"/>
      <c r="J634" s="629"/>
      <c r="K634" s="629"/>
      <c r="L634" s="629"/>
      <c r="M634" s="629"/>
      <c r="N634" s="629"/>
      <c r="O634" s="629"/>
      <c r="P634" s="629"/>
      <c r="Q634" s="2"/>
      <c r="R634" s="366"/>
      <c r="S634" s="366"/>
      <c r="T634" s="366"/>
      <c r="U634" s="366"/>
      <c r="V634" s="366"/>
      <c r="W634" s="366"/>
      <c r="X634" s="367"/>
      <c r="Y634" s="366"/>
      <c r="Z634" s="367"/>
      <c r="AA634" s="366"/>
      <c r="AB634" s="367"/>
      <c r="AC634" s="366"/>
      <c r="AD634" s="367"/>
      <c r="AE634" s="368"/>
    </row>
    <row r="635" spans="1:31" s="369" customFormat="1" ht="29.25" customHeight="1" x14ac:dyDescent="0.25">
      <c r="A635" s="2"/>
      <c r="B635" s="2"/>
      <c r="C635" s="2"/>
      <c r="D635" s="2"/>
      <c r="E635" s="2"/>
      <c r="F635" s="2"/>
      <c r="G635" s="2"/>
      <c r="H635" s="2"/>
      <c r="I635" s="2"/>
      <c r="J635" s="629"/>
      <c r="K635" s="629"/>
      <c r="L635" s="629"/>
      <c r="M635" s="629"/>
      <c r="N635" s="629"/>
      <c r="O635" s="629"/>
      <c r="P635" s="629"/>
      <c r="Q635" s="2"/>
      <c r="R635" s="366"/>
      <c r="S635" s="366"/>
      <c r="T635" s="366"/>
      <c r="U635" s="366"/>
      <c r="V635" s="366"/>
      <c r="W635" s="366"/>
      <c r="X635" s="367"/>
      <c r="Y635" s="366"/>
      <c r="Z635" s="367"/>
      <c r="AA635" s="366"/>
      <c r="AB635" s="367"/>
      <c r="AC635" s="366"/>
      <c r="AD635" s="367"/>
      <c r="AE635" s="368"/>
    </row>
    <row r="636" spans="1:31" s="369" customFormat="1" ht="29.25" customHeight="1" x14ac:dyDescent="0.25">
      <c r="A636" s="2"/>
      <c r="B636" s="2"/>
      <c r="C636" s="2"/>
      <c r="D636" s="2"/>
      <c r="E636" s="2"/>
      <c r="F636" s="2"/>
      <c r="G636" s="2"/>
      <c r="H636" s="2"/>
      <c r="I636" s="2"/>
      <c r="J636" s="629"/>
      <c r="K636" s="629"/>
      <c r="L636" s="629"/>
      <c r="M636" s="629"/>
      <c r="N636" s="629"/>
      <c r="O636" s="629"/>
      <c r="P636" s="629"/>
      <c r="Q636" s="2"/>
      <c r="R636" s="366"/>
      <c r="S636" s="366"/>
      <c r="T636" s="366"/>
      <c r="U636" s="366"/>
      <c r="V636" s="366"/>
      <c r="W636" s="366"/>
      <c r="X636" s="367"/>
      <c r="Y636" s="366"/>
      <c r="Z636" s="367"/>
      <c r="AA636" s="366"/>
      <c r="AB636" s="367"/>
      <c r="AC636" s="366"/>
      <c r="AD636" s="367"/>
      <c r="AE636" s="368"/>
    </row>
    <row r="637" spans="1:31" s="369" customFormat="1" ht="29.25" customHeight="1" x14ac:dyDescent="0.25">
      <c r="A637" s="2"/>
      <c r="B637" s="2"/>
      <c r="C637" s="2"/>
      <c r="D637" s="2"/>
      <c r="E637" s="2"/>
      <c r="F637" s="2"/>
      <c r="G637" s="2"/>
      <c r="H637" s="2"/>
      <c r="I637" s="2"/>
      <c r="J637" s="629"/>
      <c r="K637" s="629"/>
      <c r="L637" s="629"/>
      <c r="M637" s="629"/>
      <c r="N637" s="629"/>
      <c r="O637" s="629"/>
      <c r="P637" s="629"/>
      <c r="Q637" s="2"/>
      <c r="R637" s="366"/>
      <c r="S637" s="366"/>
      <c r="T637" s="366"/>
      <c r="U637" s="366"/>
      <c r="V637" s="366"/>
      <c r="W637" s="366"/>
      <c r="X637" s="367"/>
      <c r="Y637" s="366"/>
      <c r="Z637" s="367"/>
      <c r="AA637" s="366"/>
      <c r="AB637" s="367"/>
      <c r="AC637" s="366"/>
      <c r="AD637" s="367"/>
      <c r="AE637" s="368"/>
    </row>
    <row r="638" spans="1:31" s="369" customFormat="1" ht="29.25" customHeight="1" x14ac:dyDescent="0.25">
      <c r="A638" s="2"/>
      <c r="B638" s="2"/>
      <c r="C638" s="2"/>
      <c r="D638" s="2"/>
      <c r="E638" s="2"/>
      <c r="F638" s="2"/>
      <c r="G638" s="2"/>
      <c r="H638" s="2"/>
      <c r="I638" s="2"/>
      <c r="J638" s="629"/>
      <c r="K638" s="629"/>
      <c r="L638" s="629"/>
      <c r="M638" s="629"/>
      <c r="N638" s="629"/>
      <c r="O638" s="629"/>
      <c r="P638" s="629"/>
      <c r="Q638" s="2"/>
      <c r="R638" s="366"/>
      <c r="S638" s="366"/>
      <c r="T638" s="366"/>
      <c r="U638" s="366"/>
      <c r="V638" s="366"/>
      <c r="W638" s="366"/>
      <c r="X638" s="367"/>
      <c r="Y638" s="366"/>
      <c r="Z638" s="367"/>
      <c r="AA638" s="366"/>
      <c r="AB638" s="367"/>
      <c r="AC638" s="366"/>
      <c r="AD638" s="367"/>
      <c r="AE638" s="368"/>
    </row>
    <row r="639" spans="1:31" s="369" customFormat="1" ht="29.25" customHeight="1" x14ac:dyDescent="0.25">
      <c r="A639" s="2"/>
      <c r="B639" s="2"/>
      <c r="C639" s="2"/>
      <c r="D639" s="2"/>
      <c r="E639" s="2"/>
      <c r="F639" s="2"/>
      <c r="G639" s="2"/>
      <c r="H639" s="2"/>
      <c r="I639" s="2"/>
      <c r="J639" s="629"/>
      <c r="K639" s="629"/>
      <c r="L639" s="629"/>
      <c r="M639" s="629"/>
      <c r="N639" s="629"/>
      <c r="O639" s="629"/>
      <c r="P639" s="629"/>
      <c r="Q639" s="2"/>
      <c r="R639" s="366"/>
      <c r="S639" s="366"/>
      <c r="T639" s="366"/>
      <c r="U639" s="366"/>
      <c r="V639" s="366"/>
      <c r="W639" s="366"/>
      <c r="X639" s="367"/>
      <c r="Y639" s="366"/>
      <c r="Z639" s="367"/>
      <c r="AA639" s="366"/>
      <c r="AB639" s="367"/>
      <c r="AC639" s="366"/>
      <c r="AD639" s="367"/>
      <c r="AE639" s="368"/>
    </row>
    <row r="640" spans="1:31" s="369" customFormat="1" ht="29.25" customHeight="1" x14ac:dyDescent="0.25">
      <c r="A640" s="2"/>
      <c r="B640" s="2"/>
      <c r="C640" s="2"/>
      <c r="D640" s="2"/>
      <c r="E640" s="2"/>
      <c r="F640" s="2"/>
      <c r="G640" s="2"/>
      <c r="H640" s="2"/>
      <c r="I640" s="2"/>
      <c r="J640" s="629"/>
      <c r="K640" s="629"/>
      <c r="L640" s="629"/>
      <c r="M640" s="629"/>
      <c r="N640" s="629"/>
      <c r="O640" s="629"/>
      <c r="P640" s="629"/>
      <c r="Q640" s="2"/>
      <c r="R640" s="366"/>
      <c r="S640" s="366"/>
      <c r="T640" s="366"/>
      <c r="U640" s="366"/>
      <c r="V640" s="366"/>
      <c r="W640" s="366"/>
      <c r="X640" s="367"/>
      <c r="Y640" s="366"/>
      <c r="Z640" s="367"/>
      <c r="AA640" s="366"/>
      <c r="AB640" s="367"/>
      <c r="AC640" s="366"/>
      <c r="AD640" s="367"/>
      <c r="AE640" s="368"/>
    </row>
    <row r="641" spans="1:31" s="369" customFormat="1" ht="29.25" customHeight="1" x14ac:dyDescent="0.25">
      <c r="A641" s="2"/>
      <c r="B641" s="2"/>
      <c r="C641" s="2"/>
      <c r="D641" s="2"/>
      <c r="E641" s="2"/>
      <c r="F641" s="2"/>
      <c r="G641" s="2"/>
      <c r="H641" s="2"/>
      <c r="I641" s="2"/>
      <c r="J641" s="629"/>
      <c r="K641" s="629"/>
      <c r="L641" s="629"/>
      <c r="M641" s="629"/>
      <c r="N641" s="629"/>
      <c r="O641" s="629"/>
      <c r="P641" s="629"/>
      <c r="Q641" s="2"/>
      <c r="R641" s="366"/>
      <c r="S641" s="366"/>
      <c r="T641" s="366"/>
      <c r="U641" s="366"/>
      <c r="V641" s="366"/>
      <c r="W641" s="366"/>
      <c r="X641" s="367"/>
      <c r="Y641" s="366"/>
      <c r="Z641" s="367"/>
      <c r="AA641" s="366"/>
      <c r="AB641" s="367"/>
      <c r="AC641" s="366"/>
      <c r="AD641" s="367"/>
      <c r="AE641" s="368"/>
    </row>
    <row r="642" spans="1:31" s="369" customFormat="1" ht="29.25" customHeight="1" x14ac:dyDescent="0.25">
      <c r="A642" s="2"/>
      <c r="B642" s="2"/>
      <c r="C642" s="2"/>
      <c r="D642" s="2"/>
      <c r="E642" s="2"/>
      <c r="F642" s="2"/>
      <c r="G642" s="2"/>
      <c r="H642" s="2"/>
      <c r="I642" s="2"/>
      <c r="J642" s="629"/>
      <c r="K642" s="629"/>
      <c r="L642" s="629"/>
      <c r="M642" s="629"/>
      <c r="N642" s="629"/>
      <c r="O642" s="629"/>
      <c r="P642" s="629"/>
      <c r="Q642" s="2"/>
      <c r="R642" s="366"/>
      <c r="S642" s="366"/>
      <c r="T642" s="366"/>
      <c r="U642" s="366"/>
      <c r="V642" s="366"/>
      <c r="W642" s="366"/>
      <c r="X642" s="367"/>
      <c r="Y642" s="366"/>
      <c r="Z642" s="367"/>
      <c r="AA642" s="366"/>
      <c r="AB642" s="367"/>
      <c r="AC642" s="366"/>
      <c r="AD642" s="367"/>
      <c r="AE642" s="368"/>
    </row>
    <row r="643" spans="1:31" s="369" customFormat="1" ht="29.25" customHeight="1" x14ac:dyDescent="0.25">
      <c r="A643" s="2"/>
      <c r="B643" s="2"/>
      <c r="C643" s="2"/>
      <c r="D643" s="2"/>
      <c r="E643" s="2"/>
      <c r="F643" s="2"/>
      <c r="G643" s="2"/>
      <c r="H643" s="2"/>
      <c r="I643" s="2"/>
      <c r="J643" s="629"/>
      <c r="K643" s="629"/>
      <c r="L643" s="629"/>
      <c r="M643" s="629"/>
      <c r="N643" s="629"/>
      <c r="O643" s="629"/>
      <c r="P643" s="629"/>
      <c r="Q643" s="2"/>
      <c r="R643" s="366"/>
      <c r="S643" s="366"/>
      <c r="T643" s="366"/>
      <c r="U643" s="366"/>
      <c r="V643" s="366"/>
      <c r="W643" s="366"/>
      <c r="X643" s="367"/>
      <c r="Y643" s="366"/>
      <c r="Z643" s="367"/>
      <c r="AA643" s="366"/>
      <c r="AB643" s="367"/>
      <c r="AC643" s="366"/>
      <c r="AD643" s="367"/>
      <c r="AE643" s="368"/>
    </row>
    <row r="644" spans="1:31" s="369" customFormat="1" ht="29.25" customHeight="1" x14ac:dyDescent="0.25">
      <c r="A644" s="2"/>
      <c r="B644" s="2"/>
      <c r="C644" s="2"/>
      <c r="D644" s="2"/>
      <c r="E644" s="2"/>
      <c r="F644" s="2"/>
      <c r="G644" s="2"/>
      <c r="H644" s="2"/>
      <c r="I644" s="2"/>
      <c r="J644" s="629"/>
      <c r="K644" s="629"/>
      <c r="L644" s="629"/>
      <c r="M644" s="629"/>
      <c r="N644" s="629"/>
      <c r="O644" s="629"/>
      <c r="P644" s="629"/>
      <c r="Q644" s="2"/>
      <c r="R644" s="366"/>
      <c r="S644" s="366"/>
      <c r="T644" s="366"/>
      <c r="U644" s="366"/>
      <c r="V644" s="366"/>
      <c r="W644" s="366"/>
      <c r="X644" s="367"/>
      <c r="Y644" s="366"/>
      <c r="Z644" s="367"/>
      <c r="AA644" s="366"/>
      <c r="AB644" s="367"/>
      <c r="AC644" s="366"/>
      <c r="AD644" s="367"/>
      <c r="AE644" s="368"/>
    </row>
    <row r="645" spans="1:31" s="369" customFormat="1" ht="29.25" customHeight="1" x14ac:dyDescent="0.25">
      <c r="A645" s="2"/>
      <c r="B645" s="2"/>
      <c r="C645" s="2"/>
      <c r="D645" s="2"/>
      <c r="E645" s="2"/>
      <c r="F645" s="2"/>
      <c r="G645" s="2"/>
      <c r="H645" s="2"/>
      <c r="I645" s="2"/>
      <c r="J645" s="629"/>
      <c r="K645" s="629"/>
      <c r="L645" s="629"/>
      <c r="M645" s="629"/>
      <c r="N645" s="629"/>
      <c r="O645" s="629"/>
      <c r="P645" s="629"/>
      <c r="Q645" s="2"/>
      <c r="R645" s="366"/>
      <c r="S645" s="366"/>
      <c r="T645" s="366"/>
      <c r="U645" s="366"/>
      <c r="V645" s="366"/>
      <c r="W645" s="366"/>
      <c r="X645" s="367"/>
      <c r="Y645" s="366"/>
      <c r="Z645" s="367"/>
      <c r="AA645" s="366"/>
      <c r="AB645" s="367"/>
      <c r="AC645" s="366"/>
      <c r="AD645" s="367"/>
      <c r="AE645" s="368"/>
    </row>
    <row r="646" spans="1:31" s="369" customFormat="1" ht="29.25" customHeight="1" x14ac:dyDescent="0.25">
      <c r="A646" s="2"/>
      <c r="B646" s="2"/>
      <c r="C646" s="2"/>
      <c r="D646" s="2"/>
      <c r="E646" s="2"/>
      <c r="F646" s="2"/>
      <c r="G646" s="2"/>
      <c r="H646" s="2"/>
      <c r="I646" s="2"/>
      <c r="J646" s="629"/>
      <c r="K646" s="629"/>
      <c r="L646" s="629"/>
      <c r="M646" s="629"/>
      <c r="N646" s="629"/>
      <c r="O646" s="629"/>
      <c r="P646" s="629"/>
      <c r="Q646" s="2"/>
      <c r="R646" s="366"/>
      <c r="S646" s="366"/>
      <c r="T646" s="366"/>
      <c r="U646" s="366"/>
      <c r="V646" s="366"/>
      <c r="W646" s="366"/>
      <c r="X646" s="367"/>
      <c r="Y646" s="366"/>
      <c r="Z646" s="367"/>
      <c r="AA646" s="366"/>
      <c r="AB646" s="367"/>
      <c r="AC646" s="366"/>
      <c r="AD646" s="367"/>
      <c r="AE646" s="368"/>
    </row>
    <row r="647" spans="1:31" s="369" customFormat="1" ht="29.25" customHeight="1" x14ac:dyDescent="0.25">
      <c r="A647" s="2"/>
      <c r="B647" s="2"/>
      <c r="C647" s="2"/>
      <c r="D647" s="2"/>
      <c r="E647" s="2"/>
      <c r="F647" s="2"/>
      <c r="G647" s="2"/>
      <c r="H647" s="2"/>
      <c r="I647" s="2"/>
      <c r="J647" s="629"/>
      <c r="K647" s="629"/>
      <c r="L647" s="629"/>
      <c r="M647" s="629"/>
      <c r="N647" s="629"/>
      <c r="O647" s="629"/>
      <c r="P647" s="629"/>
      <c r="Q647" s="2"/>
      <c r="R647" s="366"/>
      <c r="S647" s="366"/>
      <c r="T647" s="366"/>
      <c r="U647" s="366"/>
      <c r="V647" s="366"/>
      <c r="W647" s="366"/>
      <c r="X647" s="367"/>
      <c r="Y647" s="366"/>
      <c r="Z647" s="367"/>
      <c r="AA647" s="366"/>
      <c r="AB647" s="367"/>
      <c r="AC647" s="366"/>
      <c r="AD647" s="367"/>
      <c r="AE647" s="368"/>
    </row>
    <row r="648" spans="1:31" s="369" customFormat="1" ht="29.25" customHeight="1" x14ac:dyDescent="0.25">
      <c r="A648" s="2"/>
      <c r="B648" s="2"/>
      <c r="C648" s="2"/>
      <c r="D648" s="2"/>
      <c r="E648" s="2"/>
      <c r="F648" s="2"/>
      <c r="G648" s="2"/>
      <c r="H648" s="2"/>
      <c r="I648" s="2"/>
      <c r="J648" s="629"/>
      <c r="K648" s="629"/>
      <c r="L648" s="629"/>
      <c r="M648" s="629"/>
      <c r="N648" s="629"/>
      <c r="O648" s="629"/>
      <c r="P648" s="629"/>
      <c r="Q648" s="2"/>
      <c r="R648" s="366"/>
      <c r="S648" s="366"/>
      <c r="T648" s="366"/>
      <c r="U648" s="366"/>
      <c r="V648" s="366"/>
      <c r="W648" s="366"/>
      <c r="X648" s="367"/>
      <c r="Y648" s="366"/>
      <c r="Z648" s="367"/>
      <c r="AA648" s="366"/>
      <c r="AB648" s="367"/>
      <c r="AC648" s="366"/>
      <c r="AD648" s="367"/>
      <c r="AE648" s="368"/>
    </row>
    <row r="649" spans="1:31" s="369" customFormat="1" ht="29.25" customHeight="1" x14ac:dyDescent="0.25">
      <c r="A649" s="2"/>
      <c r="B649" s="2"/>
      <c r="C649" s="2"/>
      <c r="D649" s="2"/>
      <c r="E649" s="2"/>
      <c r="F649" s="2"/>
      <c r="G649" s="2"/>
      <c r="H649" s="2"/>
      <c r="I649" s="2"/>
      <c r="J649" s="629"/>
      <c r="K649" s="629"/>
      <c r="L649" s="629"/>
      <c r="M649" s="629"/>
      <c r="N649" s="629"/>
      <c r="O649" s="629"/>
      <c r="P649" s="629"/>
      <c r="Q649" s="2"/>
      <c r="R649" s="366"/>
      <c r="S649" s="366"/>
      <c r="T649" s="366"/>
      <c r="U649" s="366"/>
      <c r="V649" s="366"/>
      <c r="W649" s="366"/>
      <c r="X649" s="367"/>
      <c r="Y649" s="366"/>
      <c r="Z649" s="367"/>
      <c r="AA649" s="366"/>
      <c r="AB649" s="367"/>
      <c r="AC649" s="366"/>
      <c r="AD649" s="367"/>
      <c r="AE649" s="368"/>
    </row>
    <row r="650" spans="1:31" s="369" customFormat="1" ht="29.25" customHeight="1" x14ac:dyDescent="0.25">
      <c r="A650" s="2"/>
      <c r="B650" s="2"/>
      <c r="C650" s="2"/>
      <c r="D650" s="2"/>
      <c r="E650" s="2"/>
      <c r="F650" s="2"/>
      <c r="G650" s="2"/>
      <c r="H650" s="2"/>
      <c r="I650" s="2"/>
      <c r="J650" s="629"/>
      <c r="K650" s="629"/>
      <c r="L650" s="629"/>
      <c r="M650" s="629"/>
      <c r="N650" s="629"/>
      <c r="O650" s="629"/>
      <c r="P650" s="629"/>
      <c r="Q650" s="2"/>
      <c r="R650" s="366"/>
      <c r="S650" s="366"/>
      <c r="T650" s="366"/>
      <c r="U650" s="366"/>
      <c r="V650" s="366"/>
      <c r="W650" s="366"/>
      <c r="X650" s="367"/>
      <c r="Y650" s="366"/>
      <c r="Z650" s="367"/>
      <c r="AA650" s="366"/>
      <c r="AB650" s="367"/>
      <c r="AC650" s="366"/>
      <c r="AD650" s="367"/>
      <c r="AE650" s="368"/>
    </row>
    <row r="651" spans="1:31" s="369" customFormat="1" ht="29.25" customHeight="1" x14ac:dyDescent="0.25">
      <c r="A651" s="2"/>
      <c r="B651" s="2"/>
      <c r="C651" s="2"/>
      <c r="D651" s="2"/>
      <c r="E651" s="2"/>
      <c r="F651" s="2"/>
      <c r="G651" s="2"/>
      <c r="H651" s="2"/>
      <c r="I651" s="2"/>
      <c r="J651" s="629"/>
      <c r="K651" s="629"/>
      <c r="L651" s="629"/>
      <c r="M651" s="629"/>
      <c r="N651" s="629"/>
      <c r="O651" s="629"/>
      <c r="P651" s="629"/>
      <c r="Q651" s="2"/>
      <c r="R651" s="366"/>
      <c r="S651" s="366"/>
      <c r="T651" s="366"/>
      <c r="U651" s="366"/>
      <c r="V651" s="366"/>
      <c r="W651" s="366"/>
      <c r="X651" s="367"/>
      <c r="Y651" s="366"/>
      <c r="Z651" s="367"/>
      <c r="AA651" s="366"/>
      <c r="AB651" s="367"/>
      <c r="AC651" s="366"/>
      <c r="AD651" s="367"/>
      <c r="AE651" s="368"/>
    </row>
    <row r="652" spans="1:31" s="369" customFormat="1" ht="29.25" customHeight="1" x14ac:dyDescent="0.25">
      <c r="A652" s="2"/>
      <c r="B652" s="2"/>
      <c r="C652" s="2"/>
      <c r="D652" s="2"/>
      <c r="E652" s="2"/>
      <c r="F652" s="2"/>
      <c r="G652" s="2"/>
      <c r="H652" s="2"/>
      <c r="I652" s="2"/>
      <c r="J652" s="629"/>
      <c r="K652" s="629"/>
      <c r="L652" s="629"/>
      <c r="M652" s="629"/>
      <c r="N652" s="629"/>
      <c r="O652" s="629"/>
      <c r="P652" s="629"/>
      <c r="Q652" s="2"/>
      <c r="R652" s="366"/>
      <c r="S652" s="366"/>
      <c r="T652" s="366"/>
      <c r="U652" s="366"/>
      <c r="V652" s="366"/>
      <c r="W652" s="366"/>
      <c r="X652" s="367"/>
      <c r="Y652" s="366"/>
      <c r="Z652" s="367"/>
      <c r="AA652" s="366"/>
      <c r="AB652" s="367"/>
      <c r="AC652" s="366"/>
      <c r="AD652" s="367"/>
      <c r="AE652" s="368"/>
    </row>
    <row r="653" spans="1:31" s="369" customFormat="1" ht="29.25" customHeight="1" x14ac:dyDescent="0.25">
      <c r="A653" s="2"/>
      <c r="B653" s="2"/>
      <c r="C653" s="2"/>
      <c r="D653" s="2"/>
      <c r="E653" s="2"/>
      <c r="F653" s="2"/>
      <c r="G653" s="2"/>
      <c r="H653" s="2"/>
      <c r="I653" s="2"/>
      <c r="J653" s="629"/>
      <c r="K653" s="629"/>
      <c r="L653" s="629"/>
      <c r="M653" s="629"/>
      <c r="N653" s="629"/>
      <c r="O653" s="629"/>
      <c r="P653" s="629"/>
      <c r="Q653" s="2"/>
      <c r="R653" s="366"/>
      <c r="S653" s="366"/>
      <c r="T653" s="366"/>
      <c r="U653" s="366"/>
      <c r="V653" s="366"/>
      <c r="W653" s="366"/>
      <c r="X653" s="367"/>
      <c r="Y653" s="366"/>
      <c r="Z653" s="367"/>
      <c r="AA653" s="366"/>
      <c r="AB653" s="367"/>
      <c r="AC653" s="366"/>
      <c r="AD653" s="367"/>
      <c r="AE653" s="368"/>
    </row>
    <row r="654" spans="1:31" s="369" customFormat="1" ht="29.25" customHeight="1" x14ac:dyDescent="0.25">
      <c r="A654" s="2"/>
      <c r="B654" s="2"/>
      <c r="C654" s="2"/>
      <c r="D654" s="2"/>
      <c r="E654" s="2"/>
      <c r="F654" s="2"/>
      <c r="G654" s="2"/>
      <c r="H654" s="2"/>
      <c r="I654" s="2"/>
      <c r="J654" s="629"/>
      <c r="K654" s="629"/>
      <c r="L654" s="629"/>
      <c r="M654" s="629"/>
      <c r="N654" s="629"/>
      <c r="O654" s="629"/>
      <c r="P654" s="629"/>
      <c r="Q654" s="2"/>
      <c r="R654" s="366"/>
      <c r="S654" s="366"/>
      <c r="T654" s="366"/>
      <c r="U654" s="366"/>
      <c r="V654" s="366"/>
      <c r="W654" s="366"/>
      <c r="X654" s="367"/>
      <c r="Y654" s="366"/>
      <c r="Z654" s="367"/>
      <c r="AA654" s="366"/>
      <c r="AB654" s="367"/>
      <c r="AC654" s="366"/>
      <c r="AD654" s="367"/>
      <c r="AE654" s="368"/>
    </row>
    <row r="655" spans="1:31" s="369" customFormat="1" ht="29.25" customHeight="1" x14ac:dyDescent="0.25">
      <c r="A655" s="2"/>
      <c r="B655" s="2"/>
      <c r="C655" s="2"/>
      <c r="D655" s="2"/>
      <c r="E655" s="2"/>
      <c r="F655" s="2"/>
      <c r="G655" s="2"/>
      <c r="H655" s="2"/>
      <c r="I655" s="2"/>
      <c r="J655" s="629"/>
      <c r="K655" s="629"/>
      <c r="L655" s="629"/>
      <c r="M655" s="629"/>
      <c r="N655" s="629"/>
      <c r="O655" s="629"/>
      <c r="P655" s="629"/>
      <c r="Q655" s="2"/>
      <c r="R655" s="366"/>
      <c r="S655" s="366"/>
      <c r="T655" s="366"/>
      <c r="U655" s="366"/>
      <c r="V655" s="366"/>
      <c r="W655" s="366"/>
      <c r="X655" s="367"/>
      <c r="Y655" s="366"/>
      <c r="Z655" s="367"/>
      <c r="AA655" s="366"/>
      <c r="AB655" s="367"/>
      <c r="AC655" s="366"/>
      <c r="AD655" s="367"/>
      <c r="AE655" s="368"/>
    </row>
    <row r="656" spans="1:31" s="369" customFormat="1" ht="29.25" customHeight="1" x14ac:dyDescent="0.25">
      <c r="A656" s="2"/>
      <c r="B656" s="2"/>
      <c r="C656" s="2"/>
      <c r="D656" s="2"/>
      <c r="E656" s="2"/>
      <c r="F656" s="2"/>
      <c r="G656" s="2"/>
      <c r="H656" s="2"/>
      <c r="I656" s="2"/>
      <c r="J656" s="629"/>
      <c r="K656" s="629"/>
      <c r="L656" s="629"/>
      <c r="M656" s="629"/>
      <c r="N656" s="629"/>
      <c r="O656" s="629"/>
      <c r="P656" s="629"/>
      <c r="Q656" s="2"/>
      <c r="R656" s="366"/>
      <c r="S656" s="366"/>
      <c r="T656" s="366"/>
      <c r="U656" s="366"/>
      <c r="V656" s="366"/>
      <c r="W656" s="366"/>
      <c r="X656" s="367"/>
      <c r="Y656" s="366"/>
      <c r="Z656" s="367"/>
      <c r="AA656" s="366"/>
      <c r="AB656" s="367"/>
      <c r="AC656" s="366"/>
      <c r="AD656" s="367"/>
      <c r="AE656" s="368"/>
    </row>
    <row r="657" spans="1:31" s="369" customFormat="1" ht="29.25" customHeight="1" x14ac:dyDescent="0.25">
      <c r="A657" s="2"/>
      <c r="B657" s="2"/>
      <c r="C657" s="2"/>
      <c r="D657" s="2"/>
      <c r="E657" s="2"/>
      <c r="F657" s="2"/>
      <c r="G657" s="2"/>
      <c r="H657" s="2"/>
      <c r="I657" s="2"/>
      <c r="J657" s="629"/>
      <c r="K657" s="629"/>
      <c r="L657" s="629"/>
      <c r="M657" s="629"/>
      <c r="N657" s="629"/>
      <c r="O657" s="629"/>
      <c r="P657" s="629"/>
      <c r="Q657" s="2"/>
      <c r="R657" s="366"/>
      <c r="S657" s="366"/>
      <c r="T657" s="366"/>
      <c r="U657" s="366"/>
      <c r="V657" s="366"/>
      <c r="W657" s="366"/>
      <c r="X657" s="367"/>
      <c r="Y657" s="366"/>
      <c r="Z657" s="367"/>
      <c r="AA657" s="366"/>
      <c r="AB657" s="367"/>
      <c r="AC657" s="366"/>
      <c r="AD657" s="367"/>
      <c r="AE657" s="368"/>
    </row>
    <row r="658" spans="1:31" s="369" customFormat="1" ht="29.25" customHeight="1" x14ac:dyDescent="0.25">
      <c r="A658" s="2"/>
      <c r="B658" s="2"/>
      <c r="C658" s="2"/>
      <c r="D658" s="2"/>
      <c r="E658" s="2"/>
      <c r="F658" s="2"/>
      <c r="G658" s="2"/>
      <c r="H658" s="2"/>
      <c r="I658" s="2"/>
      <c r="J658" s="629"/>
      <c r="K658" s="629"/>
      <c r="L658" s="629"/>
      <c r="M658" s="629"/>
      <c r="N658" s="629"/>
      <c r="O658" s="629"/>
      <c r="P658" s="629"/>
      <c r="Q658" s="2"/>
      <c r="R658" s="366"/>
      <c r="S658" s="366"/>
      <c r="T658" s="366"/>
      <c r="U658" s="366"/>
      <c r="V658" s="366"/>
      <c r="W658" s="366"/>
      <c r="X658" s="367"/>
      <c r="Y658" s="366"/>
      <c r="Z658" s="367"/>
      <c r="AA658" s="366"/>
      <c r="AB658" s="367"/>
      <c r="AC658" s="366"/>
      <c r="AD658" s="367"/>
      <c r="AE658" s="368"/>
    </row>
    <row r="659" spans="1:31" s="369" customFormat="1" ht="29.25" customHeight="1" x14ac:dyDescent="0.25">
      <c r="A659" s="2"/>
      <c r="B659" s="2"/>
      <c r="C659" s="2"/>
      <c r="D659" s="2"/>
      <c r="E659" s="2"/>
      <c r="F659" s="2"/>
      <c r="G659" s="2"/>
      <c r="H659" s="2"/>
      <c r="I659" s="2"/>
      <c r="J659" s="629"/>
      <c r="K659" s="629"/>
      <c r="L659" s="629"/>
      <c r="M659" s="629"/>
      <c r="N659" s="629"/>
      <c r="O659" s="629"/>
      <c r="P659" s="629"/>
      <c r="Q659" s="2"/>
      <c r="R659" s="366"/>
      <c r="S659" s="366"/>
      <c r="T659" s="366"/>
      <c r="U659" s="366"/>
      <c r="V659" s="366"/>
      <c r="W659" s="366"/>
      <c r="X659" s="367"/>
      <c r="Y659" s="366"/>
      <c r="Z659" s="367"/>
      <c r="AA659" s="366"/>
      <c r="AB659" s="367"/>
      <c r="AC659" s="366"/>
      <c r="AD659" s="367"/>
      <c r="AE659" s="368"/>
    </row>
    <row r="660" spans="1:31" s="369" customFormat="1" ht="29.25" customHeight="1" x14ac:dyDescent="0.25">
      <c r="A660" s="2"/>
      <c r="B660" s="2"/>
      <c r="C660" s="2"/>
      <c r="D660" s="2"/>
      <c r="E660" s="2"/>
      <c r="F660" s="2"/>
      <c r="G660" s="2"/>
      <c r="H660" s="2"/>
      <c r="I660" s="2"/>
      <c r="J660" s="629"/>
      <c r="K660" s="629"/>
      <c r="L660" s="629"/>
      <c r="M660" s="629"/>
      <c r="N660" s="629"/>
      <c r="O660" s="629"/>
      <c r="P660" s="629"/>
      <c r="Q660" s="2"/>
      <c r="R660" s="366"/>
      <c r="S660" s="366"/>
      <c r="T660" s="366"/>
      <c r="U660" s="366"/>
      <c r="V660" s="366"/>
      <c r="W660" s="366"/>
      <c r="X660" s="367"/>
      <c r="Y660" s="366"/>
      <c r="Z660" s="367"/>
      <c r="AA660" s="366"/>
      <c r="AB660" s="367"/>
      <c r="AC660" s="366"/>
      <c r="AD660" s="367"/>
      <c r="AE660" s="368"/>
    </row>
    <row r="661" spans="1:31" s="369" customFormat="1" ht="29.25" customHeight="1" x14ac:dyDescent="0.25">
      <c r="A661" s="2"/>
      <c r="B661" s="2"/>
      <c r="C661" s="2"/>
      <c r="D661" s="2"/>
      <c r="E661" s="2"/>
      <c r="F661" s="2"/>
      <c r="G661" s="2"/>
      <c r="H661" s="2"/>
      <c r="I661" s="2"/>
      <c r="J661" s="629"/>
      <c r="K661" s="629"/>
      <c r="L661" s="629"/>
      <c r="M661" s="629"/>
      <c r="N661" s="629"/>
      <c r="O661" s="629"/>
      <c r="P661" s="629"/>
      <c r="Q661" s="2"/>
      <c r="R661" s="366"/>
      <c r="S661" s="366"/>
      <c r="T661" s="366"/>
      <c r="U661" s="366"/>
      <c r="V661" s="366"/>
      <c r="W661" s="366"/>
      <c r="X661" s="367"/>
      <c r="Y661" s="366"/>
      <c r="Z661" s="367"/>
      <c r="AA661" s="366"/>
      <c r="AB661" s="367"/>
      <c r="AC661" s="366"/>
      <c r="AD661" s="367"/>
      <c r="AE661" s="368"/>
    </row>
    <row r="662" spans="1:31" s="369" customFormat="1" ht="29.25" customHeight="1" x14ac:dyDescent="0.25">
      <c r="A662" s="2"/>
      <c r="B662" s="2"/>
      <c r="C662" s="2"/>
      <c r="D662" s="2"/>
      <c r="E662" s="2"/>
      <c r="F662" s="2"/>
      <c r="G662" s="2"/>
      <c r="H662" s="2"/>
      <c r="I662" s="2"/>
      <c r="J662" s="629"/>
      <c r="K662" s="629"/>
      <c r="L662" s="629"/>
      <c r="M662" s="629"/>
      <c r="N662" s="629"/>
      <c r="O662" s="629"/>
      <c r="P662" s="629"/>
      <c r="Q662" s="2"/>
      <c r="R662" s="366"/>
      <c r="S662" s="366"/>
      <c r="T662" s="366"/>
      <c r="U662" s="366"/>
      <c r="V662" s="366"/>
      <c r="W662" s="366"/>
      <c r="X662" s="367"/>
      <c r="Y662" s="366"/>
      <c r="Z662" s="367"/>
      <c r="AA662" s="366"/>
      <c r="AB662" s="367"/>
      <c r="AC662" s="366"/>
      <c r="AD662" s="367"/>
      <c r="AE662" s="368"/>
    </row>
    <row r="663" spans="1:31" s="369" customFormat="1" ht="29.25" customHeight="1" x14ac:dyDescent="0.25">
      <c r="A663" s="2"/>
      <c r="B663" s="2"/>
      <c r="C663" s="2"/>
      <c r="D663" s="2"/>
      <c r="E663" s="2"/>
      <c r="F663" s="2"/>
      <c r="G663" s="2"/>
      <c r="H663" s="2"/>
      <c r="I663" s="2"/>
      <c r="J663" s="629"/>
      <c r="K663" s="629"/>
      <c r="L663" s="629"/>
      <c r="M663" s="629"/>
      <c r="N663" s="629"/>
      <c r="O663" s="629"/>
      <c r="P663" s="629"/>
      <c r="Q663" s="2"/>
      <c r="R663" s="366"/>
      <c r="S663" s="366"/>
      <c r="T663" s="366"/>
      <c r="U663" s="366"/>
      <c r="V663" s="366"/>
      <c r="W663" s="366"/>
      <c r="X663" s="367"/>
      <c r="Y663" s="366"/>
      <c r="Z663" s="367"/>
      <c r="AA663" s="366"/>
      <c r="AB663" s="367"/>
      <c r="AC663" s="366"/>
      <c r="AD663" s="367"/>
      <c r="AE663" s="368"/>
    </row>
    <row r="664" spans="1:31" s="369" customFormat="1" ht="29.25" customHeight="1" x14ac:dyDescent="0.25">
      <c r="A664" s="2"/>
      <c r="B664" s="2"/>
      <c r="C664" s="2"/>
      <c r="D664" s="2"/>
      <c r="E664" s="2"/>
      <c r="F664" s="2"/>
      <c r="G664" s="2"/>
      <c r="H664" s="2"/>
      <c r="I664" s="2"/>
      <c r="J664" s="629"/>
      <c r="K664" s="629"/>
      <c r="L664" s="629"/>
      <c r="M664" s="629"/>
      <c r="N664" s="629"/>
      <c r="O664" s="629"/>
      <c r="P664" s="629"/>
      <c r="Q664" s="2"/>
      <c r="R664" s="366"/>
      <c r="S664" s="366"/>
      <c r="T664" s="366"/>
      <c r="U664" s="366"/>
      <c r="V664" s="366"/>
      <c r="W664" s="366"/>
      <c r="X664" s="367"/>
      <c r="Y664" s="366"/>
      <c r="Z664" s="367"/>
      <c r="AA664" s="366"/>
      <c r="AB664" s="367"/>
      <c r="AC664" s="366"/>
      <c r="AD664" s="367"/>
      <c r="AE664" s="368"/>
    </row>
    <row r="665" spans="1:31" s="369" customFormat="1" ht="29.25" customHeight="1" x14ac:dyDescent="0.25">
      <c r="A665" s="2"/>
      <c r="B665" s="2"/>
      <c r="C665" s="2"/>
      <c r="D665" s="2"/>
      <c r="E665" s="2"/>
      <c r="F665" s="2"/>
      <c r="G665" s="2"/>
      <c r="H665" s="2"/>
      <c r="I665" s="2"/>
      <c r="J665" s="629"/>
      <c r="K665" s="629"/>
      <c r="L665" s="629"/>
      <c r="M665" s="629"/>
      <c r="N665" s="629"/>
      <c r="O665" s="629"/>
      <c r="P665" s="629"/>
      <c r="Q665" s="2"/>
      <c r="R665" s="366"/>
      <c r="S665" s="366"/>
      <c r="T665" s="366"/>
      <c r="U665" s="366"/>
      <c r="V665" s="366"/>
      <c r="W665" s="366"/>
      <c r="X665" s="367"/>
      <c r="Y665" s="366"/>
      <c r="Z665" s="367"/>
      <c r="AA665" s="366"/>
      <c r="AB665" s="367"/>
      <c r="AC665" s="366"/>
      <c r="AD665" s="367"/>
      <c r="AE665" s="368"/>
    </row>
    <row r="666" spans="1:31" s="369" customFormat="1" ht="29.25" customHeight="1" x14ac:dyDescent="0.25">
      <c r="A666" s="2"/>
      <c r="B666" s="2"/>
      <c r="C666" s="2"/>
      <c r="D666" s="2"/>
      <c r="E666" s="2"/>
      <c r="F666" s="2"/>
      <c r="G666" s="2"/>
      <c r="H666" s="2"/>
      <c r="I666" s="2"/>
      <c r="J666" s="629"/>
      <c r="K666" s="629"/>
      <c r="L666" s="629"/>
      <c r="M666" s="629"/>
      <c r="N666" s="629"/>
      <c r="O666" s="629"/>
      <c r="P666" s="629"/>
      <c r="Q666" s="2"/>
      <c r="R666" s="366"/>
      <c r="S666" s="366"/>
      <c r="T666" s="366"/>
      <c r="U666" s="366"/>
      <c r="V666" s="366"/>
      <c r="W666" s="366"/>
      <c r="X666" s="367"/>
      <c r="Y666" s="366"/>
      <c r="Z666" s="367"/>
      <c r="AA666" s="366"/>
      <c r="AB666" s="367"/>
      <c r="AC666" s="366"/>
      <c r="AD666" s="367"/>
      <c r="AE666" s="368"/>
    </row>
    <row r="667" spans="1:31" s="369" customFormat="1" ht="29.25" customHeight="1" x14ac:dyDescent="0.25">
      <c r="A667" s="2"/>
      <c r="B667" s="2"/>
      <c r="C667" s="2"/>
      <c r="D667" s="2"/>
      <c r="E667" s="2"/>
      <c r="F667" s="2"/>
      <c r="G667" s="2"/>
      <c r="H667" s="2"/>
      <c r="I667" s="2"/>
      <c r="J667" s="629"/>
      <c r="K667" s="629"/>
      <c r="L667" s="629"/>
      <c r="M667" s="629"/>
      <c r="N667" s="629"/>
      <c r="O667" s="629"/>
      <c r="P667" s="629"/>
      <c r="Q667" s="2"/>
      <c r="R667" s="366"/>
      <c r="S667" s="366"/>
      <c r="T667" s="366"/>
      <c r="U667" s="366"/>
      <c r="V667" s="366"/>
      <c r="W667" s="366"/>
      <c r="X667" s="367"/>
      <c r="Y667" s="366"/>
      <c r="Z667" s="367"/>
      <c r="AA667" s="366"/>
      <c r="AB667" s="367"/>
      <c r="AC667" s="366"/>
      <c r="AD667" s="367"/>
      <c r="AE667" s="368"/>
    </row>
    <row r="668" spans="1:31" s="369" customFormat="1" ht="29.25" customHeight="1" x14ac:dyDescent="0.25">
      <c r="A668" s="2"/>
      <c r="B668" s="2"/>
      <c r="C668" s="2"/>
      <c r="D668" s="2"/>
      <c r="E668" s="2"/>
      <c r="F668" s="2"/>
      <c r="G668" s="2"/>
      <c r="H668" s="2"/>
      <c r="I668" s="2"/>
      <c r="J668" s="629"/>
      <c r="K668" s="629"/>
      <c r="L668" s="629"/>
      <c r="M668" s="629"/>
      <c r="N668" s="629"/>
      <c r="O668" s="629"/>
      <c r="P668" s="629"/>
      <c r="Q668" s="2"/>
      <c r="R668" s="366"/>
      <c r="S668" s="366"/>
      <c r="T668" s="366"/>
      <c r="U668" s="366"/>
      <c r="V668" s="366"/>
      <c r="W668" s="366"/>
      <c r="X668" s="367"/>
      <c r="Y668" s="366"/>
      <c r="Z668" s="367"/>
      <c r="AA668" s="366"/>
      <c r="AB668" s="367"/>
      <c r="AC668" s="366"/>
      <c r="AD668" s="367"/>
      <c r="AE668" s="368"/>
    </row>
    <row r="669" spans="1:31" s="369" customFormat="1" ht="29.25" customHeight="1" x14ac:dyDescent="0.25">
      <c r="A669" s="2"/>
      <c r="B669" s="2"/>
      <c r="C669" s="2"/>
      <c r="D669" s="2"/>
      <c r="E669" s="2"/>
      <c r="F669" s="2"/>
      <c r="G669" s="2"/>
      <c r="H669" s="2"/>
      <c r="I669" s="2"/>
      <c r="J669" s="629"/>
      <c r="K669" s="629"/>
      <c r="L669" s="629"/>
      <c r="M669" s="629"/>
      <c r="N669" s="629"/>
      <c r="O669" s="629"/>
      <c r="P669" s="629"/>
      <c r="Q669" s="2"/>
      <c r="R669" s="366"/>
      <c r="S669" s="366"/>
      <c r="T669" s="366"/>
      <c r="U669" s="366"/>
      <c r="V669" s="366"/>
      <c r="W669" s="366"/>
      <c r="X669" s="367"/>
      <c r="Y669" s="366"/>
      <c r="Z669" s="367"/>
      <c r="AA669" s="366"/>
      <c r="AB669" s="367"/>
      <c r="AC669" s="366"/>
      <c r="AD669" s="367"/>
      <c r="AE669" s="368"/>
    </row>
    <row r="670" spans="1:31" s="369" customFormat="1" ht="29.25" customHeight="1" x14ac:dyDescent="0.25">
      <c r="A670" s="2"/>
      <c r="B670" s="2"/>
      <c r="C670" s="2"/>
      <c r="D670" s="2"/>
      <c r="E670" s="2"/>
      <c r="F670" s="2"/>
      <c r="G670" s="2"/>
      <c r="H670" s="2"/>
      <c r="I670" s="2"/>
      <c r="J670" s="629"/>
      <c r="K670" s="629"/>
      <c r="L670" s="629"/>
      <c r="M670" s="629"/>
      <c r="N670" s="629"/>
      <c r="O670" s="629"/>
      <c r="P670" s="629"/>
      <c r="Q670" s="2"/>
      <c r="R670" s="366"/>
      <c r="S670" s="366"/>
      <c r="T670" s="366"/>
      <c r="U670" s="366"/>
      <c r="V670" s="366"/>
      <c r="W670" s="366"/>
      <c r="X670" s="367"/>
      <c r="Y670" s="366"/>
      <c r="Z670" s="367"/>
      <c r="AA670" s="366"/>
      <c r="AB670" s="367"/>
      <c r="AC670" s="366"/>
      <c r="AD670" s="367"/>
      <c r="AE670" s="368"/>
    </row>
    <row r="671" spans="1:31" s="369" customFormat="1" ht="29.25" customHeight="1" x14ac:dyDescent="0.25">
      <c r="A671" s="2"/>
      <c r="B671" s="2"/>
      <c r="C671" s="2"/>
      <c r="D671" s="2"/>
      <c r="E671" s="2"/>
      <c r="F671" s="2"/>
      <c r="G671" s="2"/>
      <c r="H671" s="2"/>
      <c r="I671" s="2"/>
      <c r="J671" s="629"/>
      <c r="K671" s="629"/>
      <c r="L671" s="629"/>
      <c r="M671" s="629"/>
      <c r="N671" s="629"/>
      <c r="O671" s="629"/>
      <c r="P671" s="629"/>
      <c r="Q671" s="2"/>
      <c r="R671" s="366"/>
      <c r="S671" s="366"/>
      <c r="T671" s="366"/>
      <c r="U671" s="366"/>
      <c r="V671" s="366"/>
      <c r="W671" s="366"/>
      <c r="X671" s="367"/>
      <c r="Y671" s="366"/>
      <c r="Z671" s="367"/>
      <c r="AA671" s="366"/>
      <c r="AB671" s="367"/>
      <c r="AC671" s="366"/>
      <c r="AD671" s="367"/>
      <c r="AE671" s="368"/>
    </row>
    <row r="672" spans="1:31" s="369" customFormat="1" ht="29.25" customHeight="1" x14ac:dyDescent="0.25">
      <c r="A672" s="2"/>
      <c r="B672" s="2"/>
      <c r="C672" s="2"/>
      <c r="D672" s="2"/>
      <c r="E672" s="2"/>
      <c r="F672" s="2"/>
      <c r="G672" s="2"/>
      <c r="H672" s="2"/>
      <c r="I672" s="2"/>
      <c r="J672" s="629"/>
      <c r="K672" s="629"/>
      <c r="L672" s="629"/>
      <c r="M672" s="629"/>
      <c r="N672" s="629"/>
      <c r="O672" s="629"/>
      <c r="P672" s="629"/>
      <c r="Q672" s="2"/>
      <c r="R672" s="366"/>
      <c r="S672" s="366"/>
      <c r="T672" s="366"/>
      <c r="U672" s="366"/>
      <c r="V672" s="366"/>
      <c r="W672" s="366"/>
      <c r="X672" s="367"/>
      <c r="Y672" s="366"/>
      <c r="Z672" s="367"/>
      <c r="AA672" s="366"/>
      <c r="AB672" s="367"/>
      <c r="AC672" s="366"/>
      <c r="AD672" s="367"/>
      <c r="AE672" s="368"/>
    </row>
    <row r="673" spans="1:31" s="369" customFormat="1" ht="29.25" customHeight="1" x14ac:dyDescent="0.25">
      <c r="A673" s="2"/>
      <c r="B673" s="2"/>
      <c r="C673" s="2"/>
      <c r="D673" s="2"/>
      <c r="E673" s="2"/>
      <c r="F673" s="2"/>
      <c r="G673" s="2"/>
      <c r="H673" s="2"/>
      <c r="I673" s="2"/>
      <c r="J673" s="629"/>
      <c r="K673" s="629"/>
      <c r="L673" s="629"/>
      <c r="M673" s="629"/>
      <c r="N673" s="629"/>
      <c r="O673" s="629"/>
      <c r="P673" s="629"/>
      <c r="Q673" s="2"/>
      <c r="R673" s="366"/>
      <c r="S673" s="366"/>
      <c r="T673" s="366"/>
      <c r="U673" s="366"/>
      <c r="V673" s="366"/>
      <c r="W673" s="366"/>
      <c r="X673" s="367"/>
      <c r="Y673" s="366"/>
      <c r="Z673" s="367"/>
      <c r="AA673" s="366"/>
      <c r="AB673" s="367"/>
      <c r="AC673" s="366"/>
      <c r="AD673" s="367"/>
      <c r="AE673" s="368"/>
    </row>
    <row r="674" spans="1:31" s="369" customFormat="1" ht="29.25" customHeight="1" x14ac:dyDescent="0.25">
      <c r="A674" s="2"/>
      <c r="B674" s="2"/>
      <c r="C674" s="2"/>
      <c r="D674" s="2"/>
      <c r="E674" s="2"/>
      <c r="F674" s="2"/>
      <c r="G674" s="2"/>
      <c r="H674" s="2"/>
      <c r="I674" s="2"/>
      <c r="J674" s="629"/>
      <c r="K674" s="629"/>
      <c r="L674" s="629"/>
      <c r="M674" s="629"/>
      <c r="N674" s="629"/>
      <c r="O674" s="629"/>
      <c r="P674" s="629"/>
      <c r="Q674" s="2"/>
      <c r="R674" s="366"/>
      <c r="S674" s="366"/>
      <c r="T674" s="366"/>
      <c r="U674" s="366"/>
      <c r="V674" s="366"/>
      <c r="W674" s="366"/>
      <c r="X674" s="367"/>
      <c r="Y674" s="366"/>
      <c r="Z674" s="367"/>
      <c r="AA674" s="366"/>
      <c r="AB674" s="367"/>
      <c r="AC674" s="366"/>
      <c r="AD674" s="367"/>
      <c r="AE674" s="368"/>
    </row>
    <row r="675" spans="1:31" s="369" customFormat="1" ht="29.25" customHeight="1" x14ac:dyDescent="0.25">
      <c r="A675" s="2"/>
      <c r="B675" s="2"/>
      <c r="C675" s="2"/>
      <c r="D675" s="2"/>
      <c r="E675" s="2"/>
      <c r="F675" s="2"/>
      <c r="G675" s="2"/>
      <c r="H675" s="2"/>
      <c r="I675" s="2"/>
      <c r="J675" s="629"/>
      <c r="K675" s="629"/>
      <c r="L675" s="629"/>
      <c r="M675" s="629"/>
      <c r="N675" s="629"/>
      <c r="O675" s="629"/>
      <c r="P675" s="629"/>
      <c r="Q675" s="2"/>
      <c r="R675" s="366"/>
      <c r="S675" s="366"/>
      <c r="T675" s="366"/>
      <c r="U675" s="366"/>
      <c r="V675" s="366"/>
      <c r="W675" s="366"/>
      <c r="X675" s="367"/>
      <c r="Y675" s="366"/>
      <c r="Z675" s="367"/>
      <c r="AA675" s="366"/>
      <c r="AB675" s="367"/>
      <c r="AC675" s="366"/>
      <c r="AD675" s="367"/>
      <c r="AE675" s="368"/>
    </row>
    <row r="676" spans="1:31" s="369" customFormat="1" ht="29.25" customHeight="1" x14ac:dyDescent="0.25">
      <c r="A676" s="2"/>
      <c r="B676" s="2"/>
      <c r="C676" s="2"/>
      <c r="D676" s="2"/>
      <c r="E676" s="2"/>
      <c r="F676" s="2"/>
      <c r="G676" s="2"/>
      <c r="H676" s="2"/>
      <c r="I676" s="2"/>
      <c r="J676" s="629"/>
      <c r="K676" s="629"/>
      <c r="L676" s="629"/>
      <c r="M676" s="629"/>
      <c r="N676" s="629"/>
      <c r="O676" s="629"/>
      <c r="P676" s="629"/>
      <c r="Q676" s="2"/>
      <c r="R676" s="366"/>
      <c r="S676" s="366"/>
      <c r="T676" s="366"/>
      <c r="U676" s="366"/>
      <c r="V676" s="366"/>
      <c r="W676" s="366"/>
      <c r="X676" s="367"/>
      <c r="Y676" s="366"/>
      <c r="Z676" s="367"/>
      <c r="AA676" s="366"/>
      <c r="AB676" s="367"/>
      <c r="AC676" s="366"/>
      <c r="AD676" s="367"/>
      <c r="AE676" s="368"/>
    </row>
  </sheetData>
  <mergeCells count="8">
    <mergeCell ref="A1:AO1"/>
    <mergeCell ref="J2:P2"/>
    <mergeCell ref="R2:S2"/>
    <mergeCell ref="T2:U2"/>
    <mergeCell ref="W2:X2"/>
    <mergeCell ref="Y2:Z2"/>
    <mergeCell ref="AA2:AB2"/>
    <mergeCell ref="AC2:AD2"/>
  </mergeCells>
  <conditionalFormatting sqref="V3:V103 V105:V111">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677"/>
  <sheetViews>
    <sheetView topLeftCell="A112" zoomScale="84" zoomScaleNormal="84" workbookViewId="0">
      <pane xSplit="6" topLeftCell="U1" activePane="topRight" state="frozen"/>
      <selection activeCell="A5" sqref="A5"/>
      <selection pane="topRight" activeCell="C116" sqref="C116"/>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629" customWidth="1"/>
    <col min="11" max="11" width="18.7109375" style="629" customWidth="1"/>
    <col min="12" max="12" width="16.42578125" style="629" customWidth="1"/>
    <col min="13" max="13" width="15.140625" style="629" customWidth="1"/>
    <col min="14" max="14" width="14.140625" style="629" customWidth="1"/>
    <col min="15" max="16" width="13.7109375" style="629" customWidth="1"/>
    <col min="17" max="17" width="16" style="2" customWidth="1"/>
    <col min="18" max="18" width="17.85546875" style="89" customWidth="1"/>
    <col min="19" max="19" width="21.28515625" style="89" customWidth="1"/>
    <col min="20" max="20" width="22.140625" style="89" customWidth="1"/>
    <col min="21" max="21" width="19.140625" style="89" customWidth="1"/>
    <col min="22" max="22" width="18.42578125" style="89" customWidth="1"/>
    <col min="23" max="23" width="20.42578125" style="89" customWidth="1"/>
    <col min="24" max="24" width="23.42578125" style="90" customWidth="1"/>
    <col min="25" max="25" width="18.42578125" style="89" customWidth="1"/>
    <col min="26" max="26" width="19.28515625" style="90" customWidth="1"/>
    <col min="27" max="27" width="18.28515625" style="89" customWidth="1"/>
    <col min="28" max="28" width="17.42578125" style="90" customWidth="1"/>
    <col min="29" max="29" width="20.5703125" style="89" customWidth="1"/>
    <col min="30" max="30" width="21.140625" style="90" customWidth="1"/>
    <col min="31" max="31" width="68.28515625" style="834" customWidth="1"/>
    <col min="32" max="33" width="48" style="173" customWidth="1"/>
    <col min="34" max="34" width="59.42578125" style="173" customWidth="1"/>
    <col min="35" max="35" width="38.7109375" style="173" customWidth="1"/>
    <col min="36" max="36" width="51" style="173" customWidth="1"/>
    <col min="37" max="37" width="69.42578125" style="173" customWidth="1"/>
    <col min="38" max="38" width="45.7109375" style="173" customWidth="1"/>
    <col min="39" max="39" width="44" style="173" customWidth="1"/>
    <col min="40" max="40" width="86.7109375" style="173" customWidth="1"/>
    <col min="41" max="41" width="50.85546875" style="173" customWidth="1"/>
    <col min="42" max="42" width="49.140625" style="173" customWidth="1"/>
    <col min="43" max="16384" width="11.42578125" style="173"/>
  </cols>
  <sheetData>
    <row r="1" spans="1:42" ht="90" customHeight="1" x14ac:dyDescent="0.25">
      <c r="A1" s="1521" t="s">
        <v>1461</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1522"/>
      <c r="AK1" s="1522"/>
      <c r="AL1" s="1522"/>
      <c r="AM1" s="1522"/>
      <c r="AN1" s="1522"/>
      <c r="AO1" s="1522"/>
      <c r="AP1" s="1522"/>
    </row>
    <row r="2" spans="1:42" ht="43.5" customHeight="1" x14ac:dyDescent="0.25">
      <c r="A2" s="845" t="s">
        <v>0</v>
      </c>
      <c r="B2" s="845" t="s">
        <v>1</v>
      </c>
      <c r="C2" s="845" t="s">
        <v>2</v>
      </c>
      <c r="D2" s="845" t="s">
        <v>12</v>
      </c>
      <c r="E2" s="845" t="s">
        <v>1462</v>
      </c>
      <c r="F2" s="840" t="s">
        <v>4</v>
      </c>
      <c r="G2" s="840" t="s">
        <v>5</v>
      </c>
      <c r="H2" s="840" t="s">
        <v>6</v>
      </c>
      <c r="I2" s="840" t="s">
        <v>7</v>
      </c>
      <c r="J2" s="1516" t="s">
        <v>1463</v>
      </c>
      <c r="K2" s="1517"/>
      <c r="L2" s="1517"/>
      <c r="M2" s="1517"/>
      <c r="N2" s="1517"/>
      <c r="O2" s="1517"/>
      <c r="P2" s="1518"/>
      <c r="Q2" s="845" t="s">
        <v>5</v>
      </c>
      <c r="R2" s="1519" t="s">
        <v>2899</v>
      </c>
      <c r="S2" s="1520"/>
      <c r="T2" s="1519" t="s">
        <v>2900</v>
      </c>
      <c r="U2" s="1520"/>
      <c r="V2" s="432" t="s">
        <v>281</v>
      </c>
      <c r="W2" s="1514" t="s">
        <v>703</v>
      </c>
      <c r="X2" s="1515"/>
      <c r="Y2" s="1514" t="s">
        <v>704</v>
      </c>
      <c r="Z2" s="1515"/>
      <c r="AA2" s="1514" t="s">
        <v>705</v>
      </c>
      <c r="AB2" s="1515"/>
      <c r="AC2" s="1514" t="s">
        <v>706</v>
      </c>
      <c r="AD2" s="1515"/>
      <c r="AE2" s="433" t="s">
        <v>2901</v>
      </c>
      <c r="AF2" s="434" t="s">
        <v>1467</v>
      </c>
      <c r="AG2" s="773" t="s">
        <v>2902</v>
      </c>
      <c r="AH2" s="433" t="s">
        <v>2903</v>
      </c>
      <c r="AI2" s="434" t="s">
        <v>1467</v>
      </c>
      <c r="AJ2" s="434" t="s">
        <v>1469</v>
      </c>
      <c r="AK2" s="433" t="s">
        <v>2904</v>
      </c>
      <c r="AL2" s="434" t="s">
        <v>1467</v>
      </c>
      <c r="AM2" s="434" t="s">
        <v>1469</v>
      </c>
      <c r="AN2" s="433" t="s">
        <v>2905</v>
      </c>
      <c r="AO2" s="434" t="s">
        <v>1467</v>
      </c>
      <c r="AP2" s="434" t="s">
        <v>1469</v>
      </c>
    </row>
    <row r="3" spans="1:42" ht="42" customHeight="1" x14ac:dyDescent="0.25">
      <c r="A3" s="845"/>
      <c r="B3" s="845"/>
      <c r="C3" s="845"/>
      <c r="D3" s="845"/>
      <c r="E3" s="845"/>
      <c r="F3" s="839"/>
      <c r="G3" s="839"/>
      <c r="H3" s="839"/>
      <c r="I3" s="839"/>
      <c r="J3" s="435" t="s">
        <v>1472</v>
      </c>
      <c r="K3" s="435" t="s">
        <v>1473</v>
      </c>
      <c r="L3" s="435" t="s">
        <v>1474</v>
      </c>
      <c r="M3" s="435" t="s">
        <v>1475</v>
      </c>
      <c r="N3" s="435" t="s">
        <v>1476</v>
      </c>
      <c r="O3" s="435" t="s">
        <v>1477</v>
      </c>
      <c r="P3" s="435" t="s">
        <v>1478</v>
      </c>
      <c r="Q3" s="845"/>
      <c r="R3" s="845" t="s">
        <v>707</v>
      </c>
      <c r="S3" s="384" t="s">
        <v>700</v>
      </c>
      <c r="T3" s="845" t="s">
        <v>707</v>
      </c>
      <c r="U3" s="384" t="s">
        <v>700</v>
      </c>
      <c r="V3" s="436"/>
      <c r="W3" s="845" t="s">
        <v>701</v>
      </c>
      <c r="X3" s="384" t="s">
        <v>702</v>
      </c>
      <c r="Y3" s="845" t="s">
        <v>701</v>
      </c>
      <c r="Z3" s="384" t="s">
        <v>702</v>
      </c>
      <c r="AA3" s="845" t="s">
        <v>701</v>
      </c>
      <c r="AB3" s="384" t="s">
        <v>702</v>
      </c>
      <c r="AC3" s="845" t="s">
        <v>701</v>
      </c>
      <c r="AD3" s="384" t="s">
        <v>702</v>
      </c>
      <c r="AE3" s="437"/>
      <c r="AF3" s="438"/>
      <c r="AG3" s="438"/>
      <c r="AH3" s="438"/>
      <c r="AI3" s="439"/>
      <c r="AJ3" s="366"/>
      <c r="AK3" s="350"/>
      <c r="AL3" s="350"/>
      <c r="AM3" s="350"/>
      <c r="AN3" s="350"/>
      <c r="AO3" s="350"/>
      <c r="AP3" s="350"/>
    </row>
    <row r="4" spans="1:42" ht="265.5" customHeight="1" x14ac:dyDescent="0.25">
      <c r="A4" s="440" t="s">
        <v>13</v>
      </c>
      <c r="B4" s="846" t="s">
        <v>14</v>
      </c>
      <c r="C4" s="846" t="s">
        <v>15</v>
      </c>
      <c r="D4" s="835">
        <v>1</v>
      </c>
      <c r="E4" s="633" t="s">
        <v>1479</v>
      </c>
      <c r="F4" s="835" t="s">
        <v>1480</v>
      </c>
      <c r="G4" s="835" t="s">
        <v>1103</v>
      </c>
      <c r="H4" s="835" t="s">
        <v>19</v>
      </c>
      <c r="I4" s="835" t="s">
        <v>1481</v>
      </c>
      <c r="J4" s="442"/>
      <c r="K4" s="443"/>
      <c r="L4" s="443"/>
      <c r="M4" s="443"/>
      <c r="N4" s="444"/>
      <c r="O4" s="443"/>
      <c r="P4" s="443"/>
      <c r="Q4" s="71">
        <v>1</v>
      </c>
      <c r="R4" s="71">
        <v>1</v>
      </c>
      <c r="S4" s="776">
        <v>1</v>
      </c>
      <c r="T4" s="445">
        <v>96396667</v>
      </c>
      <c r="U4" s="446">
        <v>96396667</v>
      </c>
      <c r="V4" s="447">
        <v>1</v>
      </c>
      <c r="W4" s="847"/>
      <c r="X4" s="446"/>
      <c r="Y4" s="448"/>
      <c r="Z4" s="446"/>
      <c r="AA4" s="448">
        <v>5</v>
      </c>
      <c r="AB4" s="856">
        <v>96396667</v>
      </c>
      <c r="AC4" s="448"/>
      <c r="AD4" s="446"/>
      <c r="AE4" s="449"/>
      <c r="AF4" s="450"/>
      <c r="AG4" s="450"/>
      <c r="AH4" s="451" t="s">
        <v>2808</v>
      </c>
      <c r="AI4" s="350" t="s">
        <v>3071</v>
      </c>
      <c r="AJ4" s="452"/>
      <c r="AK4" s="842" t="s">
        <v>3081</v>
      </c>
      <c r="AL4" s="842" t="s">
        <v>3082</v>
      </c>
      <c r="AM4" s="350"/>
      <c r="AN4" s="842"/>
      <c r="AO4" s="350"/>
      <c r="AP4" s="350"/>
    </row>
    <row r="5" spans="1:42" ht="234" customHeight="1" x14ac:dyDescent="0.25">
      <c r="A5" s="440"/>
      <c r="B5" s="846"/>
      <c r="C5" s="846"/>
      <c r="D5" s="835">
        <v>2</v>
      </c>
      <c r="E5" s="835" t="s">
        <v>21</v>
      </c>
      <c r="F5" s="835" t="s">
        <v>22</v>
      </c>
      <c r="G5" s="835" t="s">
        <v>23</v>
      </c>
      <c r="H5" s="835" t="s">
        <v>24</v>
      </c>
      <c r="I5" s="835" t="s">
        <v>1490</v>
      </c>
      <c r="J5" s="454" t="s">
        <v>1491</v>
      </c>
      <c r="K5" s="454" t="s">
        <v>1492</v>
      </c>
      <c r="L5" s="454" t="s">
        <v>1493</v>
      </c>
      <c r="M5" s="350">
        <v>28.4</v>
      </c>
      <c r="N5" s="454" t="s">
        <v>1494</v>
      </c>
      <c r="O5" s="454" t="s">
        <v>1491</v>
      </c>
      <c r="P5" s="350">
        <v>6</v>
      </c>
      <c r="Q5" s="114">
        <v>0.3</v>
      </c>
      <c r="R5" s="455">
        <v>3</v>
      </c>
      <c r="S5" s="455">
        <v>4</v>
      </c>
      <c r="T5" s="657">
        <v>106000000</v>
      </c>
      <c r="U5" s="658">
        <v>1333000</v>
      </c>
      <c r="V5" s="457">
        <v>1</v>
      </c>
      <c r="W5" s="847">
        <v>1</v>
      </c>
      <c r="X5" s="635">
        <v>3000000</v>
      </c>
      <c r="Y5" s="448">
        <v>2</v>
      </c>
      <c r="Z5" s="446"/>
      <c r="AA5" s="448"/>
      <c r="AB5" s="446"/>
      <c r="AC5" s="448">
        <v>1</v>
      </c>
      <c r="AD5" s="446">
        <v>103000000</v>
      </c>
      <c r="AE5" s="449" t="s">
        <v>2906</v>
      </c>
      <c r="AF5" s="449" t="s">
        <v>1497</v>
      </c>
      <c r="AG5" s="449" t="s">
        <v>2907</v>
      </c>
      <c r="AH5" s="448" t="s">
        <v>3021</v>
      </c>
      <c r="AI5" s="842" t="s">
        <v>3022</v>
      </c>
      <c r="AJ5" s="452"/>
      <c r="AK5" s="842" t="s">
        <v>3054</v>
      </c>
      <c r="AL5" s="842" t="s">
        <v>1561</v>
      </c>
      <c r="AM5" s="350"/>
      <c r="AN5" s="842" t="s">
        <v>3140</v>
      </c>
      <c r="AO5" s="842" t="s">
        <v>1561</v>
      </c>
      <c r="AP5" s="350"/>
    </row>
    <row r="6" spans="1:42" ht="121.5" customHeight="1" x14ac:dyDescent="0.25">
      <c r="A6" s="440"/>
      <c r="B6" s="846"/>
      <c r="C6" s="846"/>
      <c r="D6" s="459">
        <v>3</v>
      </c>
      <c r="E6" s="835" t="s">
        <v>1105</v>
      </c>
      <c r="F6" s="846" t="s">
        <v>27</v>
      </c>
      <c r="G6" s="846" t="s">
        <v>28</v>
      </c>
      <c r="H6" s="846" t="s">
        <v>1106</v>
      </c>
      <c r="I6" s="846" t="s">
        <v>1502</v>
      </c>
      <c r="J6" s="444"/>
      <c r="K6" s="444"/>
      <c r="L6" s="444"/>
      <c r="M6" s="444"/>
      <c r="N6" s="444"/>
      <c r="O6" s="444"/>
      <c r="P6" s="444"/>
      <c r="Q6" s="838">
        <v>10</v>
      </c>
      <c r="R6" s="837">
        <v>1</v>
      </c>
      <c r="S6" s="460">
        <v>3</v>
      </c>
      <c r="T6" s="637">
        <v>19000000</v>
      </c>
      <c r="U6" s="637">
        <v>19000000</v>
      </c>
      <c r="V6" s="457">
        <v>1</v>
      </c>
      <c r="W6" s="847">
        <v>1</v>
      </c>
      <c r="X6" s="636">
        <v>15000000</v>
      </c>
      <c r="Y6" s="448"/>
      <c r="Z6" s="446"/>
      <c r="AA6" s="448"/>
      <c r="AB6" s="446"/>
      <c r="AC6" s="448">
        <v>2</v>
      </c>
      <c r="AD6" s="446">
        <v>4000000</v>
      </c>
      <c r="AE6" s="449" t="s">
        <v>2908</v>
      </c>
      <c r="AF6" s="449" t="s">
        <v>1497</v>
      </c>
      <c r="AH6" s="449" t="s">
        <v>2999</v>
      </c>
      <c r="AI6" s="350" t="s">
        <v>1497</v>
      </c>
      <c r="AJ6" s="452"/>
      <c r="AK6" s="842"/>
      <c r="AL6" s="842"/>
      <c r="AM6" s="350"/>
      <c r="AN6" s="842" t="s">
        <v>3183</v>
      </c>
      <c r="AO6" s="842" t="s">
        <v>1497</v>
      </c>
      <c r="AP6" s="350"/>
    </row>
    <row r="7" spans="1:42" ht="114" customHeight="1" x14ac:dyDescent="0.25">
      <c r="A7" s="440"/>
      <c r="B7" s="846"/>
      <c r="C7" s="846"/>
      <c r="D7" s="835">
        <v>4</v>
      </c>
      <c r="E7" s="846" t="s">
        <v>1109</v>
      </c>
      <c r="F7" s="846" t="s">
        <v>32</v>
      </c>
      <c r="G7" s="846" t="s">
        <v>33</v>
      </c>
      <c r="H7" s="846" t="s">
        <v>34</v>
      </c>
      <c r="I7" s="846" t="s">
        <v>1508</v>
      </c>
      <c r="J7" s="444" t="s">
        <v>1371</v>
      </c>
      <c r="K7" s="444" t="s">
        <v>1371</v>
      </c>
      <c r="L7" s="444" t="s">
        <v>1371</v>
      </c>
      <c r="M7" s="444" t="s">
        <v>1371</v>
      </c>
      <c r="N7" s="444" t="s">
        <v>1371</v>
      </c>
      <c r="O7" s="444" t="s">
        <v>1371</v>
      </c>
      <c r="P7" s="444" t="s">
        <v>1371</v>
      </c>
      <c r="Q7" s="838">
        <v>10</v>
      </c>
      <c r="R7" s="837">
        <v>1</v>
      </c>
      <c r="S7" s="841">
        <v>6</v>
      </c>
      <c r="T7" s="637">
        <v>4000000</v>
      </c>
      <c r="U7" s="637">
        <v>3000000</v>
      </c>
      <c r="V7" s="457">
        <v>1</v>
      </c>
      <c r="W7" s="448">
        <v>2</v>
      </c>
      <c r="X7" s="446">
        <v>1000000</v>
      </c>
      <c r="Y7" s="448">
        <v>4</v>
      </c>
      <c r="Z7" s="636">
        <v>2000000</v>
      </c>
      <c r="AA7" s="448"/>
      <c r="AB7" s="446"/>
      <c r="AC7" s="448"/>
      <c r="AD7" s="446"/>
      <c r="AE7" s="449" t="s">
        <v>2909</v>
      </c>
      <c r="AF7" s="449" t="s">
        <v>1497</v>
      </c>
      <c r="AG7" s="449"/>
      <c r="AH7" s="448" t="s">
        <v>3000</v>
      </c>
      <c r="AI7" s="842" t="s">
        <v>1497</v>
      </c>
      <c r="AJ7" s="464"/>
      <c r="AK7" s="350"/>
      <c r="AL7" s="350"/>
      <c r="AM7" s="350"/>
      <c r="AN7" s="842"/>
      <c r="AO7" s="350"/>
      <c r="AP7" s="350"/>
    </row>
    <row r="8" spans="1:42" ht="270" x14ac:dyDescent="0.25">
      <c r="A8" s="440"/>
      <c r="B8" s="846"/>
      <c r="C8" s="846"/>
      <c r="D8" s="835">
        <v>5</v>
      </c>
      <c r="E8" s="846" t="s">
        <v>36</v>
      </c>
      <c r="F8" s="846" t="s">
        <v>37</v>
      </c>
      <c r="G8" s="846" t="s">
        <v>38</v>
      </c>
      <c r="H8" s="846" t="s">
        <v>1111</v>
      </c>
      <c r="I8" s="846" t="s">
        <v>1112</v>
      </c>
      <c r="J8" s="444" t="s">
        <v>1371</v>
      </c>
      <c r="K8" s="444" t="s">
        <v>1371</v>
      </c>
      <c r="L8" s="444" t="s">
        <v>1371</v>
      </c>
      <c r="M8" s="444" t="s">
        <v>1371</v>
      </c>
      <c r="N8" s="444" t="s">
        <v>1371</v>
      </c>
      <c r="O8" s="444" t="s">
        <v>1371</v>
      </c>
      <c r="P8" s="444" t="s">
        <v>1371</v>
      </c>
      <c r="Q8" s="838">
        <v>5</v>
      </c>
      <c r="R8" s="837">
        <v>0</v>
      </c>
      <c r="S8" s="460">
        <v>1</v>
      </c>
      <c r="T8" s="636">
        <v>5500000</v>
      </c>
      <c r="U8" s="636">
        <v>3500000</v>
      </c>
      <c r="V8" s="457">
        <v>1</v>
      </c>
      <c r="W8" s="847"/>
      <c r="X8" s="637"/>
      <c r="Y8" s="448"/>
      <c r="Z8" s="446"/>
      <c r="AA8" s="448"/>
      <c r="AB8" s="446"/>
      <c r="AC8" s="448">
        <v>1</v>
      </c>
      <c r="AD8" s="446">
        <v>3500000</v>
      </c>
      <c r="AG8" s="463"/>
      <c r="AH8" s="449" t="s">
        <v>3001</v>
      </c>
      <c r="AI8" s="463" t="s">
        <v>1497</v>
      </c>
      <c r="AJ8" s="452"/>
      <c r="AK8" s="842"/>
      <c r="AL8" s="350"/>
      <c r="AM8" s="350"/>
      <c r="AN8" s="842" t="s">
        <v>3195</v>
      </c>
      <c r="AO8" s="842" t="s">
        <v>1497</v>
      </c>
      <c r="AP8" s="350"/>
    </row>
    <row r="9" spans="1:42" ht="330" x14ac:dyDescent="0.25">
      <c r="A9" s="440"/>
      <c r="B9" s="846"/>
      <c r="C9" s="846"/>
      <c r="D9" s="835">
        <v>6</v>
      </c>
      <c r="E9" s="835" t="s">
        <v>41</v>
      </c>
      <c r="F9" s="846" t="s">
        <v>1114</v>
      </c>
      <c r="G9" s="846" t="s">
        <v>1515</v>
      </c>
      <c r="H9" s="846" t="s">
        <v>44</v>
      </c>
      <c r="I9" s="846" t="s">
        <v>1516</v>
      </c>
      <c r="J9" s="444" t="s">
        <v>1371</v>
      </c>
      <c r="K9" s="444" t="s">
        <v>1371</v>
      </c>
      <c r="L9" s="444" t="s">
        <v>1371</v>
      </c>
      <c r="M9" s="444" t="s">
        <v>1371</v>
      </c>
      <c r="N9" s="444" t="s">
        <v>1371</v>
      </c>
      <c r="O9" s="444" t="s">
        <v>1371</v>
      </c>
      <c r="P9" s="444" t="s">
        <v>1371</v>
      </c>
      <c r="Q9" s="114">
        <v>0.8</v>
      </c>
      <c r="R9" s="919">
        <v>2</v>
      </c>
      <c r="S9" s="465">
        <v>5</v>
      </c>
      <c r="T9" s="175">
        <v>4000000</v>
      </c>
      <c r="U9" s="171">
        <v>2500000</v>
      </c>
      <c r="V9" s="924">
        <v>1</v>
      </c>
      <c r="W9" s="847"/>
      <c r="X9" s="171"/>
      <c r="Y9" s="448"/>
      <c r="Z9" s="446"/>
      <c r="AA9" s="448">
        <v>1</v>
      </c>
      <c r="AB9" s="446"/>
      <c r="AC9" s="448">
        <v>4</v>
      </c>
      <c r="AD9" s="446">
        <v>2500000</v>
      </c>
      <c r="AE9" s="449"/>
      <c r="AF9" s="449"/>
      <c r="AG9" s="449"/>
      <c r="AH9" s="448" t="s">
        <v>2998</v>
      </c>
      <c r="AI9" s="350"/>
      <c r="AJ9" s="452"/>
      <c r="AK9" s="842" t="s">
        <v>3083</v>
      </c>
      <c r="AL9" s="842" t="s">
        <v>3084</v>
      </c>
      <c r="AM9" s="350"/>
      <c r="AN9" s="842" t="s">
        <v>3184</v>
      </c>
      <c r="AO9" s="842" t="s">
        <v>1497</v>
      </c>
      <c r="AP9" s="350"/>
    </row>
    <row r="10" spans="1:42" ht="253.5" customHeight="1" x14ac:dyDescent="0.25">
      <c r="A10" s="440"/>
      <c r="B10" s="846"/>
      <c r="C10" s="846"/>
      <c r="D10" s="835">
        <v>7</v>
      </c>
      <c r="E10" s="835" t="s">
        <v>46</v>
      </c>
      <c r="F10" s="846" t="s">
        <v>47</v>
      </c>
      <c r="G10" s="846" t="s">
        <v>48</v>
      </c>
      <c r="H10" s="846" t="s">
        <v>19</v>
      </c>
      <c r="I10" s="846" t="s">
        <v>1116</v>
      </c>
      <c r="J10" s="842" t="s">
        <v>1519</v>
      </c>
      <c r="K10" s="466" t="s">
        <v>1520</v>
      </c>
      <c r="L10" s="466">
        <v>2301030</v>
      </c>
      <c r="M10" s="466"/>
      <c r="N10" s="466"/>
      <c r="O10" s="910"/>
      <c r="P10" s="466">
        <v>17000</v>
      </c>
      <c r="Q10" s="114">
        <v>1</v>
      </c>
      <c r="R10" s="911">
        <v>1</v>
      </c>
      <c r="S10" s="694">
        <v>0.9</v>
      </c>
      <c r="T10" s="446">
        <v>1451882338</v>
      </c>
      <c r="U10" s="446">
        <v>1451882338</v>
      </c>
      <c r="V10" s="467">
        <v>0.9</v>
      </c>
      <c r="W10" s="448"/>
      <c r="X10" s="350"/>
      <c r="Y10" s="448"/>
      <c r="Z10" s="446"/>
      <c r="AA10" s="448">
        <v>839</v>
      </c>
      <c r="AB10" s="446" t="s">
        <v>3069</v>
      </c>
      <c r="AC10" s="448">
        <v>7288</v>
      </c>
      <c r="AD10" s="446">
        <v>742507002</v>
      </c>
      <c r="AE10" s="449"/>
      <c r="AF10" s="842"/>
      <c r="AG10" s="842"/>
      <c r="AH10" s="451"/>
      <c r="AI10" s="842"/>
      <c r="AJ10" s="452"/>
      <c r="AK10" s="842" t="s">
        <v>3067</v>
      </c>
      <c r="AL10" s="842" t="s">
        <v>3068</v>
      </c>
      <c r="AM10" s="918" t="s">
        <v>3070</v>
      </c>
      <c r="AN10" s="842" t="s">
        <v>3151</v>
      </c>
      <c r="AO10" s="842" t="s">
        <v>3068</v>
      </c>
      <c r="AP10" s="350"/>
    </row>
    <row r="11" spans="1:42" ht="354" customHeight="1" x14ac:dyDescent="0.25">
      <c r="A11" s="440"/>
      <c r="B11" s="846"/>
      <c r="C11" s="846" t="s">
        <v>1117</v>
      </c>
      <c r="D11" s="459">
        <v>8</v>
      </c>
      <c r="E11" s="846" t="s">
        <v>51</v>
      </c>
      <c r="F11" s="846" t="s">
        <v>52</v>
      </c>
      <c r="G11" s="846" t="s">
        <v>53</v>
      </c>
      <c r="H11" s="846" t="s">
        <v>54</v>
      </c>
      <c r="I11" s="846" t="s">
        <v>1530</v>
      </c>
      <c r="J11" s="846"/>
      <c r="K11" s="846" t="s">
        <v>1531</v>
      </c>
      <c r="L11" s="846">
        <v>2</v>
      </c>
      <c r="M11" s="468" t="s">
        <v>1532</v>
      </c>
      <c r="N11" s="846"/>
      <c r="O11" s="468" t="s">
        <v>1533</v>
      </c>
      <c r="P11" s="846"/>
      <c r="Q11" s="114">
        <v>1</v>
      </c>
      <c r="R11" s="465">
        <v>4</v>
      </c>
      <c r="S11" s="465">
        <v>18</v>
      </c>
      <c r="T11" s="715">
        <v>464178170</v>
      </c>
      <c r="U11" s="715">
        <v>464178170</v>
      </c>
      <c r="V11" s="467">
        <v>1</v>
      </c>
      <c r="W11" s="847"/>
      <c r="X11" s="638"/>
      <c r="Y11" s="448"/>
      <c r="Z11" s="446"/>
      <c r="AA11" s="448"/>
      <c r="AB11" s="446"/>
      <c r="AC11" s="448">
        <v>18</v>
      </c>
      <c r="AD11" s="446">
        <v>464178170</v>
      </c>
      <c r="AE11" s="449"/>
      <c r="AF11" s="470"/>
      <c r="AG11" s="470"/>
      <c r="AH11" s="471" t="s">
        <v>3055</v>
      </c>
      <c r="AI11" s="350" t="s">
        <v>1497</v>
      </c>
      <c r="AJ11" s="452"/>
      <c r="AK11" s="842" t="s">
        <v>3056</v>
      </c>
      <c r="AL11" s="842" t="s">
        <v>1561</v>
      </c>
      <c r="AM11" s="350"/>
      <c r="AN11" s="639" t="s">
        <v>3182</v>
      </c>
      <c r="AO11" s="842" t="s">
        <v>3060</v>
      </c>
      <c r="AP11" s="350"/>
    </row>
    <row r="12" spans="1:42" ht="223.5" customHeight="1" x14ac:dyDescent="0.25">
      <c r="A12" s="440"/>
      <c r="B12" s="846"/>
      <c r="C12" s="846"/>
      <c r="D12" s="459">
        <v>9</v>
      </c>
      <c r="E12" s="846" t="s">
        <v>1119</v>
      </c>
      <c r="F12" s="846" t="s">
        <v>1120</v>
      </c>
      <c r="G12" s="846" t="s">
        <v>1121</v>
      </c>
      <c r="H12" s="846" t="s">
        <v>59</v>
      </c>
      <c r="I12" s="846" t="s">
        <v>1530</v>
      </c>
      <c r="J12" s="472"/>
      <c r="K12" s="846" t="s">
        <v>1531</v>
      </c>
      <c r="L12" s="846">
        <v>2</v>
      </c>
      <c r="M12" s="468" t="s">
        <v>1537</v>
      </c>
      <c r="N12" s="846"/>
      <c r="O12" s="468" t="s">
        <v>1538</v>
      </c>
      <c r="P12" s="846"/>
      <c r="Q12" s="114">
        <v>0.9</v>
      </c>
      <c r="R12" s="114">
        <v>0.9</v>
      </c>
      <c r="S12" s="114">
        <v>0.9</v>
      </c>
      <c r="T12" s="915">
        <v>8</v>
      </c>
      <c r="U12" s="856">
        <v>287529712</v>
      </c>
      <c r="V12" s="467">
        <v>1</v>
      </c>
      <c r="W12" s="847"/>
      <c r="X12" s="634"/>
      <c r="Y12" s="448"/>
      <c r="Z12" s="446"/>
      <c r="AA12" s="448">
        <v>8</v>
      </c>
      <c r="AB12" s="856">
        <v>287529712</v>
      </c>
      <c r="AC12" s="448">
        <v>8</v>
      </c>
      <c r="AD12" s="943">
        <v>98800000</v>
      </c>
      <c r="AE12" s="474"/>
      <c r="AF12" s="449"/>
      <c r="AG12" s="449"/>
      <c r="AH12" s="448"/>
      <c r="AI12" s="842"/>
      <c r="AJ12" s="452"/>
      <c r="AK12" s="842" t="s">
        <v>3057</v>
      </c>
      <c r="AL12" s="842" t="s">
        <v>1561</v>
      </c>
      <c r="AM12" s="350"/>
      <c r="AN12" s="842" t="s">
        <v>3141</v>
      </c>
      <c r="AO12" s="842" t="s">
        <v>1561</v>
      </c>
      <c r="AP12" s="350"/>
    </row>
    <row r="13" spans="1:42" ht="276" customHeight="1" x14ac:dyDescent="0.25">
      <c r="A13" s="440"/>
      <c r="B13" s="846"/>
      <c r="C13" s="846"/>
      <c r="D13" s="459">
        <v>10</v>
      </c>
      <c r="E13" s="846" t="s">
        <v>1543</v>
      </c>
      <c r="F13" s="846" t="s">
        <v>61</v>
      </c>
      <c r="G13" s="846" t="s">
        <v>62</v>
      </c>
      <c r="H13" s="846" t="s">
        <v>63</v>
      </c>
      <c r="I13" s="846" t="s">
        <v>1530</v>
      </c>
      <c r="J13" s="472"/>
      <c r="K13" s="846" t="s">
        <v>1531</v>
      </c>
      <c r="L13" s="846">
        <v>2</v>
      </c>
      <c r="M13" s="846" t="s">
        <v>1544</v>
      </c>
      <c r="N13" s="846">
        <v>170201700</v>
      </c>
      <c r="O13" s="846" t="s">
        <v>1545</v>
      </c>
      <c r="P13" s="846">
        <v>2500</v>
      </c>
      <c r="Q13" s="114">
        <v>0.9</v>
      </c>
      <c r="R13" s="912">
        <v>0.9</v>
      </c>
      <c r="S13" s="841"/>
      <c r="T13" s="475"/>
      <c r="U13" s="461"/>
      <c r="V13" s="467"/>
      <c r="W13" s="448"/>
      <c r="X13" s="446"/>
      <c r="Y13" s="448"/>
      <c r="Z13" s="446"/>
      <c r="AA13" s="448"/>
      <c r="AB13" s="446"/>
      <c r="AC13" s="448"/>
      <c r="AD13" s="446"/>
      <c r="AE13" s="641"/>
      <c r="AF13" s="449"/>
      <c r="AG13" s="449"/>
      <c r="AH13" s="448"/>
      <c r="AI13" s="842"/>
      <c r="AJ13" s="464"/>
      <c r="AK13" s="842"/>
      <c r="AL13" s="842"/>
      <c r="AM13" s="350"/>
      <c r="AN13" s="842" t="s">
        <v>3142</v>
      </c>
      <c r="AO13" s="350" t="s">
        <v>1561</v>
      </c>
      <c r="AP13" s="350"/>
    </row>
    <row r="14" spans="1:42" ht="152.25" customHeight="1" x14ac:dyDescent="0.25">
      <c r="A14" s="440"/>
      <c r="B14" s="846"/>
      <c r="C14" s="846" t="s">
        <v>1117</v>
      </c>
      <c r="D14" s="459">
        <v>11</v>
      </c>
      <c r="E14" s="846" t="s">
        <v>1554</v>
      </c>
      <c r="F14" s="846" t="s">
        <v>1555</v>
      </c>
      <c r="G14" s="846" t="s">
        <v>66</v>
      </c>
      <c r="H14" s="846" t="s">
        <v>67</v>
      </c>
      <c r="I14" s="846" t="s">
        <v>1556</v>
      </c>
      <c r="J14" s="846"/>
      <c r="K14" s="846" t="s">
        <v>1531</v>
      </c>
      <c r="L14" s="846">
        <v>2</v>
      </c>
      <c r="M14" s="846" t="s">
        <v>1544</v>
      </c>
      <c r="N14" s="846">
        <v>170201700</v>
      </c>
      <c r="O14" s="846" t="s">
        <v>1545</v>
      </c>
      <c r="P14" s="846">
        <v>2500</v>
      </c>
      <c r="Q14" s="114">
        <v>0.95</v>
      </c>
      <c r="R14" s="465">
        <v>465</v>
      </c>
      <c r="S14" s="465"/>
      <c r="T14" s="634">
        <v>18000000</v>
      </c>
      <c r="U14" s="634">
        <v>18000000</v>
      </c>
      <c r="V14" s="467"/>
      <c r="W14" s="847"/>
      <c r="X14" s="634"/>
      <c r="Y14" s="448"/>
      <c r="Z14" s="446"/>
      <c r="AA14" s="448"/>
      <c r="AB14" s="446"/>
      <c r="AC14" s="448"/>
      <c r="AD14" s="446">
        <v>18000000</v>
      </c>
      <c r="AE14" s="474"/>
      <c r="AF14" s="449"/>
      <c r="AG14" s="449"/>
      <c r="AH14" s="448"/>
      <c r="AI14" s="350"/>
      <c r="AJ14" s="452"/>
      <c r="AK14" s="842"/>
      <c r="AL14" s="842"/>
      <c r="AM14" s="350"/>
      <c r="AN14" s="842" t="s">
        <v>3143</v>
      </c>
      <c r="AO14" s="842" t="s">
        <v>1561</v>
      </c>
      <c r="AP14" s="350"/>
    </row>
    <row r="15" spans="1:42" ht="179.25" customHeight="1" x14ac:dyDescent="0.25">
      <c r="A15" s="440"/>
      <c r="B15" s="846"/>
      <c r="C15" s="846"/>
      <c r="D15" s="459">
        <v>12</v>
      </c>
      <c r="E15" s="846" t="s">
        <v>1128</v>
      </c>
      <c r="F15" s="846" t="s">
        <v>1129</v>
      </c>
      <c r="G15" s="846" t="s">
        <v>71</v>
      </c>
      <c r="H15" s="846" t="s">
        <v>72</v>
      </c>
      <c r="I15" s="846" t="s">
        <v>1559</v>
      </c>
      <c r="J15" s="476"/>
      <c r="K15" s="846" t="s">
        <v>1531</v>
      </c>
      <c r="L15" s="846">
        <v>2</v>
      </c>
      <c r="M15" s="846" t="s">
        <v>1544</v>
      </c>
      <c r="N15" s="846">
        <v>170201700</v>
      </c>
      <c r="O15" s="846" t="s">
        <v>1545</v>
      </c>
      <c r="P15" s="846">
        <v>2500</v>
      </c>
      <c r="Q15" s="114">
        <v>0.5</v>
      </c>
      <c r="R15" s="912">
        <v>0.5</v>
      </c>
      <c r="S15" s="841"/>
      <c r="T15" s="477">
        <v>20000000</v>
      </c>
      <c r="U15" s="387">
        <v>20000000</v>
      </c>
      <c r="V15" s="467"/>
      <c r="W15" s="448"/>
      <c r="X15" s="478"/>
      <c r="Y15" s="448"/>
      <c r="Z15" s="446"/>
      <c r="AA15" s="448"/>
      <c r="AB15" s="446"/>
      <c r="AC15" s="448">
        <v>1</v>
      </c>
      <c r="AD15" s="446">
        <v>20000000</v>
      </c>
      <c r="AE15" s="474"/>
      <c r="AF15" s="449"/>
      <c r="AG15" s="449"/>
      <c r="AH15" s="448" t="s">
        <v>3008</v>
      </c>
      <c r="AI15" s="350" t="s">
        <v>1497</v>
      </c>
      <c r="AJ15" s="452"/>
      <c r="AK15" s="842"/>
      <c r="AL15" s="842"/>
      <c r="AM15" s="350"/>
      <c r="AN15" s="842" t="s">
        <v>3144</v>
      </c>
      <c r="AO15" s="842" t="s">
        <v>1561</v>
      </c>
      <c r="AP15" s="350"/>
    </row>
    <row r="16" spans="1:42" ht="123" customHeight="1" x14ac:dyDescent="0.25">
      <c r="A16" s="440"/>
      <c r="B16" s="846"/>
      <c r="C16" s="846"/>
      <c r="D16" s="459">
        <v>13</v>
      </c>
      <c r="E16" s="846" t="s">
        <v>1131</v>
      </c>
      <c r="F16" s="846" t="s">
        <v>288</v>
      </c>
      <c r="G16" s="846" t="s">
        <v>1132</v>
      </c>
      <c r="H16" s="846" t="s">
        <v>74</v>
      </c>
      <c r="I16" s="846" t="s">
        <v>1563</v>
      </c>
      <c r="J16" s="476"/>
      <c r="K16" s="846" t="s">
        <v>1531</v>
      </c>
      <c r="L16" s="846">
        <v>2</v>
      </c>
      <c r="M16" s="846" t="s">
        <v>1544</v>
      </c>
      <c r="N16" s="846">
        <v>170201700</v>
      </c>
      <c r="O16" s="846" t="s">
        <v>1545</v>
      </c>
      <c r="P16" s="846">
        <v>2500</v>
      </c>
      <c r="Q16" s="114">
        <v>0.5</v>
      </c>
      <c r="R16" s="114">
        <v>0.5</v>
      </c>
      <c r="S16" s="114">
        <v>1</v>
      </c>
      <c r="T16" s="857">
        <v>31000000</v>
      </c>
      <c r="U16" s="857">
        <v>9916666</v>
      </c>
      <c r="V16" s="467">
        <v>1</v>
      </c>
      <c r="W16" s="847"/>
      <c r="X16" s="635"/>
      <c r="Y16" s="448"/>
      <c r="Z16" s="856">
        <v>7916666</v>
      </c>
      <c r="AA16" s="738">
        <v>1</v>
      </c>
      <c r="AB16" s="446">
        <v>31000000</v>
      </c>
      <c r="AC16" s="448"/>
      <c r="AD16" s="446"/>
      <c r="AE16" s="474"/>
      <c r="AF16" s="449"/>
      <c r="AG16" s="449"/>
      <c r="AH16" s="448" t="s">
        <v>3023</v>
      </c>
      <c r="AI16" s="849" t="s">
        <v>3022</v>
      </c>
      <c r="AJ16" s="452"/>
      <c r="AK16" s="842" t="s">
        <v>3059</v>
      </c>
      <c r="AL16" s="842" t="s">
        <v>3060</v>
      </c>
      <c r="AM16" s="350"/>
      <c r="AN16" s="842" t="s">
        <v>3145</v>
      </c>
      <c r="AO16" s="842" t="s">
        <v>1561</v>
      </c>
      <c r="AP16" s="504"/>
    </row>
    <row r="17" spans="1:42" ht="143.25" customHeight="1" x14ac:dyDescent="0.25">
      <c r="A17" s="440"/>
      <c r="B17" s="846"/>
      <c r="C17" s="846"/>
      <c r="D17" s="459">
        <v>14</v>
      </c>
      <c r="E17" s="846" t="s">
        <v>75</v>
      </c>
      <c r="F17" s="846" t="s">
        <v>76</v>
      </c>
      <c r="G17" s="846" t="s">
        <v>1136</v>
      </c>
      <c r="H17" s="846" t="s">
        <v>78</v>
      </c>
      <c r="I17" s="846" t="s">
        <v>1568</v>
      </c>
      <c r="J17" s="472"/>
      <c r="K17" s="846" t="s">
        <v>1531</v>
      </c>
      <c r="L17" s="846">
        <v>2</v>
      </c>
      <c r="M17" s="846" t="s">
        <v>1544</v>
      </c>
      <c r="N17" s="846">
        <v>170201700</v>
      </c>
      <c r="O17" s="846" t="s">
        <v>1545</v>
      </c>
      <c r="P17" s="846">
        <v>2500</v>
      </c>
      <c r="Q17" s="838" t="s">
        <v>77</v>
      </c>
      <c r="R17" s="912">
        <v>0.8</v>
      </c>
      <c r="S17" s="465"/>
      <c r="T17" s="477"/>
      <c r="U17" s="171"/>
      <c r="V17" s="467"/>
      <c r="W17" s="847"/>
      <c r="X17" s="171"/>
      <c r="Y17" s="448"/>
      <c r="Z17" s="446"/>
      <c r="AA17" s="448"/>
      <c r="AB17" s="446"/>
      <c r="AC17" s="448"/>
      <c r="AD17" s="446"/>
      <c r="AE17" s="474"/>
      <c r="AF17" s="449"/>
      <c r="AG17" s="449"/>
      <c r="AH17" s="448" t="s">
        <v>3009</v>
      </c>
      <c r="AI17" s="350" t="s">
        <v>1497</v>
      </c>
      <c r="AJ17" s="464"/>
      <c r="AK17" s="842" t="s">
        <v>3058</v>
      </c>
      <c r="AL17" s="842" t="s">
        <v>1497</v>
      </c>
      <c r="AM17" s="350"/>
      <c r="AN17" s="842"/>
      <c r="AO17" s="842"/>
      <c r="AP17" s="504"/>
    </row>
    <row r="18" spans="1:42" ht="216" customHeight="1" x14ac:dyDescent="0.25">
      <c r="A18" s="440"/>
      <c r="B18" s="846"/>
      <c r="C18" s="846" t="s">
        <v>79</v>
      </c>
      <c r="D18" s="459">
        <v>15</v>
      </c>
      <c r="E18" s="846" t="s">
        <v>80</v>
      </c>
      <c r="F18" s="846" t="s">
        <v>81</v>
      </c>
      <c r="G18" s="846" t="s">
        <v>1137</v>
      </c>
      <c r="H18" s="846" t="s">
        <v>83</v>
      </c>
      <c r="I18" s="846" t="s">
        <v>1571</v>
      </c>
      <c r="J18" s="454" t="s">
        <v>1572</v>
      </c>
      <c r="K18" s="482" t="s">
        <v>1573</v>
      </c>
      <c r="L18" s="350">
        <v>28.2</v>
      </c>
      <c r="M18" s="482" t="s">
        <v>1574</v>
      </c>
      <c r="N18" s="454" t="s">
        <v>1575</v>
      </c>
      <c r="O18" s="444"/>
      <c r="P18" s="350">
        <v>3</v>
      </c>
      <c r="Q18" s="114">
        <v>1</v>
      </c>
      <c r="R18" s="785">
        <v>1</v>
      </c>
      <c r="S18" s="483">
        <v>100</v>
      </c>
      <c r="T18" s="637">
        <v>4000000</v>
      </c>
      <c r="U18" s="637">
        <v>3000000</v>
      </c>
      <c r="V18" s="467">
        <v>1</v>
      </c>
      <c r="W18" s="847"/>
      <c r="X18" s="636"/>
      <c r="Y18" s="448"/>
      <c r="Z18" s="446"/>
      <c r="AA18" s="448"/>
      <c r="AB18" s="446"/>
      <c r="AC18" s="448">
        <v>1</v>
      </c>
      <c r="AD18" s="446">
        <v>3000000</v>
      </c>
      <c r="AE18" s="474"/>
      <c r="AF18" s="486"/>
      <c r="AG18" s="486"/>
      <c r="AH18" s="448"/>
      <c r="AI18" s="842"/>
      <c r="AJ18" s="452"/>
      <c r="AK18" s="842" t="s">
        <v>3085</v>
      </c>
      <c r="AL18" s="842" t="s">
        <v>3086</v>
      </c>
      <c r="AM18" s="350"/>
      <c r="AN18" s="842" t="s">
        <v>3185</v>
      </c>
      <c r="AO18" s="842" t="s">
        <v>1497</v>
      </c>
      <c r="AP18" s="350"/>
    </row>
    <row r="19" spans="1:42" ht="336.75" customHeight="1" x14ac:dyDescent="0.25">
      <c r="A19" s="440"/>
      <c r="B19" s="846"/>
      <c r="C19" s="846"/>
      <c r="D19" s="459">
        <v>16</v>
      </c>
      <c r="E19" s="846" t="s">
        <v>85</v>
      </c>
      <c r="F19" s="846" t="s">
        <v>86</v>
      </c>
      <c r="G19" s="846" t="s">
        <v>291</v>
      </c>
      <c r="H19" s="846" t="s">
        <v>87</v>
      </c>
      <c r="I19" s="846" t="s">
        <v>1580</v>
      </c>
      <c r="J19" s="487"/>
      <c r="K19" s="488"/>
      <c r="L19" s="488"/>
      <c r="M19" s="488"/>
      <c r="N19" s="488"/>
      <c r="O19" s="488"/>
      <c r="P19" s="488"/>
      <c r="Q19" s="838">
        <v>2</v>
      </c>
      <c r="R19" s="835">
        <v>1</v>
      </c>
      <c r="S19" s="483">
        <v>1</v>
      </c>
      <c r="T19" s="841"/>
      <c r="U19" s="489"/>
      <c r="V19" s="467">
        <v>1</v>
      </c>
      <c r="W19" s="485"/>
      <c r="X19" s="490"/>
      <c r="Y19" s="448"/>
      <c r="Z19" s="446"/>
      <c r="AA19" s="448"/>
      <c r="AB19" s="446"/>
      <c r="AC19" s="448"/>
      <c r="AD19" s="446"/>
      <c r="AE19" s="449"/>
      <c r="AF19" s="486"/>
      <c r="AG19" s="486"/>
      <c r="AH19" s="448" t="s">
        <v>3002</v>
      </c>
      <c r="AI19" s="842" t="s">
        <v>1497</v>
      </c>
      <c r="AJ19" s="464"/>
      <c r="AK19" s="491" t="s">
        <v>3047</v>
      </c>
      <c r="AL19" s="491" t="s">
        <v>2397</v>
      </c>
      <c r="AM19" s="350"/>
      <c r="AN19" s="842" t="s">
        <v>3121</v>
      </c>
      <c r="AO19" s="842" t="s">
        <v>2317</v>
      </c>
      <c r="AP19" s="350"/>
    </row>
    <row r="20" spans="1:42" ht="199.5" customHeight="1" x14ac:dyDescent="0.25">
      <c r="A20" s="440"/>
      <c r="B20" s="846"/>
      <c r="C20" s="846"/>
      <c r="D20" s="459">
        <v>17</v>
      </c>
      <c r="E20" s="846" t="s">
        <v>89</v>
      </c>
      <c r="F20" s="846" t="s">
        <v>90</v>
      </c>
      <c r="G20" s="846" t="s">
        <v>91</v>
      </c>
      <c r="H20" s="846" t="s">
        <v>87</v>
      </c>
      <c r="I20" s="846" t="s">
        <v>1591</v>
      </c>
      <c r="J20" s="492"/>
      <c r="K20" s="493"/>
      <c r="L20" s="493"/>
      <c r="M20" s="493"/>
      <c r="N20" s="493"/>
      <c r="O20" s="493"/>
      <c r="P20" s="493"/>
      <c r="Q20" s="838">
        <v>1</v>
      </c>
      <c r="R20" s="835">
        <v>1</v>
      </c>
      <c r="S20" s="483">
        <v>3</v>
      </c>
      <c r="T20" s="489">
        <v>4000000</v>
      </c>
      <c r="U20" s="489">
        <v>4000000</v>
      </c>
      <c r="V20" s="819">
        <v>1</v>
      </c>
      <c r="W20" s="485"/>
      <c r="X20" s="490"/>
      <c r="Y20" s="448"/>
      <c r="Z20" s="446"/>
      <c r="AA20" s="448">
        <v>2</v>
      </c>
      <c r="AB20" s="446"/>
      <c r="AC20" s="448">
        <v>1</v>
      </c>
      <c r="AD20" s="446">
        <v>4000000</v>
      </c>
      <c r="AE20" s="835"/>
      <c r="AF20" s="448"/>
      <c r="AG20" s="448"/>
      <c r="AH20" s="448" t="s">
        <v>3153</v>
      </c>
      <c r="AI20" s="942" t="s">
        <v>2265</v>
      </c>
      <c r="AJ20" s="452"/>
      <c r="AK20" s="842"/>
      <c r="AL20" s="842"/>
      <c r="AM20" s="350"/>
      <c r="AN20" s="842" t="s">
        <v>3186</v>
      </c>
      <c r="AO20" s="842" t="s">
        <v>1497</v>
      </c>
      <c r="AP20" s="350"/>
    </row>
    <row r="21" spans="1:42" ht="114.75" customHeight="1" x14ac:dyDescent="0.25">
      <c r="A21" s="440"/>
      <c r="B21" s="846"/>
      <c r="C21" s="846"/>
      <c r="D21" s="459">
        <v>18</v>
      </c>
      <c r="E21" s="846" t="s">
        <v>1143</v>
      </c>
      <c r="F21" s="846" t="s">
        <v>94</v>
      </c>
      <c r="G21" s="846" t="s">
        <v>1144</v>
      </c>
      <c r="H21" s="846" t="s">
        <v>96</v>
      </c>
      <c r="I21" s="846" t="s">
        <v>1597</v>
      </c>
      <c r="J21" s="492"/>
      <c r="K21" s="493"/>
      <c r="L21" s="493"/>
      <c r="M21" s="493"/>
      <c r="N21" s="493"/>
      <c r="O21" s="493"/>
      <c r="P21" s="493"/>
      <c r="Q21" s="114">
        <v>0.9</v>
      </c>
      <c r="R21" s="912">
        <v>0.9</v>
      </c>
      <c r="S21" s="465"/>
      <c r="T21" s="175"/>
      <c r="U21" s="171"/>
      <c r="V21" s="467"/>
      <c r="W21" s="847"/>
      <c r="X21" s="171"/>
      <c r="Y21" s="448"/>
      <c r="Z21" s="446"/>
      <c r="AA21" s="448"/>
      <c r="AB21" s="446"/>
      <c r="AC21" s="448"/>
      <c r="AD21" s="446"/>
      <c r="AE21" s="449"/>
      <c r="AF21" s="463"/>
      <c r="AG21" s="463"/>
      <c r="AH21" s="448" t="s">
        <v>3003</v>
      </c>
      <c r="AI21" s="842" t="s">
        <v>1497</v>
      </c>
      <c r="AJ21" s="464"/>
      <c r="AK21" s="842"/>
      <c r="AL21" s="842"/>
      <c r="AM21" s="350"/>
      <c r="AN21" s="842"/>
      <c r="AO21" s="842"/>
      <c r="AP21" s="350"/>
    </row>
    <row r="22" spans="1:42" ht="97.5" customHeight="1" x14ac:dyDescent="0.25">
      <c r="A22" s="440"/>
      <c r="B22" s="846"/>
      <c r="C22" s="846"/>
      <c r="D22" s="459">
        <v>19</v>
      </c>
      <c r="E22" s="846" t="s">
        <v>98</v>
      </c>
      <c r="F22" s="846" t="s">
        <v>99</v>
      </c>
      <c r="G22" s="846" t="s">
        <v>100</v>
      </c>
      <c r="H22" s="846" t="s">
        <v>101</v>
      </c>
      <c r="I22" s="846" t="s">
        <v>1602</v>
      </c>
      <c r="J22" s="183" t="s">
        <v>233</v>
      </c>
      <c r="K22" s="183" t="s">
        <v>234</v>
      </c>
      <c r="L22" s="183">
        <v>192</v>
      </c>
      <c r="M22" s="183" t="s">
        <v>235</v>
      </c>
      <c r="N22" s="183"/>
      <c r="O22" s="183"/>
      <c r="P22" s="183"/>
      <c r="Q22" s="838">
        <v>1</v>
      </c>
      <c r="R22" s="835">
        <v>1</v>
      </c>
      <c r="S22" s="848">
        <v>1</v>
      </c>
      <c r="T22" s="163"/>
      <c r="U22" s="163"/>
      <c r="V22" s="467">
        <v>1</v>
      </c>
      <c r="W22" s="847"/>
      <c r="X22" s="163"/>
      <c r="Y22" s="448"/>
      <c r="Z22" s="446"/>
      <c r="AA22" s="448"/>
      <c r="AB22" s="446"/>
      <c r="AC22" s="448">
        <v>1</v>
      </c>
      <c r="AD22" s="446"/>
      <c r="AE22" s="449"/>
      <c r="AF22" s="642"/>
      <c r="AG22" s="642"/>
      <c r="AH22" s="448" t="s">
        <v>3004</v>
      </c>
      <c r="AI22" s="842" t="s">
        <v>1497</v>
      </c>
      <c r="AJ22" s="464"/>
      <c r="AK22" s="842"/>
      <c r="AL22" s="842"/>
      <c r="AM22" s="350"/>
      <c r="AN22" s="842" t="s">
        <v>3138</v>
      </c>
      <c r="AO22" s="350" t="s">
        <v>3139</v>
      </c>
      <c r="AP22" s="350"/>
    </row>
    <row r="23" spans="1:42" ht="279.75" customHeight="1" x14ac:dyDescent="0.25">
      <c r="A23" s="440"/>
      <c r="B23" s="846"/>
      <c r="C23" s="846"/>
      <c r="D23" s="835">
        <v>20</v>
      </c>
      <c r="E23" s="846" t="s">
        <v>1148</v>
      </c>
      <c r="F23" s="846" t="s">
        <v>104</v>
      </c>
      <c r="G23" s="846" t="s">
        <v>105</v>
      </c>
      <c r="H23" s="846" t="s">
        <v>106</v>
      </c>
      <c r="I23" s="846" t="s">
        <v>1149</v>
      </c>
      <c r="J23" s="842" t="s">
        <v>1572</v>
      </c>
      <c r="K23" s="842" t="s">
        <v>1573</v>
      </c>
      <c r="L23" s="350">
        <v>28.2</v>
      </c>
      <c r="M23" s="842" t="s">
        <v>1574</v>
      </c>
      <c r="N23" s="842" t="s">
        <v>1575</v>
      </c>
      <c r="O23" s="497"/>
      <c r="P23" s="498">
        <v>3</v>
      </c>
      <c r="Q23" s="838" t="s">
        <v>105</v>
      </c>
      <c r="R23" s="837"/>
      <c r="S23" s="841"/>
      <c r="T23" s="499"/>
      <c r="U23" s="484"/>
      <c r="V23" s="467"/>
      <c r="W23" s="448"/>
      <c r="X23" s="446"/>
      <c r="Y23" s="448"/>
      <c r="Z23" s="446"/>
      <c r="AA23" s="448"/>
      <c r="AB23" s="446"/>
      <c r="AC23" s="448"/>
      <c r="AD23" s="446"/>
      <c r="AE23" s="474"/>
      <c r="AF23" s="449"/>
      <c r="AG23" s="449"/>
      <c r="AH23" s="844"/>
      <c r="AI23" s="842"/>
      <c r="AJ23" s="464"/>
      <c r="AK23" s="491"/>
      <c r="AL23" s="491"/>
      <c r="AM23" s="350"/>
      <c r="AN23" s="842"/>
      <c r="AO23" s="350"/>
      <c r="AP23" s="350"/>
    </row>
    <row r="24" spans="1:42" ht="210" customHeight="1" x14ac:dyDescent="0.25">
      <c r="A24" s="440"/>
      <c r="B24" s="846" t="s">
        <v>108</v>
      </c>
      <c r="C24" s="846" t="s">
        <v>109</v>
      </c>
      <c r="D24" s="459">
        <v>21</v>
      </c>
      <c r="E24" s="846" t="s">
        <v>1150</v>
      </c>
      <c r="F24" s="846" t="s">
        <v>1151</v>
      </c>
      <c r="G24" s="846" t="s">
        <v>1152</v>
      </c>
      <c r="H24" s="846" t="s">
        <v>113</v>
      </c>
      <c r="I24" s="846" t="s">
        <v>1614</v>
      </c>
      <c r="J24" s="500" t="s">
        <v>1615</v>
      </c>
      <c r="K24" s="500" t="s">
        <v>1616</v>
      </c>
      <c r="L24" s="500">
        <v>2201030</v>
      </c>
      <c r="M24" s="500" t="s">
        <v>1617</v>
      </c>
      <c r="N24" s="500">
        <v>220103300</v>
      </c>
      <c r="O24" s="500" t="s">
        <v>1618</v>
      </c>
      <c r="P24" s="500">
        <v>36000</v>
      </c>
      <c r="Q24" s="114">
        <v>0.5</v>
      </c>
      <c r="R24" s="912">
        <v>0.5</v>
      </c>
      <c r="S24" s="460"/>
      <c r="T24" s="163"/>
      <c r="U24" s="163"/>
      <c r="V24" s="467"/>
      <c r="W24" s="847"/>
      <c r="X24" s="386"/>
      <c r="Y24" s="448"/>
      <c r="Z24" s="446"/>
      <c r="AA24" s="448"/>
      <c r="AB24" s="446"/>
      <c r="AC24" s="448"/>
      <c r="AD24" s="446"/>
      <c r="AE24" s="449"/>
      <c r="AF24" s="449"/>
      <c r="AG24" s="449"/>
      <c r="AH24" s="844"/>
      <c r="AI24" s="486"/>
      <c r="AJ24" s="452"/>
      <c r="AK24" s="842"/>
      <c r="AL24" s="350"/>
      <c r="AM24" s="350"/>
      <c r="AN24" s="350"/>
      <c r="AO24" s="350"/>
      <c r="AP24" s="350"/>
    </row>
    <row r="25" spans="1:42" ht="165" customHeight="1" x14ac:dyDescent="0.25">
      <c r="A25" s="440"/>
      <c r="B25" s="846"/>
      <c r="C25" s="846"/>
      <c r="D25" s="459">
        <v>22</v>
      </c>
      <c r="E25" s="846" t="s">
        <v>1624</v>
      </c>
      <c r="F25" s="846" t="s">
        <v>1156</v>
      </c>
      <c r="G25" s="846" t="s">
        <v>1157</v>
      </c>
      <c r="H25" s="846" t="s">
        <v>118</v>
      </c>
      <c r="I25" s="846" t="s">
        <v>1625</v>
      </c>
      <c r="J25" s="448" t="s">
        <v>1615</v>
      </c>
      <c r="K25" s="448" t="s">
        <v>1616</v>
      </c>
      <c r="L25" s="448">
        <v>2201009</v>
      </c>
      <c r="M25" s="448" t="s">
        <v>1626</v>
      </c>
      <c r="N25" s="448" t="s">
        <v>1627</v>
      </c>
      <c r="O25" s="448"/>
      <c r="P25" s="448">
        <v>1814</v>
      </c>
      <c r="Q25" s="114">
        <v>1</v>
      </c>
      <c r="R25" s="912">
        <v>1</v>
      </c>
      <c r="S25" s="912">
        <v>1</v>
      </c>
      <c r="T25" s="171"/>
      <c r="U25" s="163"/>
      <c r="V25" s="467">
        <v>1</v>
      </c>
      <c r="W25" s="480"/>
      <c r="X25" s="448"/>
      <c r="Y25" s="448"/>
      <c r="Z25" s="446"/>
      <c r="AA25" s="448"/>
      <c r="AB25" s="446"/>
      <c r="AC25" s="448"/>
      <c r="AD25" s="446"/>
      <c r="AE25" s="449" t="s">
        <v>2949</v>
      </c>
      <c r="AF25" s="449" t="s">
        <v>2051</v>
      </c>
      <c r="AG25" s="449"/>
      <c r="AH25" s="846"/>
      <c r="AI25" s="350"/>
      <c r="AJ25" s="452"/>
      <c r="AK25" s="842"/>
      <c r="AL25" s="350"/>
      <c r="AM25" s="350"/>
      <c r="AN25" s="350"/>
      <c r="AO25" s="350"/>
      <c r="AP25" s="350"/>
    </row>
    <row r="26" spans="1:42" ht="163.5" customHeight="1" x14ac:dyDescent="0.25">
      <c r="A26" s="440"/>
      <c r="B26" s="846"/>
      <c r="C26" s="846"/>
      <c r="D26" s="459">
        <v>23</v>
      </c>
      <c r="E26" s="846" t="s">
        <v>1159</v>
      </c>
      <c r="F26" s="846" t="s">
        <v>1160</v>
      </c>
      <c r="G26" s="846" t="s">
        <v>122</v>
      </c>
      <c r="H26" s="846" t="s">
        <v>118</v>
      </c>
      <c r="I26" s="846" t="s">
        <v>1633</v>
      </c>
      <c r="J26" s="846" t="s">
        <v>96</v>
      </c>
      <c r="K26" s="846" t="s">
        <v>96</v>
      </c>
      <c r="L26" s="846" t="s">
        <v>96</v>
      </c>
      <c r="M26" s="846" t="s">
        <v>96</v>
      </c>
      <c r="N26" s="846" t="s">
        <v>96</v>
      </c>
      <c r="O26" s="846" t="s">
        <v>96</v>
      </c>
      <c r="P26" s="846" t="s">
        <v>96</v>
      </c>
      <c r="Q26" s="114">
        <v>1</v>
      </c>
      <c r="R26" s="912">
        <v>1</v>
      </c>
      <c r="S26" s="914">
        <v>100</v>
      </c>
      <c r="T26" s="851">
        <v>8001089</v>
      </c>
      <c r="U26" s="851">
        <v>8001089</v>
      </c>
      <c r="V26" s="467">
        <v>1</v>
      </c>
      <c r="W26" s="847"/>
      <c r="X26" s="446"/>
      <c r="Y26" s="448"/>
      <c r="Z26" s="851">
        <v>8001089</v>
      </c>
      <c r="AA26" s="448"/>
      <c r="AB26" s="446"/>
      <c r="AC26" s="448"/>
      <c r="AD26" s="446"/>
      <c r="AE26" s="474" t="s">
        <v>2910</v>
      </c>
      <c r="AF26" s="449" t="s">
        <v>2911</v>
      </c>
      <c r="AG26" s="463"/>
      <c r="AH26" s="448" t="s">
        <v>2969</v>
      </c>
      <c r="AI26" s="350" t="s">
        <v>2970</v>
      </c>
      <c r="AJ26" s="452"/>
      <c r="AK26" s="842"/>
      <c r="AL26" s="350"/>
      <c r="AM26" s="350"/>
      <c r="AN26" s="842"/>
      <c r="AO26" s="350"/>
      <c r="AP26" s="350"/>
    </row>
    <row r="27" spans="1:42" ht="175.5" customHeight="1" x14ac:dyDescent="0.25">
      <c r="A27" s="440"/>
      <c r="B27" s="846"/>
      <c r="C27" s="846" t="s">
        <v>124</v>
      </c>
      <c r="D27" s="459">
        <v>24</v>
      </c>
      <c r="E27" s="846" t="s">
        <v>125</v>
      </c>
      <c r="F27" s="846" t="s">
        <v>126</v>
      </c>
      <c r="G27" s="846" t="s">
        <v>127</v>
      </c>
      <c r="H27" s="846" t="s">
        <v>128</v>
      </c>
      <c r="I27" s="846" t="s">
        <v>1640</v>
      </c>
      <c r="J27" s="502"/>
      <c r="K27" s="502"/>
      <c r="L27" s="502"/>
      <c r="M27" s="502"/>
      <c r="N27" s="502"/>
      <c r="O27" s="502"/>
      <c r="P27" s="502"/>
      <c r="Q27" s="838">
        <v>2</v>
      </c>
      <c r="R27" s="837">
        <v>1</v>
      </c>
      <c r="S27" s="460">
        <v>4</v>
      </c>
      <c r="T27" s="735"/>
      <c r="U27" s="736"/>
      <c r="V27" s="503">
        <v>1</v>
      </c>
      <c r="W27" s="847"/>
      <c r="X27" s="386"/>
      <c r="Y27" s="448">
        <v>1</v>
      </c>
      <c r="Z27" s="446"/>
      <c r="AA27" s="448"/>
      <c r="AB27" s="446"/>
      <c r="AC27" s="448">
        <v>3</v>
      </c>
      <c r="AD27" s="446"/>
      <c r="AE27" s="486"/>
      <c r="AF27" s="463"/>
      <c r="AG27" s="463"/>
      <c r="AH27" s="448" t="s">
        <v>3010</v>
      </c>
      <c r="AI27" s="350" t="s">
        <v>2051</v>
      </c>
      <c r="AJ27" s="464"/>
      <c r="AK27" s="842" t="s">
        <v>3051</v>
      </c>
      <c r="AL27" s="350" t="s">
        <v>2051</v>
      </c>
      <c r="AM27" s="350"/>
      <c r="AN27" s="842" t="s">
        <v>3148</v>
      </c>
      <c r="AO27" s="350" t="s">
        <v>2051</v>
      </c>
      <c r="AP27" s="350"/>
    </row>
    <row r="28" spans="1:42" ht="176.25" customHeight="1" x14ac:dyDescent="0.25">
      <c r="A28" s="440"/>
      <c r="B28" s="846"/>
      <c r="C28" s="846"/>
      <c r="D28" s="459">
        <v>25</v>
      </c>
      <c r="E28" s="846" t="s">
        <v>1644</v>
      </c>
      <c r="F28" s="846" t="s">
        <v>1645</v>
      </c>
      <c r="G28" s="846" t="s">
        <v>132</v>
      </c>
      <c r="H28" s="846" t="s">
        <v>133</v>
      </c>
      <c r="I28" s="846" t="s">
        <v>1646</v>
      </c>
      <c r="J28" s="502"/>
      <c r="K28" s="502"/>
      <c r="L28" s="502"/>
      <c r="M28" s="502"/>
      <c r="N28" s="502"/>
      <c r="O28" s="502"/>
      <c r="P28" s="502"/>
      <c r="Q28" s="114">
        <v>0.8</v>
      </c>
      <c r="R28" s="912">
        <v>0.8</v>
      </c>
      <c r="S28" s="912">
        <v>0.8821</v>
      </c>
      <c r="T28" s="947"/>
      <c r="U28" s="163"/>
      <c r="V28" s="467">
        <v>1</v>
      </c>
      <c r="W28" s="847"/>
      <c r="X28" s="386"/>
      <c r="Y28" s="448"/>
      <c r="Z28" s="446"/>
      <c r="AA28" s="448"/>
      <c r="AB28" s="446"/>
      <c r="AC28" s="946">
        <v>0.8821</v>
      </c>
      <c r="AD28" s="446"/>
      <c r="AE28" s="448" t="s">
        <v>2912</v>
      </c>
      <c r="AF28" s="449" t="s">
        <v>2913</v>
      </c>
      <c r="AG28" s="449"/>
      <c r="AH28" s="491" t="s">
        <v>3026</v>
      </c>
      <c r="AI28" s="491" t="s">
        <v>3011</v>
      </c>
      <c r="AJ28" s="464"/>
      <c r="AK28" s="842" t="s">
        <v>3052</v>
      </c>
      <c r="AL28" s="350" t="s">
        <v>2051</v>
      </c>
      <c r="AM28" s="504"/>
      <c r="AN28" s="842" t="s">
        <v>3149</v>
      </c>
      <c r="AO28" s="350" t="s">
        <v>2051</v>
      </c>
      <c r="AP28" s="350"/>
    </row>
    <row r="29" spans="1:42" ht="159" customHeight="1" x14ac:dyDescent="0.25">
      <c r="A29" s="440"/>
      <c r="B29" s="846"/>
      <c r="C29" s="846" t="s">
        <v>135</v>
      </c>
      <c r="D29" s="459">
        <v>26</v>
      </c>
      <c r="E29" s="846" t="s">
        <v>1169</v>
      </c>
      <c r="F29" s="846" t="s">
        <v>137</v>
      </c>
      <c r="G29" s="846" t="s">
        <v>138</v>
      </c>
      <c r="H29" s="846" t="s">
        <v>139</v>
      </c>
      <c r="I29" s="846" t="s">
        <v>1170</v>
      </c>
      <c r="J29" s="842" t="s">
        <v>1654</v>
      </c>
      <c r="K29" s="842" t="s">
        <v>1655</v>
      </c>
      <c r="L29" s="842">
        <v>2201074</v>
      </c>
      <c r="M29" s="842" t="s">
        <v>1656</v>
      </c>
      <c r="N29" s="842">
        <v>220107400</v>
      </c>
      <c r="O29" s="842" t="s">
        <v>1657</v>
      </c>
      <c r="P29" s="842">
        <v>1814</v>
      </c>
      <c r="Q29" s="838">
        <v>5</v>
      </c>
      <c r="R29" s="837">
        <v>0</v>
      </c>
      <c r="S29" s="850">
        <v>3</v>
      </c>
      <c r="T29" s="939">
        <v>100000000</v>
      </c>
      <c r="U29" s="716">
        <v>100000000</v>
      </c>
      <c r="V29" s="467">
        <v>1</v>
      </c>
      <c r="X29" s="448">
        <v>100000000</v>
      </c>
      <c r="Y29" s="448">
        <v>2</v>
      </c>
      <c r="Z29" s="446"/>
      <c r="AA29" s="448"/>
      <c r="AB29" s="446"/>
      <c r="AC29" s="448">
        <v>1</v>
      </c>
      <c r="AD29" s="446">
        <v>100000000</v>
      </c>
      <c r="AE29" s="449" t="s">
        <v>2914</v>
      </c>
      <c r="AF29" s="449" t="s">
        <v>2051</v>
      </c>
      <c r="AG29" s="449"/>
      <c r="AH29" s="448" t="s">
        <v>3012</v>
      </c>
      <c r="AI29" s="842" t="s">
        <v>3013</v>
      </c>
      <c r="AJ29" s="464" t="s">
        <v>3014</v>
      </c>
      <c r="AK29" s="842"/>
      <c r="AL29" s="842"/>
      <c r="AM29" s="504"/>
      <c r="AN29" s="842" t="s">
        <v>3150</v>
      </c>
      <c r="AO29" s="350" t="s">
        <v>2051</v>
      </c>
      <c r="AP29" s="350"/>
    </row>
    <row r="30" spans="1:42" ht="202.9" customHeight="1" x14ac:dyDescent="0.25">
      <c r="A30" s="440"/>
      <c r="B30" s="846"/>
      <c r="C30" s="846"/>
      <c r="D30" s="459">
        <v>27</v>
      </c>
      <c r="E30" s="846" t="s">
        <v>1172</v>
      </c>
      <c r="F30" s="846" t="s">
        <v>142</v>
      </c>
      <c r="G30" s="846" t="s">
        <v>143</v>
      </c>
      <c r="H30" s="846" t="s">
        <v>144</v>
      </c>
      <c r="I30" s="846" t="s">
        <v>1663</v>
      </c>
      <c r="J30" s="449" t="s">
        <v>1654</v>
      </c>
      <c r="K30" s="449" t="s">
        <v>1664</v>
      </c>
      <c r="L30" s="449">
        <v>2201</v>
      </c>
      <c r="M30" s="449" t="s">
        <v>1665</v>
      </c>
      <c r="N30" s="449">
        <v>2201054</v>
      </c>
      <c r="O30" s="449" t="s">
        <v>1666</v>
      </c>
      <c r="P30" s="449">
        <v>11</v>
      </c>
      <c r="Q30" s="114">
        <v>1</v>
      </c>
      <c r="R30" s="912">
        <v>1</v>
      </c>
      <c r="S30" s="912">
        <v>1</v>
      </c>
      <c r="T30" s="505"/>
      <c r="U30" s="461"/>
      <c r="V30" s="467">
        <v>1</v>
      </c>
      <c r="W30" s="847"/>
      <c r="X30" s="446"/>
      <c r="Y30" s="448"/>
      <c r="Z30" s="446"/>
      <c r="AA30" s="448"/>
      <c r="AB30" s="446"/>
      <c r="AC30" s="448"/>
      <c r="AD30" s="446"/>
      <c r="AE30" s="449" t="s">
        <v>2915</v>
      </c>
      <c r="AF30" s="449" t="s">
        <v>2051</v>
      </c>
      <c r="AG30" s="449"/>
      <c r="AH30" s="449"/>
      <c r="AI30" s="449"/>
      <c r="AJ30" s="452"/>
      <c r="AK30" s="842"/>
      <c r="AL30" s="350"/>
      <c r="AM30" s="504"/>
      <c r="AN30" s="350"/>
      <c r="AO30" s="350"/>
      <c r="AP30" s="350"/>
    </row>
    <row r="31" spans="1:42" ht="175.5" customHeight="1" x14ac:dyDescent="0.25">
      <c r="A31" s="440"/>
      <c r="B31" s="846" t="s">
        <v>146</v>
      </c>
      <c r="C31" s="846" t="s">
        <v>147</v>
      </c>
      <c r="D31" s="459">
        <v>28</v>
      </c>
      <c r="E31" s="846" t="s">
        <v>1673</v>
      </c>
      <c r="F31" s="846" t="s">
        <v>149</v>
      </c>
      <c r="G31" s="846" t="s">
        <v>150</v>
      </c>
      <c r="H31" s="846" t="s">
        <v>151</v>
      </c>
      <c r="I31" s="846" t="s">
        <v>179</v>
      </c>
      <c r="J31" s="502"/>
      <c r="K31" s="502"/>
      <c r="L31" s="502"/>
      <c r="M31" s="502"/>
      <c r="N31" s="502"/>
      <c r="O31" s="502"/>
      <c r="P31" s="502"/>
      <c r="Q31" s="114">
        <v>0.9</v>
      </c>
      <c r="R31" s="912">
        <v>0.9</v>
      </c>
      <c r="S31" s="813">
        <v>100</v>
      </c>
      <c r="T31" s="505"/>
      <c r="U31" s="461"/>
      <c r="V31" s="506">
        <v>1</v>
      </c>
      <c r="W31" s="507"/>
      <c r="X31" s="446"/>
      <c r="Y31" s="448"/>
      <c r="Z31" s="446"/>
      <c r="AA31" s="738">
        <v>1</v>
      </c>
      <c r="AB31" s="446"/>
      <c r="AC31" s="738"/>
      <c r="AD31" s="446"/>
      <c r="AE31" s="841"/>
      <c r="AF31" s="449"/>
      <c r="AG31" s="449"/>
      <c r="AH31" s="448"/>
      <c r="AI31" s="350"/>
      <c r="AJ31" s="452"/>
      <c r="AK31" s="942" t="s">
        <v>3155</v>
      </c>
      <c r="AL31" s="350" t="s">
        <v>179</v>
      </c>
      <c r="AM31" s="350"/>
      <c r="AN31" s="842"/>
      <c r="AO31" s="350"/>
      <c r="AP31" s="350"/>
    </row>
    <row r="32" spans="1:42" ht="169.5" customHeight="1" x14ac:dyDescent="0.25">
      <c r="A32" s="440"/>
      <c r="B32" s="846"/>
      <c r="C32" s="846"/>
      <c r="D32" s="459">
        <v>29</v>
      </c>
      <c r="E32" s="846" t="s">
        <v>1677</v>
      </c>
      <c r="F32" s="508" t="s">
        <v>154</v>
      </c>
      <c r="G32" s="508" t="s">
        <v>155</v>
      </c>
      <c r="H32" s="508" t="s">
        <v>151</v>
      </c>
      <c r="I32" s="508" t="s">
        <v>179</v>
      </c>
      <c r="J32" s="502"/>
      <c r="K32" s="502"/>
      <c r="L32" s="502"/>
      <c r="M32" s="502"/>
      <c r="N32" s="502"/>
      <c r="O32" s="502"/>
      <c r="P32" s="502"/>
      <c r="Q32" s="114">
        <v>0.9</v>
      </c>
      <c r="R32" s="114">
        <v>0.9</v>
      </c>
      <c r="S32" s="114">
        <v>0.98</v>
      </c>
      <c r="T32" s="505"/>
      <c r="U32" s="387"/>
      <c r="V32" s="467">
        <v>0.98</v>
      </c>
      <c r="W32" s="154"/>
      <c r="X32" s="509"/>
      <c r="Y32" s="448"/>
      <c r="Z32" s="446"/>
      <c r="AA32" s="738">
        <v>0.98</v>
      </c>
      <c r="AB32" s="446"/>
      <c r="AC32" s="448"/>
      <c r="AD32" s="446"/>
      <c r="AE32" s="474"/>
      <c r="AF32" s="449"/>
      <c r="AG32" s="449"/>
      <c r="AH32" s="448"/>
      <c r="AI32" s="350"/>
      <c r="AJ32" s="452"/>
      <c r="AK32" s="842" t="s">
        <v>3156</v>
      </c>
      <c r="AL32" s="350" t="s">
        <v>179</v>
      </c>
      <c r="AM32" s="491"/>
      <c r="AN32" s="842"/>
      <c r="AO32" s="350"/>
      <c r="AP32" s="350"/>
    </row>
    <row r="33" spans="1:42" ht="409.6" customHeight="1" x14ac:dyDescent="0.25">
      <c r="A33" s="440"/>
      <c r="B33" s="846"/>
      <c r="C33" s="846" t="s">
        <v>156</v>
      </c>
      <c r="D33" s="459">
        <v>30</v>
      </c>
      <c r="E33" s="846" t="s">
        <v>157</v>
      </c>
      <c r="F33" s="508" t="s">
        <v>158</v>
      </c>
      <c r="G33" s="508" t="s">
        <v>159</v>
      </c>
      <c r="H33" s="508" t="s">
        <v>151</v>
      </c>
      <c r="I33" s="508" t="s">
        <v>179</v>
      </c>
      <c r="J33" s="510"/>
      <c r="K33" s="510"/>
      <c r="L33" s="510"/>
      <c r="M33" s="510"/>
      <c r="N33" s="510"/>
      <c r="O33" s="510"/>
      <c r="P33" s="510"/>
      <c r="Q33" s="114">
        <v>0.9</v>
      </c>
      <c r="R33" s="114">
        <v>0.9</v>
      </c>
      <c r="S33" s="114">
        <v>1</v>
      </c>
      <c r="T33" s="166">
        <v>29653333</v>
      </c>
      <c r="U33" s="512">
        <v>29653333</v>
      </c>
      <c r="V33" s="832">
        <v>1</v>
      </c>
      <c r="W33" s="154"/>
      <c r="X33" s="514"/>
      <c r="Y33" s="448"/>
      <c r="Z33" s="446"/>
      <c r="AA33" s="738">
        <v>0.7</v>
      </c>
      <c r="AB33" s="446"/>
      <c r="AC33" s="738">
        <v>1</v>
      </c>
      <c r="AD33" s="446">
        <v>29653333</v>
      </c>
      <c r="AE33" s="474"/>
      <c r="AF33" s="449"/>
      <c r="AG33" s="449"/>
      <c r="AH33" s="448"/>
      <c r="AI33" s="350"/>
      <c r="AJ33" s="464"/>
      <c r="AK33" s="842" t="s">
        <v>3157</v>
      </c>
      <c r="AL33" s="350" t="s">
        <v>179</v>
      </c>
      <c r="AM33" s="350"/>
      <c r="AN33" s="842" t="s">
        <v>3177</v>
      </c>
      <c r="AO33" s="350" t="s">
        <v>179</v>
      </c>
      <c r="AP33" s="350"/>
    </row>
    <row r="34" spans="1:42" ht="286.5" customHeight="1" x14ac:dyDescent="0.25">
      <c r="A34" s="440"/>
      <c r="B34" s="846"/>
      <c r="C34" s="846"/>
      <c r="D34" s="459">
        <v>31</v>
      </c>
      <c r="E34" s="846" t="s">
        <v>160</v>
      </c>
      <c r="F34" s="846" t="s">
        <v>1178</v>
      </c>
      <c r="G34" s="846" t="s">
        <v>162</v>
      </c>
      <c r="H34" s="846" t="s">
        <v>118</v>
      </c>
      <c r="I34" s="846" t="s">
        <v>1684</v>
      </c>
      <c r="J34" s="846" t="s">
        <v>1685</v>
      </c>
      <c r="K34" s="846" t="s">
        <v>1686</v>
      </c>
      <c r="L34" s="515">
        <v>1905021</v>
      </c>
      <c r="M34" s="516" t="s">
        <v>1687</v>
      </c>
      <c r="N34" s="517">
        <v>190502100</v>
      </c>
      <c r="O34" s="518" t="s">
        <v>1688</v>
      </c>
      <c r="P34" s="519">
        <v>48</v>
      </c>
      <c r="Q34" s="643">
        <v>1</v>
      </c>
      <c r="R34" s="785">
        <v>1</v>
      </c>
      <c r="S34" s="841"/>
      <c r="T34" s="520"/>
      <c r="U34" s="520"/>
      <c r="V34" s="467"/>
      <c r="W34" s="448"/>
      <c r="X34" s="520"/>
      <c r="Y34" s="448"/>
      <c r="Z34" s="446"/>
      <c r="AA34" s="448"/>
      <c r="AB34" s="446"/>
      <c r="AC34" s="448"/>
      <c r="AD34" s="446"/>
      <c r="AE34" s="449"/>
      <c r="AF34" s="463"/>
      <c r="AG34" s="463"/>
      <c r="AH34" s="438"/>
      <c r="AI34" s="350"/>
      <c r="AJ34" s="452"/>
      <c r="AK34" s="842"/>
      <c r="AL34" s="350"/>
      <c r="AM34" s="350"/>
      <c r="AN34" s="842"/>
      <c r="AO34" s="350"/>
      <c r="AP34" s="350"/>
    </row>
    <row r="35" spans="1:42" ht="162" customHeight="1" x14ac:dyDescent="0.25">
      <c r="A35" s="440"/>
      <c r="B35" s="846"/>
      <c r="C35" s="846" t="s">
        <v>164</v>
      </c>
      <c r="D35" s="459">
        <v>32</v>
      </c>
      <c r="E35" s="846" t="s">
        <v>165</v>
      </c>
      <c r="F35" s="846" t="s">
        <v>166</v>
      </c>
      <c r="G35" s="846" t="s">
        <v>167</v>
      </c>
      <c r="H35" s="846" t="s">
        <v>168</v>
      </c>
      <c r="I35" s="846" t="s">
        <v>1689</v>
      </c>
      <c r="J35" s="846" t="s">
        <v>1685</v>
      </c>
      <c r="K35" s="846" t="s">
        <v>1686</v>
      </c>
      <c r="L35" s="515">
        <v>1905021</v>
      </c>
      <c r="M35" s="516" t="s">
        <v>1687</v>
      </c>
      <c r="N35" s="517">
        <v>190502100</v>
      </c>
      <c r="O35" s="518" t="s">
        <v>1688</v>
      </c>
      <c r="P35" s="519">
        <v>48</v>
      </c>
      <c r="Q35" s="643">
        <v>0.9</v>
      </c>
      <c r="R35" s="837">
        <v>12</v>
      </c>
      <c r="S35" s="848">
        <v>10</v>
      </c>
      <c r="T35" s="817">
        <v>130000000</v>
      </c>
      <c r="U35" s="817">
        <v>12100000</v>
      </c>
      <c r="V35" s="467">
        <v>0.83330000000000004</v>
      </c>
      <c r="W35" s="847"/>
      <c r="X35" s="521"/>
      <c r="Y35" s="448"/>
      <c r="Z35" s="446"/>
      <c r="AA35" s="448"/>
      <c r="AB35" s="446"/>
      <c r="AC35" s="448"/>
      <c r="AD35" s="446"/>
      <c r="AE35" s="449"/>
      <c r="AF35" s="449"/>
      <c r="AG35" s="449"/>
      <c r="AH35" s="448" t="s">
        <v>2971</v>
      </c>
      <c r="AI35" s="842" t="s">
        <v>2972</v>
      </c>
      <c r="AJ35" s="452"/>
      <c r="AK35" s="842" t="s">
        <v>3159</v>
      </c>
      <c r="AL35" s="942" t="s">
        <v>3158</v>
      </c>
      <c r="AM35" s="504"/>
      <c r="AN35" s="842"/>
      <c r="AO35" s="842"/>
      <c r="AP35" s="842"/>
    </row>
    <row r="36" spans="1:42" ht="127.5" customHeight="1" x14ac:dyDescent="0.25">
      <c r="A36" s="440"/>
      <c r="B36" s="846"/>
      <c r="C36" s="846"/>
      <c r="D36" s="459">
        <v>33</v>
      </c>
      <c r="E36" s="846" t="s">
        <v>170</v>
      </c>
      <c r="F36" s="846" t="s">
        <v>171</v>
      </c>
      <c r="G36" s="846" t="s">
        <v>172</v>
      </c>
      <c r="H36" s="846" t="s">
        <v>173</v>
      </c>
      <c r="I36" s="846" t="s">
        <v>1701</v>
      </c>
      <c r="J36" s="500" t="s">
        <v>1615</v>
      </c>
      <c r="K36" s="500" t="s">
        <v>1686</v>
      </c>
      <c r="L36" s="500">
        <v>1905014</v>
      </c>
      <c r="M36" s="500" t="s">
        <v>1702</v>
      </c>
      <c r="N36" s="500" t="s">
        <v>1703</v>
      </c>
      <c r="O36" s="522" t="s">
        <v>1704</v>
      </c>
      <c r="P36" s="500">
        <v>12</v>
      </c>
      <c r="Q36" s="838">
        <v>1</v>
      </c>
      <c r="R36" s="913">
        <v>1</v>
      </c>
      <c r="S36" s="913">
        <v>1</v>
      </c>
      <c r="T36" s="163"/>
      <c r="U36" s="163"/>
      <c r="V36" s="467">
        <v>1</v>
      </c>
      <c r="W36" s="847"/>
      <c r="X36" s="163"/>
      <c r="Y36" s="448"/>
      <c r="Z36" s="446"/>
      <c r="AA36" s="448"/>
      <c r="AB36" s="446"/>
      <c r="AC36" s="448"/>
      <c r="AD36" s="446"/>
      <c r="AE36" s="486"/>
      <c r="AF36" s="449"/>
      <c r="AG36" s="449"/>
      <c r="AH36" s="448" t="s">
        <v>3015</v>
      </c>
      <c r="AI36" s="842" t="s">
        <v>3016</v>
      </c>
      <c r="AJ36" s="452"/>
      <c r="AK36" s="842"/>
      <c r="AL36" s="350"/>
      <c r="AM36" s="504"/>
      <c r="AN36" s="842"/>
      <c r="AO36" s="842"/>
      <c r="AP36" s="350"/>
    </row>
    <row r="37" spans="1:42" ht="270" customHeight="1" x14ac:dyDescent="0.25">
      <c r="A37" s="440"/>
      <c r="B37" s="846"/>
      <c r="C37" s="846"/>
      <c r="D37" s="459">
        <v>34</v>
      </c>
      <c r="E37" s="846" t="s">
        <v>175</v>
      </c>
      <c r="F37" s="846" t="s">
        <v>176</v>
      </c>
      <c r="G37" s="846" t="s">
        <v>177</v>
      </c>
      <c r="H37" s="846" t="s">
        <v>178</v>
      </c>
      <c r="I37" s="846" t="s">
        <v>179</v>
      </c>
      <c r="J37" s="523" t="s">
        <v>254</v>
      </c>
      <c r="K37" s="524" t="s">
        <v>262</v>
      </c>
      <c r="L37" s="525">
        <v>1905022</v>
      </c>
      <c r="M37" s="526" t="s">
        <v>1711</v>
      </c>
      <c r="N37" s="527">
        <v>190502200</v>
      </c>
      <c r="O37" s="528" t="s">
        <v>1712</v>
      </c>
      <c r="P37" s="529">
        <v>60</v>
      </c>
      <c r="Q37" s="838" t="s">
        <v>2916</v>
      </c>
      <c r="R37" s="837">
        <v>1</v>
      </c>
      <c r="S37" s="841">
        <v>1</v>
      </c>
      <c r="T37" s="562">
        <v>29653333</v>
      </c>
      <c r="U37" s="562">
        <v>29653333</v>
      </c>
      <c r="V37" s="467">
        <v>1</v>
      </c>
      <c r="W37" s="448"/>
      <c r="X37" s="562"/>
      <c r="Y37" s="448"/>
      <c r="Z37" s="446"/>
      <c r="AA37" s="448">
        <v>1</v>
      </c>
      <c r="AB37" s="446"/>
      <c r="AC37" s="448"/>
      <c r="AD37" s="446">
        <v>29653333</v>
      </c>
      <c r="AE37" s="474"/>
      <c r="AF37" s="449"/>
      <c r="AG37" s="449"/>
      <c r="AH37" s="448"/>
      <c r="AI37" s="350"/>
      <c r="AJ37" s="464"/>
      <c r="AK37" s="942" t="s">
        <v>3160</v>
      </c>
      <c r="AL37" s="350" t="s">
        <v>179</v>
      </c>
      <c r="AM37" s="350"/>
      <c r="AN37" s="952" t="s">
        <v>3178</v>
      </c>
      <c r="AO37" s="350" t="s">
        <v>179</v>
      </c>
      <c r="AP37" s="350"/>
    </row>
    <row r="38" spans="1:42" ht="102" x14ac:dyDescent="0.25">
      <c r="A38" s="440"/>
      <c r="B38" s="846"/>
      <c r="C38" s="846"/>
      <c r="D38" s="459">
        <v>35</v>
      </c>
      <c r="E38" s="846" t="s">
        <v>180</v>
      </c>
      <c r="F38" s="846" t="s">
        <v>1182</v>
      </c>
      <c r="G38" s="846" t="s">
        <v>1183</v>
      </c>
      <c r="H38" s="846" t="s">
        <v>183</v>
      </c>
      <c r="I38" s="846" t="s">
        <v>1717</v>
      </c>
      <c r="J38" s="530" t="s">
        <v>1371</v>
      </c>
      <c r="K38" s="530" t="s">
        <v>1371</v>
      </c>
      <c r="L38" s="530" t="s">
        <v>1371</v>
      </c>
      <c r="M38" s="530" t="s">
        <v>1371</v>
      </c>
      <c r="N38" s="530" t="s">
        <v>1371</v>
      </c>
      <c r="O38" s="530" t="s">
        <v>1371</v>
      </c>
      <c r="P38" s="529" t="s">
        <v>1371</v>
      </c>
      <c r="Q38" s="114">
        <v>0.9</v>
      </c>
      <c r="R38" s="912">
        <v>0.9</v>
      </c>
      <c r="S38" s="841"/>
      <c r="T38" s="505"/>
      <c r="U38" s="461"/>
      <c r="V38" s="467"/>
      <c r="W38" s="448"/>
      <c r="X38" s="446"/>
      <c r="Y38" s="448"/>
      <c r="Z38" s="446"/>
      <c r="AA38" s="448"/>
      <c r="AB38" s="446"/>
      <c r="AC38" s="448"/>
      <c r="AD38" s="446"/>
      <c r="AE38" s="474"/>
      <c r="AF38" s="449"/>
      <c r="AG38" s="449"/>
      <c r="AH38" s="844"/>
      <c r="AI38" s="844"/>
      <c r="AJ38" s="464"/>
      <c r="AK38" s="350"/>
      <c r="AL38" s="350"/>
      <c r="AM38" s="350"/>
      <c r="AN38" s="842"/>
      <c r="AO38" s="350"/>
      <c r="AP38" s="350"/>
    </row>
    <row r="39" spans="1:42" ht="213.75" customHeight="1" x14ac:dyDescent="0.25">
      <c r="A39" s="440"/>
      <c r="B39" s="846"/>
      <c r="C39" s="846"/>
      <c r="D39" s="459">
        <v>36</v>
      </c>
      <c r="E39" s="846" t="s">
        <v>185</v>
      </c>
      <c r="F39" s="846" t="s">
        <v>186</v>
      </c>
      <c r="G39" s="846" t="s">
        <v>1186</v>
      </c>
      <c r="H39" s="846" t="s">
        <v>1187</v>
      </c>
      <c r="I39" s="846" t="s">
        <v>1721</v>
      </c>
      <c r="J39" s="846" t="s">
        <v>1685</v>
      </c>
      <c r="K39" s="468" t="s">
        <v>1686</v>
      </c>
      <c r="L39" s="531">
        <v>1905015</v>
      </c>
      <c r="M39" s="532" t="s">
        <v>1722</v>
      </c>
      <c r="N39" s="531">
        <v>190501503</v>
      </c>
      <c r="O39" s="533" t="s">
        <v>1723</v>
      </c>
      <c r="P39" s="534">
        <v>60</v>
      </c>
      <c r="Q39" s="838" t="s">
        <v>2917</v>
      </c>
      <c r="R39" s="836"/>
      <c r="S39" s="841"/>
      <c r="T39" s="505"/>
      <c r="U39" s="461"/>
      <c r="V39" s="467"/>
      <c r="W39" s="448"/>
      <c r="X39" s="446"/>
      <c r="Y39" s="448"/>
      <c r="Z39" s="446"/>
      <c r="AA39" s="448"/>
      <c r="AB39" s="446"/>
      <c r="AC39" s="448"/>
      <c r="AD39" s="446"/>
      <c r="AE39" s="474"/>
      <c r="AF39" s="463"/>
      <c r="AG39" s="463"/>
      <c r="AH39" s="844"/>
      <c r="AI39" s="491"/>
      <c r="AJ39" s="464"/>
      <c r="AK39" s="842"/>
      <c r="AL39" s="350"/>
      <c r="AM39" s="350"/>
      <c r="AN39" s="842"/>
      <c r="AO39" s="842"/>
      <c r="AP39" s="350"/>
    </row>
    <row r="40" spans="1:42" ht="222.75" customHeight="1" x14ac:dyDescent="0.25">
      <c r="A40" s="440"/>
      <c r="B40" s="846"/>
      <c r="C40" s="846" t="s">
        <v>190</v>
      </c>
      <c r="D40" s="459">
        <v>37</v>
      </c>
      <c r="E40" s="846" t="s">
        <v>1189</v>
      </c>
      <c r="F40" s="846" t="s">
        <v>192</v>
      </c>
      <c r="G40" s="846" t="s">
        <v>193</v>
      </c>
      <c r="H40" s="846" t="s">
        <v>194</v>
      </c>
      <c r="I40" s="846" t="s">
        <v>179</v>
      </c>
      <c r="J40" s="846" t="s">
        <v>1685</v>
      </c>
      <c r="K40" s="535" t="s">
        <v>1729</v>
      </c>
      <c r="L40" s="536">
        <v>1903015</v>
      </c>
      <c r="M40" s="537" t="s">
        <v>1730</v>
      </c>
      <c r="N40" s="538">
        <v>190301500</v>
      </c>
      <c r="O40" s="539" t="s">
        <v>1731</v>
      </c>
      <c r="P40" s="529">
        <v>48</v>
      </c>
      <c r="Q40" s="114">
        <v>1</v>
      </c>
      <c r="R40" s="912">
        <v>1</v>
      </c>
      <c r="S40" s="940">
        <v>1</v>
      </c>
      <c r="T40" s="540">
        <v>48833333</v>
      </c>
      <c r="U40" s="540">
        <v>48833333</v>
      </c>
      <c r="V40" s="467">
        <v>1</v>
      </c>
      <c r="W40" s="541"/>
      <c r="X40" s="540"/>
      <c r="Y40" s="448"/>
      <c r="Z40" s="446">
        <v>19200000</v>
      </c>
      <c r="AA40" s="448"/>
      <c r="AB40" s="446"/>
      <c r="AC40" s="738"/>
      <c r="AD40" s="446">
        <v>29653333</v>
      </c>
      <c r="AE40" s="449"/>
      <c r="AF40" s="449"/>
      <c r="AG40" s="449"/>
      <c r="AH40" s="448" t="s">
        <v>2973</v>
      </c>
      <c r="AI40" s="350" t="s">
        <v>2974</v>
      </c>
      <c r="AJ40" s="464"/>
      <c r="AK40" s="842" t="s">
        <v>3161</v>
      </c>
      <c r="AL40" s="350" t="s">
        <v>2210</v>
      </c>
      <c r="AM40" s="504"/>
      <c r="AN40" s="842" t="s">
        <v>3179</v>
      </c>
      <c r="AO40" s="350" t="s">
        <v>179</v>
      </c>
      <c r="AP40" s="350"/>
    </row>
    <row r="41" spans="1:42" ht="104.25" customHeight="1" x14ac:dyDescent="0.25">
      <c r="A41" s="440"/>
      <c r="B41" s="846"/>
      <c r="C41" s="846"/>
      <c r="D41" s="459">
        <v>38</v>
      </c>
      <c r="E41" s="846" t="s">
        <v>195</v>
      </c>
      <c r="F41" s="846" t="s">
        <v>192</v>
      </c>
      <c r="G41" s="846" t="s">
        <v>193</v>
      </c>
      <c r="H41" s="846" t="s">
        <v>194</v>
      </c>
      <c r="I41" s="846" t="s">
        <v>179</v>
      </c>
      <c r="J41" s="530" t="s">
        <v>1371</v>
      </c>
      <c r="K41" s="530" t="s">
        <v>1371</v>
      </c>
      <c r="L41" s="530" t="s">
        <v>1371</v>
      </c>
      <c r="M41" s="530" t="s">
        <v>1371</v>
      </c>
      <c r="N41" s="530" t="s">
        <v>1371</v>
      </c>
      <c r="O41" s="530" t="s">
        <v>1371</v>
      </c>
      <c r="P41" s="529" t="s">
        <v>1371</v>
      </c>
      <c r="Q41" s="114">
        <v>1</v>
      </c>
      <c r="R41" s="912">
        <v>1</v>
      </c>
      <c r="S41" s="511"/>
      <c r="T41" s="540"/>
      <c r="U41" s="542">
        <v>19200000</v>
      </c>
      <c r="V41" s="833">
        <v>1</v>
      </c>
      <c r="W41" s="485"/>
      <c r="X41" s="542"/>
      <c r="Y41" s="448"/>
      <c r="Z41" s="446">
        <v>19200000</v>
      </c>
      <c r="AA41" s="448"/>
      <c r="AB41" s="446"/>
      <c r="AC41" s="738"/>
      <c r="AD41" s="446"/>
      <c r="AE41" s="449"/>
      <c r="AF41" s="449"/>
      <c r="AG41" s="449"/>
      <c r="AH41" s="448" t="s">
        <v>2973</v>
      </c>
      <c r="AI41" s="350" t="s">
        <v>2974</v>
      </c>
      <c r="AJ41" s="452"/>
      <c r="AK41" s="952" t="s">
        <v>3162</v>
      </c>
      <c r="AL41" s="350" t="s">
        <v>2210</v>
      </c>
      <c r="AM41" s="350"/>
      <c r="AN41" s="842"/>
      <c r="AO41" s="350"/>
      <c r="AP41" s="350"/>
    </row>
    <row r="42" spans="1:42" ht="102.75" customHeight="1" x14ac:dyDescent="0.25">
      <c r="A42" s="440"/>
      <c r="B42" s="846"/>
      <c r="C42" s="846"/>
      <c r="D42" s="459">
        <v>39</v>
      </c>
      <c r="E42" s="846" t="s">
        <v>1191</v>
      </c>
      <c r="F42" s="846" t="s">
        <v>197</v>
      </c>
      <c r="G42" s="846" t="s">
        <v>198</v>
      </c>
      <c r="H42" s="846" t="s">
        <v>199</v>
      </c>
      <c r="I42" s="846" t="s">
        <v>179</v>
      </c>
      <c r="J42" s="544"/>
      <c r="K42" s="545"/>
      <c r="L42" s="545"/>
      <c r="M42" s="545"/>
      <c r="N42" s="545"/>
      <c r="O42" s="545"/>
      <c r="P42" s="545"/>
      <c r="Q42" s="838" t="s">
        <v>198</v>
      </c>
      <c r="R42" s="835"/>
      <c r="S42" s="483">
        <v>1</v>
      </c>
      <c r="T42" s="505"/>
      <c r="U42" s="505"/>
      <c r="V42" s="467">
        <v>1</v>
      </c>
      <c r="W42" s="505"/>
      <c r="X42" s="505"/>
      <c r="Y42" s="448"/>
      <c r="Z42" s="446"/>
      <c r="AA42" s="448">
        <v>1</v>
      </c>
      <c r="AB42" s="446"/>
      <c r="AC42" s="448"/>
      <c r="AD42" s="446"/>
      <c r="AE42" s="449"/>
      <c r="AF42" s="449"/>
      <c r="AG42" s="449"/>
      <c r="AH42" s="438"/>
      <c r="AI42" s="350"/>
      <c r="AJ42" s="452"/>
      <c r="AK42" s="952" t="s">
        <v>3163</v>
      </c>
      <c r="AL42" s="350" t="s">
        <v>179</v>
      </c>
      <c r="AM42" s="350"/>
      <c r="AN42" s="842"/>
      <c r="AO42" s="350"/>
      <c r="AP42" s="350"/>
    </row>
    <row r="43" spans="1:42" ht="112.5" customHeight="1" x14ac:dyDescent="0.25">
      <c r="A43" s="440"/>
      <c r="B43" s="846"/>
      <c r="C43" s="846"/>
      <c r="D43" s="459">
        <v>40</v>
      </c>
      <c r="E43" s="846" t="s">
        <v>200</v>
      </c>
      <c r="F43" s="846" t="s">
        <v>201</v>
      </c>
      <c r="G43" s="846" t="s">
        <v>202</v>
      </c>
      <c r="H43" s="846" t="s">
        <v>203</v>
      </c>
      <c r="I43" s="846" t="s">
        <v>1738</v>
      </c>
      <c r="J43" s="546" t="s">
        <v>1371</v>
      </c>
      <c r="K43" s="546" t="s">
        <v>1371</v>
      </c>
      <c r="L43" s="546" t="s">
        <v>1371</v>
      </c>
      <c r="M43" s="546" t="s">
        <v>1371</v>
      </c>
      <c r="N43" s="546" t="s">
        <v>1371</v>
      </c>
      <c r="O43" s="546" t="s">
        <v>1371</v>
      </c>
      <c r="P43" s="546" t="s">
        <v>1371</v>
      </c>
      <c r="Q43" s="838" t="s">
        <v>202</v>
      </c>
      <c r="R43" s="948">
        <v>1</v>
      </c>
      <c r="S43" s="848"/>
      <c r="T43" s="505"/>
      <c r="U43" s="461"/>
      <c r="V43" s="467"/>
      <c r="W43" s="485"/>
      <c r="X43" s="547"/>
      <c r="Y43" s="448"/>
      <c r="Z43" s="446"/>
      <c r="AA43" s="448"/>
      <c r="AB43" s="446"/>
      <c r="AC43" s="448"/>
      <c r="AD43" s="446"/>
      <c r="AE43" s="449"/>
      <c r="AF43" s="449"/>
      <c r="AG43" s="449"/>
      <c r="AH43" s="844"/>
      <c r="AI43" s="491"/>
      <c r="AJ43" s="464"/>
      <c r="AK43" s="842"/>
      <c r="AL43" s="350"/>
      <c r="AM43" s="350"/>
      <c r="AN43" s="350"/>
      <c r="AO43" s="350"/>
      <c r="AP43" s="350"/>
    </row>
    <row r="44" spans="1:42" ht="148.5" customHeight="1" x14ac:dyDescent="0.25">
      <c r="A44" s="548" t="s">
        <v>292</v>
      </c>
      <c r="B44" s="846" t="s">
        <v>293</v>
      </c>
      <c r="C44" s="846" t="s">
        <v>1194</v>
      </c>
      <c r="D44" s="459">
        <v>41</v>
      </c>
      <c r="E44" s="846" t="s">
        <v>295</v>
      </c>
      <c r="F44" s="846" t="s">
        <v>1195</v>
      </c>
      <c r="G44" s="846" t="s">
        <v>297</v>
      </c>
      <c r="H44" s="846" t="s">
        <v>298</v>
      </c>
      <c r="I44" s="846" t="s">
        <v>1741</v>
      </c>
      <c r="J44" s="549" t="s">
        <v>1742</v>
      </c>
      <c r="K44" s="549" t="s">
        <v>1743</v>
      </c>
      <c r="L44" s="549">
        <v>4502001</v>
      </c>
      <c r="M44" s="549" t="s">
        <v>1744</v>
      </c>
      <c r="N44" s="549">
        <v>450200100</v>
      </c>
      <c r="O44" s="549" t="s">
        <v>1745</v>
      </c>
      <c r="P44" s="549">
        <v>3</v>
      </c>
      <c r="Q44" s="114">
        <v>0.9</v>
      </c>
      <c r="R44" s="948">
        <v>1</v>
      </c>
      <c r="S44" s="841"/>
      <c r="T44" s="852">
        <v>6000000</v>
      </c>
      <c r="U44" s="852">
        <v>3000000</v>
      </c>
      <c r="V44" s="467"/>
      <c r="W44" s="448"/>
      <c r="X44" s="550"/>
      <c r="Y44" s="448"/>
      <c r="Z44" s="446">
        <v>300000</v>
      </c>
      <c r="AA44" s="448"/>
      <c r="AB44" s="446"/>
      <c r="AC44" s="448"/>
      <c r="AD44" s="446"/>
      <c r="AE44" s="449"/>
      <c r="AF44" s="449"/>
      <c r="AG44" s="449"/>
      <c r="AH44" s="448" t="s">
        <v>3030</v>
      </c>
      <c r="AI44" s="350" t="s">
        <v>1756</v>
      </c>
      <c r="AJ44" s="452"/>
      <c r="AK44" s="842"/>
      <c r="AL44" s="842"/>
      <c r="AM44" s="350"/>
      <c r="AN44" s="842"/>
      <c r="AO44" s="350"/>
      <c r="AP44" s="350"/>
    </row>
    <row r="45" spans="1:42" ht="102" customHeight="1" x14ac:dyDescent="0.25">
      <c r="A45" s="548"/>
      <c r="B45" s="846"/>
      <c r="C45" s="846"/>
      <c r="D45" s="835">
        <v>42</v>
      </c>
      <c r="E45" s="846" t="s">
        <v>1198</v>
      </c>
      <c r="F45" s="846" t="s">
        <v>301</v>
      </c>
      <c r="G45" s="846" t="s">
        <v>302</v>
      </c>
      <c r="H45" s="846" t="s">
        <v>303</v>
      </c>
      <c r="I45" s="846" t="s">
        <v>1749</v>
      </c>
      <c r="J45" s="551"/>
      <c r="K45" s="508"/>
      <c r="L45" s="508"/>
      <c r="M45" s="508"/>
      <c r="N45" s="508"/>
      <c r="O45" s="508"/>
      <c r="P45" s="508"/>
      <c r="Q45" s="645" t="s">
        <v>302</v>
      </c>
      <c r="R45" s="949">
        <v>1</v>
      </c>
      <c r="S45" s="848"/>
      <c r="T45" s="841"/>
      <c r="U45" s="489"/>
      <c r="V45" s="467"/>
      <c r="W45" s="485"/>
      <c r="X45" s="552"/>
      <c r="Y45" s="448"/>
      <c r="Z45" s="446"/>
      <c r="AA45" s="448"/>
      <c r="AB45" s="446"/>
      <c r="AC45" s="448"/>
      <c r="AD45" s="446"/>
      <c r="AE45" s="474"/>
      <c r="AF45" s="449"/>
      <c r="AG45" s="449"/>
      <c r="AH45" s="438"/>
      <c r="AI45" s="350"/>
      <c r="AJ45" s="464"/>
      <c r="AK45" s="842"/>
      <c r="AL45" s="350"/>
      <c r="AM45" s="350"/>
      <c r="AN45" s="842"/>
      <c r="AO45" s="350"/>
      <c r="AP45" s="350"/>
    </row>
    <row r="46" spans="1:42" ht="178.5" customHeight="1" x14ac:dyDescent="0.25">
      <c r="A46" s="548"/>
      <c r="B46" s="846"/>
      <c r="C46" s="846"/>
      <c r="D46" s="835">
        <v>43</v>
      </c>
      <c r="E46" s="846" t="s">
        <v>1202</v>
      </c>
      <c r="F46" s="846" t="s">
        <v>306</v>
      </c>
      <c r="G46" s="846" t="s">
        <v>307</v>
      </c>
      <c r="H46" s="846" t="s">
        <v>308</v>
      </c>
      <c r="I46" s="846" t="s">
        <v>1754</v>
      </c>
      <c r="J46" s="390"/>
      <c r="K46" s="846"/>
      <c r="L46" s="846"/>
      <c r="M46" s="846"/>
      <c r="N46" s="846"/>
      <c r="O46" s="846"/>
      <c r="P46" s="846"/>
      <c r="Q46" s="645" t="s">
        <v>307</v>
      </c>
      <c r="R46" s="949">
        <v>1</v>
      </c>
      <c r="S46" s="848"/>
      <c r="T46" s="841"/>
      <c r="U46" s="489"/>
      <c r="V46" s="467"/>
      <c r="W46" s="485"/>
      <c r="X46" s="552"/>
      <c r="Y46" s="448"/>
      <c r="Z46" s="446"/>
      <c r="AA46" s="448"/>
      <c r="AB46" s="446"/>
      <c r="AC46" s="448"/>
      <c r="AD46" s="446"/>
      <c r="AE46" s="474"/>
      <c r="AF46" s="553"/>
      <c r="AG46" s="553"/>
      <c r="AH46" s="554"/>
      <c r="AI46" s="844"/>
      <c r="AJ46" s="464"/>
      <c r="AK46" s="842"/>
      <c r="AL46" s="350"/>
      <c r="AM46" s="350"/>
      <c r="AN46" s="842"/>
      <c r="AO46" s="350"/>
      <c r="AP46" s="350"/>
    </row>
    <row r="47" spans="1:42" ht="127.5" customHeight="1" x14ac:dyDescent="0.25">
      <c r="A47" s="548"/>
      <c r="B47" s="846"/>
      <c r="C47" s="846"/>
      <c r="D47" s="835">
        <v>44</v>
      </c>
      <c r="E47" s="846" t="s">
        <v>1204</v>
      </c>
      <c r="F47" s="846" t="s">
        <v>1758</v>
      </c>
      <c r="G47" s="846" t="s">
        <v>312</v>
      </c>
      <c r="H47" s="846" t="s">
        <v>313</v>
      </c>
      <c r="I47" s="846" t="s">
        <v>1754</v>
      </c>
      <c r="J47" s="546"/>
      <c r="K47" s="555"/>
      <c r="L47" s="555"/>
      <c r="M47" s="555"/>
      <c r="N47" s="555"/>
      <c r="O47" s="555"/>
      <c r="P47" s="555"/>
      <c r="Q47" s="114">
        <v>1</v>
      </c>
      <c r="R47" s="951">
        <v>1</v>
      </c>
      <c r="S47" s="848"/>
      <c r="T47" s="841"/>
      <c r="U47" s="489"/>
      <c r="V47" s="467"/>
      <c r="W47" s="485"/>
      <c r="X47" s="552"/>
      <c r="Y47" s="448"/>
      <c r="Z47" s="446"/>
      <c r="AA47" s="448"/>
      <c r="AB47" s="446"/>
      <c r="AC47" s="448"/>
      <c r="AD47" s="446"/>
      <c r="AE47" s="474"/>
      <c r="AF47" s="553"/>
      <c r="AG47" s="553"/>
      <c r="AH47" s="448"/>
      <c r="AI47" s="350"/>
      <c r="AJ47" s="464"/>
      <c r="AK47" s="842"/>
      <c r="AL47" s="350"/>
      <c r="AM47" s="350"/>
      <c r="AN47" s="842"/>
      <c r="AO47" s="350"/>
      <c r="AP47" s="350"/>
    </row>
    <row r="48" spans="1:42" ht="167.25" customHeight="1" x14ac:dyDescent="0.25">
      <c r="A48" s="548"/>
      <c r="B48" s="846" t="s">
        <v>380</v>
      </c>
      <c r="C48" s="846" t="s">
        <v>315</v>
      </c>
      <c r="D48" s="835">
        <v>45</v>
      </c>
      <c r="E48" s="846" t="s">
        <v>316</v>
      </c>
      <c r="F48" s="846" t="s">
        <v>317</v>
      </c>
      <c r="G48" s="846" t="s">
        <v>318</v>
      </c>
      <c r="H48" s="846" t="s">
        <v>319</v>
      </c>
      <c r="I48" s="846" t="s">
        <v>1759</v>
      </c>
      <c r="J48" s="556" t="s">
        <v>1760</v>
      </c>
      <c r="K48" s="556" t="s">
        <v>1761</v>
      </c>
      <c r="L48" s="556">
        <v>1202004</v>
      </c>
      <c r="M48" s="557" t="s">
        <v>1762</v>
      </c>
      <c r="N48" s="549">
        <v>120200400</v>
      </c>
      <c r="O48" s="549" t="s">
        <v>1763</v>
      </c>
      <c r="P48" s="558">
        <v>12</v>
      </c>
      <c r="Q48" s="6" t="s">
        <v>318</v>
      </c>
      <c r="R48" s="949">
        <v>1</v>
      </c>
      <c r="S48" s="841">
        <v>1</v>
      </c>
      <c r="T48" s="916">
        <v>5700000</v>
      </c>
      <c r="U48" s="917">
        <v>3800000</v>
      </c>
      <c r="V48" s="467">
        <v>1</v>
      </c>
      <c r="W48" s="448">
        <v>1</v>
      </c>
      <c r="X48" s="559"/>
      <c r="Y48" s="448"/>
      <c r="Z48" s="446"/>
      <c r="AA48" s="448">
        <v>3</v>
      </c>
      <c r="AB48" s="446">
        <v>3800000</v>
      </c>
      <c r="AC48" s="448"/>
      <c r="AD48" s="446"/>
      <c r="AE48" s="474" t="s">
        <v>2918</v>
      </c>
      <c r="AF48" s="449" t="s">
        <v>2919</v>
      </c>
      <c r="AG48" s="449"/>
      <c r="AH48" s="448"/>
      <c r="AI48" s="350"/>
      <c r="AJ48" s="452"/>
      <c r="AK48" s="448" t="s">
        <v>3061</v>
      </c>
      <c r="AL48" s="448" t="s">
        <v>1756</v>
      </c>
      <c r="AM48" s="350"/>
      <c r="AN48" s="350"/>
      <c r="AO48" s="350"/>
      <c r="AP48" s="350"/>
    </row>
    <row r="49" spans="1:42" ht="157.5" customHeight="1" x14ac:dyDescent="0.25">
      <c r="A49" s="548"/>
      <c r="B49" s="846"/>
      <c r="C49" s="846" t="s">
        <v>321</v>
      </c>
      <c r="D49" s="835">
        <v>46</v>
      </c>
      <c r="E49" s="846" t="s">
        <v>322</v>
      </c>
      <c r="F49" s="846" t="s">
        <v>323</v>
      </c>
      <c r="G49" s="846" t="s">
        <v>324</v>
      </c>
      <c r="H49" s="846" t="s">
        <v>325</v>
      </c>
      <c r="I49" s="846" t="s">
        <v>1768</v>
      </c>
      <c r="J49" s="560" t="s">
        <v>1742</v>
      </c>
      <c r="K49" s="560" t="s">
        <v>1743</v>
      </c>
      <c r="L49" s="549">
        <v>4502001</v>
      </c>
      <c r="M49" s="560" t="s">
        <v>1744</v>
      </c>
      <c r="N49" s="549">
        <v>450200100</v>
      </c>
      <c r="O49" s="560" t="s">
        <v>1745</v>
      </c>
      <c r="P49" s="549">
        <v>3</v>
      </c>
      <c r="Q49" s="114">
        <v>0.9</v>
      </c>
      <c r="R49" s="951">
        <v>0.9</v>
      </c>
      <c r="S49" s="848"/>
      <c r="T49" s="237"/>
      <c r="U49" s="489"/>
      <c r="V49" s="467"/>
      <c r="W49" s="485"/>
      <c r="X49" s="552"/>
      <c r="Y49" s="448"/>
      <c r="Z49" s="446"/>
      <c r="AA49" s="448"/>
      <c r="AB49" s="446"/>
      <c r="AC49" s="448"/>
      <c r="AD49" s="446"/>
      <c r="AE49" s="474" t="s">
        <v>2920</v>
      </c>
      <c r="AF49" s="449" t="s">
        <v>1756</v>
      </c>
      <c r="AG49" s="449"/>
      <c r="AH49" s="448" t="s">
        <v>2975</v>
      </c>
      <c r="AI49" s="350" t="s">
        <v>1756</v>
      </c>
      <c r="AJ49" s="452"/>
      <c r="AK49" s="448"/>
      <c r="AL49" s="448"/>
      <c r="AM49" s="350"/>
      <c r="AN49" s="842"/>
      <c r="AO49" s="350"/>
      <c r="AP49" s="350"/>
    </row>
    <row r="50" spans="1:42" ht="180.75" customHeight="1" x14ac:dyDescent="0.25">
      <c r="A50" s="548"/>
      <c r="B50" s="846"/>
      <c r="C50" s="846"/>
      <c r="D50" s="561">
        <v>47</v>
      </c>
      <c r="E50" s="835" t="s">
        <v>1770</v>
      </c>
      <c r="F50" s="846" t="s">
        <v>1211</v>
      </c>
      <c r="G50" s="846" t="s">
        <v>1212</v>
      </c>
      <c r="H50" s="846" t="s">
        <v>330</v>
      </c>
      <c r="I50" s="846" t="s">
        <v>1771</v>
      </c>
      <c r="J50" s="562" t="s">
        <v>1772</v>
      </c>
      <c r="K50" s="846" t="s">
        <v>1773</v>
      </c>
      <c r="L50" s="563">
        <v>4599019</v>
      </c>
      <c r="M50" s="846" t="s">
        <v>1774</v>
      </c>
      <c r="N50" s="846">
        <v>459901900</v>
      </c>
      <c r="O50" s="564" t="s">
        <v>1775</v>
      </c>
      <c r="P50" s="846">
        <v>1</v>
      </c>
      <c r="Q50" s="114">
        <v>1</v>
      </c>
      <c r="R50" s="951">
        <v>1</v>
      </c>
      <c r="S50" s="848"/>
      <c r="T50" s="565"/>
      <c r="U50" s="565"/>
      <c r="V50" s="467"/>
      <c r="W50" s="847"/>
      <c r="X50" s="565"/>
      <c r="Y50" s="448"/>
      <c r="Z50" s="446"/>
      <c r="AA50" s="448"/>
      <c r="AB50" s="446"/>
      <c r="AC50" s="448"/>
      <c r="AD50" s="446"/>
      <c r="AE50" s="474" t="s">
        <v>2920</v>
      </c>
      <c r="AF50" s="449" t="s">
        <v>1756</v>
      </c>
      <c r="AG50" s="449"/>
      <c r="AH50" s="448" t="s">
        <v>2975</v>
      </c>
      <c r="AI50" s="350" t="s">
        <v>1756</v>
      </c>
      <c r="AJ50" s="452"/>
      <c r="AK50" s="842"/>
      <c r="AL50" s="842"/>
      <c r="AM50" s="350"/>
      <c r="AN50" s="842"/>
      <c r="AO50" s="842"/>
      <c r="AP50" s="350"/>
    </row>
    <row r="51" spans="1:42" ht="282" customHeight="1" x14ac:dyDescent="0.25">
      <c r="A51" s="548"/>
      <c r="B51" s="846"/>
      <c r="C51" s="846"/>
      <c r="D51" s="835">
        <v>48</v>
      </c>
      <c r="E51" s="835" t="s">
        <v>332</v>
      </c>
      <c r="F51" s="846" t="s">
        <v>333</v>
      </c>
      <c r="G51" s="846" t="s">
        <v>334</v>
      </c>
      <c r="H51" s="846" t="s">
        <v>335</v>
      </c>
      <c r="I51" s="846" t="s">
        <v>1781</v>
      </c>
      <c r="J51" s="566" t="s">
        <v>1531</v>
      </c>
      <c r="K51" s="567" t="s">
        <v>1782</v>
      </c>
      <c r="L51" s="568">
        <v>1702011</v>
      </c>
      <c r="M51" s="567" t="s">
        <v>1783</v>
      </c>
      <c r="N51" s="568" t="s">
        <v>1784</v>
      </c>
      <c r="O51" s="498" t="s">
        <v>1785</v>
      </c>
      <c r="P51" s="530">
        <v>4</v>
      </c>
      <c r="Q51" s="114">
        <v>1</v>
      </c>
      <c r="R51" s="951">
        <v>1</v>
      </c>
      <c r="S51" s="483"/>
      <c r="T51" s="565"/>
      <c r="U51" s="565"/>
      <c r="V51" s="467">
        <v>0.9</v>
      </c>
      <c r="W51" s="847"/>
      <c r="X51" s="565"/>
      <c r="Y51" s="448"/>
      <c r="Z51" s="446"/>
      <c r="AA51" s="738">
        <v>0.9</v>
      </c>
      <c r="AB51" s="446"/>
      <c r="AC51" s="448"/>
      <c r="AD51" s="446"/>
      <c r="AE51" s="474" t="s">
        <v>2920</v>
      </c>
      <c r="AF51" s="449" t="s">
        <v>1756</v>
      </c>
      <c r="AG51" s="449"/>
      <c r="AH51" s="448" t="s">
        <v>2975</v>
      </c>
      <c r="AI51" s="350" t="s">
        <v>1756</v>
      </c>
      <c r="AJ51" s="452"/>
      <c r="AK51" s="842" t="s">
        <v>3034</v>
      </c>
      <c r="AL51" s="842" t="s">
        <v>2210</v>
      </c>
      <c r="AM51" s="350"/>
      <c r="AN51" s="842"/>
      <c r="AO51" s="842"/>
      <c r="AP51" s="350"/>
    </row>
    <row r="52" spans="1:42" ht="165.75" customHeight="1" x14ac:dyDescent="0.25">
      <c r="A52" s="548" t="s">
        <v>292</v>
      </c>
      <c r="B52" s="846"/>
      <c r="C52" s="846" t="s">
        <v>337</v>
      </c>
      <c r="D52" s="846">
        <v>49</v>
      </c>
      <c r="E52" s="835" t="s">
        <v>1798</v>
      </c>
      <c r="F52" s="846" t="s">
        <v>339</v>
      </c>
      <c r="G52" s="846" t="s">
        <v>1218</v>
      </c>
      <c r="H52" s="846" t="s">
        <v>341</v>
      </c>
      <c r="I52" s="846" t="s">
        <v>1799</v>
      </c>
      <c r="J52" s="846" t="s">
        <v>1800</v>
      </c>
      <c r="K52" s="846" t="s">
        <v>1743</v>
      </c>
      <c r="L52" s="846">
        <v>4502001</v>
      </c>
      <c r="M52" s="846" t="s">
        <v>1744</v>
      </c>
      <c r="N52" s="846">
        <v>450200108</v>
      </c>
      <c r="O52" s="846" t="s">
        <v>1801</v>
      </c>
      <c r="P52" s="846">
        <v>1</v>
      </c>
      <c r="Q52" s="114">
        <v>1</v>
      </c>
      <c r="R52" s="951">
        <v>1</v>
      </c>
      <c r="S52" s="811">
        <v>1</v>
      </c>
      <c r="T52" s="565"/>
      <c r="U52" s="565"/>
      <c r="V52" s="467">
        <v>1</v>
      </c>
      <c r="W52" s="847"/>
      <c r="X52" s="565"/>
      <c r="Y52" s="448"/>
      <c r="Z52" s="446"/>
      <c r="AA52" s="448">
        <v>1</v>
      </c>
      <c r="AB52" s="446"/>
      <c r="AC52" s="448"/>
      <c r="AD52" s="446"/>
      <c r="AE52" s="474" t="s">
        <v>2920</v>
      </c>
      <c r="AF52" s="449" t="s">
        <v>1756</v>
      </c>
      <c r="AG52" s="449"/>
      <c r="AH52" s="448" t="s">
        <v>2975</v>
      </c>
      <c r="AI52" s="350" t="s">
        <v>1756</v>
      </c>
      <c r="AJ52" s="452"/>
      <c r="AK52" s="448" t="s">
        <v>3164</v>
      </c>
      <c r="AL52" s="842" t="s">
        <v>2210</v>
      </c>
      <c r="AM52" s="350"/>
      <c r="AN52" s="842"/>
      <c r="AO52" s="842"/>
      <c r="AP52" s="350"/>
    </row>
    <row r="53" spans="1:42" ht="169.5" customHeight="1" x14ac:dyDescent="0.25">
      <c r="A53" s="548"/>
      <c r="B53" s="846"/>
      <c r="C53" s="846"/>
      <c r="D53" s="459">
        <v>50</v>
      </c>
      <c r="E53" s="846" t="s">
        <v>1808</v>
      </c>
      <c r="F53" s="846" t="s">
        <v>344</v>
      </c>
      <c r="G53" s="846" t="s">
        <v>345</v>
      </c>
      <c r="H53" s="846" t="s">
        <v>346</v>
      </c>
      <c r="I53" s="846" t="s">
        <v>1809</v>
      </c>
      <c r="J53" s="549" t="s">
        <v>1810</v>
      </c>
      <c r="K53" s="549" t="s">
        <v>1811</v>
      </c>
      <c r="L53" s="549">
        <v>4501024</v>
      </c>
      <c r="M53" s="549" t="s">
        <v>1812</v>
      </c>
      <c r="N53" s="549" t="s">
        <v>1813</v>
      </c>
      <c r="O53" s="549" t="s">
        <v>1814</v>
      </c>
      <c r="P53" s="549">
        <v>10</v>
      </c>
      <c r="Q53" s="114">
        <v>1</v>
      </c>
      <c r="R53" s="951">
        <v>1</v>
      </c>
      <c r="S53" s="465"/>
      <c r="T53" s="646"/>
      <c r="U53" s="646"/>
      <c r="V53" s="467"/>
      <c r="W53" s="847"/>
      <c r="X53" s="569"/>
      <c r="Y53" s="448"/>
      <c r="Z53" s="446"/>
      <c r="AA53" s="448"/>
      <c r="AB53" s="446"/>
      <c r="AC53" s="448"/>
      <c r="AD53" s="446"/>
      <c r="AE53" s="474" t="s">
        <v>2920</v>
      </c>
      <c r="AF53" s="449" t="s">
        <v>1756</v>
      </c>
      <c r="AG53" s="449"/>
      <c r="AH53" s="448" t="s">
        <v>2975</v>
      </c>
      <c r="AI53" s="350" t="s">
        <v>1756</v>
      </c>
      <c r="AJ53" s="452"/>
      <c r="AK53" s="448"/>
      <c r="AL53" s="842"/>
      <c r="AM53" s="350"/>
      <c r="AN53" s="842"/>
      <c r="AO53" s="842"/>
      <c r="AP53" s="350"/>
    </row>
    <row r="54" spans="1:42" ht="205.5" customHeight="1" x14ac:dyDescent="0.25">
      <c r="A54" s="548"/>
      <c r="B54" s="846" t="s">
        <v>1822</v>
      </c>
      <c r="C54" s="846" t="s">
        <v>348</v>
      </c>
      <c r="D54" s="459">
        <v>51</v>
      </c>
      <c r="E54" s="846" t="s">
        <v>349</v>
      </c>
      <c r="F54" s="846" t="s">
        <v>1823</v>
      </c>
      <c r="G54" s="846" t="s">
        <v>351</v>
      </c>
      <c r="H54" s="846" t="s">
        <v>1224</v>
      </c>
      <c r="I54" s="846" t="s">
        <v>1824</v>
      </c>
      <c r="J54" s="842" t="s">
        <v>1654</v>
      </c>
      <c r="K54" s="842" t="s">
        <v>1655</v>
      </c>
      <c r="L54" s="842">
        <v>2201074</v>
      </c>
      <c r="M54" s="842" t="s">
        <v>1825</v>
      </c>
      <c r="N54" s="842">
        <v>2201067</v>
      </c>
      <c r="O54" s="842" t="s">
        <v>1826</v>
      </c>
      <c r="P54" s="842">
        <v>54</v>
      </c>
      <c r="Q54" s="114">
        <v>1</v>
      </c>
      <c r="R54" s="951">
        <v>1</v>
      </c>
      <c r="S54" s="848">
        <v>100</v>
      </c>
      <c r="T54" s="843">
        <v>370800000</v>
      </c>
      <c r="U54" s="737"/>
      <c r="V54" s="467">
        <v>1</v>
      </c>
      <c r="W54" s="648"/>
      <c r="X54" s="552"/>
      <c r="Y54" s="738">
        <v>1</v>
      </c>
      <c r="Z54" s="843">
        <v>370800000</v>
      </c>
      <c r="AA54" s="738">
        <v>1</v>
      </c>
      <c r="AB54" s="446"/>
      <c r="AC54" s="448"/>
      <c r="AD54" s="446"/>
      <c r="AE54" s="486"/>
      <c r="AF54" s="449"/>
      <c r="AG54" s="449"/>
      <c r="AH54" s="448" t="s">
        <v>3017</v>
      </c>
      <c r="AI54" s="842" t="s">
        <v>3018</v>
      </c>
      <c r="AJ54" s="464"/>
      <c r="AK54" s="491" t="s">
        <v>3053</v>
      </c>
      <c r="AL54" s="350" t="s">
        <v>2051</v>
      </c>
      <c r="AM54" s="350"/>
      <c r="AN54" s="842"/>
      <c r="AO54" s="350"/>
      <c r="AP54" s="350"/>
    </row>
    <row r="55" spans="1:42" ht="152.25" customHeight="1" x14ac:dyDescent="0.25">
      <c r="A55" s="548" t="s">
        <v>292</v>
      </c>
      <c r="B55" s="846"/>
      <c r="C55" s="846"/>
      <c r="D55" s="835">
        <v>52</v>
      </c>
      <c r="E55" s="835" t="s">
        <v>1225</v>
      </c>
      <c r="F55" s="846" t="s">
        <v>1226</v>
      </c>
      <c r="G55" s="846" t="s">
        <v>356</v>
      </c>
      <c r="H55" s="846" t="s">
        <v>357</v>
      </c>
      <c r="I55" s="846" t="s">
        <v>1837</v>
      </c>
      <c r="J55" s="571" t="s">
        <v>1772</v>
      </c>
      <c r="K55" s="572" t="s">
        <v>1838</v>
      </c>
      <c r="L55" s="573">
        <f>[1]FAMILIA!$E$60</f>
        <v>4103050</v>
      </c>
      <c r="M55" s="574" t="str">
        <f>[1]FAMILIA!$F$60</f>
        <v>Servicio de acompañamiento familiar y comunitario para la superación de la pobreza</v>
      </c>
      <c r="N55" s="573">
        <f>[1]FAMILIA!$G$60</f>
        <v>410305001</v>
      </c>
      <c r="O55" s="573" t="str">
        <f>[1]FAMILIA!$H$60</f>
        <v>Comunidades con acompañamiento familiar.</v>
      </c>
      <c r="P55" s="573">
        <v>12</v>
      </c>
      <c r="Q55" s="838">
        <v>10</v>
      </c>
      <c r="R55" s="949">
        <v>1</v>
      </c>
      <c r="S55" s="848">
        <v>1</v>
      </c>
      <c r="T55" s="841">
        <v>2130000</v>
      </c>
      <c r="U55" s="489">
        <v>2130000</v>
      </c>
      <c r="V55" s="467">
        <v>1</v>
      </c>
      <c r="W55" s="485"/>
      <c r="X55" s="552"/>
      <c r="Y55" s="448"/>
      <c r="Z55" s="446"/>
      <c r="AA55" s="448">
        <v>1</v>
      </c>
      <c r="AB55" s="446">
        <v>2130000</v>
      </c>
      <c r="AC55" s="448"/>
      <c r="AD55" s="446"/>
      <c r="AE55" s="449"/>
      <c r="AF55" s="463"/>
      <c r="AG55" s="463"/>
      <c r="AH55" s="438"/>
      <c r="AI55" s="350"/>
      <c r="AJ55" s="452"/>
      <c r="AK55" s="491" t="s">
        <v>3090</v>
      </c>
      <c r="AL55" s="842" t="s">
        <v>3088</v>
      </c>
      <c r="AM55" s="350"/>
      <c r="AN55" s="842"/>
      <c r="AO55" s="350"/>
      <c r="AP55" s="350"/>
    </row>
    <row r="56" spans="1:42" ht="191.25" customHeight="1" x14ac:dyDescent="0.25">
      <c r="A56" s="548"/>
      <c r="B56" s="846"/>
      <c r="C56" s="846"/>
      <c r="D56" s="835">
        <v>53</v>
      </c>
      <c r="E56" s="846" t="s">
        <v>1842</v>
      </c>
      <c r="F56" s="846" t="s">
        <v>1843</v>
      </c>
      <c r="G56" s="846" t="s">
        <v>1229</v>
      </c>
      <c r="H56" s="846" t="s">
        <v>361</v>
      </c>
      <c r="I56" s="846" t="s">
        <v>1844</v>
      </c>
      <c r="J56" s="575" t="s">
        <v>1845</v>
      </c>
      <c r="K56" s="575" t="s">
        <v>1845</v>
      </c>
      <c r="L56" s="575" t="s">
        <v>1845</v>
      </c>
      <c r="M56" s="575" t="s">
        <v>1845</v>
      </c>
      <c r="N56" s="575" t="s">
        <v>1845</v>
      </c>
      <c r="O56" s="575" t="s">
        <v>1845</v>
      </c>
      <c r="P56" s="575" t="s">
        <v>1845</v>
      </c>
      <c r="Q56" s="6" t="s">
        <v>360</v>
      </c>
      <c r="R56" s="949">
        <v>1</v>
      </c>
      <c r="S56" s="848"/>
      <c r="T56" s="671"/>
      <c r="U56" s="489"/>
      <c r="V56" s="467"/>
      <c r="W56" s="485"/>
      <c r="X56" s="552"/>
      <c r="Y56" s="448"/>
      <c r="Z56" s="446"/>
      <c r="AA56" s="448"/>
      <c r="AB56" s="446"/>
      <c r="AC56" s="448"/>
      <c r="AD56" s="446"/>
      <c r="AE56" s="474"/>
      <c r="AF56" s="463"/>
      <c r="AG56" s="463"/>
      <c r="AH56" s="448" t="s">
        <v>2976</v>
      </c>
      <c r="AI56" s="350" t="s">
        <v>1653</v>
      </c>
      <c r="AJ56" s="452"/>
      <c r="AK56" s="448"/>
      <c r="AL56" s="842"/>
      <c r="AM56" s="350"/>
      <c r="AN56" s="842"/>
      <c r="AO56" s="350"/>
      <c r="AP56" s="350"/>
    </row>
    <row r="57" spans="1:42" ht="205.5" customHeight="1" x14ac:dyDescent="0.25">
      <c r="A57" s="548"/>
      <c r="B57" s="846"/>
      <c r="C57" s="846"/>
      <c r="D57" s="459">
        <v>54</v>
      </c>
      <c r="E57" s="846" t="s">
        <v>363</v>
      </c>
      <c r="F57" s="846" t="s">
        <v>1231</v>
      </c>
      <c r="G57" s="846" t="s">
        <v>365</v>
      </c>
      <c r="H57" s="846" t="s">
        <v>366</v>
      </c>
      <c r="I57" s="846" t="s">
        <v>1847</v>
      </c>
      <c r="J57" s="576"/>
      <c r="K57" s="444"/>
      <c r="L57" s="577"/>
      <c r="M57" s="444"/>
      <c r="N57" s="444"/>
      <c r="O57" s="444"/>
      <c r="P57" s="444"/>
      <c r="Q57" s="114">
        <v>1</v>
      </c>
      <c r="R57" s="953">
        <v>1</v>
      </c>
      <c r="S57" s="848"/>
      <c r="T57" s="637"/>
      <c r="U57" s="637"/>
      <c r="V57" s="467"/>
      <c r="W57" s="485"/>
      <c r="X57" s="446"/>
      <c r="Y57" s="448"/>
      <c r="Z57" s="446"/>
      <c r="AA57" s="448"/>
      <c r="AB57" s="446"/>
      <c r="AC57" s="448"/>
      <c r="AD57" s="446"/>
      <c r="AE57" s="449"/>
      <c r="AF57" s="449"/>
      <c r="AG57" s="449"/>
      <c r="AH57" s="448" t="s">
        <v>3005</v>
      </c>
      <c r="AI57" s="350" t="s">
        <v>1497</v>
      </c>
      <c r="AJ57" s="464"/>
      <c r="AK57" s="842"/>
      <c r="AL57" s="350"/>
      <c r="AM57" s="350"/>
      <c r="AN57" s="842" t="s">
        <v>3187</v>
      </c>
      <c r="AO57" s="350" t="s">
        <v>1497</v>
      </c>
      <c r="AP57" s="350"/>
    </row>
    <row r="58" spans="1:42" ht="224.45" customHeight="1" x14ac:dyDescent="0.25">
      <c r="A58" s="548"/>
      <c r="B58" s="846" t="s">
        <v>368</v>
      </c>
      <c r="C58" s="846" t="s">
        <v>369</v>
      </c>
      <c r="D58" s="835">
        <v>55</v>
      </c>
      <c r="E58" s="835" t="s">
        <v>1233</v>
      </c>
      <c r="F58" s="846" t="s">
        <v>371</v>
      </c>
      <c r="G58" s="846" t="s">
        <v>372</v>
      </c>
      <c r="H58" s="846" t="s">
        <v>373</v>
      </c>
      <c r="I58" s="846" t="s">
        <v>1851</v>
      </c>
      <c r="J58" s="846" t="s">
        <v>1800</v>
      </c>
      <c r="K58" s="846" t="s">
        <v>1743</v>
      </c>
      <c r="L58" s="846">
        <v>4502038</v>
      </c>
      <c r="M58" s="846" t="str">
        <f>[1]FAMILIA!$F$60</f>
        <v>Servicio de acompañamiento familiar y comunitario para la superación de la pobreza</v>
      </c>
      <c r="N58" s="846">
        <v>450203800</v>
      </c>
      <c r="O58" s="846" t="str">
        <f>[1]FAMILIA!$H$97</f>
        <v>Política pública de la mujer y equidad de género   implementada.</v>
      </c>
      <c r="P58" s="846">
        <v>1</v>
      </c>
      <c r="Q58" s="114">
        <v>1</v>
      </c>
      <c r="R58" s="951">
        <v>1</v>
      </c>
      <c r="S58" s="848"/>
      <c r="T58" s="499"/>
      <c r="U58" s="489"/>
      <c r="V58" s="467"/>
      <c r="W58" s="485"/>
      <c r="X58" s="552"/>
      <c r="Y58" s="448"/>
      <c r="Z58" s="446"/>
      <c r="AA58" s="448"/>
      <c r="AB58" s="446"/>
      <c r="AC58" s="448"/>
      <c r="AD58" s="446"/>
      <c r="AE58" s="449" t="s">
        <v>2921</v>
      </c>
      <c r="AF58" s="449" t="s">
        <v>2476</v>
      </c>
      <c r="AG58" s="449"/>
      <c r="AH58" s="448"/>
      <c r="AI58" s="842"/>
      <c r="AJ58" s="452"/>
      <c r="AK58" s="842"/>
      <c r="AL58" s="842"/>
      <c r="AM58" s="350"/>
      <c r="AN58" s="842"/>
      <c r="AO58" s="842"/>
      <c r="AP58" s="842"/>
    </row>
    <row r="59" spans="1:42" ht="127.5" customHeight="1" x14ac:dyDescent="0.25">
      <c r="A59" s="548" t="s">
        <v>292</v>
      </c>
      <c r="B59" s="846"/>
      <c r="C59" s="846"/>
      <c r="D59" s="835">
        <v>56</v>
      </c>
      <c r="E59" s="835" t="s">
        <v>1861</v>
      </c>
      <c r="F59" s="846" t="s">
        <v>1862</v>
      </c>
      <c r="G59" s="846" t="s">
        <v>1237</v>
      </c>
      <c r="H59" s="846" t="s">
        <v>378</v>
      </c>
      <c r="I59" s="846" t="s">
        <v>1863</v>
      </c>
      <c r="J59" s="846" t="s">
        <v>1800</v>
      </c>
      <c r="K59" s="846" t="s">
        <v>1743</v>
      </c>
      <c r="L59" s="846">
        <v>4502038</v>
      </c>
      <c r="M59" s="846" t="str">
        <f>[1]FAMILIA!$F$60</f>
        <v>Servicio de acompañamiento familiar y comunitario para la superación de la pobreza</v>
      </c>
      <c r="N59" s="846">
        <v>450203800</v>
      </c>
      <c r="O59" s="846" t="str">
        <f>[1]FAMILIA!$H$97</f>
        <v>Política pública de la mujer y equidad de género   implementada.</v>
      </c>
      <c r="P59" s="846">
        <v>1</v>
      </c>
      <c r="Q59" s="645" t="s">
        <v>377</v>
      </c>
      <c r="R59" s="949">
        <v>12</v>
      </c>
      <c r="S59" s="848">
        <v>12</v>
      </c>
      <c r="T59" s="565"/>
      <c r="U59" s="565"/>
      <c r="V59" s="467">
        <v>1</v>
      </c>
      <c r="W59" s="485"/>
      <c r="X59" s="578"/>
      <c r="Y59" s="448"/>
      <c r="Z59" s="446"/>
      <c r="AA59" s="448">
        <v>12</v>
      </c>
      <c r="AB59" s="446"/>
      <c r="AC59" s="448"/>
      <c r="AD59" s="446"/>
      <c r="AE59" s="449"/>
      <c r="AF59" s="449"/>
      <c r="AG59" s="449"/>
      <c r="AH59" s="844"/>
      <c r="AI59" s="491"/>
      <c r="AJ59" s="452"/>
      <c r="AK59" s="448" t="s">
        <v>3165</v>
      </c>
      <c r="AL59" s="842" t="s">
        <v>2210</v>
      </c>
      <c r="AM59" s="350"/>
      <c r="AN59" s="842"/>
      <c r="AO59" s="350"/>
      <c r="AP59" s="350"/>
    </row>
    <row r="60" spans="1:42" ht="177.75" customHeight="1" x14ac:dyDescent="0.25">
      <c r="A60" s="579" t="s">
        <v>393</v>
      </c>
      <c r="B60" s="835" t="s">
        <v>394</v>
      </c>
      <c r="C60" s="835" t="s">
        <v>1086</v>
      </c>
      <c r="D60" s="459">
        <v>57</v>
      </c>
      <c r="E60" s="846" t="s">
        <v>1869</v>
      </c>
      <c r="F60" s="846" t="s">
        <v>1870</v>
      </c>
      <c r="G60" s="846" t="s">
        <v>1871</v>
      </c>
      <c r="H60" s="846" t="s">
        <v>399</v>
      </c>
      <c r="I60" s="846" t="s">
        <v>1872</v>
      </c>
      <c r="J60" s="530" t="s">
        <v>1654</v>
      </c>
      <c r="K60" s="530" t="s">
        <v>1873</v>
      </c>
      <c r="L60" s="530">
        <v>3301087</v>
      </c>
      <c r="M60" s="530" t="s">
        <v>1874</v>
      </c>
      <c r="N60" s="530">
        <v>330108701</v>
      </c>
      <c r="O60" s="530" t="s">
        <v>1875</v>
      </c>
      <c r="P60" s="530">
        <v>18785</v>
      </c>
      <c r="Q60" s="114">
        <v>1</v>
      </c>
      <c r="R60" s="896">
        <v>1</v>
      </c>
      <c r="S60" s="785">
        <v>1</v>
      </c>
      <c r="T60" s="672">
        <v>154860160</v>
      </c>
      <c r="U60" s="672">
        <v>154860160</v>
      </c>
      <c r="V60" s="467">
        <v>1</v>
      </c>
      <c r="W60" s="776">
        <v>1</v>
      </c>
      <c r="X60" s="163">
        <v>95000000</v>
      </c>
      <c r="Y60" s="738">
        <v>1</v>
      </c>
      <c r="Z60" s="446"/>
      <c r="AA60" s="448"/>
      <c r="AB60" s="672"/>
      <c r="AC60" s="738">
        <v>1</v>
      </c>
      <c r="AD60" s="944">
        <v>59860160</v>
      </c>
      <c r="AE60" s="449" t="s">
        <v>2922</v>
      </c>
      <c r="AF60" s="449" t="s">
        <v>2923</v>
      </c>
      <c r="AG60" s="449"/>
      <c r="AH60" s="448" t="s">
        <v>2977</v>
      </c>
      <c r="AI60" s="350" t="s">
        <v>1880</v>
      </c>
      <c r="AJ60" s="452"/>
      <c r="AK60" s="842"/>
      <c r="AL60" s="842"/>
      <c r="AM60" s="350"/>
      <c r="AN60" s="842" t="s">
        <v>3146</v>
      </c>
      <c r="AO60" s="350" t="s">
        <v>1880</v>
      </c>
      <c r="AP60" s="350"/>
    </row>
    <row r="61" spans="1:42" ht="205.5" customHeight="1" x14ac:dyDescent="0.25">
      <c r="A61" s="579"/>
      <c r="B61" s="835"/>
      <c r="C61" s="835"/>
      <c r="D61" s="459">
        <v>58</v>
      </c>
      <c r="E61" s="846" t="s">
        <v>1243</v>
      </c>
      <c r="F61" s="846" t="s">
        <v>402</v>
      </c>
      <c r="G61" s="846" t="s">
        <v>403</v>
      </c>
      <c r="H61" s="846" t="s">
        <v>404</v>
      </c>
      <c r="I61" s="846" t="s">
        <v>1881</v>
      </c>
      <c r="J61" s="580" t="s">
        <v>1615</v>
      </c>
      <c r="K61" s="580" t="s">
        <v>1882</v>
      </c>
      <c r="L61" s="350">
        <v>4301037</v>
      </c>
      <c r="M61" s="580" t="s">
        <v>1883</v>
      </c>
      <c r="N61" s="581" t="s">
        <v>1884</v>
      </c>
      <c r="O61" s="580" t="s">
        <v>1885</v>
      </c>
      <c r="P61" s="842">
        <v>12</v>
      </c>
      <c r="Q61" s="114">
        <v>1</v>
      </c>
      <c r="R61" s="786">
        <v>1</v>
      </c>
      <c r="S61" s="114">
        <v>1</v>
      </c>
      <c r="T61" s="667">
        <v>365000000</v>
      </c>
      <c r="U61" s="667">
        <v>365000000</v>
      </c>
      <c r="V61" s="467">
        <v>1</v>
      </c>
      <c r="W61" s="847">
        <v>7</v>
      </c>
      <c r="X61" s="514">
        <v>65000000</v>
      </c>
      <c r="Y61" s="448"/>
      <c r="Z61" s="446"/>
      <c r="AA61" s="448">
        <v>12</v>
      </c>
      <c r="AB61" s="909">
        <v>300000000</v>
      </c>
      <c r="AC61" s="448"/>
      <c r="AD61" s="446"/>
      <c r="AE61" s="449" t="s">
        <v>2924</v>
      </c>
      <c r="AF61" s="449" t="s">
        <v>1891</v>
      </c>
      <c r="AG61" s="449"/>
      <c r="AH61" s="448"/>
      <c r="AI61" s="350"/>
      <c r="AJ61" s="452"/>
      <c r="AK61" s="448" t="s">
        <v>3049</v>
      </c>
      <c r="AL61" s="842" t="s">
        <v>1891</v>
      </c>
      <c r="AM61" s="350"/>
      <c r="AN61" s="842"/>
      <c r="AO61" s="842"/>
      <c r="AP61" s="350"/>
    </row>
    <row r="62" spans="1:42" ht="248.25" customHeight="1" x14ac:dyDescent="0.25">
      <c r="A62" s="579"/>
      <c r="B62" s="835"/>
      <c r="C62" s="835"/>
      <c r="D62" s="459">
        <v>59</v>
      </c>
      <c r="E62" s="846" t="s">
        <v>1892</v>
      </c>
      <c r="F62" s="846" t="s">
        <v>1893</v>
      </c>
      <c r="G62" s="846" t="s">
        <v>411</v>
      </c>
      <c r="H62" s="846" t="s">
        <v>412</v>
      </c>
      <c r="I62" s="846" t="s">
        <v>1894</v>
      </c>
      <c r="J62" s="530" t="s">
        <v>1654</v>
      </c>
      <c r="K62" s="530" t="s">
        <v>1873</v>
      </c>
      <c r="L62" s="530">
        <v>3301073</v>
      </c>
      <c r="M62" s="530" t="s">
        <v>1895</v>
      </c>
      <c r="N62" s="530">
        <v>330107301</v>
      </c>
      <c r="O62" s="530" t="s">
        <v>1896</v>
      </c>
      <c r="P62" s="530">
        <v>1800</v>
      </c>
      <c r="Q62" s="114">
        <v>0.9</v>
      </c>
      <c r="R62" s="785">
        <v>0.9</v>
      </c>
      <c r="S62" s="785">
        <v>1</v>
      </c>
      <c r="T62" s="945">
        <v>2126000000</v>
      </c>
      <c r="U62" s="945">
        <v>25396818</v>
      </c>
      <c r="V62" s="659"/>
      <c r="W62" s="847"/>
      <c r="X62" s="774">
        <v>1516035847</v>
      </c>
      <c r="Y62" s="448"/>
      <c r="Z62" s="446"/>
      <c r="AA62" s="448"/>
      <c r="AB62" s="446"/>
      <c r="AC62" s="738">
        <v>1</v>
      </c>
      <c r="AD62" s="944">
        <v>25396818</v>
      </c>
      <c r="AE62" s="449" t="s">
        <v>2925</v>
      </c>
      <c r="AF62" s="449" t="s">
        <v>2923</v>
      </c>
      <c r="AG62" s="449"/>
      <c r="AH62" s="448" t="s">
        <v>3003</v>
      </c>
      <c r="AI62" s="350" t="s">
        <v>1497</v>
      </c>
      <c r="AJ62" s="452"/>
      <c r="AK62" s="842"/>
      <c r="AL62" s="350"/>
      <c r="AM62" s="350"/>
      <c r="AN62" s="842" t="s">
        <v>3147</v>
      </c>
      <c r="AO62" s="350" t="s">
        <v>1880</v>
      </c>
      <c r="AP62" s="350"/>
    </row>
    <row r="63" spans="1:42" ht="153" x14ac:dyDescent="0.25">
      <c r="A63" s="579"/>
      <c r="B63" s="835"/>
      <c r="C63" s="835"/>
      <c r="D63" s="459">
        <v>60</v>
      </c>
      <c r="E63" s="846" t="s">
        <v>1900</v>
      </c>
      <c r="F63" s="846" t="s">
        <v>415</v>
      </c>
      <c r="G63" s="846" t="s">
        <v>416</v>
      </c>
      <c r="H63" s="846" t="s">
        <v>417</v>
      </c>
      <c r="I63" s="846" t="s">
        <v>1894</v>
      </c>
      <c r="J63" s="545" t="s">
        <v>1901</v>
      </c>
      <c r="K63" s="545"/>
      <c r="L63" s="545"/>
      <c r="M63" s="545"/>
      <c r="N63" s="545"/>
      <c r="O63" s="545"/>
      <c r="P63" s="545"/>
      <c r="Q63" s="649" t="s">
        <v>416</v>
      </c>
      <c r="R63" s="948">
        <v>1</v>
      </c>
      <c r="S63" s="511">
        <v>1</v>
      </c>
      <c r="T63" s="774">
        <v>1916035847</v>
      </c>
      <c r="U63" s="718">
        <v>2000000</v>
      </c>
      <c r="V63" s="467">
        <v>1</v>
      </c>
      <c r="W63" s="847"/>
      <c r="X63" s="774">
        <v>1516035847</v>
      </c>
      <c r="Y63" s="448"/>
      <c r="Z63" s="446"/>
      <c r="AA63" s="448"/>
      <c r="AB63" s="446"/>
      <c r="AC63" s="448">
        <v>1</v>
      </c>
      <c r="AD63" s="446">
        <v>2000000</v>
      </c>
      <c r="AE63" s="486" t="s">
        <v>2925</v>
      </c>
      <c r="AF63" s="463" t="s">
        <v>2923</v>
      </c>
      <c r="AG63" s="463"/>
      <c r="AH63" s="448" t="s">
        <v>3002</v>
      </c>
      <c r="AI63" s="350"/>
      <c r="AJ63" s="452"/>
      <c r="AK63" s="842"/>
      <c r="AL63" s="842"/>
      <c r="AM63" s="350"/>
      <c r="AN63" s="842" t="s">
        <v>3188</v>
      </c>
      <c r="AO63" s="350" t="s">
        <v>1497</v>
      </c>
      <c r="AP63" s="350"/>
    </row>
    <row r="64" spans="1:42" ht="219" customHeight="1" x14ac:dyDescent="0.25">
      <c r="A64" s="579"/>
      <c r="B64" s="835"/>
      <c r="C64" s="835" t="s">
        <v>418</v>
      </c>
      <c r="D64" s="459">
        <v>61</v>
      </c>
      <c r="E64" s="846" t="s">
        <v>1902</v>
      </c>
      <c r="F64" s="846" t="s">
        <v>420</v>
      </c>
      <c r="G64" s="846" t="s">
        <v>421</v>
      </c>
      <c r="H64" s="846" t="s">
        <v>422</v>
      </c>
      <c r="I64" s="846" t="s">
        <v>1903</v>
      </c>
      <c r="J64" s="549" t="s">
        <v>1810</v>
      </c>
      <c r="K64" s="549" t="s">
        <v>1811</v>
      </c>
      <c r="L64" s="549">
        <v>4501024</v>
      </c>
      <c r="M64" s="549" t="s">
        <v>1812</v>
      </c>
      <c r="N64" s="549" t="s">
        <v>1813</v>
      </c>
      <c r="O64" s="549" t="s">
        <v>1814</v>
      </c>
      <c r="P64" s="549">
        <v>10</v>
      </c>
      <c r="Q64" s="838">
        <v>10</v>
      </c>
      <c r="R64" s="948">
        <v>1</v>
      </c>
      <c r="S64" s="841"/>
      <c r="T64" s="583"/>
      <c r="U64" s="549"/>
      <c r="V64" s="467"/>
      <c r="W64" s="448"/>
      <c r="X64" s="549"/>
      <c r="Y64" s="448"/>
      <c r="Z64" s="446"/>
      <c r="AA64" s="448"/>
      <c r="AB64" s="446"/>
      <c r="AC64" s="448"/>
      <c r="AD64" s="446"/>
      <c r="AE64" s="474"/>
      <c r="AF64" s="449"/>
      <c r="AG64" s="449"/>
      <c r="AH64" s="844"/>
      <c r="AI64" s="491"/>
      <c r="AJ64" s="452"/>
      <c r="AK64" s="842"/>
      <c r="AL64" s="842"/>
      <c r="AM64" s="350"/>
      <c r="AN64" s="842" t="s">
        <v>3122</v>
      </c>
      <c r="AO64" s="842" t="s">
        <v>2317</v>
      </c>
      <c r="AP64" s="350"/>
    </row>
    <row r="65" spans="1:42" ht="102" x14ac:dyDescent="0.25">
      <c r="A65" s="579"/>
      <c r="B65" s="835"/>
      <c r="C65" s="835"/>
      <c r="D65" s="835">
        <v>62</v>
      </c>
      <c r="E65" s="846" t="s">
        <v>426</v>
      </c>
      <c r="F65" s="846" t="s">
        <v>427</v>
      </c>
      <c r="G65" s="846" t="s">
        <v>428</v>
      </c>
      <c r="H65" s="846" t="s">
        <v>429</v>
      </c>
      <c r="I65" s="846" t="s">
        <v>1914</v>
      </c>
      <c r="J65" s="545"/>
      <c r="K65" s="545"/>
      <c r="L65" s="545"/>
      <c r="M65" s="545"/>
      <c r="N65" s="545"/>
      <c r="O65" s="545"/>
      <c r="P65" s="545"/>
      <c r="Q65" s="114">
        <v>0.9</v>
      </c>
      <c r="R65" s="948">
        <v>1</v>
      </c>
      <c r="S65" s="848">
        <v>1</v>
      </c>
      <c r="T65" s="841"/>
      <c r="U65" s="461"/>
      <c r="V65" s="467">
        <v>1</v>
      </c>
      <c r="W65" s="847"/>
      <c r="X65" s="446"/>
      <c r="Y65" s="448"/>
      <c r="Z65" s="446"/>
      <c r="AA65" s="448"/>
      <c r="AB65" s="446"/>
      <c r="AC65" s="448"/>
      <c r="AD65" s="446"/>
      <c r="AE65" s="474"/>
      <c r="AF65" s="449"/>
      <c r="AG65" s="449"/>
      <c r="AH65" s="438"/>
      <c r="AI65" s="350"/>
      <c r="AJ65" s="464"/>
      <c r="AK65" s="842"/>
      <c r="AL65" s="842"/>
      <c r="AM65" s="350"/>
      <c r="AN65" s="842" t="s">
        <v>3167</v>
      </c>
      <c r="AO65" s="842" t="s">
        <v>2210</v>
      </c>
      <c r="AP65" s="350"/>
    </row>
    <row r="66" spans="1:42" ht="164.25" customHeight="1" x14ac:dyDescent="0.25">
      <c r="A66" s="579"/>
      <c r="B66" s="835"/>
      <c r="C66" s="835"/>
      <c r="D66" s="459">
        <v>63</v>
      </c>
      <c r="E66" s="846" t="s">
        <v>431</v>
      </c>
      <c r="F66" s="846" t="s">
        <v>432</v>
      </c>
      <c r="G66" s="846" t="s">
        <v>433</v>
      </c>
      <c r="H66" s="846" t="s">
        <v>434</v>
      </c>
      <c r="I66" s="846" t="s">
        <v>1917</v>
      </c>
      <c r="J66" s="500" t="s">
        <v>1615</v>
      </c>
      <c r="K66" s="500" t="s">
        <v>1918</v>
      </c>
      <c r="L66" s="500" t="s">
        <v>1919</v>
      </c>
      <c r="M66" s="500" t="s">
        <v>1920</v>
      </c>
      <c r="N66" s="500" t="s">
        <v>1921</v>
      </c>
      <c r="O66" s="500"/>
      <c r="P66" s="500">
        <v>48</v>
      </c>
      <c r="Q66" s="838">
        <v>0</v>
      </c>
      <c r="R66" s="949">
        <v>1</v>
      </c>
      <c r="S66" s="841">
        <v>9</v>
      </c>
      <c r="T66" s="774">
        <v>33163826</v>
      </c>
      <c r="U66" s="774">
        <v>19500000</v>
      </c>
      <c r="V66" s="467">
        <v>1</v>
      </c>
      <c r="W66" s="448">
        <v>1</v>
      </c>
      <c r="X66" s="774">
        <v>7000000</v>
      </c>
      <c r="Y66" s="448"/>
      <c r="Z66" s="446"/>
      <c r="AA66" s="448"/>
      <c r="AB66" s="672"/>
      <c r="AC66" s="448">
        <v>8</v>
      </c>
      <c r="AD66" s="944">
        <v>12500000</v>
      </c>
      <c r="AE66" s="474" t="s">
        <v>2926</v>
      </c>
      <c r="AF66" s="449" t="s">
        <v>2927</v>
      </c>
      <c r="AG66" s="449"/>
      <c r="AH66" s="844" t="s">
        <v>3019</v>
      </c>
      <c r="AI66" s="850" t="s">
        <v>2051</v>
      </c>
      <c r="AJ66" s="452"/>
      <c r="AK66" s="842" t="s">
        <v>3050</v>
      </c>
      <c r="AL66" s="842" t="s">
        <v>1880</v>
      </c>
      <c r="AM66" s="350"/>
      <c r="AN66" s="842"/>
      <c r="AO66" s="350"/>
      <c r="AP66" s="350"/>
    </row>
    <row r="67" spans="1:42" ht="148.5" customHeight="1" x14ac:dyDescent="0.25">
      <c r="A67" s="579"/>
      <c r="B67" s="835"/>
      <c r="C67" s="835"/>
      <c r="D67" s="835">
        <v>64</v>
      </c>
      <c r="E67" s="846" t="s">
        <v>436</v>
      </c>
      <c r="F67" s="846" t="s">
        <v>437</v>
      </c>
      <c r="G67" s="846" t="s">
        <v>438</v>
      </c>
      <c r="H67" s="846" t="s">
        <v>439</v>
      </c>
      <c r="I67" s="846" t="s">
        <v>1925</v>
      </c>
      <c r="J67" s="585"/>
      <c r="K67" s="585"/>
      <c r="L67" s="585"/>
      <c r="M67" s="586"/>
      <c r="N67" s="586"/>
      <c r="O67" s="586"/>
      <c r="P67" s="586"/>
      <c r="Q67" s="650">
        <v>0.5</v>
      </c>
      <c r="R67" s="788">
        <v>0.5</v>
      </c>
      <c r="S67" s="841"/>
      <c r="T67" s="841"/>
      <c r="U67" s="461"/>
      <c r="V67" s="467"/>
      <c r="W67" s="448"/>
      <c r="X67" s="446"/>
      <c r="Y67" s="448"/>
      <c r="Z67" s="446"/>
      <c r="AA67" s="448"/>
      <c r="AB67" s="446"/>
      <c r="AC67" s="448"/>
      <c r="AD67" s="446"/>
      <c r="AE67" s="474"/>
      <c r="AF67" s="449"/>
      <c r="AG67" s="449"/>
      <c r="AH67" s="448"/>
      <c r="AI67" s="350"/>
      <c r="AJ67" s="464"/>
      <c r="AK67" s="842"/>
      <c r="AL67" s="842"/>
      <c r="AM67" s="350"/>
      <c r="AN67" s="842" t="s">
        <v>3123</v>
      </c>
      <c r="AO67" s="842" t="s">
        <v>2317</v>
      </c>
      <c r="AP67" s="350"/>
    </row>
    <row r="68" spans="1:42" ht="127.5" x14ac:dyDescent="0.25">
      <c r="A68" s="579"/>
      <c r="B68" s="835"/>
      <c r="C68" s="835"/>
      <c r="D68" s="835">
        <v>65</v>
      </c>
      <c r="E68" s="846" t="s">
        <v>1933</v>
      </c>
      <c r="F68" s="846" t="s">
        <v>1934</v>
      </c>
      <c r="G68" s="846" t="s">
        <v>1935</v>
      </c>
      <c r="H68" s="846" t="s">
        <v>446</v>
      </c>
      <c r="I68" s="846" t="s">
        <v>1936</v>
      </c>
      <c r="J68" s="586"/>
      <c r="K68" s="586"/>
      <c r="L68" s="585"/>
      <c r="M68" s="585"/>
      <c r="N68" s="585"/>
      <c r="O68" s="585"/>
      <c r="P68" s="585"/>
      <c r="Q68" s="114">
        <v>0.9</v>
      </c>
      <c r="R68" s="785">
        <v>0.9</v>
      </c>
      <c r="S68" s="785">
        <v>1</v>
      </c>
      <c r="T68" s="841">
        <v>1065000</v>
      </c>
      <c r="U68" s="461">
        <v>1065000</v>
      </c>
      <c r="V68" s="660">
        <v>1</v>
      </c>
      <c r="W68" s="847"/>
      <c r="X68" s="446"/>
      <c r="Y68" s="448"/>
      <c r="Z68" s="446"/>
      <c r="AA68" s="738">
        <v>1</v>
      </c>
      <c r="AB68" s="446">
        <v>1065000</v>
      </c>
      <c r="AC68" s="448"/>
      <c r="AD68" s="446"/>
      <c r="AE68" s="474"/>
      <c r="AF68" s="449"/>
      <c r="AG68" s="449"/>
      <c r="AH68" s="448"/>
      <c r="AI68" s="350"/>
      <c r="AJ68" s="464"/>
      <c r="AK68" s="842" t="s">
        <v>3091</v>
      </c>
      <c r="AL68" s="842" t="s">
        <v>3086</v>
      </c>
      <c r="AM68" s="350"/>
      <c r="AN68" s="842" t="s">
        <v>3191</v>
      </c>
      <c r="AO68" s="842" t="s">
        <v>3192</v>
      </c>
      <c r="AP68" s="350"/>
    </row>
    <row r="69" spans="1:42" ht="114.75" customHeight="1" x14ac:dyDescent="0.25">
      <c r="A69" s="579"/>
      <c r="B69" s="835" t="s">
        <v>448</v>
      </c>
      <c r="C69" s="835" t="s">
        <v>449</v>
      </c>
      <c r="D69" s="835">
        <v>66</v>
      </c>
      <c r="E69" s="846" t="s">
        <v>450</v>
      </c>
      <c r="F69" s="846" t="s">
        <v>451</v>
      </c>
      <c r="G69" s="846" t="s">
        <v>452</v>
      </c>
      <c r="H69" s="846" t="s">
        <v>453</v>
      </c>
      <c r="I69" s="846" t="s">
        <v>1940</v>
      </c>
      <c r="J69" s="586"/>
      <c r="K69" s="586"/>
      <c r="L69" s="585"/>
      <c r="M69" s="585"/>
      <c r="N69" s="585"/>
      <c r="O69" s="585"/>
      <c r="P69" s="585"/>
      <c r="Q69" s="114">
        <v>1</v>
      </c>
      <c r="R69" s="785">
        <v>1</v>
      </c>
      <c r="S69" s="785">
        <v>1</v>
      </c>
      <c r="T69" s="841"/>
      <c r="U69" s="163"/>
      <c r="V69" s="503">
        <v>1</v>
      </c>
      <c r="W69" s="448">
        <v>100</v>
      </c>
      <c r="X69" s="386"/>
      <c r="Y69" s="448"/>
      <c r="Z69" s="446"/>
      <c r="AA69" s="448"/>
      <c r="AB69" s="446"/>
      <c r="AC69" s="448"/>
      <c r="AD69" s="446"/>
      <c r="AE69" s="474" t="s">
        <v>2928</v>
      </c>
      <c r="AF69" s="463" t="s">
        <v>2929</v>
      </c>
      <c r="AG69" s="463"/>
      <c r="AH69" s="448"/>
      <c r="AI69" s="842"/>
      <c r="AJ69" s="452"/>
      <c r="AK69" s="842"/>
      <c r="AL69" s="842"/>
      <c r="AM69" s="350"/>
      <c r="AN69" s="842"/>
      <c r="AO69" s="350"/>
      <c r="AP69" s="350"/>
    </row>
    <row r="70" spans="1:42" ht="89.25" customHeight="1" x14ac:dyDescent="0.25">
      <c r="A70" s="579"/>
      <c r="B70" s="835"/>
      <c r="C70" s="835"/>
      <c r="D70" s="835">
        <v>67</v>
      </c>
      <c r="E70" s="846" t="s">
        <v>456</v>
      </c>
      <c r="F70" s="846" t="s">
        <v>457</v>
      </c>
      <c r="G70" s="846" t="s">
        <v>458</v>
      </c>
      <c r="H70" s="846" t="s">
        <v>459</v>
      </c>
      <c r="I70" s="846" t="s">
        <v>1944</v>
      </c>
      <c r="J70" s="586"/>
      <c r="K70" s="586"/>
      <c r="L70" s="585"/>
      <c r="M70" s="585"/>
      <c r="N70" s="585"/>
      <c r="O70" s="585"/>
      <c r="P70" s="585"/>
      <c r="Q70" s="838">
        <v>6</v>
      </c>
      <c r="R70" s="948">
        <v>0</v>
      </c>
      <c r="S70" s="848"/>
      <c r="T70" s="841"/>
      <c r="U70" s="489"/>
      <c r="V70" s="467"/>
      <c r="W70" s="485"/>
      <c r="X70" s="552"/>
      <c r="Y70" s="448"/>
      <c r="Z70" s="446"/>
      <c r="AA70" s="448"/>
      <c r="AB70" s="446"/>
      <c r="AC70" s="448"/>
      <c r="AD70" s="446"/>
      <c r="AE70" s="449"/>
      <c r="AF70" s="463"/>
      <c r="AG70" s="463"/>
      <c r="AH70" s="448" t="s">
        <v>3031</v>
      </c>
      <c r="AI70" s="350" t="s">
        <v>2970</v>
      </c>
      <c r="AJ70" s="464"/>
      <c r="AK70" s="842"/>
      <c r="AL70" s="350"/>
      <c r="AM70" s="350"/>
      <c r="AN70" s="350"/>
      <c r="AO70" s="350"/>
      <c r="AP70" s="350"/>
    </row>
    <row r="71" spans="1:42" ht="155.25" customHeight="1" x14ac:dyDescent="0.25">
      <c r="A71" s="579"/>
      <c r="B71" s="835"/>
      <c r="C71" s="835"/>
      <c r="D71" s="459">
        <v>68</v>
      </c>
      <c r="E71" s="846" t="s">
        <v>461</v>
      </c>
      <c r="F71" s="846" t="s">
        <v>462</v>
      </c>
      <c r="G71" s="846" t="s">
        <v>463</v>
      </c>
      <c r="H71" s="846" t="s">
        <v>464</v>
      </c>
      <c r="I71" s="846" t="s">
        <v>1947</v>
      </c>
      <c r="J71" s="549" t="s">
        <v>1948</v>
      </c>
      <c r="K71" s="549" t="s">
        <v>1949</v>
      </c>
      <c r="L71" s="549">
        <v>4101023</v>
      </c>
      <c r="M71" s="549" t="s">
        <v>1950</v>
      </c>
      <c r="N71" s="549" t="s">
        <v>1951</v>
      </c>
      <c r="O71" s="549" t="s">
        <v>1952</v>
      </c>
      <c r="P71" s="549">
        <v>2500</v>
      </c>
      <c r="Q71" s="114">
        <v>1</v>
      </c>
      <c r="R71" s="948">
        <v>1</v>
      </c>
      <c r="S71" s="948">
        <v>4</v>
      </c>
      <c r="T71" s="569"/>
      <c r="U71" s="569"/>
      <c r="V71" s="467">
        <v>1</v>
      </c>
      <c r="W71" s="847"/>
      <c r="X71" s="569"/>
      <c r="Y71" s="448"/>
      <c r="Z71" s="569"/>
      <c r="AA71" s="448">
        <v>4</v>
      </c>
      <c r="AB71" s="446"/>
      <c r="AC71" s="448"/>
      <c r="AD71" s="446"/>
      <c r="AE71" s="474"/>
      <c r="AF71" s="449"/>
      <c r="AG71" s="449"/>
      <c r="AH71" s="844" t="s">
        <v>2978</v>
      </c>
      <c r="AI71" s="491" t="s">
        <v>1653</v>
      </c>
      <c r="AJ71" s="452"/>
      <c r="AK71" s="842" t="s">
        <v>3062</v>
      </c>
      <c r="AL71" s="842" t="s">
        <v>1756</v>
      </c>
      <c r="AM71" s="350"/>
      <c r="AN71" s="842" t="s">
        <v>3124</v>
      </c>
      <c r="AO71" s="842" t="s">
        <v>2317</v>
      </c>
      <c r="AP71" s="350"/>
    </row>
    <row r="72" spans="1:42" ht="177.75" customHeight="1" x14ac:dyDescent="0.25">
      <c r="A72" s="579"/>
      <c r="B72" s="835"/>
      <c r="C72" s="835" t="s">
        <v>466</v>
      </c>
      <c r="D72" s="459">
        <v>69</v>
      </c>
      <c r="E72" s="846" t="s">
        <v>467</v>
      </c>
      <c r="F72" s="846" t="s">
        <v>468</v>
      </c>
      <c r="G72" s="846" t="s">
        <v>469</v>
      </c>
      <c r="H72" s="846" t="s">
        <v>470</v>
      </c>
      <c r="I72" s="846" t="s">
        <v>1960</v>
      </c>
      <c r="J72" s="549" t="s">
        <v>1811</v>
      </c>
      <c r="K72" s="549">
        <v>4501024</v>
      </c>
      <c r="L72" s="549" t="s">
        <v>1812</v>
      </c>
      <c r="M72" s="549" t="s">
        <v>1813</v>
      </c>
      <c r="N72" s="549" t="s">
        <v>1814</v>
      </c>
      <c r="O72" s="549">
        <v>10</v>
      </c>
      <c r="P72" s="549">
        <v>10</v>
      </c>
      <c r="Q72" s="114">
        <v>0.5</v>
      </c>
      <c r="R72" s="948">
        <v>12</v>
      </c>
      <c r="S72" s="889">
        <v>1</v>
      </c>
      <c r="T72" s="651"/>
      <c r="U72" s="651"/>
      <c r="V72" s="467">
        <v>8.3299999999999999E-2</v>
      </c>
      <c r="W72" s="483"/>
      <c r="X72" s="569"/>
      <c r="Y72" s="448"/>
      <c r="Z72" s="446"/>
      <c r="AA72" s="448"/>
      <c r="AB72" s="446"/>
      <c r="AC72" s="448">
        <v>1</v>
      </c>
      <c r="AD72" s="446"/>
      <c r="AE72" s="474"/>
      <c r="AF72" s="449"/>
      <c r="AG72" s="449"/>
      <c r="AH72" s="844" t="s">
        <v>2978</v>
      </c>
      <c r="AI72" s="491" t="s">
        <v>1653</v>
      </c>
      <c r="AJ72" s="464"/>
      <c r="AK72" s="842"/>
      <c r="AL72" s="842"/>
      <c r="AM72" s="350"/>
      <c r="AN72" s="842" t="s">
        <v>3125</v>
      </c>
      <c r="AO72" s="842" t="s">
        <v>2317</v>
      </c>
      <c r="AP72" s="350"/>
    </row>
    <row r="73" spans="1:42" ht="185.25" customHeight="1" x14ac:dyDescent="0.25">
      <c r="A73" s="579"/>
      <c r="B73" s="835"/>
      <c r="C73" s="835"/>
      <c r="D73" s="835">
        <v>70</v>
      </c>
      <c r="E73" s="846" t="s">
        <v>472</v>
      </c>
      <c r="F73" s="846" t="s">
        <v>473</v>
      </c>
      <c r="G73" s="846" t="s">
        <v>474</v>
      </c>
      <c r="H73" s="846" t="s">
        <v>475</v>
      </c>
      <c r="I73" s="846" t="s">
        <v>476</v>
      </c>
      <c r="J73" s="589"/>
      <c r="K73" s="590"/>
      <c r="L73" s="590"/>
      <c r="M73" s="585"/>
      <c r="N73" s="585"/>
      <c r="O73" s="585"/>
      <c r="P73" s="585"/>
      <c r="Q73" s="114">
        <v>0.8</v>
      </c>
      <c r="R73" s="948">
        <v>1</v>
      </c>
      <c r="S73" s="889">
        <v>3</v>
      </c>
      <c r="T73" s="841"/>
      <c r="U73" s="489"/>
      <c r="V73" s="938">
        <v>1</v>
      </c>
      <c r="W73" s="847"/>
      <c r="X73" s="446"/>
      <c r="Y73" s="448">
        <v>1</v>
      </c>
      <c r="Z73" s="446"/>
      <c r="AA73" s="448"/>
      <c r="AB73" s="446"/>
      <c r="AC73" s="448">
        <v>3</v>
      </c>
      <c r="AD73" s="446"/>
      <c r="AE73" s="449"/>
      <c r="AF73" s="449"/>
      <c r="AG73" s="449"/>
      <c r="AH73" s="448" t="s">
        <v>2979</v>
      </c>
      <c r="AI73" s="842" t="s">
        <v>2980</v>
      </c>
      <c r="AJ73" s="452"/>
      <c r="AK73" s="842"/>
      <c r="AL73" s="842"/>
      <c r="AM73" s="350"/>
      <c r="AN73" s="580" t="s">
        <v>3126</v>
      </c>
      <c r="AO73" s="842" t="s">
        <v>3127</v>
      </c>
      <c r="AP73" s="842"/>
    </row>
    <row r="74" spans="1:42" ht="105" x14ac:dyDescent="0.25">
      <c r="A74" s="579"/>
      <c r="B74" s="835"/>
      <c r="C74" s="835"/>
      <c r="D74" s="835">
        <v>71</v>
      </c>
      <c r="E74" s="846" t="s">
        <v>477</v>
      </c>
      <c r="F74" s="846" t="s">
        <v>478</v>
      </c>
      <c r="G74" s="846" t="s">
        <v>479</v>
      </c>
      <c r="H74" s="846" t="s">
        <v>480</v>
      </c>
      <c r="I74" s="846" t="s">
        <v>1983</v>
      </c>
      <c r="J74" s="589"/>
      <c r="K74" s="590"/>
      <c r="L74" s="590"/>
      <c r="M74" s="585"/>
      <c r="N74" s="585"/>
      <c r="O74" s="585"/>
      <c r="P74" s="585"/>
      <c r="Q74" s="114">
        <v>0.8</v>
      </c>
      <c r="R74" s="785">
        <v>0.8</v>
      </c>
      <c r="S74" s="841"/>
      <c r="T74" s="841"/>
      <c r="U74" s="163"/>
      <c r="V74" s="467"/>
      <c r="W74" s="448"/>
      <c r="X74" s="386"/>
      <c r="Y74" s="448"/>
      <c r="Z74" s="446"/>
      <c r="AA74" s="448"/>
      <c r="AB74" s="446"/>
      <c r="AC74" s="448"/>
      <c r="AD74" s="446"/>
      <c r="AE74" s="449" t="s">
        <v>2930</v>
      </c>
      <c r="AF74" s="449" t="s">
        <v>1756</v>
      </c>
      <c r="AG74" s="449"/>
      <c r="AH74" s="844" t="s">
        <v>2981</v>
      </c>
      <c r="AI74" s="491" t="s">
        <v>2982</v>
      </c>
      <c r="AJ74" s="452"/>
      <c r="AK74" s="842"/>
      <c r="AL74" s="842"/>
      <c r="AM74" s="350"/>
      <c r="AN74" s="842" t="s">
        <v>3128</v>
      </c>
      <c r="AO74" s="842" t="s">
        <v>2317</v>
      </c>
      <c r="AP74" s="350"/>
    </row>
    <row r="75" spans="1:42" ht="132" customHeight="1" x14ac:dyDescent="0.25">
      <c r="A75" s="579"/>
      <c r="B75" s="835"/>
      <c r="C75" s="835"/>
      <c r="D75" s="835">
        <v>72</v>
      </c>
      <c r="E75" s="846" t="s">
        <v>483</v>
      </c>
      <c r="F75" s="846" t="s">
        <v>484</v>
      </c>
      <c r="G75" s="846" t="s">
        <v>485</v>
      </c>
      <c r="H75" s="846" t="s">
        <v>486</v>
      </c>
      <c r="I75" s="846" t="s">
        <v>1992</v>
      </c>
      <c r="J75" s="549" t="s">
        <v>1519</v>
      </c>
      <c r="K75" s="549" t="s">
        <v>1993</v>
      </c>
      <c r="L75" s="549">
        <v>4501001</v>
      </c>
      <c r="M75" s="549" t="s">
        <v>1994</v>
      </c>
      <c r="N75" s="549">
        <v>450100100</v>
      </c>
      <c r="O75" s="549" t="s">
        <v>1995</v>
      </c>
      <c r="P75" s="549">
        <v>12</v>
      </c>
      <c r="Q75" s="114">
        <v>0.95</v>
      </c>
      <c r="R75" s="948">
        <v>1</v>
      </c>
      <c r="S75" s="483">
        <v>0</v>
      </c>
      <c r="T75" s="853">
        <v>9600000</v>
      </c>
      <c r="U75" s="853">
        <v>3200000</v>
      </c>
      <c r="V75" s="467">
        <v>0</v>
      </c>
      <c r="W75" s="847"/>
      <c r="X75" s="591">
        <v>3200000</v>
      </c>
      <c r="Y75" s="448"/>
      <c r="Z75" s="446"/>
      <c r="AA75" s="448"/>
      <c r="AB75" s="446"/>
      <c r="AC75" s="448">
        <v>1</v>
      </c>
      <c r="AD75" s="446"/>
      <c r="AE75" s="474" t="s">
        <v>2931</v>
      </c>
      <c r="AF75" s="449" t="s">
        <v>1756</v>
      </c>
      <c r="AG75" s="449"/>
      <c r="AH75" s="844" t="s">
        <v>2978</v>
      </c>
      <c r="AI75" s="491" t="s">
        <v>1653</v>
      </c>
      <c r="AJ75" s="452"/>
      <c r="AK75" s="842"/>
      <c r="AL75" s="842"/>
      <c r="AM75" s="350"/>
      <c r="AN75" s="842" t="s">
        <v>3129</v>
      </c>
      <c r="AO75" s="842" t="s">
        <v>2317</v>
      </c>
      <c r="AP75" s="350"/>
    </row>
    <row r="76" spans="1:42" ht="215.25" customHeight="1" x14ac:dyDescent="0.25">
      <c r="A76" s="579"/>
      <c r="B76" s="835"/>
      <c r="C76" s="835"/>
      <c r="D76" s="459">
        <v>73</v>
      </c>
      <c r="E76" s="846" t="s">
        <v>1260</v>
      </c>
      <c r="F76" s="846" t="s">
        <v>489</v>
      </c>
      <c r="G76" s="846" t="s">
        <v>490</v>
      </c>
      <c r="H76" s="846" t="s">
        <v>491</v>
      </c>
      <c r="I76" s="846" t="s">
        <v>2003</v>
      </c>
      <c r="J76" s="842" t="s">
        <v>1615</v>
      </c>
      <c r="K76" s="842" t="s">
        <v>1949</v>
      </c>
      <c r="L76" s="842" t="s">
        <v>2004</v>
      </c>
      <c r="M76" s="842" t="s">
        <v>2005</v>
      </c>
      <c r="N76" s="842" t="s">
        <v>2006</v>
      </c>
      <c r="O76" s="522" t="s">
        <v>1704</v>
      </c>
      <c r="P76" s="842">
        <v>48</v>
      </c>
      <c r="Q76" s="114">
        <v>0.9</v>
      </c>
      <c r="R76" s="951">
        <v>0.9</v>
      </c>
      <c r="S76" s="592">
        <v>0.38</v>
      </c>
      <c r="T76" s="775">
        <v>9600000</v>
      </c>
      <c r="U76" s="775">
        <v>3200000</v>
      </c>
      <c r="V76" s="467">
        <v>0.38</v>
      </c>
      <c r="W76" s="776">
        <v>0.22</v>
      </c>
      <c r="X76" s="775">
        <v>3200000</v>
      </c>
      <c r="Y76" s="738">
        <v>0.08</v>
      </c>
      <c r="Z76" s="775">
        <v>6400000</v>
      </c>
      <c r="AA76" s="738">
        <v>0.08</v>
      </c>
      <c r="AB76" s="446"/>
      <c r="AC76" s="448"/>
      <c r="AD76" s="446"/>
      <c r="AE76" s="486" t="s">
        <v>2932</v>
      </c>
      <c r="AF76" s="449" t="s">
        <v>1756</v>
      </c>
      <c r="AG76" s="449"/>
      <c r="AH76" s="486" t="s">
        <v>2983</v>
      </c>
      <c r="AI76" s="449" t="s">
        <v>1756</v>
      </c>
      <c r="AJ76" s="593"/>
      <c r="AK76" s="842" t="s">
        <v>3063</v>
      </c>
      <c r="AL76" s="842" t="s">
        <v>1756</v>
      </c>
      <c r="AM76" s="350"/>
      <c r="AN76" s="842" t="s">
        <v>3130</v>
      </c>
      <c r="AO76" s="842" t="s">
        <v>2317</v>
      </c>
      <c r="AP76" s="350"/>
    </row>
    <row r="77" spans="1:42" ht="148.5" customHeight="1" x14ac:dyDescent="0.25">
      <c r="A77" s="594" t="s">
        <v>495</v>
      </c>
      <c r="B77" s="835" t="s">
        <v>496</v>
      </c>
      <c r="C77" s="835" t="s">
        <v>497</v>
      </c>
      <c r="D77" s="835">
        <v>74</v>
      </c>
      <c r="E77" s="846" t="s">
        <v>1262</v>
      </c>
      <c r="F77" s="846" t="s">
        <v>1263</v>
      </c>
      <c r="G77" s="846" t="s">
        <v>500</v>
      </c>
      <c r="H77" s="846" t="s">
        <v>501</v>
      </c>
      <c r="I77" s="846" t="s">
        <v>2015</v>
      </c>
      <c r="J77" s="549" t="s">
        <v>1519</v>
      </c>
      <c r="K77" s="549" t="s">
        <v>1993</v>
      </c>
      <c r="L77" s="549">
        <v>4501001</v>
      </c>
      <c r="M77" s="549" t="s">
        <v>1994</v>
      </c>
      <c r="N77" s="549">
        <v>450100100</v>
      </c>
      <c r="O77" s="549" t="s">
        <v>1995</v>
      </c>
      <c r="P77" s="549">
        <v>12</v>
      </c>
      <c r="Q77" s="114">
        <v>0.9</v>
      </c>
      <c r="R77" s="948">
        <v>1</v>
      </c>
      <c r="S77" s="841">
        <v>100</v>
      </c>
      <c r="T77" s="854">
        <v>9600000</v>
      </c>
      <c r="U77" s="595">
        <v>8000000</v>
      </c>
      <c r="V77" s="467">
        <v>1</v>
      </c>
      <c r="W77" s="448">
        <v>100</v>
      </c>
      <c r="X77" s="595"/>
      <c r="Y77" s="448">
        <v>3</v>
      </c>
      <c r="Z77" s="446">
        <v>6400000</v>
      </c>
      <c r="AA77" s="448">
        <v>4</v>
      </c>
      <c r="AB77" s="446">
        <v>8000000</v>
      </c>
      <c r="AC77" s="448"/>
      <c r="AD77" s="446"/>
      <c r="AE77" s="474" t="s">
        <v>2933</v>
      </c>
      <c r="AF77" s="449" t="s">
        <v>2934</v>
      </c>
      <c r="AG77" s="449"/>
      <c r="AH77" s="448" t="s">
        <v>2984</v>
      </c>
      <c r="AI77" s="842" t="s">
        <v>1756</v>
      </c>
      <c r="AJ77" s="452"/>
      <c r="AK77" s="842" t="s">
        <v>3064</v>
      </c>
      <c r="AL77" s="842"/>
      <c r="AM77" s="350"/>
      <c r="AN77" s="937" t="s">
        <v>3193</v>
      </c>
      <c r="AO77" s="937" t="s">
        <v>3192</v>
      </c>
      <c r="AP77" s="350"/>
    </row>
    <row r="78" spans="1:42" ht="135" customHeight="1" x14ac:dyDescent="0.25">
      <c r="A78" s="594"/>
      <c r="B78" s="835"/>
      <c r="C78" s="835"/>
      <c r="D78" s="835">
        <v>75</v>
      </c>
      <c r="E78" s="846" t="s">
        <v>503</v>
      </c>
      <c r="F78" s="846" t="s">
        <v>504</v>
      </c>
      <c r="G78" s="846" t="s">
        <v>505</v>
      </c>
      <c r="H78" s="846" t="s">
        <v>506</v>
      </c>
      <c r="I78" s="846" t="s">
        <v>2022</v>
      </c>
      <c r="J78" s="560" t="s">
        <v>1519</v>
      </c>
      <c r="K78" s="560" t="s">
        <v>1993</v>
      </c>
      <c r="L78" s="549">
        <v>4501001</v>
      </c>
      <c r="M78" s="560" t="s">
        <v>1994</v>
      </c>
      <c r="N78" s="549">
        <v>450100100</v>
      </c>
      <c r="O78" s="560" t="s">
        <v>1995</v>
      </c>
      <c r="P78" s="549">
        <v>12</v>
      </c>
      <c r="Q78" s="838" t="s">
        <v>505</v>
      </c>
      <c r="R78" s="949">
        <v>1</v>
      </c>
      <c r="S78" s="483"/>
      <c r="T78" s="446"/>
      <c r="U78" s="446"/>
      <c r="V78" s="467"/>
      <c r="W78" s="847"/>
      <c r="X78" s="446"/>
      <c r="Y78" s="448"/>
      <c r="Z78" s="446"/>
      <c r="AA78" s="448"/>
      <c r="AB78" s="446"/>
      <c r="AC78" s="448"/>
      <c r="AD78" s="446"/>
      <c r="AE78" s="474"/>
      <c r="AF78" s="449"/>
      <c r="AG78" s="449"/>
      <c r="AH78" s="448"/>
      <c r="AI78" s="842"/>
      <c r="AJ78" s="452"/>
      <c r="AK78" s="842"/>
      <c r="AL78" s="842"/>
      <c r="AM78" s="350"/>
      <c r="AN78" s="937" t="s">
        <v>3130</v>
      </c>
      <c r="AO78" s="937" t="s">
        <v>2317</v>
      </c>
      <c r="AP78" s="350"/>
    </row>
    <row r="79" spans="1:42" ht="89.25" x14ac:dyDescent="0.25">
      <c r="A79" s="594"/>
      <c r="B79" s="835"/>
      <c r="C79" s="835"/>
      <c r="D79" s="835">
        <v>76</v>
      </c>
      <c r="E79" s="846" t="s">
        <v>508</v>
      </c>
      <c r="F79" s="846" t="s">
        <v>509</v>
      </c>
      <c r="G79" s="846" t="s">
        <v>510</v>
      </c>
      <c r="H79" s="846" t="s">
        <v>511</v>
      </c>
      <c r="I79" s="846" t="s">
        <v>2015</v>
      </c>
      <c r="J79" s="545"/>
      <c r="K79" s="545"/>
      <c r="L79" s="596"/>
      <c r="M79" s="545"/>
      <c r="N79" s="545"/>
      <c r="O79" s="545"/>
      <c r="P79" s="545"/>
      <c r="Q79" s="838">
        <v>2</v>
      </c>
      <c r="R79" s="949">
        <v>0</v>
      </c>
      <c r="S79" s="841"/>
      <c r="T79" s="841"/>
      <c r="U79" s="461"/>
      <c r="V79" s="467"/>
      <c r="W79" s="448"/>
      <c r="X79" s="446"/>
      <c r="Y79" s="448"/>
      <c r="Z79" s="446"/>
      <c r="AA79" s="448"/>
      <c r="AB79" s="446"/>
      <c r="AC79" s="448"/>
      <c r="AD79" s="446"/>
      <c r="AE79" s="474"/>
      <c r="AF79" s="449"/>
      <c r="AG79" s="777"/>
      <c r="AH79" s="89"/>
      <c r="AI79" s="842"/>
      <c r="AJ79" s="464"/>
      <c r="AK79" s="842"/>
      <c r="AL79" s="842"/>
      <c r="AM79" s="350"/>
      <c r="AN79" s="937" t="s">
        <v>3130</v>
      </c>
      <c r="AO79" s="937" t="s">
        <v>2317</v>
      </c>
      <c r="AP79" s="350"/>
    </row>
    <row r="80" spans="1:42" ht="249.75" customHeight="1" x14ac:dyDescent="0.25">
      <c r="A80" s="594"/>
      <c r="B80" s="835"/>
      <c r="C80" s="835"/>
      <c r="D80" s="459">
        <v>77</v>
      </c>
      <c r="E80" s="846" t="s">
        <v>513</v>
      </c>
      <c r="F80" s="846" t="s">
        <v>514</v>
      </c>
      <c r="G80" s="846" t="s">
        <v>515</v>
      </c>
      <c r="H80" s="846" t="s">
        <v>516</v>
      </c>
      <c r="I80" s="846" t="s">
        <v>2029</v>
      </c>
      <c r="J80" s="545"/>
      <c r="K80" s="545"/>
      <c r="L80" s="596"/>
      <c r="M80" s="545"/>
      <c r="N80" s="545"/>
      <c r="O80" s="545"/>
      <c r="P80" s="545"/>
      <c r="Q80" s="114">
        <v>0.9</v>
      </c>
      <c r="R80" s="951">
        <v>0.9</v>
      </c>
      <c r="S80" s="911">
        <v>1</v>
      </c>
      <c r="T80" s="499">
        <v>9600000</v>
      </c>
      <c r="U80" s="461">
        <v>8000000</v>
      </c>
      <c r="V80" s="467">
        <v>1</v>
      </c>
      <c r="W80" s="485"/>
      <c r="X80" s="552"/>
      <c r="Y80" s="448"/>
      <c r="Z80" s="446"/>
      <c r="AA80" s="738">
        <v>1</v>
      </c>
      <c r="AB80" s="446">
        <v>8000000</v>
      </c>
      <c r="AC80" s="448">
        <v>1</v>
      </c>
      <c r="AD80" s="446">
        <v>1000000</v>
      </c>
      <c r="AE80" s="474"/>
      <c r="AF80" s="449"/>
      <c r="AG80" s="449"/>
      <c r="AH80" s="844" t="s">
        <v>3006</v>
      </c>
      <c r="AI80" s="491" t="s">
        <v>3007</v>
      </c>
      <c r="AJ80" s="452"/>
      <c r="AK80" s="842" t="s">
        <v>3097</v>
      </c>
      <c r="AL80" s="842" t="s">
        <v>3098</v>
      </c>
      <c r="AM80" s="350"/>
      <c r="AN80" s="842" t="s">
        <v>3189</v>
      </c>
      <c r="AO80" s="842" t="s">
        <v>3190</v>
      </c>
      <c r="AP80" s="350"/>
    </row>
    <row r="81" spans="1:42" ht="190.5" customHeight="1" x14ac:dyDescent="0.25">
      <c r="A81" s="594"/>
      <c r="B81" s="835"/>
      <c r="C81" s="835"/>
      <c r="D81" s="835">
        <v>78</v>
      </c>
      <c r="E81" s="846" t="s">
        <v>518</v>
      </c>
      <c r="F81" s="846" t="s">
        <v>519</v>
      </c>
      <c r="G81" s="846" t="s">
        <v>520</v>
      </c>
      <c r="H81" s="846" t="s">
        <v>516</v>
      </c>
      <c r="I81" s="846" t="s">
        <v>2034</v>
      </c>
      <c r="J81" s="468" t="s">
        <v>96</v>
      </c>
      <c r="K81" s="468" t="s">
        <v>96</v>
      </c>
      <c r="L81" s="562" t="s">
        <v>96</v>
      </c>
      <c r="M81" s="468" t="s">
        <v>96</v>
      </c>
      <c r="N81" s="485" t="s">
        <v>96</v>
      </c>
      <c r="O81" s="597" t="s">
        <v>96</v>
      </c>
      <c r="P81" s="598" t="s">
        <v>96</v>
      </c>
      <c r="Q81" s="114">
        <v>0.9</v>
      </c>
      <c r="R81" s="949">
        <v>1</v>
      </c>
      <c r="S81" s="921">
        <v>1</v>
      </c>
      <c r="T81" s="499">
        <v>2265000</v>
      </c>
      <c r="U81" s="489">
        <v>2265000</v>
      </c>
      <c r="V81" s="467">
        <v>1</v>
      </c>
      <c r="W81" s="485"/>
      <c r="X81" s="552"/>
      <c r="Y81" s="448"/>
      <c r="Z81" s="446"/>
      <c r="AA81" s="738">
        <v>1</v>
      </c>
      <c r="AB81" s="446">
        <v>2265000</v>
      </c>
      <c r="AC81" s="448"/>
      <c r="AD81" s="446"/>
      <c r="AE81" s="474"/>
      <c r="AF81" s="449"/>
      <c r="AG81" s="449"/>
      <c r="AH81" s="448"/>
      <c r="AI81" s="438"/>
      <c r="AJ81" s="452"/>
      <c r="AK81" s="842" t="s">
        <v>3087</v>
      </c>
      <c r="AL81" s="842" t="s">
        <v>3086</v>
      </c>
      <c r="AM81" s="350"/>
      <c r="AN81" s="842"/>
      <c r="AO81" s="842"/>
      <c r="AP81" s="350"/>
    </row>
    <row r="82" spans="1:42" ht="90" x14ac:dyDescent="0.25">
      <c r="A82" s="594"/>
      <c r="B82" s="835"/>
      <c r="C82" s="835" t="s">
        <v>1272</v>
      </c>
      <c r="D82" s="835">
        <v>79</v>
      </c>
      <c r="E82" s="846" t="s">
        <v>523</v>
      </c>
      <c r="F82" s="846" t="s">
        <v>1273</v>
      </c>
      <c r="G82" s="846" t="s">
        <v>1274</v>
      </c>
      <c r="H82" s="846" t="s">
        <v>59</v>
      </c>
      <c r="I82" s="846" t="s">
        <v>2040</v>
      </c>
      <c r="J82" s="468" t="s">
        <v>96</v>
      </c>
      <c r="K82" s="468" t="s">
        <v>96</v>
      </c>
      <c r="L82" s="562" t="s">
        <v>96</v>
      </c>
      <c r="M82" s="468" t="s">
        <v>96</v>
      </c>
      <c r="N82" s="485" t="s">
        <v>96</v>
      </c>
      <c r="O82" s="597" t="s">
        <v>96</v>
      </c>
      <c r="P82" s="598" t="s">
        <v>96</v>
      </c>
      <c r="Q82" s="114">
        <v>0.9</v>
      </c>
      <c r="R82" s="785">
        <v>0.9</v>
      </c>
      <c r="S82" s="785">
        <v>0.9</v>
      </c>
      <c r="T82" s="841"/>
      <c r="U82" s="461"/>
      <c r="V82" s="467">
        <v>1</v>
      </c>
      <c r="W82" s="847"/>
      <c r="X82" s="446"/>
      <c r="Y82" s="448"/>
      <c r="Z82" s="446"/>
      <c r="AA82" s="738">
        <v>0.9</v>
      </c>
      <c r="AB82" s="446"/>
      <c r="AC82" s="448"/>
      <c r="AD82" s="446"/>
      <c r="AE82" s="474"/>
      <c r="AF82" s="463"/>
      <c r="AG82" s="463"/>
      <c r="AH82" s="448"/>
      <c r="AI82" s="842"/>
      <c r="AJ82" s="464"/>
      <c r="AK82" s="491" t="s">
        <v>3168</v>
      </c>
      <c r="AL82" s="842" t="s">
        <v>2210</v>
      </c>
      <c r="AM82" s="350"/>
      <c r="AN82" s="842"/>
      <c r="AO82" s="842"/>
      <c r="AP82" s="350"/>
    </row>
    <row r="83" spans="1:42" ht="172.5" customHeight="1" x14ac:dyDescent="0.25">
      <c r="A83" s="594"/>
      <c r="B83" s="835"/>
      <c r="C83" s="835"/>
      <c r="D83" s="459">
        <v>80</v>
      </c>
      <c r="E83" s="846" t="s">
        <v>527</v>
      </c>
      <c r="F83" s="846" t="s">
        <v>1276</v>
      </c>
      <c r="G83" s="846" t="s">
        <v>529</v>
      </c>
      <c r="H83" s="846" t="s">
        <v>530</v>
      </c>
      <c r="I83" s="846" t="s">
        <v>2045</v>
      </c>
      <c r="J83" s="842" t="s">
        <v>1615</v>
      </c>
      <c r="K83" s="842" t="s">
        <v>1811</v>
      </c>
      <c r="L83" s="842">
        <v>4501001</v>
      </c>
      <c r="M83" s="842" t="s">
        <v>2046</v>
      </c>
      <c r="N83" s="842" t="s">
        <v>2047</v>
      </c>
      <c r="O83" s="842"/>
      <c r="P83" s="842">
        <v>12</v>
      </c>
      <c r="Q83" s="114">
        <v>1</v>
      </c>
      <c r="R83" s="949">
        <v>1</v>
      </c>
      <c r="S83" s="694">
        <v>1</v>
      </c>
      <c r="T83" s="841"/>
      <c r="U83" s="461"/>
      <c r="V83" s="467">
        <v>1</v>
      </c>
      <c r="W83" s="448"/>
      <c r="X83" s="446"/>
      <c r="Y83" s="738">
        <v>1</v>
      </c>
      <c r="Z83" s="446"/>
      <c r="AA83" s="448"/>
      <c r="AB83" s="446"/>
      <c r="AC83" s="448"/>
      <c r="AD83" s="446"/>
      <c r="AE83" s="486"/>
      <c r="AF83" s="449"/>
      <c r="AG83" s="449"/>
      <c r="AH83" s="844" t="s">
        <v>3020</v>
      </c>
      <c r="AI83" s="844" t="s">
        <v>1636</v>
      </c>
      <c r="AJ83" s="452"/>
      <c r="AK83" s="842"/>
      <c r="AL83" s="842"/>
      <c r="AM83" s="350"/>
      <c r="AN83" s="842" t="s">
        <v>3131</v>
      </c>
      <c r="AO83" s="842" t="s">
        <v>2317</v>
      </c>
      <c r="AP83" s="350"/>
    </row>
    <row r="84" spans="1:42" ht="190.5" customHeight="1" x14ac:dyDescent="0.25">
      <c r="A84" s="594"/>
      <c r="B84" s="835"/>
      <c r="C84" s="835"/>
      <c r="D84" s="835">
        <v>81</v>
      </c>
      <c r="E84" s="846" t="s">
        <v>1278</v>
      </c>
      <c r="F84" s="846" t="s">
        <v>537</v>
      </c>
      <c r="G84" s="846" t="s">
        <v>538</v>
      </c>
      <c r="H84" s="846" t="s">
        <v>539</v>
      </c>
      <c r="I84" s="846" t="s">
        <v>2054</v>
      </c>
      <c r="J84" s="530" t="s">
        <v>2055</v>
      </c>
      <c r="K84" s="599" t="s">
        <v>1686</v>
      </c>
      <c r="L84" s="549">
        <v>190502100</v>
      </c>
      <c r="M84" s="549" t="s">
        <v>1688</v>
      </c>
      <c r="N84" s="549">
        <v>12</v>
      </c>
      <c r="O84" s="600" t="s">
        <v>2056</v>
      </c>
      <c r="P84" s="601">
        <v>0.56999999999999995</v>
      </c>
      <c r="Q84" s="114">
        <v>0.9</v>
      </c>
      <c r="R84" s="951">
        <v>0.9</v>
      </c>
      <c r="S84" s="912">
        <v>0.9</v>
      </c>
      <c r="T84" s="163">
        <v>29653333</v>
      </c>
      <c r="U84" s="163">
        <v>29653333</v>
      </c>
      <c r="V84" s="467">
        <v>1</v>
      </c>
      <c r="W84" s="847"/>
      <c r="X84" s="163"/>
      <c r="Y84" s="448"/>
      <c r="Z84" s="446"/>
      <c r="AA84" s="448">
        <v>4</v>
      </c>
      <c r="AB84" s="446"/>
      <c r="AC84" s="448"/>
      <c r="AD84" s="446">
        <v>29653333</v>
      </c>
      <c r="AE84" s="474"/>
      <c r="AF84" s="449"/>
      <c r="AG84" s="449"/>
      <c r="AH84" s="448"/>
      <c r="AI84" s="448"/>
      <c r="AJ84" s="464"/>
      <c r="AK84" s="842" t="s">
        <v>3095</v>
      </c>
      <c r="AL84" s="842" t="s">
        <v>3048</v>
      </c>
      <c r="AM84" s="350"/>
      <c r="AN84" s="842" t="s">
        <v>3180</v>
      </c>
      <c r="AO84" s="952" t="s">
        <v>3181</v>
      </c>
      <c r="AP84" s="350"/>
    </row>
    <row r="85" spans="1:42" ht="180" customHeight="1" x14ac:dyDescent="0.25">
      <c r="A85" s="594"/>
      <c r="B85" s="835"/>
      <c r="C85" s="835"/>
      <c r="D85" s="459">
        <v>82</v>
      </c>
      <c r="E85" s="846" t="s">
        <v>541</v>
      </c>
      <c r="F85" s="846" t="s">
        <v>1280</v>
      </c>
      <c r="G85" s="846" t="s">
        <v>1281</v>
      </c>
      <c r="H85" s="846" t="s">
        <v>59</v>
      </c>
      <c r="I85" s="508" t="s">
        <v>2061</v>
      </c>
      <c r="J85" s="842" t="s">
        <v>1615</v>
      </c>
      <c r="K85" s="842" t="s">
        <v>1811</v>
      </c>
      <c r="L85" s="842">
        <v>4501001</v>
      </c>
      <c r="M85" s="842" t="s">
        <v>2046</v>
      </c>
      <c r="N85" s="842" t="s">
        <v>2047</v>
      </c>
      <c r="O85" s="842"/>
      <c r="P85" s="842">
        <v>12</v>
      </c>
      <c r="Q85" s="838" t="s">
        <v>623</v>
      </c>
      <c r="R85" s="951">
        <v>0.9</v>
      </c>
      <c r="S85" s="912">
        <v>1</v>
      </c>
      <c r="T85" s="841"/>
      <c r="U85" s="489"/>
      <c r="V85" s="467">
        <v>1</v>
      </c>
      <c r="W85" s="485"/>
      <c r="X85" s="552"/>
      <c r="Y85" s="738">
        <v>1</v>
      </c>
      <c r="Z85" s="446"/>
      <c r="AA85" s="448"/>
      <c r="AB85" s="446"/>
      <c r="AC85" s="448"/>
      <c r="AD85" s="446"/>
      <c r="AE85" s="486"/>
      <c r="AF85" s="449"/>
      <c r="AG85" s="449"/>
      <c r="AH85" s="448" t="s">
        <v>3020</v>
      </c>
      <c r="AI85" s="350" t="s">
        <v>2051</v>
      </c>
      <c r="AJ85" s="452"/>
      <c r="AK85" s="842"/>
      <c r="AL85" s="842"/>
      <c r="AM85" s="350"/>
      <c r="AN85" s="937" t="s">
        <v>3132</v>
      </c>
      <c r="AO85" s="350" t="s">
        <v>2317</v>
      </c>
      <c r="AP85" s="350"/>
    </row>
    <row r="86" spans="1:42" ht="208.5" customHeight="1" x14ac:dyDescent="0.25">
      <c r="A86" s="594"/>
      <c r="B86" s="835"/>
      <c r="C86" s="835"/>
      <c r="D86" s="835">
        <v>83</v>
      </c>
      <c r="E86" s="846" t="s">
        <v>1283</v>
      </c>
      <c r="F86" s="846" t="s">
        <v>546</v>
      </c>
      <c r="G86" s="846" t="s">
        <v>547</v>
      </c>
      <c r="H86" s="846" t="s">
        <v>548</v>
      </c>
      <c r="I86" s="555"/>
      <c r="J86" s="555" t="s">
        <v>2069</v>
      </c>
      <c r="K86" s="555" t="s">
        <v>2070</v>
      </c>
      <c r="L86" s="555">
        <v>4102042</v>
      </c>
      <c r="M86" s="555" t="s">
        <v>2071</v>
      </c>
      <c r="N86" s="555">
        <v>410204200</v>
      </c>
      <c r="O86" s="555" t="s">
        <v>2072</v>
      </c>
      <c r="P86" s="555">
        <v>12</v>
      </c>
      <c r="Q86" s="114">
        <v>0.8</v>
      </c>
      <c r="R86" s="951">
        <v>0.8</v>
      </c>
      <c r="S86" s="951">
        <v>1</v>
      </c>
      <c r="T86" s="841"/>
      <c r="U86" s="489"/>
      <c r="V86" s="467">
        <v>1</v>
      </c>
      <c r="W86" s="485"/>
      <c r="X86" s="552"/>
      <c r="Y86" s="448"/>
      <c r="Z86" s="446"/>
      <c r="AA86" s="738">
        <v>1</v>
      </c>
      <c r="AB86" s="446"/>
      <c r="AC86" s="448"/>
      <c r="AD86" s="446"/>
      <c r="AE86" s="449"/>
      <c r="AF86" s="449"/>
      <c r="AG86" s="449"/>
      <c r="AH86" s="448"/>
      <c r="AI86" s="350"/>
      <c r="AJ86" s="452"/>
      <c r="AK86" s="842" t="s">
        <v>3169</v>
      </c>
      <c r="AL86" s="842" t="s">
        <v>2210</v>
      </c>
      <c r="AM86" s="350"/>
      <c r="AN86" s="937" t="s">
        <v>3132</v>
      </c>
      <c r="AO86" s="350" t="s">
        <v>2317</v>
      </c>
      <c r="AP86" s="350"/>
    </row>
    <row r="87" spans="1:42" ht="132.75" customHeight="1" x14ac:dyDescent="0.25">
      <c r="A87" s="594"/>
      <c r="B87" s="835"/>
      <c r="C87" s="835"/>
      <c r="D87" s="835">
        <v>84</v>
      </c>
      <c r="E87" s="846" t="s">
        <v>549</v>
      </c>
      <c r="F87" s="846" t="s">
        <v>1287</v>
      </c>
      <c r="G87" s="846" t="s">
        <v>1288</v>
      </c>
      <c r="H87" s="846" t="s">
        <v>59</v>
      </c>
      <c r="I87" s="846" t="s">
        <v>2079</v>
      </c>
      <c r="J87" s="545"/>
      <c r="K87" s="545"/>
      <c r="L87" s="596"/>
      <c r="M87" s="545"/>
      <c r="N87" s="545"/>
      <c r="O87" s="545"/>
      <c r="P87" s="545"/>
      <c r="Q87" s="114">
        <v>0.9</v>
      </c>
      <c r="R87" s="949">
        <v>1</v>
      </c>
      <c r="S87" s="848"/>
      <c r="T87" s="163"/>
      <c r="U87" s="163"/>
      <c r="V87" s="467"/>
      <c r="W87" s="847"/>
      <c r="X87" s="171"/>
      <c r="Y87" s="448"/>
      <c r="Z87" s="446"/>
      <c r="AA87" s="448"/>
      <c r="AB87" s="446"/>
      <c r="AC87" s="448"/>
      <c r="AD87" s="446"/>
      <c r="AE87" s="449"/>
      <c r="AF87" s="449"/>
      <c r="AG87" s="449"/>
      <c r="AH87" s="448"/>
      <c r="AI87" s="448"/>
      <c r="AJ87" s="464"/>
      <c r="AK87" s="842"/>
      <c r="AL87" s="842"/>
      <c r="AM87" s="350"/>
      <c r="AN87" s="937" t="s">
        <v>3132</v>
      </c>
      <c r="AO87" s="350" t="s">
        <v>2317</v>
      </c>
      <c r="AP87" s="350"/>
    </row>
    <row r="88" spans="1:42" ht="114.75" customHeight="1" x14ac:dyDescent="0.25">
      <c r="A88" s="594"/>
      <c r="B88" s="835"/>
      <c r="C88" s="835"/>
      <c r="D88" s="835">
        <v>85</v>
      </c>
      <c r="E88" s="846" t="s">
        <v>553</v>
      </c>
      <c r="F88" s="846" t="s">
        <v>554</v>
      </c>
      <c r="G88" s="846" t="s">
        <v>555</v>
      </c>
      <c r="H88" s="846" t="s">
        <v>556</v>
      </c>
      <c r="I88" s="846" t="s">
        <v>2084</v>
      </c>
      <c r="J88" s="544"/>
      <c r="K88" s="545"/>
      <c r="L88" s="596"/>
      <c r="M88" s="545"/>
      <c r="N88" s="545"/>
      <c r="O88" s="545"/>
      <c r="P88" s="545"/>
      <c r="Q88" s="114">
        <v>0.8</v>
      </c>
      <c r="R88" s="951">
        <v>0.8</v>
      </c>
      <c r="S88" s="848"/>
      <c r="T88" s="841"/>
      <c r="U88" s="489"/>
      <c r="V88" s="467"/>
      <c r="W88" s="485"/>
      <c r="X88" s="552"/>
      <c r="Y88" s="448"/>
      <c r="Z88" s="446"/>
      <c r="AA88" s="448"/>
      <c r="AB88" s="446"/>
      <c r="AC88" s="448"/>
      <c r="AD88" s="446"/>
      <c r="AE88" s="474"/>
      <c r="AF88" s="463"/>
      <c r="AG88" s="463"/>
      <c r="AH88" s="448"/>
      <c r="AI88" s="350"/>
      <c r="AJ88" s="464"/>
      <c r="AK88" s="842"/>
      <c r="AL88" s="842"/>
      <c r="AM88" s="350"/>
      <c r="AN88" s="842"/>
      <c r="AO88" s="842"/>
      <c r="AP88" s="350"/>
    </row>
    <row r="89" spans="1:42" ht="109.5" customHeight="1" x14ac:dyDescent="0.25">
      <c r="A89" s="594"/>
      <c r="B89" s="835" t="s">
        <v>558</v>
      </c>
      <c r="C89" s="835" t="s">
        <v>559</v>
      </c>
      <c r="D89" s="835">
        <v>86</v>
      </c>
      <c r="E89" s="846" t="s">
        <v>560</v>
      </c>
      <c r="F89" s="846" t="s">
        <v>561</v>
      </c>
      <c r="G89" s="846" t="s">
        <v>562</v>
      </c>
      <c r="H89" s="846" t="s">
        <v>563</v>
      </c>
      <c r="I89" s="846" t="s">
        <v>2086</v>
      </c>
      <c r="J89" s="544"/>
      <c r="K89" s="545"/>
      <c r="L89" s="596"/>
      <c r="M89" s="545"/>
      <c r="N89" s="545"/>
      <c r="O89" s="545"/>
      <c r="P89" s="545"/>
      <c r="Q89" s="838">
        <v>1</v>
      </c>
      <c r="R89" s="949">
        <v>1</v>
      </c>
      <c r="S89" s="848">
        <v>1</v>
      </c>
      <c r="T89" s="841"/>
      <c r="U89" s="489"/>
      <c r="V89" s="467">
        <v>1</v>
      </c>
      <c r="W89" s="485"/>
      <c r="X89" s="552"/>
      <c r="Y89" s="448"/>
      <c r="Z89" s="446"/>
      <c r="AA89" s="448"/>
      <c r="AB89" s="446"/>
      <c r="AC89" s="448">
        <v>1</v>
      </c>
      <c r="AD89" s="446"/>
      <c r="AE89" s="474"/>
      <c r="AF89" s="449"/>
      <c r="AG89" s="449"/>
      <c r="AH89" s="448"/>
      <c r="AI89" s="842"/>
      <c r="AJ89" s="464"/>
      <c r="AK89" s="842"/>
      <c r="AL89" s="842"/>
      <c r="AM89" s="350"/>
      <c r="AN89" s="842" t="s">
        <v>2339</v>
      </c>
      <c r="AO89" s="842" t="s">
        <v>2317</v>
      </c>
      <c r="AP89" s="350"/>
    </row>
    <row r="90" spans="1:42" ht="189.75" customHeight="1" x14ac:dyDescent="0.25">
      <c r="A90" s="594"/>
      <c r="B90" s="835"/>
      <c r="C90" s="835"/>
      <c r="D90" s="835">
        <v>87</v>
      </c>
      <c r="E90" s="846" t="s">
        <v>565</v>
      </c>
      <c r="F90" s="846" t="s">
        <v>566</v>
      </c>
      <c r="G90" s="846" t="s">
        <v>567</v>
      </c>
      <c r="H90" s="846" t="s">
        <v>568</v>
      </c>
      <c r="I90" s="846" t="s">
        <v>1294</v>
      </c>
      <c r="J90" s="602"/>
      <c r="K90" s="603"/>
      <c r="L90" s="604"/>
      <c r="M90" s="603"/>
      <c r="N90" s="603"/>
      <c r="O90" s="603"/>
      <c r="P90" s="603"/>
      <c r="Q90" s="114">
        <v>0.9</v>
      </c>
      <c r="R90" s="951">
        <v>0.9</v>
      </c>
      <c r="S90" s="912">
        <v>1</v>
      </c>
      <c r="T90" s="841"/>
      <c r="U90" s="489"/>
      <c r="V90" s="467">
        <v>1</v>
      </c>
      <c r="W90" s="485"/>
      <c r="X90" s="552"/>
      <c r="Y90" s="738">
        <v>1</v>
      </c>
      <c r="Z90" s="446"/>
      <c r="AA90" s="448"/>
      <c r="AB90" s="446"/>
      <c r="AC90" s="448"/>
      <c r="AD90" s="446"/>
      <c r="AE90" s="474"/>
      <c r="AF90" s="449"/>
      <c r="AG90" s="449"/>
      <c r="AH90" s="448" t="s">
        <v>2985</v>
      </c>
      <c r="AI90" s="842" t="s">
        <v>1653</v>
      </c>
      <c r="AJ90" s="464"/>
      <c r="AK90" s="842"/>
      <c r="AL90" s="842"/>
      <c r="AM90" s="350"/>
      <c r="AN90" s="937" t="s">
        <v>3132</v>
      </c>
      <c r="AO90" s="350" t="s">
        <v>2317</v>
      </c>
      <c r="AP90" s="350"/>
    </row>
    <row r="91" spans="1:42" ht="102" x14ac:dyDescent="0.25">
      <c r="A91" s="594"/>
      <c r="B91" s="835"/>
      <c r="C91" s="835"/>
      <c r="D91" s="835">
        <v>88</v>
      </c>
      <c r="E91" s="846" t="s">
        <v>570</v>
      </c>
      <c r="F91" s="846" t="s">
        <v>1295</v>
      </c>
      <c r="G91" s="846" t="s">
        <v>1296</v>
      </c>
      <c r="H91" s="846" t="s">
        <v>59</v>
      </c>
      <c r="I91" s="846" t="s">
        <v>2101</v>
      </c>
      <c r="J91" s="602"/>
      <c r="K91" s="603"/>
      <c r="L91" s="604"/>
      <c r="M91" s="603"/>
      <c r="N91" s="603"/>
      <c r="O91" s="603"/>
      <c r="P91" s="603"/>
      <c r="Q91" s="114">
        <v>0.9</v>
      </c>
      <c r="R91" s="790">
        <v>0.9</v>
      </c>
      <c r="S91" s="841"/>
      <c r="T91" s="841"/>
      <c r="U91" s="461"/>
      <c r="V91" s="467"/>
      <c r="W91" s="448"/>
      <c r="X91" s="446"/>
      <c r="Y91" s="448"/>
      <c r="Z91" s="446"/>
      <c r="AA91" s="448"/>
      <c r="AB91" s="446"/>
      <c r="AC91" s="448"/>
      <c r="AD91" s="446"/>
      <c r="AE91" s="605"/>
      <c r="AF91" s="463"/>
      <c r="AG91" s="463"/>
      <c r="AH91" s="438"/>
      <c r="AI91" s="350"/>
      <c r="AJ91" s="464"/>
      <c r="AK91" s="350"/>
      <c r="AL91" s="350"/>
      <c r="AM91" s="350"/>
      <c r="AN91" s="842"/>
      <c r="AO91" s="350"/>
      <c r="AP91" s="350"/>
    </row>
    <row r="92" spans="1:42" ht="153" customHeight="1" x14ac:dyDescent="0.25">
      <c r="A92" s="594"/>
      <c r="B92" s="835" t="s">
        <v>558</v>
      </c>
      <c r="C92" s="835" t="s">
        <v>559</v>
      </c>
      <c r="D92" s="835">
        <v>89</v>
      </c>
      <c r="E92" s="846" t="s">
        <v>575</v>
      </c>
      <c r="F92" s="846" t="s">
        <v>1298</v>
      </c>
      <c r="G92" s="846" t="s">
        <v>1299</v>
      </c>
      <c r="H92" s="846" t="s">
        <v>59</v>
      </c>
      <c r="I92" s="846" t="s">
        <v>2102</v>
      </c>
      <c r="J92" s="602"/>
      <c r="K92" s="603"/>
      <c r="L92" s="604"/>
      <c r="M92" s="603"/>
      <c r="N92" s="603"/>
      <c r="O92" s="603"/>
      <c r="P92" s="603"/>
      <c r="Q92" s="114">
        <v>0.9</v>
      </c>
      <c r="R92" s="951">
        <v>0.9</v>
      </c>
      <c r="S92" s="921">
        <v>1</v>
      </c>
      <c r="T92" s="817">
        <v>1775000</v>
      </c>
      <c r="U92" s="817">
        <v>1775000</v>
      </c>
      <c r="V92" s="467">
        <v>1</v>
      </c>
      <c r="W92" s="485"/>
      <c r="X92" s="552"/>
      <c r="Y92" s="448"/>
      <c r="Z92" s="446"/>
      <c r="AA92" s="738">
        <v>1</v>
      </c>
      <c r="AB92" s="446">
        <v>1775000</v>
      </c>
      <c r="AC92" s="448"/>
      <c r="AD92" s="446"/>
      <c r="AE92" s="474"/>
      <c r="AF92" s="463"/>
      <c r="AG92" s="463"/>
      <c r="AH92" s="448"/>
      <c r="AI92" s="350"/>
      <c r="AJ92" s="464"/>
      <c r="AK92" s="842" t="s">
        <v>3093</v>
      </c>
      <c r="AL92" s="842" t="s">
        <v>3088</v>
      </c>
      <c r="AM92" s="350"/>
      <c r="AN92" s="842"/>
      <c r="AO92" s="842"/>
      <c r="AP92" s="350"/>
    </row>
    <row r="93" spans="1:42" ht="140.25" customHeight="1" x14ac:dyDescent="0.25">
      <c r="A93" s="594"/>
      <c r="B93" s="835"/>
      <c r="C93" s="835"/>
      <c r="D93" s="835">
        <v>90</v>
      </c>
      <c r="E93" s="846" t="s">
        <v>579</v>
      </c>
      <c r="F93" s="846" t="s">
        <v>580</v>
      </c>
      <c r="G93" s="846" t="s">
        <v>581</v>
      </c>
      <c r="H93" s="846" t="s">
        <v>563</v>
      </c>
      <c r="I93" s="846" t="s">
        <v>2103</v>
      </c>
      <c r="J93" s="492"/>
      <c r="K93" s="493"/>
      <c r="L93" s="606"/>
      <c r="M93" s="493"/>
      <c r="N93" s="493"/>
      <c r="O93" s="493"/>
      <c r="P93" s="493"/>
      <c r="Q93" s="838">
        <v>1</v>
      </c>
      <c r="R93" s="949">
        <v>1</v>
      </c>
      <c r="S93" s="949">
        <v>1</v>
      </c>
      <c r="T93" s="607"/>
      <c r="U93" s="565"/>
      <c r="V93" s="467">
        <v>1</v>
      </c>
      <c r="W93" s="485"/>
      <c r="X93" s="565"/>
      <c r="Y93" s="448"/>
      <c r="Z93" s="446"/>
      <c r="AA93" s="448">
        <v>1</v>
      </c>
      <c r="AB93" s="446"/>
      <c r="AC93" s="448"/>
      <c r="AD93" s="446"/>
      <c r="AE93" s="449"/>
      <c r="AF93" s="449"/>
      <c r="AG93" s="449"/>
      <c r="AH93" s="448"/>
      <c r="AI93" s="842"/>
      <c r="AJ93" s="464"/>
      <c r="AK93" s="949" t="s">
        <v>3170</v>
      </c>
      <c r="AL93" s="350" t="s">
        <v>2210</v>
      </c>
      <c r="AM93" s="350"/>
      <c r="AN93" s="937" t="s">
        <v>3132</v>
      </c>
      <c r="AO93" s="350" t="s">
        <v>2317</v>
      </c>
      <c r="AP93" s="350"/>
    </row>
    <row r="94" spans="1:42" ht="211.5" customHeight="1" x14ac:dyDescent="0.25">
      <c r="A94" s="594"/>
      <c r="B94" s="835"/>
      <c r="C94" s="835"/>
      <c r="D94" s="835">
        <v>91</v>
      </c>
      <c r="E94" s="846" t="s">
        <v>583</v>
      </c>
      <c r="F94" s="846" t="s">
        <v>584</v>
      </c>
      <c r="G94" s="846" t="s">
        <v>585</v>
      </c>
      <c r="H94" s="846" t="s">
        <v>586</v>
      </c>
      <c r="I94" s="846" t="s">
        <v>2112</v>
      </c>
      <c r="J94" s="444"/>
      <c r="K94" s="444"/>
      <c r="L94" s="444"/>
      <c r="M94" s="444"/>
      <c r="N94" s="444"/>
      <c r="O94" s="444"/>
      <c r="P94" s="444"/>
      <c r="Q94" s="950">
        <v>1</v>
      </c>
      <c r="R94" s="949">
        <v>1</v>
      </c>
      <c r="S94" s="848">
        <v>1</v>
      </c>
      <c r="T94" s="562"/>
      <c r="U94" s="562"/>
      <c r="V94" s="467">
        <v>1</v>
      </c>
      <c r="W94" s="847"/>
      <c r="X94" s="562"/>
      <c r="Y94" s="448"/>
      <c r="Z94" s="446"/>
      <c r="AA94" s="448">
        <v>1</v>
      </c>
      <c r="AB94" s="446"/>
      <c r="AC94" s="448"/>
      <c r="AD94" s="446"/>
      <c r="AE94" s="474"/>
      <c r="AF94" s="463"/>
      <c r="AG94" s="463"/>
      <c r="AH94" s="448"/>
      <c r="AI94" s="350"/>
      <c r="AJ94" s="464"/>
      <c r="AK94" s="949" t="s">
        <v>3171</v>
      </c>
      <c r="AL94" s="350" t="s">
        <v>2210</v>
      </c>
      <c r="AM94" s="350"/>
      <c r="AN94" s="842"/>
      <c r="AO94" s="842"/>
      <c r="AP94" s="350"/>
    </row>
    <row r="95" spans="1:42" ht="176.25" customHeight="1" x14ac:dyDescent="0.25">
      <c r="A95" s="594"/>
      <c r="B95" s="835"/>
      <c r="C95" s="835"/>
      <c r="D95" s="835">
        <v>92</v>
      </c>
      <c r="E95" s="846" t="s">
        <v>1303</v>
      </c>
      <c r="F95" s="846" t="s">
        <v>593</v>
      </c>
      <c r="G95" s="846" t="s">
        <v>594</v>
      </c>
      <c r="H95" s="846" t="s">
        <v>595</v>
      </c>
      <c r="I95" s="846" t="s">
        <v>2115</v>
      </c>
      <c r="J95" s="545"/>
      <c r="K95" s="545"/>
      <c r="L95" s="596"/>
      <c r="M95" s="545"/>
      <c r="N95" s="545"/>
      <c r="O95" s="545"/>
      <c r="P95" s="545"/>
      <c r="Q95" s="838">
        <v>2</v>
      </c>
      <c r="R95" s="949">
        <v>2</v>
      </c>
      <c r="S95" s="848">
        <v>2</v>
      </c>
      <c r="T95" s="841"/>
      <c r="U95" s="461"/>
      <c r="V95" s="467">
        <v>1</v>
      </c>
      <c r="W95" s="847"/>
      <c r="X95" s="446"/>
      <c r="Y95" s="448"/>
      <c r="Z95" s="446"/>
      <c r="AA95" s="448">
        <v>2</v>
      </c>
      <c r="AB95" s="446"/>
      <c r="AC95" s="448"/>
      <c r="AD95" s="446"/>
      <c r="AE95" s="449" t="s">
        <v>2935</v>
      </c>
      <c r="AF95" s="463" t="s">
        <v>1756</v>
      </c>
      <c r="AG95" s="463"/>
      <c r="AH95" s="448"/>
      <c r="AI95" s="438"/>
      <c r="AJ95" s="464"/>
      <c r="AK95" s="949" t="s">
        <v>3172</v>
      </c>
      <c r="AL95" s="350" t="s">
        <v>2210</v>
      </c>
      <c r="AM95" s="350"/>
      <c r="AN95" s="842"/>
      <c r="AO95" s="842"/>
      <c r="AP95" s="350"/>
    </row>
    <row r="96" spans="1:42" ht="194.25" customHeight="1" x14ac:dyDescent="0.25">
      <c r="A96" s="594"/>
      <c r="B96" s="835"/>
      <c r="C96" s="835"/>
      <c r="D96" s="835">
        <v>93</v>
      </c>
      <c r="E96" s="846" t="s">
        <v>598</v>
      </c>
      <c r="F96" s="846" t="s">
        <v>599</v>
      </c>
      <c r="G96" s="846" t="s">
        <v>600</v>
      </c>
      <c r="H96" s="846" t="s">
        <v>601</v>
      </c>
      <c r="I96" s="846" t="s">
        <v>2117</v>
      </c>
      <c r="J96" s="545"/>
      <c r="K96" s="545"/>
      <c r="L96" s="545"/>
      <c r="M96" s="545"/>
      <c r="N96" s="545"/>
      <c r="O96" s="545"/>
      <c r="P96" s="545"/>
      <c r="Q96" s="838">
        <v>1</v>
      </c>
      <c r="R96" s="949">
        <v>1</v>
      </c>
      <c r="S96" s="841">
        <v>1</v>
      </c>
      <c r="T96" s="841">
        <v>9000000</v>
      </c>
      <c r="U96" s="163">
        <v>7500000</v>
      </c>
      <c r="V96" s="467">
        <v>1</v>
      </c>
      <c r="W96" s="448"/>
      <c r="X96" s="386"/>
      <c r="Y96" s="448"/>
      <c r="Z96" s="446"/>
      <c r="AA96" s="448"/>
      <c r="AB96" s="446"/>
      <c r="AC96" s="448">
        <v>1</v>
      </c>
      <c r="AD96" s="446">
        <v>7500000</v>
      </c>
      <c r="AE96" s="463"/>
      <c r="AF96" s="463"/>
      <c r="AG96" s="463"/>
      <c r="AH96" s="448"/>
      <c r="AI96" s="350"/>
      <c r="AJ96" s="464"/>
      <c r="AK96" s="350"/>
      <c r="AL96" s="350"/>
      <c r="AM96" s="350"/>
      <c r="AN96" s="842" t="s">
        <v>3194</v>
      </c>
      <c r="AO96" s="350" t="s">
        <v>1497</v>
      </c>
      <c r="AP96" s="350"/>
    </row>
    <row r="97" spans="1:42" ht="371.25" customHeight="1" x14ac:dyDescent="0.25">
      <c r="A97" s="594"/>
      <c r="B97" s="835"/>
      <c r="C97" s="835"/>
      <c r="D97" s="459">
        <v>94</v>
      </c>
      <c r="E97" s="846" t="s">
        <v>1306</v>
      </c>
      <c r="F97" s="846" t="s">
        <v>1307</v>
      </c>
      <c r="G97" s="846" t="s">
        <v>607</v>
      </c>
      <c r="H97" s="846" t="s">
        <v>608</v>
      </c>
      <c r="I97" s="846" t="s">
        <v>2119</v>
      </c>
      <c r="J97" s="608" t="s">
        <v>1948</v>
      </c>
      <c r="K97" s="608" t="s">
        <v>2120</v>
      </c>
      <c r="L97" s="609">
        <v>1905022</v>
      </c>
      <c r="M97" s="608" t="s">
        <v>2121</v>
      </c>
      <c r="N97" s="610">
        <v>190502200</v>
      </c>
      <c r="O97" s="611" t="s">
        <v>2122</v>
      </c>
      <c r="P97" s="612">
        <v>48</v>
      </c>
      <c r="Q97" s="838">
        <v>1</v>
      </c>
      <c r="R97" s="949">
        <v>1</v>
      </c>
      <c r="S97" s="841">
        <v>1</v>
      </c>
      <c r="T97" s="841"/>
      <c r="U97" s="163"/>
      <c r="V97" s="467">
        <v>1</v>
      </c>
      <c r="W97" s="448"/>
      <c r="X97" s="613"/>
      <c r="Y97" s="448"/>
      <c r="Z97" s="446"/>
      <c r="AA97" s="448">
        <v>1</v>
      </c>
      <c r="AB97" s="446"/>
      <c r="AC97" s="448"/>
      <c r="AD97" s="446"/>
      <c r="AE97" s="449"/>
      <c r="AF97" s="463"/>
      <c r="AG97" s="463"/>
      <c r="AH97" s="448"/>
      <c r="AI97" s="350"/>
      <c r="AJ97" s="452"/>
      <c r="AK97" s="491" t="s">
        <v>3173</v>
      </c>
      <c r="AL97" s="842" t="s">
        <v>2210</v>
      </c>
      <c r="AM97" s="350"/>
      <c r="AN97" s="842"/>
      <c r="AO97" s="842"/>
      <c r="AP97" s="350"/>
    </row>
    <row r="98" spans="1:42" ht="371.25" customHeight="1" x14ac:dyDescent="0.25">
      <c r="A98" s="594"/>
      <c r="B98" s="835"/>
      <c r="C98" s="835"/>
      <c r="D98" s="835">
        <v>95</v>
      </c>
      <c r="E98" s="835" t="s">
        <v>610</v>
      </c>
      <c r="F98" s="846" t="s">
        <v>611</v>
      </c>
      <c r="G98" s="846" t="s">
        <v>1309</v>
      </c>
      <c r="H98" s="846" t="s">
        <v>87</v>
      </c>
      <c r="I98" s="846" t="s">
        <v>2124</v>
      </c>
      <c r="J98" s="555" t="s">
        <v>2069</v>
      </c>
      <c r="K98" s="555" t="s">
        <v>2070</v>
      </c>
      <c r="L98" s="555">
        <v>4102042</v>
      </c>
      <c r="M98" s="555" t="s">
        <v>2071</v>
      </c>
      <c r="N98" s="555">
        <v>410204200</v>
      </c>
      <c r="O98" s="555" t="s">
        <v>2072</v>
      </c>
      <c r="P98" s="555">
        <v>12</v>
      </c>
      <c r="Q98" s="838" t="s">
        <v>612</v>
      </c>
      <c r="R98" s="949">
        <v>1</v>
      </c>
      <c r="S98" s="483">
        <v>2</v>
      </c>
      <c r="T98" s="842">
        <v>151300000</v>
      </c>
      <c r="U98" s="842">
        <v>3140000</v>
      </c>
      <c r="V98" s="467">
        <v>1</v>
      </c>
      <c r="W98" s="485">
        <v>10</v>
      </c>
      <c r="X98" s="565">
        <v>3140000</v>
      </c>
      <c r="Y98" s="842">
        <v>2</v>
      </c>
      <c r="Z98" s="842"/>
      <c r="AA98" s="908">
        <v>107</v>
      </c>
      <c r="AB98" s="614">
        <v>39900000</v>
      </c>
      <c r="AC98" s="448"/>
      <c r="AD98" s="446"/>
      <c r="AE98" s="449" t="s">
        <v>2936</v>
      </c>
      <c r="AF98" s="449" t="s">
        <v>2937</v>
      </c>
      <c r="AG98" s="449"/>
      <c r="AH98" s="844" t="s">
        <v>2986</v>
      </c>
      <c r="AI98" s="491" t="s">
        <v>2987</v>
      </c>
      <c r="AJ98" s="452"/>
      <c r="AK98" s="842" t="s">
        <v>3065</v>
      </c>
      <c r="AL98" s="842" t="s">
        <v>3066</v>
      </c>
      <c r="AM98" s="350"/>
      <c r="AN98" s="842" t="s">
        <v>3179</v>
      </c>
      <c r="AO98" s="842" t="s">
        <v>179</v>
      </c>
      <c r="AP98" s="350"/>
    </row>
    <row r="99" spans="1:42" ht="296.25" customHeight="1" x14ac:dyDescent="0.25">
      <c r="A99" s="594"/>
      <c r="B99" s="835"/>
      <c r="C99" s="835"/>
      <c r="D99" s="835">
        <v>96</v>
      </c>
      <c r="E99" s="835" t="s">
        <v>614</v>
      </c>
      <c r="F99" s="846" t="s">
        <v>1310</v>
      </c>
      <c r="G99" s="846" t="s">
        <v>1311</v>
      </c>
      <c r="H99" s="846" t="s">
        <v>59</v>
      </c>
      <c r="I99" s="846" t="s">
        <v>2138</v>
      </c>
      <c r="J99" s="555" t="s">
        <v>2069</v>
      </c>
      <c r="K99" s="555" t="s">
        <v>2070</v>
      </c>
      <c r="L99" s="555">
        <v>4102042</v>
      </c>
      <c r="M99" s="555" t="s">
        <v>2071</v>
      </c>
      <c r="N99" s="555">
        <v>410204200</v>
      </c>
      <c r="O99" s="555" t="s">
        <v>2072</v>
      </c>
      <c r="P99" s="555">
        <v>12</v>
      </c>
      <c r="Q99" s="114">
        <v>0.9</v>
      </c>
      <c r="R99" s="951">
        <v>0.9</v>
      </c>
      <c r="S99" s="951">
        <v>1</v>
      </c>
      <c r="T99" s="841"/>
      <c r="U99" s="461"/>
      <c r="V99" s="467">
        <v>1</v>
      </c>
      <c r="W99" s="847"/>
      <c r="X99" s="446"/>
      <c r="Y99" s="448">
        <v>1</v>
      </c>
      <c r="Z99" s="446"/>
      <c r="AA99" s="448">
        <v>1</v>
      </c>
      <c r="AB99" s="614"/>
      <c r="AC99" s="448">
        <v>2</v>
      </c>
      <c r="AD99" s="446"/>
      <c r="AE99" s="449" t="s">
        <v>2938</v>
      </c>
      <c r="AF99" s="449" t="s">
        <v>2939</v>
      </c>
      <c r="AG99" s="449" t="s">
        <v>2907</v>
      </c>
      <c r="AH99" s="844" t="s">
        <v>2988</v>
      </c>
      <c r="AI99" s="491" t="s">
        <v>2989</v>
      </c>
      <c r="AJ99" s="452"/>
      <c r="AK99" s="842" t="s">
        <v>3045</v>
      </c>
      <c r="AL99" s="842" t="s">
        <v>3046</v>
      </c>
      <c r="AM99" s="350"/>
      <c r="AN99" s="842" t="s">
        <v>3133</v>
      </c>
      <c r="AO99" s="842" t="s">
        <v>3134</v>
      </c>
      <c r="AP99" s="350"/>
    </row>
    <row r="100" spans="1:42" ht="157.5" customHeight="1" x14ac:dyDescent="0.25">
      <c r="A100" s="594"/>
      <c r="B100" s="835"/>
      <c r="C100" s="835" t="s">
        <v>618</v>
      </c>
      <c r="D100" s="835">
        <v>97</v>
      </c>
      <c r="E100" s="835" t="s">
        <v>619</v>
      </c>
      <c r="F100" s="846" t="s">
        <v>1313</v>
      </c>
      <c r="G100" s="846" t="s">
        <v>1314</v>
      </c>
      <c r="H100" s="846" t="s">
        <v>59</v>
      </c>
      <c r="I100" s="846" t="s">
        <v>2151</v>
      </c>
      <c r="J100" s="555" t="s">
        <v>2069</v>
      </c>
      <c r="K100" s="555" t="s">
        <v>2070</v>
      </c>
      <c r="L100" s="555">
        <v>4102042</v>
      </c>
      <c r="M100" s="555" t="s">
        <v>2071</v>
      </c>
      <c r="N100" s="555">
        <v>410204200</v>
      </c>
      <c r="O100" s="555" t="s">
        <v>2072</v>
      </c>
      <c r="P100" s="555">
        <v>12</v>
      </c>
      <c r="Q100" s="114">
        <v>0.9</v>
      </c>
      <c r="R100" s="951">
        <v>0.9</v>
      </c>
      <c r="S100" s="694">
        <v>1</v>
      </c>
      <c r="T100" s="841"/>
      <c r="U100" s="163"/>
      <c r="V100" s="467">
        <v>1</v>
      </c>
      <c r="W100" s="448"/>
      <c r="X100" s="386"/>
      <c r="Y100" s="448"/>
      <c r="Z100" s="446"/>
      <c r="AA100" s="738">
        <v>1</v>
      </c>
      <c r="AB100" s="446"/>
      <c r="AC100" s="448"/>
      <c r="AD100" s="446"/>
      <c r="AE100" s="449"/>
      <c r="AF100" s="449"/>
      <c r="AG100" s="449"/>
      <c r="AH100" s="448"/>
      <c r="AI100" s="350"/>
      <c r="AJ100" s="464"/>
      <c r="AK100" s="842" t="s">
        <v>3174</v>
      </c>
      <c r="AL100" s="842" t="s">
        <v>2210</v>
      </c>
      <c r="AM100" s="350"/>
      <c r="AN100" s="350"/>
      <c r="AO100" s="350"/>
      <c r="AP100" s="350"/>
    </row>
    <row r="101" spans="1:42" ht="140.25" customHeight="1" x14ac:dyDescent="0.25">
      <c r="A101" s="835" t="s">
        <v>624</v>
      </c>
      <c r="B101" s="835" t="s">
        <v>625</v>
      </c>
      <c r="C101" s="835" t="s">
        <v>1315</v>
      </c>
      <c r="D101" s="835">
        <v>98</v>
      </c>
      <c r="E101" s="835" t="s">
        <v>1316</v>
      </c>
      <c r="F101" s="846" t="s">
        <v>1317</v>
      </c>
      <c r="G101" s="846" t="s">
        <v>629</v>
      </c>
      <c r="H101" s="846" t="s">
        <v>630</v>
      </c>
      <c r="I101" s="846" t="s">
        <v>2155</v>
      </c>
      <c r="J101" s="390" t="s">
        <v>1800</v>
      </c>
      <c r="K101" s="846" t="s">
        <v>1743</v>
      </c>
      <c r="L101" s="846">
        <v>4502038</v>
      </c>
      <c r="M101" s="846" t="s">
        <v>2156</v>
      </c>
      <c r="N101" s="846">
        <v>450203800</v>
      </c>
      <c r="O101" s="846" t="s">
        <v>2157</v>
      </c>
      <c r="P101" s="846">
        <v>1</v>
      </c>
      <c r="Q101" s="114">
        <v>1</v>
      </c>
      <c r="R101" s="785">
        <v>1</v>
      </c>
      <c r="S101" s="848"/>
      <c r="T101" s="841"/>
      <c r="U101" s="489"/>
      <c r="V101" s="467"/>
      <c r="W101" s="485"/>
      <c r="X101" s="552"/>
      <c r="Y101" s="448"/>
      <c r="Z101" s="446"/>
      <c r="AA101" s="448"/>
      <c r="AB101" s="446"/>
      <c r="AC101" s="448"/>
      <c r="AD101" s="446"/>
      <c r="AE101" s="449"/>
      <c r="AF101" s="449"/>
      <c r="AG101" s="449"/>
      <c r="AH101" s="438"/>
      <c r="AI101" s="350"/>
      <c r="AJ101" s="464"/>
      <c r="AK101" s="842"/>
      <c r="AL101" s="842"/>
      <c r="AM101" s="350"/>
      <c r="AN101" s="350"/>
      <c r="AO101" s="350"/>
      <c r="AP101" s="350"/>
    </row>
    <row r="102" spans="1:42" ht="102" customHeight="1" x14ac:dyDescent="0.25">
      <c r="A102" s="835"/>
      <c r="B102" s="835"/>
      <c r="C102" s="835"/>
      <c r="D102" s="835">
        <v>99</v>
      </c>
      <c r="E102" s="835" t="s">
        <v>1319</v>
      </c>
      <c r="F102" s="846" t="s">
        <v>633</v>
      </c>
      <c r="G102" s="846" t="s">
        <v>634</v>
      </c>
      <c r="H102" s="846" t="s">
        <v>635</v>
      </c>
      <c r="I102" s="846" t="s">
        <v>2155</v>
      </c>
      <c r="J102" s="390" t="s">
        <v>1800</v>
      </c>
      <c r="K102" s="846" t="s">
        <v>1743</v>
      </c>
      <c r="L102" s="846">
        <v>4502038</v>
      </c>
      <c r="M102" s="846" t="s">
        <v>2156</v>
      </c>
      <c r="N102" s="846">
        <v>450203800</v>
      </c>
      <c r="O102" s="846" t="s">
        <v>2157</v>
      </c>
      <c r="P102" s="846">
        <v>1</v>
      </c>
      <c r="Q102" s="114">
        <v>0.8</v>
      </c>
      <c r="R102" s="785">
        <v>0.8</v>
      </c>
      <c r="S102" s="785">
        <v>0.8</v>
      </c>
      <c r="T102" s="851">
        <v>10131089</v>
      </c>
      <c r="U102" s="851">
        <v>10131089</v>
      </c>
      <c r="V102" s="467">
        <v>1</v>
      </c>
      <c r="W102" s="485"/>
      <c r="X102" s="552"/>
      <c r="Y102" s="448"/>
      <c r="Z102" s="851">
        <v>8001089</v>
      </c>
      <c r="AA102" s="738">
        <v>0.8</v>
      </c>
      <c r="AB102" s="446">
        <v>2130000</v>
      </c>
      <c r="AC102" s="448"/>
      <c r="AD102" s="446"/>
      <c r="AE102" s="449"/>
      <c r="AF102" s="463"/>
      <c r="AG102" s="463"/>
      <c r="AH102" s="448" t="s">
        <v>2990</v>
      </c>
      <c r="AI102" s="350" t="s">
        <v>2970</v>
      </c>
      <c r="AJ102" s="464"/>
      <c r="AK102" s="842" t="s">
        <v>3089</v>
      </c>
      <c r="AL102" s="842" t="s">
        <v>3088</v>
      </c>
      <c r="AM102" s="350"/>
      <c r="AN102" s="842"/>
      <c r="AO102" s="350"/>
      <c r="AP102" s="350"/>
    </row>
    <row r="103" spans="1:42" ht="102" customHeight="1" x14ac:dyDescent="0.25">
      <c r="A103" s="835"/>
      <c r="B103" s="835"/>
      <c r="C103" s="835" t="s">
        <v>636</v>
      </c>
      <c r="D103" s="835">
        <v>100</v>
      </c>
      <c r="E103" s="835" t="s">
        <v>1321</v>
      </c>
      <c r="F103" s="846" t="s">
        <v>638</v>
      </c>
      <c r="G103" s="846" t="s">
        <v>639</v>
      </c>
      <c r="H103" s="846" t="s">
        <v>1322</v>
      </c>
      <c r="I103" s="846" t="s">
        <v>2161</v>
      </c>
      <c r="J103" s="390" t="s">
        <v>1800</v>
      </c>
      <c r="K103" s="846" t="s">
        <v>1743</v>
      </c>
      <c r="L103" s="846">
        <v>4502038</v>
      </c>
      <c r="M103" s="846" t="s">
        <v>2156</v>
      </c>
      <c r="N103" s="846">
        <v>450203800</v>
      </c>
      <c r="O103" s="846" t="s">
        <v>2157</v>
      </c>
      <c r="P103" s="846">
        <v>1</v>
      </c>
      <c r="Q103" s="114">
        <v>0.9</v>
      </c>
      <c r="R103" s="785">
        <v>0.9</v>
      </c>
      <c r="S103" s="785">
        <v>1</v>
      </c>
      <c r="T103" s="565"/>
      <c r="U103" s="565"/>
      <c r="V103" s="467">
        <v>1</v>
      </c>
      <c r="W103" s="485"/>
      <c r="X103" s="565"/>
      <c r="Y103" s="448"/>
      <c r="Z103" s="446"/>
      <c r="AA103" s="738">
        <v>1</v>
      </c>
      <c r="AB103" s="446"/>
      <c r="AC103" s="448"/>
      <c r="AD103" s="446"/>
      <c r="AE103" s="449"/>
      <c r="AF103" s="463"/>
      <c r="AG103" s="463"/>
      <c r="AH103" s="438"/>
      <c r="AI103" s="350"/>
      <c r="AJ103" s="464"/>
      <c r="AK103" s="842" t="s">
        <v>3175</v>
      </c>
      <c r="AL103" s="842" t="s">
        <v>3088</v>
      </c>
      <c r="AM103" s="350"/>
      <c r="AN103" s="350"/>
      <c r="AO103" s="350"/>
      <c r="AP103" s="350"/>
    </row>
    <row r="104" spans="1:42" ht="126" customHeight="1" x14ac:dyDescent="0.25">
      <c r="A104" s="835"/>
      <c r="B104" s="835"/>
      <c r="C104" s="835"/>
      <c r="D104" s="835">
        <v>101</v>
      </c>
      <c r="E104" s="835" t="s">
        <v>642</v>
      </c>
      <c r="F104" s="846" t="s">
        <v>1324</v>
      </c>
      <c r="G104" s="846" t="s">
        <v>1325</v>
      </c>
      <c r="H104" s="846" t="s">
        <v>645</v>
      </c>
      <c r="I104" s="846" t="s">
        <v>2161</v>
      </c>
      <c r="J104" s="390" t="s">
        <v>1800</v>
      </c>
      <c r="K104" s="846" t="s">
        <v>1743</v>
      </c>
      <c r="L104" s="846">
        <v>4502038</v>
      </c>
      <c r="M104" s="846" t="s">
        <v>2156</v>
      </c>
      <c r="N104" s="846">
        <v>450203800</v>
      </c>
      <c r="O104" s="846" t="s">
        <v>2157</v>
      </c>
      <c r="P104" s="846">
        <v>1</v>
      </c>
      <c r="Q104" s="114">
        <v>0.9</v>
      </c>
      <c r="R104" s="785">
        <v>0.9</v>
      </c>
      <c r="S104" s="785">
        <v>1</v>
      </c>
      <c r="T104" s="565"/>
      <c r="U104" s="565"/>
      <c r="V104" s="467">
        <v>1</v>
      </c>
      <c r="W104" s="485"/>
      <c r="X104" s="565"/>
      <c r="Y104" s="448"/>
      <c r="Z104" s="446"/>
      <c r="AA104" s="738">
        <v>1</v>
      </c>
      <c r="AB104" s="446"/>
      <c r="AC104" s="448"/>
      <c r="AD104" s="446"/>
      <c r="AE104" s="449"/>
      <c r="AF104" s="463"/>
      <c r="AG104" s="463"/>
      <c r="AH104" s="448"/>
      <c r="AI104" s="350"/>
      <c r="AJ104" s="452"/>
      <c r="AK104" s="448" t="s">
        <v>3176</v>
      </c>
      <c r="AL104" s="842" t="s">
        <v>2210</v>
      </c>
      <c r="AM104" s="350"/>
      <c r="AN104" s="842"/>
      <c r="AO104" s="350"/>
      <c r="AP104" s="350"/>
    </row>
    <row r="105" spans="1:42" ht="261" customHeight="1" x14ac:dyDescent="0.25">
      <c r="A105" s="835"/>
      <c r="B105" s="835"/>
      <c r="C105" s="835"/>
      <c r="D105" s="835">
        <v>102</v>
      </c>
      <c r="E105" s="846" t="s">
        <v>646</v>
      </c>
      <c r="F105" s="846" t="s">
        <v>647</v>
      </c>
      <c r="G105" s="846" t="s">
        <v>648</v>
      </c>
      <c r="H105" s="846" t="s">
        <v>649</v>
      </c>
      <c r="I105" s="846" t="s">
        <v>1327</v>
      </c>
      <c r="J105" s="390" t="s">
        <v>1800</v>
      </c>
      <c r="K105" s="846" t="s">
        <v>2070</v>
      </c>
      <c r="L105" s="846">
        <v>4102042</v>
      </c>
      <c r="M105" s="846" t="s">
        <v>2071</v>
      </c>
      <c r="N105" s="846">
        <v>410204200</v>
      </c>
      <c r="O105" s="846" t="s">
        <v>2166</v>
      </c>
      <c r="P105" s="846">
        <v>12</v>
      </c>
      <c r="Q105" s="114">
        <v>0.9</v>
      </c>
      <c r="R105" s="948">
        <v>2</v>
      </c>
      <c r="S105" s="855">
        <v>6</v>
      </c>
      <c r="T105" s="514">
        <v>1257307</v>
      </c>
      <c r="U105" s="514">
        <v>1257307</v>
      </c>
      <c r="V105" s="503">
        <v>0</v>
      </c>
      <c r="W105" s="847"/>
      <c r="X105" s="615" t="s">
        <v>2940</v>
      </c>
      <c r="Y105" s="448">
        <v>4</v>
      </c>
      <c r="Z105" s="514">
        <v>192307</v>
      </c>
      <c r="AA105" s="448">
        <v>100</v>
      </c>
      <c r="AB105" s="446">
        <v>1065000</v>
      </c>
      <c r="AC105" s="448"/>
      <c r="AD105" s="446"/>
      <c r="AE105" s="449" t="s">
        <v>2941</v>
      </c>
      <c r="AF105" s="449" t="s">
        <v>2942</v>
      </c>
      <c r="AG105" s="449"/>
      <c r="AH105" s="844" t="s">
        <v>2991</v>
      </c>
      <c r="AI105" s="491" t="s">
        <v>2992</v>
      </c>
      <c r="AJ105" s="452"/>
      <c r="AK105" s="89" t="s">
        <v>3096</v>
      </c>
      <c r="AL105" s="173" t="s">
        <v>3088</v>
      </c>
      <c r="AM105" s="842"/>
      <c r="AN105" s="842"/>
      <c r="AO105" s="842"/>
      <c r="AP105" s="350"/>
    </row>
    <row r="106" spans="1:42" ht="165.75" x14ac:dyDescent="0.25">
      <c r="A106" s="835"/>
      <c r="B106" s="835"/>
      <c r="C106" s="835"/>
      <c r="D106" s="835">
        <v>103</v>
      </c>
      <c r="E106" s="835" t="s">
        <v>1329</v>
      </c>
      <c r="F106" s="846" t="s">
        <v>652</v>
      </c>
      <c r="G106" s="846" t="s">
        <v>1330</v>
      </c>
      <c r="H106" s="846" t="s">
        <v>654</v>
      </c>
      <c r="I106" s="846" t="s">
        <v>2183</v>
      </c>
      <c r="J106" s="390" t="s">
        <v>1800</v>
      </c>
      <c r="K106" s="575" t="s">
        <v>2070</v>
      </c>
      <c r="L106" s="575">
        <v>4102042</v>
      </c>
      <c r="M106" s="575" t="s">
        <v>2071</v>
      </c>
      <c r="N106" s="575">
        <v>410204200</v>
      </c>
      <c r="O106" s="575" t="s">
        <v>2166</v>
      </c>
      <c r="P106" s="575">
        <v>12</v>
      </c>
      <c r="Q106" s="114">
        <v>0.9</v>
      </c>
      <c r="R106" s="785">
        <v>0.9</v>
      </c>
      <c r="S106" s="848"/>
      <c r="T106" s="841"/>
      <c r="U106" s="841"/>
      <c r="V106" s="467"/>
      <c r="W106" s="485"/>
      <c r="X106" s="841"/>
      <c r="Y106" s="448"/>
      <c r="Z106" s="446"/>
      <c r="AA106" s="448"/>
      <c r="AB106" s="446"/>
      <c r="AC106" s="448"/>
      <c r="AD106" s="446"/>
      <c r="AE106" s="449"/>
      <c r="AF106" s="449"/>
      <c r="AG106" s="449"/>
      <c r="AH106" s="448"/>
      <c r="AI106" s="350"/>
      <c r="AJ106" s="452"/>
      <c r="AK106" s="842"/>
      <c r="AL106" s="842"/>
      <c r="AM106" s="350"/>
      <c r="AN106" s="842"/>
      <c r="AO106" s="350"/>
      <c r="AP106" s="350"/>
    </row>
    <row r="107" spans="1:42" ht="162.75" customHeight="1" x14ac:dyDescent="0.25">
      <c r="A107" s="835"/>
      <c r="B107" s="835"/>
      <c r="C107" s="835"/>
      <c r="D107" s="835">
        <v>104</v>
      </c>
      <c r="E107" s="835" t="s">
        <v>656</v>
      </c>
      <c r="F107" s="846" t="s">
        <v>657</v>
      </c>
      <c r="G107" s="846" t="s">
        <v>658</v>
      </c>
      <c r="H107" s="846" t="s">
        <v>659</v>
      </c>
      <c r="I107" s="846" t="s">
        <v>2191</v>
      </c>
      <c r="J107" s="390" t="s">
        <v>1800</v>
      </c>
      <c r="K107" s="618" t="s">
        <v>2070</v>
      </c>
      <c r="L107" s="619">
        <v>4102042</v>
      </c>
      <c r="M107" s="619" t="s">
        <v>2071</v>
      </c>
      <c r="N107" s="619">
        <v>410204200</v>
      </c>
      <c r="O107" s="619" t="s">
        <v>2166</v>
      </c>
      <c r="P107" s="564">
        <v>12</v>
      </c>
      <c r="Q107" s="956">
        <v>0.03</v>
      </c>
      <c r="R107" s="948">
        <v>3</v>
      </c>
      <c r="S107" s="785">
        <v>0.01</v>
      </c>
      <c r="T107" s="499">
        <v>1065000</v>
      </c>
      <c r="U107" s="461">
        <v>1065000</v>
      </c>
      <c r="V107" s="467">
        <v>0.33</v>
      </c>
      <c r="W107" s="485"/>
      <c r="X107" s="446"/>
      <c r="Y107" s="448"/>
      <c r="Z107" s="446"/>
      <c r="AA107" s="448">
        <v>100</v>
      </c>
      <c r="AB107" s="446">
        <v>1065000</v>
      </c>
      <c r="AC107" s="448"/>
      <c r="AD107" s="446"/>
      <c r="AE107" s="449"/>
      <c r="AF107" s="449"/>
      <c r="AG107" s="449"/>
      <c r="AH107" s="438"/>
      <c r="AI107" s="350"/>
      <c r="AJ107" s="464"/>
      <c r="AK107" s="842" t="s">
        <v>3094</v>
      </c>
      <c r="AL107" s="842" t="s">
        <v>3088</v>
      </c>
      <c r="AM107" s="350"/>
      <c r="AN107" s="842"/>
      <c r="AO107" s="842"/>
      <c r="AP107" s="350"/>
    </row>
    <row r="108" spans="1:42" ht="102" customHeight="1" x14ac:dyDescent="0.25">
      <c r="A108" s="835"/>
      <c r="B108" s="835"/>
      <c r="C108" s="835"/>
      <c r="D108" s="835">
        <v>105</v>
      </c>
      <c r="E108" s="846" t="s">
        <v>1334</v>
      </c>
      <c r="F108" s="846" t="s">
        <v>662</v>
      </c>
      <c r="G108" s="846" t="s">
        <v>663</v>
      </c>
      <c r="H108" s="846" t="s">
        <v>664</v>
      </c>
      <c r="I108" s="846" t="s">
        <v>2195</v>
      </c>
      <c r="J108" s="620"/>
      <c r="K108" s="621"/>
      <c r="L108" s="621"/>
      <c r="M108" s="621"/>
      <c r="N108" s="621"/>
      <c r="O108" s="621"/>
      <c r="P108" s="621"/>
      <c r="Q108" s="836" t="s">
        <v>663</v>
      </c>
      <c r="R108" s="948">
        <v>13</v>
      </c>
      <c r="S108" s="848"/>
      <c r="T108" s="841"/>
      <c r="U108" s="489"/>
      <c r="V108" s="467"/>
      <c r="W108" s="485"/>
      <c r="X108" s="552"/>
      <c r="Y108" s="448"/>
      <c r="Z108" s="446"/>
      <c r="AA108" s="448"/>
      <c r="AB108" s="446"/>
      <c r="AC108" s="448"/>
      <c r="AD108" s="446"/>
      <c r="AE108" s="449"/>
      <c r="AF108" s="449"/>
      <c r="AG108" s="449"/>
      <c r="AH108" s="448"/>
      <c r="AI108" s="350"/>
      <c r="AJ108" s="452"/>
      <c r="AK108" s="842"/>
      <c r="AL108" s="842"/>
      <c r="AM108" s="350"/>
      <c r="AN108" s="842"/>
      <c r="AO108" s="350"/>
      <c r="AP108" s="350"/>
    </row>
    <row r="109" spans="1:42" ht="400.5" customHeight="1" x14ac:dyDescent="0.25">
      <c r="A109" s="835"/>
      <c r="B109" s="835"/>
      <c r="C109" s="835"/>
      <c r="D109" s="835">
        <v>106</v>
      </c>
      <c r="E109" s="835" t="s">
        <v>666</v>
      </c>
      <c r="F109" s="846" t="s">
        <v>1336</v>
      </c>
      <c r="G109" s="846" t="s">
        <v>668</v>
      </c>
      <c r="H109" s="846" t="s">
        <v>669</v>
      </c>
      <c r="I109" s="846" t="s">
        <v>2197</v>
      </c>
      <c r="J109" s="562" t="s">
        <v>1772</v>
      </c>
      <c r="K109" s="622" t="s">
        <v>2070</v>
      </c>
      <c r="L109" s="623">
        <v>4102042</v>
      </c>
      <c r="M109" s="623" t="s">
        <v>2071</v>
      </c>
      <c r="N109" s="623">
        <v>410204200</v>
      </c>
      <c r="O109" s="623" t="str">
        <f>[1]FAMILIA!$H$97</f>
        <v>Política pública de la mujer y equidad de género   implementada.</v>
      </c>
      <c r="P109" s="562">
        <v>12</v>
      </c>
      <c r="Q109" s="114">
        <v>0.9</v>
      </c>
      <c r="R109" s="889">
        <v>4</v>
      </c>
      <c r="S109" s="913">
        <v>11</v>
      </c>
      <c r="T109" s="616">
        <v>692307</v>
      </c>
      <c r="U109" s="616">
        <v>692307</v>
      </c>
      <c r="V109" s="467">
        <v>1</v>
      </c>
      <c r="W109" s="847"/>
      <c r="X109" s="616">
        <v>500000</v>
      </c>
      <c r="Y109" s="448">
        <v>10</v>
      </c>
      <c r="Z109" s="616">
        <v>192307</v>
      </c>
      <c r="AA109" s="448"/>
      <c r="AB109" s="446">
        <v>1065000</v>
      </c>
      <c r="AC109" s="448">
        <v>1</v>
      </c>
      <c r="AD109" s="446"/>
      <c r="AE109" s="449" t="s">
        <v>2943</v>
      </c>
      <c r="AF109" s="449" t="s">
        <v>2944</v>
      </c>
      <c r="AG109" s="449"/>
      <c r="AH109" s="449" t="s">
        <v>2993</v>
      </c>
      <c r="AI109" s="491" t="s">
        <v>2994</v>
      </c>
      <c r="AJ109" s="452"/>
      <c r="AK109" s="842" t="s">
        <v>3092</v>
      </c>
      <c r="AL109" s="842" t="s">
        <v>3088</v>
      </c>
      <c r="AM109" s="842"/>
      <c r="AN109" s="842" t="s">
        <v>3135</v>
      </c>
      <c r="AO109" s="842" t="s">
        <v>3136</v>
      </c>
      <c r="AP109" s="842"/>
    </row>
    <row r="110" spans="1:42" ht="89.25" x14ac:dyDescent="0.25">
      <c r="A110" s="835"/>
      <c r="B110" s="835"/>
      <c r="C110" s="835"/>
      <c r="D110" s="835">
        <v>107</v>
      </c>
      <c r="E110" s="835" t="s">
        <v>1338</v>
      </c>
      <c r="F110" s="846" t="s">
        <v>1339</v>
      </c>
      <c r="G110" s="846" t="s">
        <v>1340</v>
      </c>
      <c r="H110" s="846" t="s">
        <v>59</v>
      </c>
      <c r="I110" s="846" t="s">
        <v>2210</v>
      </c>
      <c r="J110" s="624" t="s">
        <v>1800</v>
      </c>
      <c r="K110" s="575" t="s">
        <v>1743</v>
      </c>
      <c r="L110" s="575">
        <v>4502038</v>
      </c>
      <c r="M110" s="575" t="s">
        <v>2211</v>
      </c>
      <c r="N110" s="575">
        <v>450203800</v>
      </c>
      <c r="O110" s="575" t="s">
        <v>2072</v>
      </c>
      <c r="P110" s="575">
        <v>1</v>
      </c>
      <c r="Q110" s="114">
        <v>0.9</v>
      </c>
      <c r="R110" s="785">
        <v>0.9</v>
      </c>
      <c r="S110" s="848"/>
      <c r="T110" s="841"/>
      <c r="U110" s="489"/>
      <c r="V110" s="467"/>
      <c r="W110" s="485"/>
      <c r="X110" s="552"/>
      <c r="Y110" s="448"/>
      <c r="Z110" s="446"/>
      <c r="AA110" s="448"/>
      <c r="AB110" s="446"/>
      <c r="AC110" s="448"/>
      <c r="AD110" s="446"/>
      <c r="AE110" s="449"/>
      <c r="AF110" s="463"/>
      <c r="AG110" s="463"/>
      <c r="AH110" s="438"/>
      <c r="AI110" s="350"/>
      <c r="AJ110" s="452"/>
      <c r="AK110" s="842"/>
      <c r="AL110" s="842"/>
      <c r="AM110" s="350"/>
      <c r="AN110" s="350"/>
      <c r="AO110" s="350"/>
      <c r="AP110" s="350"/>
    </row>
    <row r="111" spans="1:42" ht="169.5" customHeight="1" x14ac:dyDescent="0.25">
      <c r="A111" s="835"/>
      <c r="B111" s="835" t="s">
        <v>675</v>
      </c>
      <c r="C111" s="835" t="s">
        <v>676</v>
      </c>
      <c r="D111" s="835">
        <v>108</v>
      </c>
      <c r="E111" s="835" t="s">
        <v>677</v>
      </c>
      <c r="F111" s="846" t="s">
        <v>678</v>
      </c>
      <c r="G111" s="846" t="s">
        <v>679</v>
      </c>
      <c r="H111" s="846" t="s">
        <v>680</v>
      </c>
      <c r="I111" s="846" t="s">
        <v>2213</v>
      </c>
      <c r="J111" s="625"/>
      <c r="K111" s="585"/>
      <c r="L111" s="585"/>
      <c r="M111" s="585"/>
      <c r="N111" s="585"/>
      <c r="O111" s="585"/>
      <c r="P111" s="585"/>
      <c r="Q111" s="114">
        <v>0.9</v>
      </c>
      <c r="R111" s="889">
        <v>0.9</v>
      </c>
      <c r="S111" s="483">
        <v>1</v>
      </c>
      <c r="T111" s="841"/>
      <c r="U111" s="461"/>
      <c r="V111" s="467">
        <v>1</v>
      </c>
      <c r="W111" s="847"/>
      <c r="X111" s="446"/>
      <c r="Y111" s="448">
        <v>1</v>
      </c>
      <c r="Z111" s="446"/>
      <c r="AA111" s="448"/>
      <c r="AB111" s="446"/>
      <c r="AC111" s="448"/>
      <c r="AD111" s="446"/>
      <c r="AE111" s="449" t="s">
        <v>2945</v>
      </c>
      <c r="AF111" s="449" t="s">
        <v>2476</v>
      </c>
      <c r="AG111" s="449"/>
      <c r="AH111" s="448" t="s">
        <v>3032</v>
      </c>
      <c r="AI111" s="842" t="s">
        <v>2995</v>
      </c>
      <c r="AJ111" s="464"/>
      <c r="AK111" s="842" t="s">
        <v>3044</v>
      </c>
      <c r="AL111" s="842" t="s">
        <v>2476</v>
      </c>
      <c r="AM111" s="350"/>
      <c r="AN111" s="842" t="s">
        <v>3137</v>
      </c>
      <c r="AO111" s="842" t="s">
        <v>3127</v>
      </c>
      <c r="AP111" s="350"/>
    </row>
    <row r="112" spans="1:42" ht="229.5" customHeight="1" thickBot="1" x14ac:dyDescent="0.3">
      <c r="A112" s="835"/>
      <c r="B112" s="835"/>
      <c r="C112" s="835"/>
      <c r="D112" s="835">
        <v>109</v>
      </c>
      <c r="E112" s="835" t="s">
        <v>681</v>
      </c>
      <c r="F112" s="846" t="s">
        <v>682</v>
      </c>
      <c r="G112" s="846" t="s">
        <v>683</v>
      </c>
      <c r="H112" s="846" t="s">
        <v>1343</v>
      </c>
      <c r="I112" s="846" t="s">
        <v>2223</v>
      </c>
      <c r="J112" s="546" t="s">
        <v>1800</v>
      </c>
      <c r="K112" s="555" t="s">
        <v>1743</v>
      </c>
      <c r="L112" s="626">
        <v>4502001</v>
      </c>
      <c r="M112" s="627" t="s">
        <v>1744</v>
      </c>
      <c r="N112" s="627">
        <v>450200108</v>
      </c>
      <c r="O112" s="627" t="s">
        <v>1801</v>
      </c>
      <c r="P112" s="626">
        <v>1</v>
      </c>
      <c r="Q112" s="70">
        <v>0.9</v>
      </c>
      <c r="R112" s="897">
        <v>1</v>
      </c>
      <c r="S112" s="785">
        <v>1</v>
      </c>
      <c r="T112" s="628"/>
      <c r="U112" s="628"/>
      <c r="V112" s="659">
        <v>1</v>
      </c>
      <c r="W112" s="847"/>
      <c r="X112" s="628"/>
      <c r="Y112" s="448">
        <v>1</v>
      </c>
      <c r="Z112" s="446"/>
      <c r="AA112" s="448"/>
      <c r="AB112" s="446"/>
      <c r="AC112" s="448"/>
      <c r="AD112" s="446"/>
      <c r="AE112" s="449" t="s">
        <v>2946</v>
      </c>
      <c r="AF112" s="449" t="s">
        <v>2476</v>
      </c>
      <c r="AG112" s="449"/>
      <c r="AH112" s="448" t="s">
        <v>2996</v>
      </c>
      <c r="AI112" s="842" t="s">
        <v>2997</v>
      </c>
      <c r="AJ112" s="452"/>
      <c r="AK112" s="842"/>
      <c r="AL112" s="842"/>
      <c r="AM112" s="350"/>
      <c r="AN112" s="842"/>
      <c r="AO112" s="842"/>
      <c r="AP112" s="350"/>
    </row>
    <row r="113" spans="1:31" s="369" customFormat="1" x14ac:dyDescent="0.25">
      <c r="A113" s="2"/>
      <c r="B113" s="2"/>
      <c r="C113" s="2"/>
      <c r="D113" s="2"/>
      <c r="E113" s="2"/>
      <c r="F113" s="2"/>
      <c r="G113" s="2"/>
      <c r="H113" s="2"/>
      <c r="I113" s="2"/>
      <c r="J113" s="629"/>
      <c r="K113" s="629"/>
      <c r="L113" s="629"/>
      <c r="M113" s="629"/>
      <c r="N113" s="629"/>
      <c r="O113" s="629"/>
      <c r="P113" s="629"/>
      <c r="Q113" s="114"/>
      <c r="R113" s="366"/>
      <c r="S113" s="366"/>
      <c r="T113" s="366"/>
      <c r="U113" s="366"/>
      <c r="V113" s="366"/>
      <c r="W113" s="366"/>
      <c r="X113" s="367"/>
      <c r="Y113" s="366"/>
      <c r="Z113" s="367"/>
      <c r="AA113" s="366"/>
      <c r="AB113" s="367"/>
      <c r="AC113" s="366"/>
      <c r="AD113" s="367"/>
      <c r="AE113" s="368"/>
    </row>
    <row r="114" spans="1:31" s="369" customFormat="1" x14ac:dyDescent="0.2">
      <c r="A114" s="2"/>
      <c r="B114" s="2"/>
      <c r="C114" s="2"/>
      <c r="D114" s="2"/>
      <c r="E114" s="2"/>
      <c r="F114" s="2"/>
      <c r="G114" s="2"/>
      <c r="H114" s="2"/>
      <c r="I114" s="2"/>
      <c r="J114" s="629"/>
      <c r="K114" s="629"/>
      <c r="L114" s="629"/>
      <c r="M114" s="629"/>
      <c r="N114" s="629"/>
      <c r="O114" s="629"/>
      <c r="P114" s="629"/>
      <c r="Q114" s="114"/>
      <c r="R114" s="366"/>
      <c r="S114" s="366"/>
      <c r="T114" s="366"/>
      <c r="U114" s="366"/>
      <c r="V114" s="366"/>
      <c r="W114" s="366"/>
      <c r="X114" s="367"/>
      <c r="Y114" s="366"/>
      <c r="Z114" s="367"/>
      <c r="AA114" s="366"/>
      <c r="AB114" s="367"/>
      <c r="AC114" s="366"/>
      <c r="AD114" s="367"/>
      <c r="AE114" s="630"/>
    </row>
    <row r="115" spans="1:31" s="369" customFormat="1" ht="15.75" thickBot="1" x14ac:dyDescent="0.3">
      <c r="A115" s="2"/>
      <c r="B115" s="2"/>
      <c r="C115" s="2"/>
      <c r="D115" s="2"/>
      <c r="E115" s="2"/>
      <c r="F115" s="2"/>
      <c r="G115" s="2"/>
      <c r="H115" s="2"/>
      <c r="I115" s="2"/>
      <c r="J115" s="629"/>
      <c r="K115" s="629"/>
      <c r="L115" s="629"/>
      <c r="M115" s="629"/>
      <c r="N115" s="629"/>
      <c r="O115" s="629"/>
      <c r="P115" s="629"/>
      <c r="Q115" s="70"/>
      <c r="R115" s="366"/>
      <c r="S115" s="366"/>
      <c r="T115" s="366"/>
      <c r="U115" s="366"/>
      <c r="V115" s="366"/>
      <c r="W115" s="366"/>
      <c r="X115" s="367"/>
      <c r="Y115" s="366"/>
      <c r="Z115" s="367"/>
      <c r="AA115" s="366"/>
      <c r="AB115" s="367"/>
      <c r="AC115" s="366"/>
      <c r="AD115" s="367"/>
      <c r="AE115" s="368"/>
    </row>
    <row r="116" spans="1:31" s="369" customFormat="1" x14ac:dyDescent="0.25">
      <c r="A116" s="2"/>
      <c r="B116" s="2"/>
      <c r="C116" s="2"/>
      <c r="D116" s="2"/>
      <c r="E116" s="2"/>
      <c r="F116" s="2"/>
      <c r="G116" s="2"/>
      <c r="H116" s="2"/>
      <c r="I116" s="2"/>
      <c r="J116" s="629"/>
      <c r="K116" s="629"/>
      <c r="L116" s="629"/>
      <c r="M116" s="629"/>
      <c r="N116" s="629"/>
      <c r="O116" s="629"/>
      <c r="P116" s="629"/>
      <c r="Q116" s="2"/>
      <c r="R116" s="366"/>
      <c r="S116" s="366"/>
      <c r="T116" s="366"/>
      <c r="U116" s="366"/>
      <c r="V116" s="366"/>
      <c r="W116" s="366"/>
      <c r="X116" s="367"/>
      <c r="Y116" s="366"/>
      <c r="Z116" s="367"/>
      <c r="AA116" s="366"/>
      <c r="AB116" s="367"/>
      <c r="AC116" s="366"/>
      <c r="AD116" s="367"/>
      <c r="AE116" s="368"/>
    </row>
    <row r="117" spans="1:31" s="369" customFormat="1" x14ac:dyDescent="0.25">
      <c r="A117" s="2"/>
      <c r="B117" s="2"/>
      <c r="C117" s="2"/>
      <c r="D117" s="2"/>
      <c r="E117" s="2"/>
      <c r="F117" s="2"/>
      <c r="G117" s="2"/>
      <c r="H117" s="2"/>
      <c r="I117" s="2"/>
      <c r="J117" s="629"/>
      <c r="K117" s="629"/>
      <c r="L117" s="629"/>
      <c r="M117" s="629"/>
      <c r="N117" s="629"/>
      <c r="O117" s="629"/>
      <c r="P117" s="629"/>
      <c r="Q117" s="2"/>
      <c r="R117" s="366"/>
      <c r="S117" s="366"/>
      <c r="T117" s="366"/>
      <c r="U117" s="366"/>
      <c r="V117" s="366"/>
      <c r="W117" s="366"/>
      <c r="X117" s="367"/>
      <c r="Y117" s="366"/>
      <c r="Z117" s="367"/>
      <c r="AA117" s="366"/>
      <c r="AB117" s="367"/>
      <c r="AC117" s="366"/>
      <c r="AD117" s="367"/>
      <c r="AE117" s="368"/>
    </row>
    <row r="118" spans="1:31" s="369" customFormat="1" x14ac:dyDescent="0.25">
      <c r="A118" s="2"/>
      <c r="B118" s="2"/>
      <c r="C118" s="2"/>
      <c r="D118" s="2"/>
      <c r="E118" s="2"/>
      <c r="F118" s="2"/>
      <c r="G118" s="2"/>
      <c r="H118" s="2"/>
      <c r="I118" s="2"/>
      <c r="J118" s="629"/>
      <c r="K118" s="629"/>
      <c r="L118" s="629"/>
      <c r="M118" s="629"/>
      <c r="N118" s="629"/>
      <c r="O118" s="629"/>
      <c r="P118" s="629"/>
      <c r="Q118" s="2"/>
      <c r="R118" s="366"/>
      <c r="S118" s="366"/>
      <c r="T118" s="366"/>
      <c r="U118" s="366"/>
      <c r="V118" s="366"/>
      <c r="W118" s="366"/>
      <c r="X118" s="367"/>
      <c r="Y118" s="366"/>
      <c r="Z118" s="367"/>
      <c r="AA118" s="366"/>
      <c r="AB118" s="367"/>
      <c r="AC118" s="366"/>
      <c r="AD118" s="367"/>
      <c r="AE118" s="368"/>
    </row>
    <row r="119" spans="1:31" s="369" customFormat="1" x14ac:dyDescent="0.25">
      <c r="A119" s="2"/>
      <c r="B119" s="2"/>
      <c r="C119" s="2"/>
      <c r="D119" s="2"/>
      <c r="E119" s="2"/>
      <c r="F119" s="2"/>
      <c r="G119" s="2"/>
      <c r="H119" s="2"/>
      <c r="I119" s="2"/>
      <c r="J119" s="629"/>
      <c r="K119" s="629"/>
      <c r="L119" s="629"/>
      <c r="M119" s="629"/>
      <c r="N119" s="629"/>
      <c r="O119" s="629"/>
      <c r="P119" s="629"/>
      <c r="Q119" s="2"/>
      <c r="R119" s="366"/>
      <c r="S119" s="366"/>
      <c r="T119" s="366"/>
      <c r="U119" s="366"/>
      <c r="V119" s="366"/>
      <c r="W119" s="366"/>
      <c r="X119" s="367"/>
      <c r="Y119" s="366"/>
      <c r="Z119" s="367"/>
      <c r="AA119" s="366"/>
      <c r="AB119" s="367"/>
      <c r="AC119" s="366"/>
      <c r="AD119" s="367"/>
      <c r="AE119" s="368"/>
    </row>
    <row r="120" spans="1:31" s="369" customFormat="1" x14ac:dyDescent="0.25">
      <c r="A120" s="2"/>
      <c r="B120" s="2"/>
      <c r="C120" s="2"/>
      <c r="D120" s="2"/>
      <c r="E120" s="2"/>
      <c r="F120" s="2"/>
      <c r="G120" s="2"/>
      <c r="H120" s="2"/>
      <c r="I120" s="2"/>
      <c r="J120" s="629"/>
      <c r="K120" s="629"/>
      <c r="L120" s="629"/>
      <c r="M120" s="629"/>
      <c r="N120" s="629"/>
      <c r="O120" s="629"/>
      <c r="P120" s="629"/>
      <c r="Q120" s="2"/>
      <c r="R120" s="366"/>
      <c r="S120" s="366"/>
      <c r="T120" s="366"/>
      <c r="U120" s="366"/>
      <c r="V120" s="366"/>
      <c r="W120" s="366"/>
      <c r="X120" s="367"/>
      <c r="Y120" s="366"/>
      <c r="Z120" s="367"/>
      <c r="AA120" s="366"/>
      <c r="AB120" s="367"/>
      <c r="AC120" s="366"/>
      <c r="AD120" s="367"/>
      <c r="AE120" s="368"/>
    </row>
    <row r="121" spans="1:31" s="369" customFormat="1" x14ac:dyDescent="0.25">
      <c r="A121" s="2"/>
      <c r="B121" s="2"/>
      <c r="C121" s="2"/>
      <c r="D121" s="2"/>
      <c r="E121" s="2"/>
      <c r="F121" s="2"/>
      <c r="G121" s="2"/>
      <c r="H121" s="2"/>
      <c r="I121" s="2"/>
      <c r="J121" s="629"/>
      <c r="K121" s="629"/>
      <c r="L121" s="629"/>
      <c r="M121" s="629"/>
      <c r="N121" s="629"/>
      <c r="O121" s="629"/>
      <c r="P121" s="629"/>
      <c r="Q121" s="2"/>
      <c r="R121" s="366"/>
      <c r="S121" s="366"/>
      <c r="T121" s="366"/>
      <c r="U121" s="366"/>
      <c r="V121" s="366"/>
      <c r="W121" s="366"/>
      <c r="X121" s="367"/>
      <c r="Y121" s="366"/>
      <c r="Z121" s="367"/>
      <c r="AA121" s="366"/>
      <c r="AB121" s="367"/>
      <c r="AC121" s="366"/>
      <c r="AD121" s="367"/>
      <c r="AE121" s="368"/>
    </row>
    <row r="122" spans="1:31" s="369" customFormat="1" x14ac:dyDescent="0.25">
      <c r="A122" s="2"/>
      <c r="B122" s="2"/>
      <c r="C122" s="2"/>
      <c r="D122" s="2"/>
      <c r="E122" s="2"/>
      <c r="F122" s="2"/>
      <c r="G122" s="2"/>
      <c r="H122" s="2"/>
      <c r="I122" s="2"/>
      <c r="J122" s="629"/>
      <c r="K122" s="629"/>
      <c r="L122" s="629"/>
      <c r="M122" s="629"/>
      <c r="N122" s="629"/>
      <c r="O122" s="629"/>
      <c r="P122" s="629"/>
      <c r="Q122" s="2"/>
      <c r="R122" s="366"/>
      <c r="S122" s="366"/>
      <c r="T122" s="366"/>
      <c r="U122" s="366"/>
      <c r="V122" s="366"/>
      <c r="W122" s="366"/>
      <c r="X122" s="367"/>
      <c r="Y122" s="366"/>
      <c r="Z122" s="367"/>
      <c r="AA122" s="366"/>
      <c r="AB122" s="367"/>
      <c r="AC122" s="366"/>
      <c r="AD122" s="367"/>
      <c r="AE122" s="368"/>
    </row>
    <row r="123" spans="1:31" s="369" customFormat="1" x14ac:dyDescent="0.25">
      <c r="A123" s="2"/>
      <c r="B123" s="2"/>
      <c r="C123" s="2"/>
      <c r="D123" s="2"/>
      <c r="E123" s="2"/>
      <c r="F123" s="2"/>
      <c r="G123" s="2"/>
      <c r="H123" s="2"/>
      <c r="I123" s="2"/>
      <c r="J123" s="629"/>
      <c r="K123" s="629"/>
      <c r="L123" s="629"/>
      <c r="M123" s="629"/>
      <c r="N123" s="629"/>
      <c r="O123" s="629"/>
      <c r="P123" s="629"/>
      <c r="Q123" s="2"/>
      <c r="R123" s="366"/>
      <c r="S123" s="366"/>
      <c r="T123" s="366"/>
      <c r="U123" s="366"/>
      <c r="V123" s="366"/>
      <c r="W123" s="366"/>
      <c r="X123" s="367"/>
      <c r="Y123" s="366"/>
      <c r="Z123" s="367"/>
      <c r="AA123" s="366"/>
      <c r="AB123" s="367"/>
      <c r="AC123" s="366"/>
      <c r="AD123" s="367"/>
      <c r="AE123" s="368"/>
    </row>
    <row r="124" spans="1:31" s="369" customFormat="1" x14ac:dyDescent="0.25">
      <c r="A124" s="2"/>
      <c r="B124" s="2"/>
      <c r="C124" s="2"/>
      <c r="D124" s="2"/>
      <c r="E124" s="2"/>
      <c r="F124" s="2"/>
      <c r="G124" s="2"/>
      <c r="H124" s="2"/>
      <c r="I124" s="2"/>
      <c r="J124" s="629"/>
      <c r="K124" s="629"/>
      <c r="L124" s="629"/>
      <c r="M124" s="629"/>
      <c r="N124" s="629"/>
      <c r="O124" s="629"/>
      <c r="P124" s="629"/>
      <c r="Q124" s="2"/>
      <c r="R124" s="366"/>
      <c r="S124" s="366"/>
      <c r="T124" s="366"/>
      <c r="U124" s="366"/>
      <c r="V124" s="366"/>
      <c r="W124" s="366"/>
      <c r="X124" s="367"/>
      <c r="Y124" s="366"/>
      <c r="Z124" s="367"/>
      <c r="AA124" s="366"/>
      <c r="AB124" s="367"/>
      <c r="AC124" s="366"/>
      <c r="AD124" s="367"/>
      <c r="AE124" s="368"/>
    </row>
    <row r="125" spans="1:31" s="369" customFormat="1" x14ac:dyDescent="0.25">
      <c r="A125" s="2"/>
      <c r="B125" s="2"/>
      <c r="C125" s="2"/>
      <c r="D125" s="2"/>
      <c r="E125" s="2"/>
      <c r="F125" s="2"/>
      <c r="G125" s="2"/>
      <c r="H125" s="2"/>
      <c r="I125" s="2"/>
      <c r="J125" s="629"/>
      <c r="K125" s="629"/>
      <c r="L125" s="629"/>
      <c r="M125" s="629"/>
      <c r="N125" s="629"/>
      <c r="O125" s="629"/>
      <c r="P125" s="629"/>
      <c r="Q125" s="2"/>
      <c r="R125" s="366"/>
      <c r="S125" s="366"/>
      <c r="T125" s="366"/>
      <c r="U125" s="366"/>
      <c r="V125" s="366"/>
      <c r="W125" s="366"/>
      <c r="X125" s="367"/>
      <c r="Y125" s="366"/>
      <c r="Z125" s="367"/>
      <c r="AA125" s="366"/>
      <c r="AB125" s="367"/>
      <c r="AC125" s="366"/>
      <c r="AD125" s="367"/>
      <c r="AE125" s="368"/>
    </row>
    <row r="126" spans="1:31" s="369" customFormat="1" x14ac:dyDescent="0.25">
      <c r="A126" s="2"/>
      <c r="B126" s="2"/>
      <c r="C126" s="2"/>
      <c r="D126" s="2"/>
      <c r="E126" s="2"/>
      <c r="F126" s="2"/>
      <c r="G126" s="2"/>
      <c r="H126" s="2"/>
      <c r="I126" s="2"/>
      <c r="J126" s="629"/>
      <c r="K126" s="629"/>
      <c r="L126" s="629"/>
      <c r="M126" s="629"/>
      <c r="N126" s="629"/>
      <c r="O126" s="629"/>
      <c r="P126" s="629"/>
      <c r="Q126" s="2"/>
      <c r="R126" s="366"/>
      <c r="S126" s="366"/>
      <c r="T126" s="366"/>
      <c r="U126" s="366"/>
      <c r="V126" s="366"/>
      <c r="W126" s="366"/>
      <c r="X126" s="367"/>
      <c r="Y126" s="366"/>
      <c r="Z126" s="367"/>
      <c r="AA126" s="366"/>
      <c r="AB126" s="367"/>
      <c r="AC126" s="366"/>
      <c r="AD126" s="367"/>
      <c r="AE126" s="368"/>
    </row>
    <row r="127" spans="1:31" s="369" customFormat="1" x14ac:dyDescent="0.25">
      <c r="A127" s="2"/>
      <c r="B127" s="2"/>
      <c r="C127" s="2"/>
      <c r="D127" s="2"/>
      <c r="E127" s="2"/>
      <c r="F127" s="2"/>
      <c r="G127" s="2"/>
      <c r="H127" s="2"/>
      <c r="I127" s="2"/>
      <c r="J127" s="629"/>
      <c r="K127" s="629"/>
      <c r="L127" s="629"/>
      <c r="M127" s="629"/>
      <c r="N127" s="629"/>
      <c r="O127" s="629"/>
      <c r="P127" s="629"/>
      <c r="Q127" s="2"/>
      <c r="R127" s="366"/>
      <c r="S127" s="366"/>
      <c r="T127" s="366"/>
      <c r="U127" s="366"/>
      <c r="V127" s="366"/>
      <c r="W127" s="366"/>
      <c r="X127" s="367"/>
      <c r="Y127" s="366"/>
      <c r="Z127" s="367"/>
      <c r="AA127" s="366"/>
      <c r="AB127" s="367"/>
      <c r="AC127" s="366"/>
      <c r="AD127" s="367"/>
      <c r="AE127" s="368"/>
    </row>
    <row r="128" spans="1:31" s="369" customFormat="1" x14ac:dyDescent="0.25">
      <c r="A128" s="2"/>
      <c r="B128" s="2"/>
      <c r="C128" s="2"/>
      <c r="D128" s="2"/>
      <c r="E128" s="2"/>
      <c r="F128" s="2"/>
      <c r="G128" s="2"/>
      <c r="H128" s="2"/>
      <c r="I128" s="2"/>
      <c r="J128" s="629"/>
      <c r="K128" s="629"/>
      <c r="L128" s="629"/>
      <c r="M128" s="629"/>
      <c r="N128" s="629"/>
      <c r="O128" s="629"/>
      <c r="P128" s="629"/>
      <c r="Q128" s="2"/>
      <c r="R128" s="366"/>
      <c r="S128" s="366"/>
      <c r="T128" s="366"/>
      <c r="U128" s="366"/>
      <c r="V128" s="366"/>
      <c r="W128" s="366"/>
      <c r="X128" s="367"/>
      <c r="Y128" s="366"/>
      <c r="Z128" s="367"/>
      <c r="AA128" s="366"/>
      <c r="AB128" s="367"/>
      <c r="AC128" s="366"/>
      <c r="AD128" s="367"/>
      <c r="AE128" s="368"/>
    </row>
    <row r="129" spans="1:31" s="369" customFormat="1" x14ac:dyDescent="0.25">
      <c r="A129" s="2"/>
      <c r="B129" s="2"/>
      <c r="C129" s="2"/>
      <c r="D129" s="2"/>
      <c r="E129" s="2"/>
      <c r="F129" s="2"/>
      <c r="G129" s="2"/>
      <c r="H129" s="2"/>
      <c r="I129" s="2"/>
      <c r="J129" s="629"/>
      <c r="K129" s="629"/>
      <c r="L129" s="629"/>
      <c r="M129" s="629"/>
      <c r="N129" s="629"/>
      <c r="O129" s="629"/>
      <c r="P129" s="629"/>
      <c r="Q129" s="2"/>
      <c r="R129" s="366"/>
      <c r="S129" s="366"/>
      <c r="T129" s="366"/>
      <c r="U129" s="366"/>
      <c r="V129" s="366"/>
      <c r="W129" s="366"/>
      <c r="X129" s="367"/>
      <c r="Y129" s="366"/>
      <c r="Z129" s="367"/>
      <c r="AA129" s="366"/>
      <c r="AB129" s="367"/>
      <c r="AC129" s="366"/>
      <c r="AD129" s="367"/>
      <c r="AE129" s="368"/>
    </row>
    <row r="130" spans="1:31" s="369" customFormat="1" x14ac:dyDescent="0.25">
      <c r="A130" s="2"/>
      <c r="B130" s="2"/>
      <c r="C130" s="2"/>
      <c r="D130" s="2"/>
      <c r="E130" s="2"/>
      <c r="F130" s="2"/>
      <c r="G130" s="2"/>
      <c r="H130" s="2"/>
      <c r="I130" s="2"/>
      <c r="J130" s="629"/>
      <c r="K130" s="629"/>
      <c r="L130" s="629"/>
      <c r="M130" s="629"/>
      <c r="N130" s="629"/>
      <c r="O130" s="629"/>
      <c r="P130" s="629"/>
      <c r="Q130" s="2"/>
      <c r="R130" s="366"/>
      <c r="S130" s="366"/>
      <c r="T130" s="366"/>
      <c r="U130" s="366"/>
      <c r="V130" s="366"/>
      <c r="W130" s="366"/>
      <c r="X130" s="367"/>
      <c r="Y130" s="366"/>
      <c r="Z130" s="367"/>
      <c r="AA130" s="366"/>
      <c r="AB130" s="367"/>
      <c r="AC130" s="366"/>
      <c r="AD130" s="367"/>
      <c r="AE130" s="368"/>
    </row>
    <row r="131" spans="1:31" s="369" customFormat="1" x14ac:dyDescent="0.25">
      <c r="A131" s="2"/>
      <c r="B131" s="2"/>
      <c r="C131" s="2"/>
      <c r="D131" s="2"/>
      <c r="E131" s="2"/>
      <c r="F131" s="2"/>
      <c r="G131" s="2"/>
      <c r="H131" s="2"/>
      <c r="I131" s="2"/>
      <c r="J131" s="629"/>
      <c r="K131" s="629"/>
      <c r="L131" s="629"/>
      <c r="M131" s="629"/>
      <c r="N131" s="629"/>
      <c r="O131" s="629"/>
      <c r="P131" s="629"/>
      <c r="Q131" s="2"/>
      <c r="R131" s="366"/>
      <c r="S131" s="366"/>
      <c r="T131" s="366"/>
      <c r="U131" s="366"/>
      <c r="V131" s="366"/>
      <c r="W131" s="366"/>
      <c r="X131" s="367"/>
      <c r="Y131" s="366"/>
      <c r="Z131" s="367"/>
      <c r="AA131" s="366"/>
      <c r="AB131" s="367"/>
      <c r="AC131" s="366"/>
      <c r="AD131" s="367"/>
      <c r="AE131" s="368"/>
    </row>
    <row r="132" spans="1:31" s="369" customFormat="1" x14ac:dyDescent="0.25">
      <c r="A132" s="2"/>
      <c r="B132" s="2"/>
      <c r="C132" s="2"/>
      <c r="D132" s="2"/>
      <c r="E132" s="2"/>
      <c r="F132" s="2"/>
      <c r="G132" s="2"/>
      <c r="H132" s="2"/>
      <c r="I132" s="2"/>
      <c r="J132" s="629"/>
      <c r="K132" s="629"/>
      <c r="L132" s="629"/>
      <c r="M132" s="629"/>
      <c r="N132" s="629"/>
      <c r="O132" s="629"/>
      <c r="P132" s="629"/>
      <c r="Q132" s="2"/>
      <c r="R132" s="366"/>
      <c r="S132" s="366"/>
      <c r="T132" s="366"/>
      <c r="U132" s="366"/>
      <c r="V132" s="366"/>
      <c r="W132" s="366"/>
      <c r="X132" s="367"/>
      <c r="Y132" s="366"/>
      <c r="Z132" s="367"/>
      <c r="AA132" s="366"/>
      <c r="AB132" s="367"/>
      <c r="AC132" s="366"/>
      <c r="AD132" s="367"/>
      <c r="AE132" s="368"/>
    </row>
    <row r="133" spans="1:31" s="369" customFormat="1" x14ac:dyDescent="0.25">
      <c r="A133" s="2"/>
      <c r="B133" s="2"/>
      <c r="C133" s="2"/>
      <c r="D133" s="2"/>
      <c r="E133" s="2"/>
      <c r="F133" s="2"/>
      <c r="G133" s="2"/>
      <c r="H133" s="2"/>
      <c r="I133" s="2"/>
      <c r="J133" s="629"/>
      <c r="K133" s="629"/>
      <c r="L133" s="629"/>
      <c r="M133" s="629"/>
      <c r="N133" s="629"/>
      <c r="O133" s="629"/>
      <c r="P133" s="629"/>
      <c r="Q133" s="2"/>
      <c r="R133" s="366"/>
      <c r="S133" s="366"/>
      <c r="T133" s="366"/>
      <c r="U133" s="366"/>
      <c r="V133" s="366"/>
      <c r="W133" s="366"/>
      <c r="X133" s="367"/>
      <c r="Y133" s="366"/>
      <c r="Z133" s="367"/>
      <c r="AA133" s="366"/>
      <c r="AB133" s="367"/>
      <c r="AC133" s="366"/>
      <c r="AD133" s="367"/>
      <c r="AE133" s="368"/>
    </row>
    <row r="134" spans="1:31" s="369" customFormat="1" x14ac:dyDescent="0.25">
      <c r="A134" s="2"/>
      <c r="B134" s="2"/>
      <c r="C134" s="2"/>
      <c r="D134" s="2"/>
      <c r="E134" s="2"/>
      <c r="F134" s="2"/>
      <c r="G134" s="2"/>
      <c r="H134" s="2"/>
      <c r="I134" s="2"/>
      <c r="J134" s="629"/>
      <c r="K134" s="629"/>
      <c r="L134" s="629"/>
      <c r="M134" s="629"/>
      <c r="N134" s="629"/>
      <c r="O134" s="629"/>
      <c r="P134" s="629"/>
      <c r="Q134" s="2"/>
      <c r="R134" s="366"/>
      <c r="S134" s="366"/>
      <c r="T134" s="366"/>
      <c r="U134" s="366"/>
      <c r="V134" s="366"/>
      <c r="W134" s="366"/>
      <c r="X134" s="367"/>
      <c r="Y134" s="366"/>
      <c r="Z134" s="367"/>
      <c r="AA134" s="366"/>
      <c r="AB134" s="367"/>
      <c r="AC134" s="366"/>
      <c r="AD134" s="367"/>
      <c r="AE134" s="368"/>
    </row>
    <row r="135" spans="1:31" s="369" customFormat="1" x14ac:dyDescent="0.25">
      <c r="A135" s="2"/>
      <c r="B135" s="2"/>
      <c r="C135" s="2"/>
      <c r="D135" s="2"/>
      <c r="E135" s="2"/>
      <c r="F135" s="2"/>
      <c r="G135" s="2"/>
      <c r="H135" s="2"/>
      <c r="I135" s="2"/>
      <c r="J135" s="629"/>
      <c r="K135" s="629"/>
      <c r="L135" s="629"/>
      <c r="M135" s="629"/>
      <c r="N135" s="629"/>
      <c r="O135" s="629"/>
      <c r="P135" s="629"/>
      <c r="Q135" s="2"/>
      <c r="R135" s="366"/>
      <c r="S135" s="366"/>
      <c r="T135" s="366"/>
      <c r="U135" s="366"/>
      <c r="V135" s="366"/>
      <c r="W135" s="366"/>
      <c r="X135" s="367"/>
      <c r="Y135" s="366"/>
      <c r="Z135" s="367"/>
      <c r="AA135" s="366"/>
      <c r="AB135" s="367"/>
      <c r="AC135" s="366"/>
      <c r="AD135" s="367"/>
      <c r="AE135" s="368"/>
    </row>
    <row r="136" spans="1:31" s="369" customFormat="1" x14ac:dyDescent="0.25">
      <c r="A136" s="2"/>
      <c r="B136" s="2"/>
      <c r="C136" s="2"/>
      <c r="D136" s="2"/>
      <c r="E136" s="2"/>
      <c r="F136" s="2"/>
      <c r="G136" s="2"/>
      <c r="H136" s="2"/>
      <c r="I136" s="2"/>
      <c r="J136" s="629"/>
      <c r="K136" s="629"/>
      <c r="L136" s="629"/>
      <c r="M136" s="629"/>
      <c r="N136" s="629"/>
      <c r="O136" s="629"/>
      <c r="P136" s="629"/>
      <c r="Q136" s="2"/>
      <c r="R136" s="366"/>
      <c r="S136" s="366"/>
      <c r="T136" s="366"/>
      <c r="U136" s="366"/>
      <c r="V136" s="366"/>
      <c r="W136" s="366"/>
      <c r="X136" s="367"/>
      <c r="Y136" s="366"/>
      <c r="Z136" s="367"/>
      <c r="AA136" s="366"/>
      <c r="AB136" s="367"/>
      <c r="AC136" s="366"/>
      <c r="AD136" s="367"/>
      <c r="AE136" s="368"/>
    </row>
    <row r="137" spans="1:31" s="369" customFormat="1" x14ac:dyDescent="0.25">
      <c r="A137" s="2"/>
      <c r="B137" s="2"/>
      <c r="C137" s="2"/>
      <c r="D137" s="2"/>
      <c r="E137" s="2"/>
      <c r="F137" s="2"/>
      <c r="G137" s="2"/>
      <c r="H137" s="2"/>
      <c r="I137" s="2"/>
      <c r="J137" s="629"/>
      <c r="K137" s="629"/>
      <c r="L137" s="629"/>
      <c r="M137" s="629"/>
      <c r="N137" s="629"/>
      <c r="O137" s="629"/>
      <c r="P137" s="629"/>
      <c r="Q137" s="2"/>
      <c r="R137" s="366"/>
      <c r="S137" s="366"/>
      <c r="T137" s="366"/>
      <c r="U137" s="366"/>
      <c r="V137" s="366"/>
      <c r="W137" s="366"/>
      <c r="X137" s="367"/>
      <c r="Y137" s="366"/>
      <c r="Z137" s="367"/>
      <c r="AA137" s="366"/>
      <c r="AB137" s="367"/>
      <c r="AC137" s="366"/>
      <c r="AD137" s="367"/>
      <c r="AE137" s="368"/>
    </row>
    <row r="138" spans="1:31" s="369" customFormat="1" x14ac:dyDescent="0.25">
      <c r="A138" s="2"/>
      <c r="B138" s="2"/>
      <c r="C138" s="2"/>
      <c r="D138" s="2"/>
      <c r="E138" s="2"/>
      <c r="F138" s="2"/>
      <c r="G138" s="2"/>
      <c r="H138" s="2"/>
      <c r="I138" s="2"/>
      <c r="J138" s="629"/>
      <c r="K138" s="629"/>
      <c r="L138" s="629"/>
      <c r="M138" s="629"/>
      <c r="N138" s="629"/>
      <c r="O138" s="629"/>
      <c r="P138" s="629"/>
      <c r="Q138" s="2"/>
      <c r="R138" s="366"/>
      <c r="S138" s="366"/>
      <c r="T138" s="366"/>
      <c r="U138" s="366"/>
      <c r="V138" s="366"/>
      <c r="W138" s="366"/>
      <c r="X138" s="367"/>
      <c r="Y138" s="366"/>
      <c r="Z138" s="367"/>
      <c r="AA138" s="366"/>
      <c r="AB138" s="367"/>
      <c r="AC138" s="366"/>
      <c r="AD138" s="367"/>
      <c r="AE138" s="368"/>
    </row>
    <row r="139" spans="1:31" s="369" customFormat="1" x14ac:dyDescent="0.25">
      <c r="A139" s="2"/>
      <c r="B139" s="2"/>
      <c r="C139" s="2"/>
      <c r="D139" s="2"/>
      <c r="E139" s="2"/>
      <c r="F139" s="2"/>
      <c r="G139" s="2"/>
      <c r="H139" s="2"/>
      <c r="I139" s="2"/>
      <c r="J139" s="629"/>
      <c r="K139" s="629"/>
      <c r="L139" s="629"/>
      <c r="M139" s="629"/>
      <c r="N139" s="629"/>
      <c r="O139" s="629"/>
      <c r="P139" s="629"/>
      <c r="Q139" s="2"/>
      <c r="R139" s="366"/>
      <c r="S139" s="366"/>
      <c r="T139" s="366"/>
      <c r="U139" s="366"/>
      <c r="V139" s="366"/>
      <c r="W139" s="366"/>
      <c r="X139" s="367"/>
      <c r="Y139" s="366"/>
      <c r="Z139" s="367"/>
      <c r="AA139" s="366"/>
      <c r="AB139" s="367"/>
      <c r="AC139" s="366"/>
      <c r="AD139" s="367"/>
      <c r="AE139" s="368"/>
    </row>
    <row r="140" spans="1:31" s="369" customFormat="1" x14ac:dyDescent="0.25">
      <c r="A140" s="2"/>
      <c r="B140" s="2"/>
      <c r="C140" s="2"/>
      <c r="D140" s="2"/>
      <c r="E140" s="2"/>
      <c r="F140" s="2"/>
      <c r="G140" s="2"/>
      <c r="H140" s="2"/>
      <c r="I140" s="2"/>
      <c r="J140" s="629"/>
      <c r="K140" s="629"/>
      <c r="L140" s="629"/>
      <c r="M140" s="629"/>
      <c r="N140" s="629"/>
      <c r="O140" s="629"/>
      <c r="P140" s="629"/>
      <c r="Q140" s="2"/>
      <c r="R140" s="366"/>
      <c r="S140" s="366"/>
      <c r="T140" s="366"/>
      <c r="U140" s="366"/>
      <c r="V140" s="366"/>
      <c r="W140" s="366"/>
      <c r="X140" s="367"/>
      <c r="Y140" s="366"/>
      <c r="Z140" s="367"/>
      <c r="AA140" s="366"/>
      <c r="AB140" s="367"/>
      <c r="AC140" s="366"/>
      <c r="AD140" s="367"/>
      <c r="AE140" s="368"/>
    </row>
    <row r="141" spans="1:31" s="369" customFormat="1" x14ac:dyDescent="0.25">
      <c r="A141" s="2"/>
      <c r="B141" s="2"/>
      <c r="C141" s="2"/>
      <c r="D141" s="2"/>
      <c r="E141" s="2"/>
      <c r="F141" s="2"/>
      <c r="G141" s="2"/>
      <c r="H141" s="2"/>
      <c r="I141" s="2"/>
      <c r="J141" s="629"/>
      <c r="K141" s="629"/>
      <c r="L141" s="629"/>
      <c r="M141" s="629"/>
      <c r="N141" s="629"/>
      <c r="O141" s="629"/>
      <c r="P141" s="629"/>
      <c r="Q141" s="2"/>
      <c r="R141" s="366"/>
      <c r="S141" s="366"/>
      <c r="T141" s="366"/>
      <c r="U141" s="366"/>
      <c r="V141" s="366"/>
      <c r="W141" s="366"/>
      <c r="X141" s="367"/>
      <c r="Y141" s="366"/>
      <c r="Z141" s="367"/>
      <c r="AA141" s="366"/>
      <c r="AB141" s="367"/>
      <c r="AC141" s="366"/>
      <c r="AD141" s="367"/>
      <c r="AE141" s="368"/>
    </row>
    <row r="142" spans="1:31" s="369" customFormat="1" x14ac:dyDescent="0.25">
      <c r="A142" s="2"/>
      <c r="B142" s="2"/>
      <c r="C142" s="2"/>
      <c r="D142" s="2"/>
      <c r="E142" s="2"/>
      <c r="F142" s="2"/>
      <c r="G142" s="2"/>
      <c r="H142" s="2"/>
      <c r="I142" s="2"/>
      <c r="J142" s="629"/>
      <c r="K142" s="629"/>
      <c r="L142" s="629"/>
      <c r="M142" s="629"/>
      <c r="N142" s="629"/>
      <c r="O142" s="629"/>
      <c r="P142" s="629"/>
      <c r="Q142" s="2"/>
      <c r="R142" s="366"/>
      <c r="S142" s="366"/>
      <c r="T142" s="366"/>
      <c r="U142" s="366"/>
      <c r="V142" s="366"/>
      <c r="W142" s="366"/>
      <c r="X142" s="367"/>
      <c r="Y142" s="366"/>
      <c r="Z142" s="367"/>
      <c r="AA142" s="366"/>
      <c r="AB142" s="367"/>
      <c r="AC142" s="366"/>
      <c r="AD142" s="367"/>
      <c r="AE142" s="368"/>
    </row>
    <row r="143" spans="1:31" s="369" customFormat="1" x14ac:dyDescent="0.25">
      <c r="A143" s="2"/>
      <c r="B143" s="2"/>
      <c r="C143" s="2"/>
      <c r="D143" s="2"/>
      <c r="E143" s="2"/>
      <c r="F143" s="2"/>
      <c r="G143" s="2"/>
      <c r="H143" s="2"/>
      <c r="I143" s="2"/>
      <c r="J143" s="629"/>
      <c r="K143" s="629"/>
      <c r="L143" s="629"/>
      <c r="M143" s="629"/>
      <c r="N143" s="629"/>
      <c r="O143" s="629"/>
      <c r="P143" s="629"/>
      <c r="Q143" s="2"/>
      <c r="R143" s="366"/>
      <c r="S143" s="366"/>
      <c r="T143" s="366"/>
      <c r="U143" s="366"/>
      <c r="V143" s="366"/>
      <c r="W143" s="366"/>
      <c r="X143" s="367"/>
      <c r="Y143" s="366"/>
      <c r="Z143" s="367"/>
      <c r="AA143" s="366"/>
      <c r="AB143" s="367"/>
      <c r="AC143" s="366"/>
      <c r="AD143" s="367"/>
      <c r="AE143" s="368"/>
    </row>
    <row r="144" spans="1:31" s="369" customFormat="1" x14ac:dyDescent="0.25">
      <c r="A144" s="2"/>
      <c r="B144" s="2"/>
      <c r="C144" s="2"/>
      <c r="D144" s="2"/>
      <c r="E144" s="2"/>
      <c r="F144" s="2"/>
      <c r="G144" s="2"/>
      <c r="H144" s="2"/>
      <c r="I144" s="2"/>
      <c r="J144" s="629"/>
      <c r="K144" s="629"/>
      <c r="L144" s="629"/>
      <c r="M144" s="629"/>
      <c r="N144" s="629"/>
      <c r="O144" s="629"/>
      <c r="P144" s="629"/>
      <c r="Q144" s="2"/>
      <c r="R144" s="366"/>
      <c r="S144" s="366"/>
      <c r="T144" s="366"/>
      <c r="U144" s="366"/>
      <c r="V144" s="366"/>
      <c r="W144" s="366"/>
      <c r="X144" s="367"/>
      <c r="Y144" s="366"/>
      <c r="Z144" s="367"/>
      <c r="AA144" s="366"/>
      <c r="AB144" s="367"/>
      <c r="AC144" s="366"/>
      <c r="AD144" s="367"/>
      <c r="AE144" s="368"/>
    </row>
    <row r="145" spans="1:31" s="369" customFormat="1" x14ac:dyDescent="0.25">
      <c r="A145" s="2"/>
      <c r="B145" s="2"/>
      <c r="C145" s="2"/>
      <c r="D145" s="2"/>
      <c r="E145" s="2"/>
      <c r="F145" s="2"/>
      <c r="G145" s="2"/>
      <c r="H145" s="2"/>
      <c r="I145" s="2"/>
      <c r="J145" s="629"/>
      <c r="K145" s="629"/>
      <c r="L145" s="629"/>
      <c r="M145" s="629"/>
      <c r="N145" s="629"/>
      <c r="O145" s="629"/>
      <c r="P145" s="629"/>
      <c r="Q145" s="2"/>
      <c r="R145" s="366"/>
      <c r="S145" s="366"/>
      <c r="T145" s="366"/>
      <c r="U145" s="366"/>
      <c r="V145" s="366"/>
      <c r="W145" s="366"/>
      <c r="X145" s="367"/>
      <c r="Y145" s="366"/>
      <c r="Z145" s="367"/>
      <c r="AA145" s="366"/>
      <c r="AB145" s="367"/>
      <c r="AC145" s="366"/>
      <c r="AD145" s="367"/>
      <c r="AE145" s="368"/>
    </row>
    <row r="146" spans="1:31" s="369" customFormat="1" x14ac:dyDescent="0.25">
      <c r="A146" s="2"/>
      <c r="B146" s="2"/>
      <c r="C146" s="2"/>
      <c r="D146" s="2"/>
      <c r="E146" s="2"/>
      <c r="F146" s="2"/>
      <c r="G146" s="2"/>
      <c r="H146" s="2"/>
      <c r="I146" s="2"/>
      <c r="J146" s="629"/>
      <c r="K146" s="629"/>
      <c r="L146" s="629"/>
      <c r="M146" s="629"/>
      <c r="N146" s="629"/>
      <c r="O146" s="629"/>
      <c r="P146" s="629"/>
      <c r="Q146" s="2"/>
      <c r="R146" s="366"/>
      <c r="S146" s="366"/>
      <c r="T146" s="366"/>
      <c r="U146" s="366"/>
      <c r="V146" s="366"/>
      <c r="W146" s="366"/>
      <c r="X146" s="367"/>
      <c r="Y146" s="366"/>
      <c r="Z146" s="367"/>
      <c r="AA146" s="366"/>
      <c r="AB146" s="367"/>
      <c r="AC146" s="366"/>
      <c r="AD146" s="367"/>
      <c r="AE146" s="368"/>
    </row>
    <row r="147" spans="1:31" s="369" customFormat="1" x14ac:dyDescent="0.25">
      <c r="A147" s="2"/>
      <c r="B147" s="2"/>
      <c r="C147" s="2"/>
      <c r="D147" s="2"/>
      <c r="E147" s="2"/>
      <c r="F147" s="2"/>
      <c r="G147" s="2"/>
      <c r="H147" s="2"/>
      <c r="I147" s="2"/>
      <c r="J147" s="629"/>
      <c r="K147" s="629"/>
      <c r="L147" s="629"/>
      <c r="M147" s="629"/>
      <c r="N147" s="629"/>
      <c r="O147" s="629"/>
      <c r="P147" s="629"/>
      <c r="Q147" s="2"/>
      <c r="R147" s="366"/>
      <c r="S147" s="366"/>
      <c r="T147" s="366"/>
      <c r="U147" s="366"/>
      <c r="V147" s="366"/>
      <c r="W147" s="366"/>
      <c r="X147" s="367"/>
      <c r="Y147" s="366"/>
      <c r="Z147" s="367"/>
      <c r="AA147" s="366"/>
      <c r="AB147" s="367"/>
      <c r="AC147" s="366"/>
      <c r="AD147" s="367"/>
      <c r="AE147" s="368"/>
    </row>
    <row r="148" spans="1:31" s="369" customFormat="1" x14ac:dyDescent="0.25">
      <c r="A148" s="2"/>
      <c r="B148" s="2"/>
      <c r="C148" s="2"/>
      <c r="D148" s="2"/>
      <c r="E148" s="2"/>
      <c r="F148" s="2"/>
      <c r="G148" s="2"/>
      <c r="H148" s="2"/>
      <c r="I148" s="2"/>
      <c r="J148" s="629"/>
      <c r="K148" s="629"/>
      <c r="L148" s="629"/>
      <c r="M148" s="629"/>
      <c r="N148" s="629"/>
      <c r="O148" s="629"/>
      <c r="P148" s="629"/>
      <c r="Q148" s="2"/>
      <c r="R148" s="366"/>
      <c r="S148" s="366"/>
      <c r="T148" s="366"/>
      <c r="U148" s="366"/>
      <c r="V148" s="366"/>
      <c r="W148" s="366"/>
      <c r="X148" s="367"/>
      <c r="Y148" s="366"/>
      <c r="Z148" s="367"/>
      <c r="AA148" s="366"/>
      <c r="AB148" s="367"/>
      <c r="AC148" s="366"/>
      <c r="AD148" s="367"/>
      <c r="AE148" s="368"/>
    </row>
    <row r="149" spans="1:31" s="369" customFormat="1" x14ac:dyDescent="0.25">
      <c r="A149" s="2"/>
      <c r="B149" s="2"/>
      <c r="C149" s="2"/>
      <c r="D149" s="2"/>
      <c r="E149" s="2"/>
      <c r="F149" s="2"/>
      <c r="G149" s="2"/>
      <c r="H149" s="2"/>
      <c r="I149" s="2"/>
      <c r="J149" s="629"/>
      <c r="K149" s="629"/>
      <c r="L149" s="629"/>
      <c r="M149" s="629"/>
      <c r="N149" s="629"/>
      <c r="O149" s="629"/>
      <c r="P149" s="629"/>
      <c r="Q149" s="2"/>
      <c r="R149" s="366"/>
      <c r="S149" s="366"/>
      <c r="T149" s="366"/>
      <c r="U149" s="366"/>
      <c r="V149" s="366"/>
      <c r="W149" s="366"/>
      <c r="X149" s="367"/>
      <c r="Y149" s="366"/>
      <c r="Z149" s="367"/>
      <c r="AA149" s="366"/>
      <c r="AB149" s="367"/>
      <c r="AC149" s="366"/>
      <c r="AD149" s="367"/>
      <c r="AE149" s="368"/>
    </row>
    <row r="150" spans="1:31" s="369" customFormat="1" x14ac:dyDescent="0.25">
      <c r="A150" s="2"/>
      <c r="B150" s="2"/>
      <c r="C150" s="2"/>
      <c r="D150" s="2"/>
      <c r="E150" s="2"/>
      <c r="F150" s="2"/>
      <c r="G150" s="2"/>
      <c r="H150" s="2"/>
      <c r="I150" s="2"/>
      <c r="J150" s="629"/>
      <c r="K150" s="629"/>
      <c r="L150" s="629"/>
      <c r="M150" s="629"/>
      <c r="N150" s="629"/>
      <c r="O150" s="629"/>
      <c r="P150" s="629"/>
      <c r="Q150" s="2"/>
      <c r="R150" s="366"/>
      <c r="S150" s="366"/>
      <c r="T150" s="366"/>
      <c r="U150" s="366"/>
      <c r="V150" s="366"/>
      <c r="W150" s="366"/>
      <c r="X150" s="367"/>
      <c r="Y150" s="366"/>
      <c r="Z150" s="367"/>
      <c r="AA150" s="366"/>
      <c r="AB150" s="367"/>
      <c r="AC150" s="366"/>
      <c r="AD150" s="367"/>
      <c r="AE150" s="368"/>
    </row>
    <row r="151" spans="1:31" s="369" customFormat="1" x14ac:dyDescent="0.25">
      <c r="A151" s="2"/>
      <c r="B151" s="2"/>
      <c r="C151" s="2"/>
      <c r="D151" s="2"/>
      <c r="E151" s="2"/>
      <c r="F151" s="2"/>
      <c r="G151" s="2"/>
      <c r="H151" s="2"/>
      <c r="I151" s="2"/>
      <c r="J151" s="629"/>
      <c r="K151" s="629"/>
      <c r="L151" s="629"/>
      <c r="M151" s="629"/>
      <c r="N151" s="629"/>
      <c r="O151" s="629"/>
      <c r="P151" s="629"/>
      <c r="Q151" s="2"/>
      <c r="R151" s="366"/>
      <c r="S151" s="366"/>
      <c r="T151" s="366"/>
      <c r="U151" s="366"/>
      <c r="V151" s="366"/>
      <c r="W151" s="366"/>
      <c r="X151" s="367"/>
      <c r="Y151" s="366"/>
      <c r="Z151" s="367"/>
      <c r="AA151" s="366"/>
      <c r="AB151" s="367"/>
      <c r="AC151" s="366"/>
      <c r="AD151" s="367"/>
      <c r="AE151" s="368"/>
    </row>
    <row r="152" spans="1:31" s="369" customFormat="1" x14ac:dyDescent="0.25">
      <c r="A152" s="2"/>
      <c r="B152" s="2"/>
      <c r="C152" s="2"/>
      <c r="D152" s="2"/>
      <c r="E152" s="2"/>
      <c r="F152" s="2"/>
      <c r="G152" s="2"/>
      <c r="H152" s="2"/>
      <c r="I152" s="2"/>
      <c r="J152" s="629"/>
      <c r="K152" s="629"/>
      <c r="L152" s="629"/>
      <c r="M152" s="629"/>
      <c r="N152" s="629"/>
      <c r="O152" s="629"/>
      <c r="P152" s="629"/>
      <c r="Q152" s="2"/>
      <c r="R152" s="366"/>
      <c r="S152" s="366"/>
      <c r="T152" s="366"/>
      <c r="U152" s="366"/>
      <c r="V152" s="366"/>
      <c r="W152" s="366"/>
      <c r="X152" s="367"/>
      <c r="Y152" s="366"/>
      <c r="Z152" s="367"/>
      <c r="AA152" s="366"/>
      <c r="AB152" s="367"/>
      <c r="AC152" s="366"/>
      <c r="AD152" s="367"/>
      <c r="AE152" s="368"/>
    </row>
    <row r="153" spans="1:31" s="369" customFormat="1" x14ac:dyDescent="0.25">
      <c r="A153" s="2"/>
      <c r="B153" s="2"/>
      <c r="C153" s="2"/>
      <c r="D153" s="2"/>
      <c r="E153" s="2"/>
      <c r="F153" s="2"/>
      <c r="G153" s="2"/>
      <c r="H153" s="2"/>
      <c r="I153" s="2"/>
      <c r="J153" s="629"/>
      <c r="K153" s="629"/>
      <c r="L153" s="629"/>
      <c r="M153" s="629"/>
      <c r="N153" s="629"/>
      <c r="O153" s="629"/>
      <c r="P153" s="629"/>
      <c r="Q153" s="2"/>
      <c r="R153" s="366"/>
      <c r="S153" s="366"/>
      <c r="T153" s="366"/>
      <c r="U153" s="366"/>
      <c r="V153" s="366"/>
      <c r="W153" s="366"/>
      <c r="X153" s="367"/>
      <c r="Y153" s="366"/>
      <c r="Z153" s="367"/>
      <c r="AA153" s="366"/>
      <c r="AB153" s="367"/>
      <c r="AC153" s="366"/>
      <c r="AD153" s="367"/>
      <c r="AE153" s="368"/>
    </row>
    <row r="154" spans="1:31" s="369" customFormat="1" x14ac:dyDescent="0.25">
      <c r="A154" s="2"/>
      <c r="B154" s="2"/>
      <c r="C154" s="2"/>
      <c r="D154" s="2"/>
      <c r="E154" s="2"/>
      <c r="F154" s="2"/>
      <c r="G154" s="2"/>
      <c r="H154" s="2"/>
      <c r="I154" s="2"/>
      <c r="J154" s="629"/>
      <c r="K154" s="629"/>
      <c r="L154" s="629"/>
      <c r="M154" s="629"/>
      <c r="N154" s="629"/>
      <c r="O154" s="629"/>
      <c r="P154" s="629"/>
      <c r="Q154" s="2"/>
      <c r="R154" s="366"/>
      <c r="S154" s="366"/>
      <c r="T154" s="366"/>
      <c r="U154" s="366"/>
      <c r="V154" s="366"/>
      <c r="W154" s="366"/>
      <c r="X154" s="367"/>
      <c r="Y154" s="366"/>
      <c r="Z154" s="367"/>
      <c r="AA154" s="366"/>
      <c r="AB154" s="367"/>
      <c r="AC154" s="366"/>
      <c r="AD154" s="367"/>
      <c r="AE154" s="368"/>
    </row>
    <row r="155" spans="1:31" s="369" customFormat="1" x14ac:dyDescent="0.25">
      <c r="A155" s="2"/>
      <c r="B155" s="2"/>
      <c r="C155" s="2"/>
      <c r="D155" s="2"/>
      <c r="E155" s="2"/>
      <c r="F155" s="2"/>
      <c r="G155" s="2"/>
      <c r="H155" s="2"/>
      <c r="I155" s="2"/>
      <c r="J155" s="629"/>
      <c r="K155" s="629"/>
      <c r="L155" s="629"/>
      <c r="M155" s="629"/>
      <c r="N155" s="629"/>
      <c r="O155" s="629"/>
      <c r="P155" s="629"/>
      <c r="Q155" s="2"/>
      <c r="R155" s="366"/>
      <c r="S155" s="366"/>
      <c r="T155" s="366"/>
      <c r="U155" s="366"/>
      <c r="V155" s="366"/>
      <c r="W155" s="366"/>
      <c r="X155" s="367"/>
      <c r="Y155" s="366"/>
      <c r="Z155" s="367"/>
      <c r="AA155" s="366"/>
      <c r="AB155" s="367"/>
      <c r="AC155" s="366"/>
      <c r="AD155" s="367"/>
      <c r="AE155" s="368"/>
    </row>
    <row r="156" spans="1:31" s="369" customFormat="1" x14ac:dyDescent="0.25">
      <c r="A156" s="2"/>
      <c r="B156" s="2"/>
      <c r="C156" s="2"/>
      <c r="D156" s="2"/>
      <c r="E156" s="2"/>
      <c r="F156" s="2"/>
      <c r="G156" s="2"/>
      <c r="H156" s="2"/>
      <c r="I156" s="2"/>
      <c r="J156" s="629"/>
      <c r="K156" s="629"/>
      <c r="L156" s="629"/>
      <c r="M156" s="629"/>
      <c r="N156" s="629"/>
      <c r="O156" s="629"/>
      <c r="P156" s="629"/>
      <c r="Q156" s="2"/>
      <c r="R156" s="366"/>
      <c r="S156" s="366"/>
      <c r="T156" s="366"/>
      <c r="U156" s="366"/>
      <c r="V156" s="366"/>
      <c r="W156" s="366"/>
      <c r="X156" s="367"/>
      <c r="Y156" s="366"/>
      <c r="Z156" s="367"/>
      <c r="AA156" s="366"/>
      <c r="AB156" s="367"/>
      <c r="AC156" s="366"/>
      <c r="AD156" s="367"/>
      <c r="AE156" s="368"/>
    </row>
    <row r="157" spans="1:31" s="369" customFormat="1" x14ac:dyDescent="0.25">
      <c r="A157" s="2"/>
      <c r="B157" s="2"/>
      <c r="C157" s="2"/>
      <c r="D157" s="2"/>
      <c r="E157" s="2"/>
      <c r="F157" s="2"/>
      <c r="G157" s="2"/>
      <c r="H157" s="2"/>
      <c r="I157" s="2"/>
      <c r="J157" s="629"/>
      <c r="K157" s="629"/>
      <c r="L157" s="629"/>
      <c r="M157" s="629"/>
      <c r="N157" s="629"/>
      <c r="O157" s="629"/>
      <c r="P157" s="629"/>
      <c r="Q157" s="2"/>
      <c r="R157" s="366"/>
      <c r="S157" s="366"/>
      <c r="T157" s="366"/>
      <c r="U157" s="366"/>
      <c r="V157" s="366"/>
      <c r="W157" s="366"/>
      <c r="X157" s="367"/>
      <c r="Y157" s="366"/>
      <c r="Z157" s="367"/>
      <c r="AA157" s="366"/>
      <c r="AB157" s="367"/>
      <c r="AC157" s="366"/>
      <c r="AD157" s="367"/>
      <c r="AE157" s="368"/>
    </row>
    <row r="158" spans="1:31" s="369" customFormat="1" x14ac:dyDescent="0.25">
      <c r="A158" s="2"/>
      <c r="B158" s="2"/>
      <c r="C158" s="2"/>
      <c r="D158" s="2"/>
      <c r="E158" s="2"/>
      <c r="F158" s="2"/>
      <c r="G158" s="2"/>
      <c r="H158" s="2"/>
      <c r="I158" s="2"/>
      <c r="J158" s="629"/>
      <c r="K158" s="629"/>
      <c r="L158" s="629"/>
      <c r="M158" s="629"/>
      <c r="N158" s="629"/>
      <c r="O158" s="629"/>
      <c r="P158" s="629"/>
      <c r="Q158" s="2"/>
      <c r="R158" s="366"/>
      <c r="S158" s="366"/>
      <c r="T158" s="366"/>
      <c r="U158" s="366"/>
      <c r="V158" s="366"/>
      <c r="W158" s="366"/>
      <c r="X158" s="367"/>
      <c r="Y158" s="366"/>
      <c r="Z158" s="367"/>
      <c r="AA158" s="366"/>
      <c r="AB158" s="367"/>
      <c r="AC158" s="366"/>
      <c r="AD158" s="367"/>
      <c r="AE158" s="368"/>
    </row>
    <row r="159" spans="1:31" s="369" customFormat="1" x14ac:dyDescent="0.25">
      <c r="A159" s="2"/>
      <c r="B159" s="2"/>
      <c r="C159" s="2"/>
      <c r="D159" s="2"/>
      <c r="E159" s="2"/>
      <c r="F159" s="2"/>
      <c r="G159" s="2"/>
      <c r="H159" s="2"/>
      <c r="I159" s="2"/>
      <c r="J159" s="629"/>
      <c r="K159" s="629"/>
      <c r="L159" s="629"/>
      <c r="M159" s="629"/>
      <c r="N159" s="629"/>
      <c r="O159" s="629"/>
      <c r="P159" s="629"/>
      <c r="Q159" s="2"/>
      <c r="R159" s="366"/>
      <c r="S159" s="366"/>
      <c r="T159" s="366"/>
      <c r="U159" s="366"/>
      <c r="V159" s="366"/>
      <c r="W159" s="366"/>
      <c r="X159" s="367"/>
      <c r="Y159" s="366"/>
      <c r="Z159" s="367"/>
      <c r="AA159" s="366"/>
      <c r="AB159" s="367"/>
      <c r="AC159" s="366"/>
      <c r="AD159" s="367"/>
      <c r="AE159" s="368"/>
    </row>
    <row r="160" spans="1:31" s="369" customFormat="1" x14ac:dyDescent="0.25">
      <c r="A160" s="2"/>
      <c r="B160" s="2"/>
      <c r="C160" s="2"/>
      <c r="D160" s="2"/>
      <c r="E160" s="2"/>
      <c r="F160" s="2"/>
      <c r="G160" s="2"/>
      <c r="H160" s="2"/>
      <c r="I160" s="2"/>
      <c r="J160" s="629"/>
      <c r="K160" s="629"/>
      <c r="L160" s="629"/>
      <c r="M160" s="629"/>
      <c r="N160" s="629"/>
      <c r="O160" s="629"/>
      <c r="P160" s="629"/>
      <c r="Q160" s="2"/>
      <c r="R160" s="366"/>
      <c r="S160" s="366"/>
      <c r="T160" s="366"/>
      <c r="U160" s="366"/>
      <c r="V160" s="366"/>
      <c r="W160" s="366"/>
      <c r="X160" s="367"/>
      <c r="Y160" s="366"/>
      <c r="Z160" s="367"/>
      <c r="AA160" s="366"/>
      <c r="AB160" s="367"/>
      <c r="AC160" s="366"/>
      <c r="AD160" s="367"/>
      <c r="AE160" s="368"/>
    </row>
    <row r="161" spans="1:31" s="369" customFormat="1" x14ac:dyDescent="0.25">
      <c r="A161" s="2"/>
      <c r="B161" s="2"/>
      <c r="C161" s="2"/>
      <c r="D161" s="2"/>
      <c r="E161" s="2"/>
      <c r="F161" s="2"/>
      <c r="G161" s="2"/>
      <c r="H161" s="2"/>
      <c r="I161" s="2"/>
      <c r="J161" s="629"/>
      <c r="K161" s="629"/>
      <c r="L161" s="629"/>
      <c r="M161" s="629"/>
      <c r="N161" s="629"/>
      <c r="O161" s="629"/>
      <c r="P161" s="629"/>
      <c r="Q161" s="2"/>
      <c r="R161" s="366"/>
      <c r="S161" s="366"/>
      <c r="T161" s="366"/>
      <c r="U161" s="366"/>
      <c r="V161" s="366"/>
      <c r="W161" s="366"/>
      <c r="X161" s="367"/>
      <c r="Y161" s="366"/>
      <c r="Z161" s="367"/>
      <c r="AA161" s="366"/>
      <c r="AB161" s="367"/>
      <c r="AC161" s="366"/>
      <c r="AD161" s="367"/>
      <c r="AE161" s="368"/>
    </row>
    <row r="162" spans="1:31" s="369" customFormat="1" x14ac:dyDescent="0.25">
      <c r="A162" s="2"/>
      <c r="B162" s="2"/>
      <c r="C162" s="2"/>
      <c r="D162" s="2"/>
      <c r="E162" s="2"/>
      <c r="F162" s="2"/>
      <c r="G162" s="2"/>
      <c r="H162" s="2"/>
      <c r="I162" s="2"/>
      <c r="J162" s="629"/>
      <c r="K162" s="629"/>
      <c r="L162" s="629"/>
      <c r="M162" s="629"/>
      <c r="N162" s="629"/>
      <c r="O162" s="629"/>
      <c r="P162" s="629"/>
      <c r="Q162" s="2"/>
      <c r="R162" s="366"/>
      <c r="S162" s="366"/>
      <c r="T162" s="366"/>
      <c r="U162" s="366"/>
      <c r="V162" s="366"/>
      <c r="W162" s="366"/>
      <c r="X162" s="367"/>
      <c r="Y162" s="366"/>
      <c r="Z162" s="367"/>
      <c r="AA162" s="366"/>
      <c r="AB162" s="367"/>
      <c r="AC162" s="366"/>
      <c r="AD162" s="367"/>
      <c r="AE162" s="368"/>
    </row>
    <row r="163" spans="1:31" s="369" customFormat="1" x14ac:dyDescent="0.25">
      <c r="A163" s="2"/>
      <c r="B163" s="2"/>
      <c r="C163" s="2"/>
      <c r="D163" s="2"/>
      <c r="E163" s="2"/>
      <c r="F163" s="2"/>
      <c r="G163" s="2"/>
      <c r="H163" s="2"/>
      <c r="I163" s="2"/>
      <c r="J163" s="629"/>
      <c r="K163" s="629"/>
      <c r="L163" s="629"/>
      <c r="M163" s="629"/>
      <c r="N163" s="629"/>
      <c r="O163" s="629"/>
      <c r="P163" s="629"/>
      <c r="Q163" s="2"/>
      <c r="R163" s="366"/>
      <c r="S163" s="366"/>
      <c r="T163" s="366"/>
      <c r="U163" s="366"/>
      <c r="V163" s="366"/>
      <c r="W163" s="366"/>
      <c r="X163" s="367"/>
      <c r="Y163" s="366"/>
      <c r="Z163" s="367"/>
      <c r="AA163" s="366"/>
      <c r="AB163" s="367"/>
      <c r="AC163" s="366"/>
      <c r="AD163" s="367"/>
      <c r="AE163" s="368"/>
    </row>
    <row r="164" spans="1:31" s="369" customFormat="1" x14ac:dyDescent="0.25">
      <c r="A164" s="2"/>
      <c r="B164" s="2"/>
      <c r="C164" s="2"/>
      <c r="D164" s="2"/>
      <c r="E164" s="2"/>
      <c r="F164" s="2"/>
      <c r="G164" s="2"/>
      <c r="H164" s="2"/>
      <c r="I164" s="2"/>
      <c r="J164" s="629"/>
      <c r="K164" s="629"/>
      <c r="L164" s="629"/>
      <c r="M164" s="629"/>
      <c r="N164" s="629"/>
      <c r="O164" s="629"/>
      <c r="P164" s="629"/>
      <c r="Q164" s="2"/>
      <c r="R164" s="366"/>
      <c r="S164" s="366"/>
      <c r="T164" s="366"/>
      <c r="U164" s="366"/>
      <c r="V164" s="366"/>
      <c r="W164" s="366"/>
      <c r="X164" s="367"/>
      <c r="Y164" s="366"/>
      <c r="Z164" s="367"/>
      <c r="AA164" s="366"/>
      <c r="AB164" s="367"/>
      <c r="AC164" s="366"/>
      <c r="AD164" s="367"/>
      <c r="AE164" s="368"/>
    </row>
    <row r="165" spans="1:31" s="369" customFormat="1" x14ac:dyDescent="0.25">
      <c r="A165" s="2"/>
      <c r="B165" s="2"/>
      <c r="C165" s="2"/>
      <c r="D165" s="2"/>
      <c r="E165" s="2"/>
      <c r="F165" s="2"/>
      <c r="G165" s="2"/>
      <c r="H165" s="2"/>
      <c r="I165" s="2"/>
      <c r="J165" s="629"/>
      <c r="K165" s="629"/>
      <c r="L165" s="629"/>
      <c r="M165" s="629"/>
      <c r="N165" s="629"/>
      <c r="O165" s="629"/>
      <c r="P165" s="629"/>
      <c r="Q165" s="2"/>
      <c r="R165" s="366"/>
      <c r="S165" s="366"/>
      <c r="T165" s="366"/>
      <c r="U165" s="366"/>
      <c r="V165" s="366"/>
      <c r="W165" s="366"/>
      <c r="X165" s="367"/>
      <c r="Y165" s="366"/>
      <c r="Z165" s="367"/>
      <c r="AA165" s="366"/>
      <c r="AB165" s="367"/>
      <c r="AC165" s="366"/>
      <c r="AD165" s="367"/>
      <c r="AE165" s="368"/>
    </row>
    <row r="166" spans="1:31" s="369" customFormat="1" x14ac:dyDescent="0.25">
      <c r="A166" s="2"/>
      <c r="B166" s="2"/>
      <c r="C166" s="2"/>
      <c r="D166" s="2"/>
      <c r="E166" s="2"/>
      <c r="F166" s="2"/>
      <c r="G166" s="2"/>
      <c r="H166" s="2"/>
      <c r="I166" s="2"/>
      <c r="J166" s="629"/>
      <c r="K166" s="629"/>
      <c r="L166" s="629"/>
      <c r="M166" s="629"/>
      <c r="N166" s="629"/>
      <c r="O166" s="629"/>
      <c r="P166" s="629"/>
      <c r="Q166" s="2"/>
      <c r="R166" s="366"/>
      <c r="S166" s="366"/>
      <c r="T166" s="366"/>
      <c r="U166" s="366"/>
      <c r="V166" s="366"/>
      <c r="W166" s="366"/>
      <c r="X166" s="367"/>
      <c r="Y166" s="366"/>
      <c r="Z166" s="367"/>
      <c r="AA166" s="366"/>
      <c r="AB166" s="367"/>
      <c r="AC166" s="366"/>
      <c r="AD166" s="367"/>
      <c r="AE166" s="368"/>
    </row>
    <row r="167" spans="1:31" s="369" customFormat="1" x14ac:dyDescent="0.25">
      <c r="A167" s="2"/>
      <c r="B167" s="2"/>
      <c r="C167" s="2"/>
      <c r="D167" s="2"/>
      <c r="E167" s="2"/>
      <c r="F167" s="2"/>
      <c r="G167" s="2"/>
      <c r="H167" s="2"/>
      <c r="I167" s="2"/>
      <c r="J167" s="629"/>
      <c r="K167" s="629"/>
      <c r="L167" s="629"/>
      <c r="M167" s="629"/>
      <c r="N167" s="629"/>
      <c r="O167" s="629"/>
      <c r="P167" s="629"/>
      <c r="Q167" s="2"/>
      <c r="R167" s="366"/>
      <c r="S167" s="366"/>
      <c r="T167" s="366"/>
      <c r="U167" s="366"/>
      <c r="V167" s="366"/>
      <c r="W167" s="366"/>
      <c r="X167" s="367"/>
      <c r="Y167" s="366"/>
      <c r="Z167" s="367"/>
      <c r="AA167" s="366"/>
      <c r="AB167" s="367"/>
      <c r="AC167" s="366"/>
      <c r="AD167" s="367"/>
      <c r="AE167" s="368"/>
    </row>
    <row r="168" spans="1:31" s="369" customFormat="1" x14ac:dyDescent="0.25">
      <c r="A168" s="2"/>
      <c r="B168" s="2"/>
      <c r="C168" s="2"/>
      <c r="D168" s="2"/>
      <c r="E168" s="2"/>
      <c r="F168" s="2"/>
      <c r="G168" s="2"/>
      <c r="H168" s="2"/>
      <c r="I168" s="2"/>
      <c r="J168" s="629"/>
      <c r="K168" s="629"/>
      <c r="L168" s="629"/>
      <c r="M168" s="629"/>
      <c r="N168" s="629"/>
      <c r="O168" s="629"/>
      <c r="P168" s="629"/>
      <c r="Q168" s="2"/>
      <c r="R168" s="366"/>
      <c r="S168" s="366"/>
      <c r="T168" s="366"/>
      <c r="U168" s="366"/>
      <c r="V168" s="366"/>
      <c r="W168" s="366"/>
      <c r="X168" s="367"/>
      <c r="Y168" s="366"/>
      <c r="Z168" s="367"/>
      <c r="AA168" s="366"/>
      <c r="AB168" s="367"/>
      <c r="AC168" s="366"/>
      <c r="AD168" s="367"/>
      <c r="AE168" s="368"/>
    </row>
    <row r="169" spans="1:31" s="369" customFormat="1" x14ac:dyDescent="0.25">
      <c r="A169" s="2"/>
      <c r="B169" s="2"/>
      <c r="C169" s="2"/>
      <c r="D169" s="2"/>
      <c r="E169" s="2"/>
      <c r="F169" s="2"/>
      <c r="G169" s="2"/>
      <c r="H169" s="2"/>
      <c r="I169" s="2"/>
      <c r="J169" s="629"/>
      <c r="K169" s="629"/>
      <c r="L169" s="629"/>
      <c r="M169" s="629"/>
      <c r="N169" s="629"/>
      <c r="O169" s="629"/>
      <c r="P169" s="629"/>
      <c r="Q169" s="2"/>
      <c r="R169" s="366"/>
      <c r="S169" s="366"/>
      <c r="T169" s="366"/>
      <c r="U169" s="366"/>
      <c r="V169" s="366"/>
      <c r="W169" s="366"/>
      <c r="X169" s="367"/>
      <c r="Y169" s="366"/>
      <c r="Z169" s="367"/>
      <c r="AA169" s="366"/>
      <c r="AB169" s="367"/>
      <c r="AC169" s="366"/>
      <c r="AD169" s="367"/>
      <c r="AE169" s="368"/>
    </row>
    <row r="170" spans="1:31" s="369" customFormat="1" x14ac:dyDescent="0.25">
      <c r="A170" s="2"/>
      <c r="B170" s="2"/>
      <c r="C170" s="2"/>
      <c r="D170" s="2"/>
      <c r="E170" s="2"/>
      <c r="F170" s="2"/>
      <c r="G170" s="2"/>
      <c r="H170" s="2"/>
      <c r="I170" s="2"/>
      <c r="J170" s="629"/>
      <c r="K170" s="629"/>
      <c r="L170" s="629"/>
      <c r="M170" s="629"/>
      <c r="N170" s="629"/>
      <c r="O170" s="629"/>
      <c r="P170" s="629"/>
      <c r="Q170" s="2"/>
      <c r="R170" s="366"/>
      <c r="S170" s="366"/>
      <c r="T170" s="366"/>
      <c r="U170" s="366"/>
      <c r="V170" s="366"/>
      <c r="W170" s="366"/>
      <c r="X170" s="367"/>
      <c r="Y170" s="366"/>
      <c r="Z170" s="367"/>
      <c r="AA170" s="366"/>
      <c r="AB170" s="367"/>
      <c r="AC170" s="366"/>
      <c r="AD170" s="367"/>
      <c r="AE170" s="368"/>
    </row>
    <row r="171" spans="1:31" s="369" customFormat="1" x14ac:dyDescent="0.25">
      <c r="A171" s="2"/>
      <c r="B171" s="2"/>
      <c r="C171" s="2"/>
      <c r="D171" s="2"/>
      <c r="E171" s="2"/>
      <c r="F171" s="2"/>
      <c r="G171" s="2"/>
      <c r="H171" s="2"/>
      <c r="I171" s="2"/>
      <c r="J171" s="629"/>
      <c r="K171" s="629"/>
      <c r="L171" s="629"/>
      <c r="M171" s="629"/>
      <c r="N171" s="629"/>
      <c r="O171" s="629"/>
      <c r="P171" s="629"/>
      <c r="Q171" s="2"/>
      <c r="R171" s="366"/>
      <c r="S171" s="366"/>
      <c r="T171" s="366"/>
      <c r="U171" s="366"/>
      <c r="V171" s="366"/>
      <c r="W171" s="366"/>
      <c r="X171" s="367"/>
      <c r="Y171" s="366"/>
      <c r="Z171" s="367"/>
      <c r="AA171" s="366"/>
      <c r="AB171" s="367"/>
      <c r="AC171" s="366"/>
      <c r="AD171" s="367"/>
      <c r="AE171" s="368"/>
    </row>
    <row r="172" spans="1:31" s="369" customFormat="1" x14ac:dyDescent="0.25">
      <c r="A172" s="2"/>
      <c r="B172" s="2"/>
      <c r="C172" s="2"/>
      <c r="D172" s="2"/>
      <c r="E172" s="2"/>
      <c r="F172" s="2"/>
      <c r="G172" s="2"/>
      <c r="H172" s="2"/>
      <c r="I172" s="2"/>
      <c r="J172" s="629"/>
      <c r="K172" s="629"/>
      <c r="L172" s="629"/>
      <c r="M172" s="629"/>
      <c r="N172" s="629"/>
      <c r="O172" s="629"/>
      <c r="P172" s="629"/>
      <c r="Q172" s="2"/>
      <c r="R172" s="366"/>
      <c r="S172" s="366"/>
      <c r="T172" s="366"/>
      <c r="U172" s="366"/>
      <c r="V172" s="366"/>
      <c r="W172" s="366"/>
      <c r="X172" s="367"/>
      <c r="Y172" s="366"/>
      <c r="Z172" s="367"/>
      <c r="AA172" s="366"/>
      <c r="AB172" s="367"/>
      <c r="AC172" s="366"/>
      <c r="AD172" s="367"/>
      <c r="AE172" s="368"/>
    </row>
    <row r="173" spans="1:31" s="369" customFormat="1" x14ac:dyDescent="0.25">
      <c r="A173" s="2"/>
      <c r="B173" s="2"/>
      <c r="C173" s="2"/>
      <c r="D173" s="2"/>
      <c r="E173" s="2"/>
      <c r="F173" s="2"/>
      <c r="G173" s="2"/>
      <c r="H173" s="2"/>
      <c r="I173" s="2"/>
      <c r="J173" s="629"/>
      <c r="K173" s="629"/>
      <c r="L173" s="629"/>
      <c r="M173" s="629"/>
      <c r="N173" s="629"/>
      <c r="O173" s="629"/>
      <c r="P173" s="629"/>
      <c r="Q173" s="2"/>
      <c r="R173" s="366"/>
      <c r="S173" s="366"/>
      <c r="T173" s="366"/>
      <c r="U173" s="366"/>
      <c r="V173" s="366"/>
      <c r="W173" s="366"/>
      <c r="X173" s="367"/>
      <c r="Y173" s="366"/>
      <c r="Z173" s="367"/>
      <c r="AA173" s="366"/>
      <c r="AB173" s="367"/>
      <c r="AC173" s="366"/>
      <c r="AD173" s="367"/>
      <c r="AE173" s="368"/>
    </row>
    <row r="174" spans="1:31" s="369" customFormat="1" x14ac:dyDescent="0.25">
      <c r="A174" s="2"/>
      <c r="B174" s="2"/>
      <c r="C174" s="2"/>
      <c r="D174" s="2"/>
      <c r="E174" s="2"/>
      <c r="F174" s="2"/>
      <c r="G174" s="2"/>
      <c r="H174" s="2"/>
      <c r="I174" s="2"/>
      <c r="J174" s="629"/>
      <c r="K174" s="629"/>
      <c r="L174" s="629"/>
      <c r="M174" s="629"/>
      <c r="N174" s="629"/>
      <c r="O174" s="629"/>
      <c r="P174" s="629"/>
      <c r="Q174" s="2"/>
      <c r="R174" s="366"/>
      <c r="S174" s="366"/>
      <c r="T174" s="366"/>
      <c r="U174" s="366"/>
      <c r="V174" s="366"/>
      <c r="W174" s="366"/>
      <c r="X174" s="367"/>
      <c r="Y174" s="366"/>
      <c r="Z174" s="367"/>
      <c r="AA174" s="366"/>
      <c r="AB174" s="367"/>
      <c r="AC174" s="366"/>
      <c r="AD174" s="367"/>
      <c r="AE174" s="368"/>
    </row>
    <row r="175" spans="1:31" s="369" customFormat="1" x14ac:dyDescent="0.25">
      <c r="A175" s="2"/>
      <c r="B175" s="2"/>
      <c r="C175" s="2"/>
      <c r="D175" s="2"/>
      <c r="E175" s="2"/>
      <c r="F175" s="2"/>
      <c r="G175" s="2"/>
      <c r="H175" s="2"/>
      <c r="I175" s="2"/>
      <c r="J175" s="629"/>
      <c r="K175" s="629"/>
      <c r="L175" s="629"/>
      <c r="M175" s="629"/>
      <c r="N175" s="629"/>
      <c r="O175" s="629"/>
      <c r="P175" s="629"/>
      <c r="Q175" s="2"/>
      <c r="R175" s="366"/>
      <c r="S175" s="366"/>
      <c r="T175" s="366"/>
      <c r="U175" s="366"/>
      <c r="V175" s="366"/>
      <c r="W175" s="366"/>
      <c r="X175" s="367"/>
      <c r="Y175" s="366"/>
      <c r="Z175" s="367"/>
      <c r="AA175" s="366"/>
      <c r="AB175" s="367"/>
      <c r="AC175" s="366"/>
      <c r="AD175" s="367"/>
      <c r="AE175" s="368"/>
    </row>
    <row r="176" spans="1:31" s="369" customFormat="1" x14ac:dyDescent="0.25">
      <c r="A176" s="2"/>
      <c r="B176" s="2"/>
      <c r="C176" s="2"/>
      <c r="D176" s="2"/>
      <c r="E176" s="2"/>
      <c r="F176" s="2"/>
      <c r="G176" s="2"/>
      <c r="H176" s="2"/>
      <c r="I176" s="2"/>
      <c r="J176" s="629"/>
      <c r="K176" s="629"/>
      <c r="L176" s="629"/>
      <c r="M176" s="629"/>
      <c r="N176" s="629"/>
      <c r="O176" s="629"/>
      <c r="P176" s="629"/>
      <c r="Q176" s="2"/>
      <c r="R176" s="366"/>
      <c r="S176" s="366"/>
      <c r="T176" s="366"/>
      <c r="U176" s="366"/>
      <c r="V176" s="366"/>
      <c r="W176" s="366"/>
      <c r="X176" s="367"/>
      <c r="Y176" s="366"/>
      <c r="Z176" s="367"/>
      <c r="AA176" s="366"/>
      <c r="AB176" s="367"/>
      <c r="AC176" s="366"/>
      <c r="AD176" s="367"/>
      <c r="AE176" s="368"/>
    </row>
    <row r="177" spans="1:31" s="369" customFormat="1" x14ac:dyDescent="0.25">
      <c r="A177" s="2"/>
      <c r="B177" s="2"/>
      <c r="C177" s="2"/>
      <c r="D177" s="2"/>
      <c r="E177" s="2"/>
      <c r="F177" s="2"/>
      <c r="G177" s="2"/>
      <c r="H177" s="2"/>
      <c r="I177" s="2"/>
      <c r="J177" s="629"/>
      <c r="K177" s="629"/>
      <c r="L177" s="629"/>
      <c r="M177" s="629"/>
      <c r="N177" s="629"/>
      <c r="O177" s="629"/>
      <c r="P177" s="629"/>
      <c r="Q177" s="2"/>
      <c r="R177" s="366"/>
      <c r="S177" s="366"/>
      <c r="T177" s="366"/>
      <c r="U177" s="366"/>
      <c r="V177" s="366"/>
      <c r="W177" s="366"/>
      <c r="X177" s="367"/>
      <c r="Y177" s="366"/>
      <c r="Z177" s="367"/>
      <c r="AA177" s="366"/>
      <c r="AB177" s="367"/>
      <c r="AC177" s="366"/>
      <c r="AD177" s="367"/>
      <c r="AE177" s="368"/>
    </row>
    <row r="178" spans="1:31" s="369" customFormat="1" x14ac:dyDescent="0.25">
      <c r="A178" s="2"/>
      <c r="B178" s="2"/>
      <c r="C178" s="2"/>
      <c r="D178" s="2"/>
      <c r="E178" s="2"/>
      <c r="F178" s="2"/>
      <c r="G178" s="2"/>
      <c r="H178" s="2"/>
      <c r="I178" s="2"/>
      <c r="J178" s="629"/>
      <c r="K178" s="629"/>
      <c r="L178" s="629"/>
      <c r="M178" s="629"/>
      <c r="N178" s="629"/>
      <c r="O178" s="629"/>
      <c r="P178" s="629"/>
      <c r="Q178" s="2"/>
      <c r="R178" s="366"/>
      <c r="S178" s="366"/>
      <c r="T178" s="366"/>
      <c r="U178" s="366"/>
      <c r="V178" s="366"/>
      <c r="W178" s="366"/>
      <c r="X178" s="367"/>
      <c r="Y178" s="366"/>
      <c r="Z178" s="367"/>
      <c r="AA178" s="366"/>
      <c r="AB178" s="367"/>
      <c r="AC178" s="366"/>
      <c r="AD178" s="367"/>
      <c r="AE178" s="368"/>
    </row>
    <row r="179" spans="1:31" s="369" customFormat="1" x14ac:dyDescent="0.25">
      <c r="A179" s="2"/>
      <c r="B179" s="2"/>
      <c r="C179" s="2"/>
      <c r="D179" s="2"/>
      <c r="E179" s="2"/>
      <c r="F179" s="2"/>
      <c r="G179" s="2"/>
      <c r="H179" s="2"/>
      <c r="I179" s="2"/>
      <c r="J179" s="629"/>
      <c r="K179" s="629"/>
      <c r="L179" s="629"/>
      <c r="M179" s="629"/>
      <c r="N179" s="629"/>
      <c r="O179" s="629"/>
      <c r="P179" s="629"/>
      <c r="Q179" s="2"/>
      <c r="R179" s="366"/>
      <c r="S179" s="366"/>
      <c r="T179" s="366"/>
      <c r="U179" s="366"/>
      <c r="V179" s="366"/>
      <c r="W179" s="366"/>
      <c r="X179" s="367"/>
      <c r="Y179" s="366"/>
      <c r="Z179" s="367"/>
      <c r="AA179" s="366"/>
      <c r="AB179" s="367"/>
      <c r="AC179" s="366"/>
      <c r="AD179" s="367"/>
      <c r="AE179" s="368"/>
    </row>
    <row r="180" spans="1:31" s="369" customFormat="1" x14ac:dyDescent="0.25">
      <c r="A180" s="2"/>
      <c r="B180" s="2"/>
      <c r="C180" s="2"/>
      <c r="D180" s="2"/>
      <c r="E180" s="2"/>
      <c r="F180" s="2"/>
      <c r="G180" s="2"/>
      <c r="H180" s="2"/>
      <c r="I180" s="2"/>
      <c r="J180" s="629"/>
      <c r="K180" s="629"/>
      <c r="L180" s="629"/>
      <c r="M180" s="629"/>
      <c r="N180" s="629"/>
      <c r="O180" s="629"/>
      <c r="P180" s="629"/>
      <c r="Q180" s="2"/>
      <c r="R180" s="366"/>
      <c r="S180" s="366"/>
      <c r="T180" s="366"/>
      <c r="U180" s="366"/>
      <c r="V180" s="366"/>
      <c r="W180" s="366"/>
      <c r="X180" s="367"/>
      <c r="Y180" s="366"/>
      <c r="Z180" s="367"/>
      <c r="AA180" s="366"/>
      <c r="AB180" s="367"/>
      <c r="AC180" s="366"/>
      <c r="AD180" s="367"/>
      <c r="AE180" s="368"/>
    </row>
    <row r="181" spans="1:31" s="369" customFormat="1" x14ac:dyDescent="0.25">
      <c r="A181" s="2"/>
      <c r="B181" s="2"/>
      <c r="C181" s="2"/>
      <c r="D181" s="2"/>
      <c r="E181" s="2"/>
      <c r="F181" s="2"/>
      <c r="G181" s="2"/>
      <c r="H181" s="2"/>
      <c r="I181" s="2"/>
      <c r="J181" s="629"/>
      <c r="K181" s="629"/>
      <c r="L181" s="629"/>
      <c r="M181" s="629"/>
      <c r="N181" s="629"/>
      <c r="O181" s="629"/>
      <c r="P181" s="629"/>
      <c r="Q181" s="2"/>
      <c r="R181" s="366"/>
      <c r="S181" s="366"/>
      <c r="T181" s="366"/>
      <c r="U181" s="366"/>
      <c r="V181" s="366"/>
      <c r="W181" s="366"/>
      <c r="X181" s="367"/>
      <c r="Y181" s="366"/>
      <c r="Z181" s="367"/>
      <c r="AA181" s="366"/>
      <c r="AB181" s="367"/>
      <c r="AC181" s="366"/>
      <c r="AD181" s="367"/>
      <c r="AE181" s="368"/>
    </row>
    <row r="182" spans="1:31" s="369" customFormat="1" x14ac:dyDescent="0.25">
      <c r="A182" s="2"/>
      <c r="B182" s="2"/>
      <c r="C182" s="2"/>
      <c r="D182" s="2"/>
      <c r="E182" s="2"/>
      <c r="F182" s="2"/>
      <c r="G182" s="2"/>
      <c r="H182" s="2"/>
      <c r="I182" s="2"/>
      <c r="J182" s="629"/>
      <c r="K182" s="629"/>
      <c r="L182" s="629"/>
      <c r="M182" s="629"/>
      <c r="N182" s="629"/>
      <c r="O182" s="629"/>
      <c r="P182" s="629"/>
      <c r="Q182" s="2"/>
      <c r="R182" s="366"/>
      <c r="S182" s="366"/>
      <c r="T182" s="366"/>
      <c r="U182" s="366"/>
      <c r="V182" s="366"/>
      <c r="W182" s="366"/>
      <c r="X182" s="367"/>
      <c r="Y182" s="366"/>
      <c r="Z182" s="367"/>
      <c r="AA182" s="366"/>
      <c r="AB182" s="367"/>
      <c r="AC182" s="366"/>
      <c r="AD182" s="367"/>
      <c r="AE182" s="368"/>
    </row>
    <row r="183" spans="1:31" s="369" customFormat="1" x14ac:dyDescent="0.25">
      <c r="A183" s="2"/>
      <c r="B183" s="2"/>
      <c r="C183" s="2"/>
      <c r="D183" s="2"/>
      <c r="E183" s="2"/>
      <c r="F183" s="2"/>
      <c r="G183" s="2"/>
      <c r="H183" s="2"/>
      <c r="I183" s="2"/>
      <c r="J183" s="629"/>
      <c r="K183" s="629"/>
      <c r="L183" s="629"/>
      <c r="M183" s="629"/>
      <c r="N183" s="629"/>
      <c r="O183" s="629"/>
      <c r="P183" s="629"/>
      <c r="Q183" s="2"/>
      <c r="R183" s="366"/>
      <c r="S183" s="366"/>
      <c r="T183" s="366"/>
      <c r="U183" s="366"/>
      <c r="V183" s="366"/>
      <c r="W183" s="366"/>
      <c r="X183" s="367"/>
      <c r="Y183" s="366"/>
      <c r="Z183" s="367"/>
      <c r="AA183" s="366"/>
      <c r="AB183" s="367"/>
      <c r="AC183" s="366"/>
      <c r="AD183" s="367"/>
      <c r="AE183" s="368"/>
    </row>
    <row r="184" spans="1:31" s="369" customFormat="1" x14ac:dyDescent="0.25">
      <c r="A184" s="2"/>
      <c r="B184" s="2"/>
      <c r="C184" s="2"/>
      <c r="D184" s="2"/>
      <c r="E184" s="2"/>
      <c r="F184" s="2"/>
      <c r="G184" s="2"/>
      <c r="H184" s="2"/>
      <c r="I184" s="2"/>
      <c r="J184" s="629"/>
      <c r="K184" s="629"/>
      <c r="L184" s="629"/>
      <c r="M184" s="629"/>
      <c r="N184" s="629"/>
      <c r="O184" s="629"/>
      <c r="P184" s="629"/>
      <c r="Q184" s="2"/>
      <c r="R184" s="366"/>
      <c r="S184" s="366"/>
      <c r="T184" s="366"/>
      <c r="U184" s="366"/>
      <c r="V184" s="366"/>
      <c r="W184" s="366"/>
      <c r="X184" s="367"/>
      <c r="Y184" s="366"/>
      <c r="Z184" s="367"/>
      <c r="AA184" s="366"/>
      <c r="AB184" s="367"/>
      <c r="AC184" s="366"/>
      <c r="AD184" s="367"/>
      <c r="AE184" s="368"/>
    </row>
    <row r="185" spans="1:31" s="369" customFormat="1" x14ac:dyDescent="0.25">
      <c r="A185" s="2"/>
      <c r="B185" s="2"/>
      <c r="C185" s="2"/>
      <c r="D185" s="2"/>
      <c r="E185" s="2"/>
      <c r="F185" s="2"/>
      <c r="G185" s="2"/>
      <c r="H185" s="2"/>
      <c r="I185" s="2"/>
      <c r="J185" s="629"/>
      <c r="K185" s="629"/>
      <c r="L185" s="629"/>
      <c r="M185" s="629"/>
      <c r="N185" s="629"/>
      <c r="O185" s="629"/>
      <c r="P185" s="629"/>
      <c r="Q185" s="2"/>
      <c r="R185" s="366"/>
      <c r="S185" s="366"/>
      <c r="T185" s="366"/>
      <c r="U185" s="366"/>
      <c r="V185" s="366"/>
      <c r="W185" s="366"/>
      <c r="X185" s="367"/>
      <c r="Y185" s="366"/>
      <c r="Z185" s="367"/>
      <c r="AA185" s="366"/>
      <c r="AB185" s="367"/>
      <c r="AC185" s="366"/>
      <c r="AD185" s="367"/>
      <c r="AE185" s="368"/>
    </row>
    <row r="186" spans="1:31" s="369" customFormat="1" x14ac:dyDescent="0.25">
      <c r="A186" s="2"/>
      <c r="B186" s="2"/>
      <c r="C186" s="2"/>
      <c r="D186" s="2"/>
      <c r="E186" s="2"/>
      <c r="F186" s="2"/>
      <c r="G186" s="2"/>
      <c r="H186" s="2"/>
      <c r="I186" s="2"/>
      <c r="J186" s="629"/>
      <c r="K186" s="629"/>
      <c r="L186" s="629"/>
      <c r="M186" s="629"/>
      <c r="N186" s="629"/>
      <c r="O186" s="629"/>
      <c r="P186" s="629"/>
      <c r="Q186" s="2"/>
      <c r="R186" s="366"/>
      <c r="S186" s="366"/>
      <c r="T186" s="366"/>
      <c r="U186" s="366"/>
      <c r="V186" s="366"/>
      <c r="W186" s="366"/>
      <c r="X186" s="367"/>
      <c r="Y186" s="366"/>
      <c r="Z186" s="367"/>
      <c r="AA186" s="366"/>
      <c r="AB186" s="367"/>
      <c r="AC186" s="366"/>
      <c r="AD186" s="367"/>
      <c r="AE186" s="368"/>
    </row>
    <row r="187" spans="1:31" s="369" customFormat="1" x14ac:dyDescent="0.25">
      <c r="A187" s="2"/>
      <c r="B187" s="2"/>
      <c r="C187" s="2"/>
      <c r="D187" s="2"/>
      <c r="E187" s="2"/>
      <c r="F187" s="2"/>
      <c r="G187" s="2"/>
      <c r="H187" s="2"/>
      <c r="I187" s="2"/>
      <c r="J187" s="629"/>
      <c r="K187" s="629"/>
      <c r="L187" s="629"/>
      <c r="M187" s="629"/>
      <c r="N187" s="629"/>
      <c r="O187" s="629"/>
      <c r="P187" s="629"/>
      <c r="Q187" s="2"/>
      <c r="R187" s="366"/>
      <c r="S187" s="366"/>
      <c r="T187" s="366"/>
      <c r="U187" s="366"/>
      <c r="V187" s="366"/>
      <c r="W187" s="366"/>
      <c r="X187" s="367"/>
      <c r="Y187" s="366"/>
      <c r="Z187" s="367"/>
      <c r="AA187" s="366"/>
      <c r="AB187" s="367"/>
      <c r="AC187" s="366"/>
      <c r="AD187" s="367"/>
      <c r="AE187" s="368"/>
    </row>
    <row r="188" spans="1:31" s="369" customFormat="1" x14ac:dyDescent="0.25">
      <c r="A188" s="2"/>
      <c r="B188" s="2"/>
      <c r="C188" s="2"/>
      <c r="D188" s="2"/>
      <c r="E188" s="2"/>
      <c r="F188" s="2"/>
      <c r="G188" s="2"/>
      <c r="H188" s="2"/>
      <c r="I188" s="2"/>
      <c r="J188" s="629"/>
      <c r="K188" s="629"/>
      <c r="L188" s="629"/>
      <c r="M188" s="629"/>
      <c r="N188" s="629"/>
      <c r="O188" s="629"/>
      <c r="P188" s="629"/>
      <c r="Q188" s="2"/>
      <c r="R188" s="366"/>
      <c r="S188" s="366"/>
      <c r="T188" s="366"/>
      <c r="U188" s="366"/>
      <c r="V188" s="366"/>
      <c r="W188" s="366"/>
      <c r="X188" s="367"/>
      <c r="Y188" s="366"/>
      <c r="Z188" s="367"/>
      <c r="AA188" s="366"/>
      <c r="AB188" s="367"/>
      <c r="AC188" s="366"/>
      <c r="AD188" s="367"/>
      <c r="AE188" s="368"/>
    </row>
    <row r="189" spans="1:31" s="369" customFormat="1" x14ac:dyDescent="0.25">
      <c r="A189" s="2"/>
      <c r="B189" s="2"/>
      <c r="C189" s="2"/>
      <c r="D189" s="2"/>
      <c r="E189" s="2"/>
      <c r="F189" s="2"/>
      <c r="G189" s="2"/>
      <c r="H189" s="2"/>
      <c r="I189" s="2"/>
      <c r="J189" s="629"/>
      <c r="K189" s="629"/>
      <c r="L189" s="629"/>
      <c r="M189" s="629"/>
      <c r="N189" s="629"/>
      <c r="O189" s="629"/>
      <c r="P189" s="629"/>
      <c r="Q189" s="2"/>
      <c r="R189" s="366"/>
      <c r="S189" s="366"/>
      <c r="T189" s="366"/>
      <c r="U189" s="366"/>
      <c r="V189" s="366"/>
      <c r="W189" s="366"/>
      <c r="X189" s="367"/>
      <c r="Y189" s="366"/>
      <c r="Z189" s="367"/>
      <c r="AA189" s="366"/>
      <c r="AB189" s="367"/>
      <c r="AC189" s="366"/>
      <c r="AD189" s="367"/>
      <c r="AE189" s="368"/>
    </row>
    <row r="190" spans="1:31" s="369" customFormat="1" x14ac:dyDescent="0.25">
      <c r="A190" s="2"/>
      <c r="B190" s="2"/>
      <c r="C190" s="2"/>
      <c r="D190" s="2"/>
      <c r="E190" s="2"/>
      <c r="F190" s="2"/>
      <c r="G190" s="2"/>
      <c r="H190" s="2"/>
      <c r="I190" s="2"/>
      <c r="J190" s="629"/>
      <c r="K190" s="629"/>
      <c r="L190" s="629"/>
      <c r="M190" s="629"/>
      <c r="N190" s="629"/>
      <c r="O190" s="629"/>
      <c r="P190" s="629"/>
      <c r="Q190" s="2"/>
      <c r="R190" s="366"/>
      <c r="S190" s="366"/>
      <c r="T190" s="366"/>
      <c r="U190" s="366"/>
      <c r="V190" s="366"/>
      <c r="W190" s="366"/>
      <c r="X190" s="367"/>
      <c r="Y190" s="366"/>
      <c r="Z190" s="367"/>
      <c r="AA190" s="366"/>
      <c r="AB190" s="367"/>
      <c r="AC190" s="366"/>
      <c r="AD190" s="367"/>
      <c r="AE190" s="368"/>
    </row>
    <row r="191" spans="1:31" s="369" customFormat="1" x14ac:dyDescent="0.25">
      <c r="A191" s="2"/>
      <c r="B191" s="2"/>
      <c r="C191" s="2"/>
      <c r="D191" s="2"/>
      <c r="E191" s="2"/>
      <c r="F191" s="2"/>
      <c r="G191" s="2"/>
      <c r="H191" s="2"/>
      <c r="I191" s="2"/>
      <c r="J191" s="629"/>
      <c r="K191" s="629"/>
      <c r="L191" s="629"/>
      <c r="M191" s="629"/>
      <c r="N191" s="629"/>
      <c r="O191" s="629"/>
      <c r="P191" s="629"/>
      <c r="Q191" s="2"/>
      <c r="R191" s="366"/>
      <c r="S191" s="366"/>
      <c r="T191" s="366"/>
      <c r="U191" s="366"/>
      <c r="V191" s="366"/>
      <c r="W191" s="366"/>
      <c r="X191" s="367"/>
      <c r="Y191" s="366"/>
      <c r="Z191" s="367"/>
      <c r="AA191" s="366"/>
      <c r="AB191" s="367"/>
      <c r="AC191" s="366"/>
      <c r="AD191" s="367"/>
      <c r="AE191" s="368"/>
    </row>
    <row r="192" spans="1:31" s="369" customFormat="1" x14ac:dyDescent="0.25">
      <c r="A192" s="2"/>
      <c r="B192" s="2"/>
      <c r="C192" s="2"/>
      <c r="D192" s="2"/>
      <c r="E192" s="2"/>
      <c r="F192" s="2"/>
      <c r="G192" s="2"/>
      <c r="H192" s="2"/>
      <c r="I192" s="2"/>
      <c r="J192" s="629"/>
      <c r="K192" s="629"/>
      <c r="L192" s="629"/>
      <c r="M192" s="629"/>
      <c r="N192" s="629"/>
      <c r="O192" s="629"/>
      <c r="P192" s="629"/>
      <c r="Q192" s="2"/>
      <c r="R192" s="366"/>
      <c r="S192" s="366"/>
      <c r="T192" s="366"/>
      <c r="U192" s="366"/>
      <c r="V192" s="366"/>
      <c r="W192" s="366"/>
      <c r="X192" s="367"/>
      <c r="Y192" s="366"/>
      <c r="Z192" s="367"/>
      <c r="AA192" s="366"/>
      <c r="AB192" s="367"/>
      <c r="AC192" s="366"/>
      <c r="AD192" s="367"/>
      <c r="AE192" s="368"/>
    </row>
    <row r="193" spans="1:31" s="369" customFormat="1" x14ac:dyDescent="0.25">
      <c r="A193" s="2"/>
      <c r="B193" s="2"/>
      <c r="C193" s="2"/>
      <c r="D193" s="2"/>
      <c r="E193" s="2"/>
      <c r="F193" s="2"/>
      <c r="G193" s="2"/>
      <c r="H193" s="2"/>
      <c r="I193" s="2"/>
      <c r="J193" s="629"/>
      <c r="K193" s="629"/>
      <c r="L193" s="629"/>
      <c r="M193" s="629"/>
      <c r="N193" s="629"/>
      <c r="O193" s="629"/>
      <c r="P193" s="629"/>
      <c r="Q193" s="2"/>
      <c r="R193" s="366"/>
      <c r="S193" s="366"/>
      <c r="T193" s="366"/>
      <c r="U193" s="366"/>
      <c r="V193" s="366"/>
      <c r="W193" s="366"/>
      <c r="X193" s="367"/>
      <c r="Y193" s="366"/>
      <c r="Z193" s="367"/>
      <c r="AA193" s="366"/>
      <c r="AB193" s="367"/>
      <c r="AC193" s="366"/>
      <c r="AD193" s="367"/>
      <c r="AE193" s="368"/>
    </row>
    <row r="194" spans="1:31" s="369" customFormat="1" x14ac:dyDescent="0.25">
      <c r="A194" s="2"/>
      <c r="B194" s="2"/>
      <c r="C194" s="2"/>
      <c r="D194" s="2"/>
      <c r="E194" s="2"/>
      <c r="F194" s="2"/>
      <c r="G194" s="2"/>
      <c r="H194" s="2"/>
      <c r="I194" s="2"/>
      <c r="J194" s="629"/>
      <c r="K194" s="629"/>
      <c r="L194" s="629"/>
      <c r="M194" s="629"/>
      <c r="N194" s="629"/>
      <c r="O194" s="629"/>
      <c r="P194" s="629"/>
      <c r="Q194" s="2"/>
      <c r="R194" s="366"/>
      <c r="S194" s="366"/>
      <c r="T194" s="366"/>
      <c r="U194" s="366"/>
      <c r="V194" s="366"/>
      <c r="W194" s="366"/>
      <c r="X194" s="367"/>
      <c r="Y194" s="366"/>
      <c r="Z194" s="367"/>
      <c r="AA194" s="366"/>
      <c r="AB194" s="367"/>
      <c r="AC194" s="366"/>
      <c r="AD194" s="367"/>
      <c r="AE194" s="368"/>
    </row>
    <row r="195" spans="1:31" s="369" customFormat="1" x14ac:dyDescent="0.25">
      <c r="A195" s="2"/>
      <c r="B195" s="2"/>
      <c r="C195" s="2"/>
      <c r="D195" s="2"/>
      <c r="E195" s="2"/>
      <c r="F195" s="2"/>
      <c r="G195" s="2"/>
      <c r="H195" s="2"/>
      <c r="I195" s="2"/>
      <c r="J195" s="629"/>
      <c r="K195" s="629"/>
      <c r="L195" s="629"/>
      <c r="M195" s="629"/>
      <c r="N195" s="629"/>
      <c r="O195" s="629"/>
      <c r="P195" s="629"/>
      <c r="Q195" s="2"/>
      <c r="R195" s="366"/>
      <c r="S195" s="366"/>
      <c r="T195" s="366"/>
      <c r="U195" s="366"/>
      <c r="V195" s="366"/>
      <c r="W195" s="366"/>
      <c r="X195" s="367"/>
      <c r="Y195" s="366"/>
      <c r="Z195" s="367"/>
      <c r="AA195" s="366"/>
      <c r="AB195" s="367"/>
      <c r="AC195" s="366"/>
      <c r="AD195" s="367"/>
      <c r="AE195" s="368"/>
    </row>
    <row r="196" spans="1:31" s="369" customFormat="1" x14ac:dyDescent="0.25">
      <c r="A196" s="2"/>
      <c r="B196" s="2"/>
      <c r="C196" s="2"/>
      <c r="D196" s="2"/>
      <c r="E196" s="2"/>
      <c r="F196" s="2"/>
      <c r="G196" s="2"/>
      <c r="H196" s="2"/>
      <c r="I196" s="2"/>
      <c r="J196" s="629"/>
      <c r="K196" s="629"/>
      <c r="L196" s="629"/>
      <c r="M196" s="629"/>
      <c r="N196" s="629"/>
      <c r="O196" s="629"/>
      <c r="P196" s="629"/>
      <c r="Q196" s="2"/>
      <c r="R196" s="366"/>
      <c r="S196" s="366"/>
      <c r="T196" s="366"/>
      <c r="U196" s="366"/>
      <c r="V196" s="366"/>
      <c r="W196" s="366"/>
      <c r="X196" s="367"/>
      <c r="Y196" s="366"/>
      <c r="Z196" s="367"/>
      <c r="AA196" s="366"/>
      <c r="AB196" s="367"/>
      <c r="AC196" s="366"/>
      <c r="AD196" s="367"/>
      <c r="AE196" s="368"/>
    </row>
    <row r="197" spans="1:31" s="369" customFormat="1" x14ac:dyDescent="0.25">
      <c r="A197" s="2"/>
      <c r="B197" s="2"/>
      <c r="C197" s="2"/>
      <c r="D197" s="2"/>
      <c r="E197" s="2"/>
      <c r="F197" s="2"/>
      <c r="G197" s="2"/>
      <c r="H197" s="2"/>
      <c r="I197" s="2"/>
      <c r="J197" s="629"/>
      <c r="K197" s="629"/>
      <c r="L197" s="629"/>
      <c r="M197" s="629"/>
      <c r="N197" s="629"/>
      <c r="O197" s="629"/>
      <c r="P197" s="629"/>
      <c r="Q197" s="2"/>
      <c r="R197" s="366"/>
      <c r="S197" s="366"/>
      <c r="T197" s="366"/>
      <c r="U197" s="366"/>
      <c r="V197" s="366"/>
      <c r="W197" s="366"/>
      <c r="X197" s="367"/>
      <c r="Y197" s="366"/>
      <c r="Z197" s="367"/>
      <c r="AA197" s="366"/>
      <c r="AB197" s="367"/>
      <c r="AC197" s="366"/>
      <c r="AD197" s="367"/>
      <c r="AE197" s="368"/>
    </row>
    <row r="198" spans="1:31" s="369" customFormat="1" x14ac:dyDescent="0.25">
      <c r="A198" s="2"/>
      <c r="B198" s="2"/>
      <c r="C198" s="2"/>
      <c r="D198" s="2"/>
      <c r="E198" s="2"/>
      <c r="F198" s="2"/>
      <c r="G198" s="2"/>
      <c r="H198" s="2"/>
      <c r="I198" s="2"/>
      <c r="J198" s="629"/>
      <c r="K198" s="629"/>
      <c r="L198" s="629"/>
      <c r="M198" s="629"/>
      <c r="N198" s="629"/>
      <c r="O198" s="629"/>
      <c r="P198" s="629"/>
      <c r="Q198" s="2"/>
      <c r="R198" s="366"/>
      <c r="S198" s="366"/>
      <c r="T198" s="366"/>
      <c r="U198" s="366"/>
      <c r="V198" s="366"/>
      <c r="W198" s="366"/>
      <c r="X198" s="367"/>
      <c r="Y198" s="366"/>
      <c r="Z198" s="367"/>
      <c r="AA198" s="366"/>
      <c r="AB198" s="367"/>
      <c r="AC198" s="366"/>
      <c r="AD198" s="367"/>
      <c r="AE198" s="368"/>
    </row>
    <row r="199" spans="1:31" s="369" customFormat="1" x14ac:dyDescent="0.25">
      <c r="A199" s="2"/>
      <c r="B199" s="2"/>
      <c r="C199" s="2"/>
      <c r="D199" s="2"/>
      <c r="E199" s="2"/>
      <c r="F199" s="2"/>
      <c r="G199" s="2"/>
      <c r="H199" s="2"/>
      <c r="I199" s="2"/>
      <c r="J199" s="629"/>
      <c r="K199" s="629"/>
      <c r="L199" s="629"/>
      <c r="M199" s="629"/>
      <c r="N199" s="629"/>
      <c r="O199" s="629"/>
      <c r="P199" s="629"/>
      <c r="Q199" s="2"/>
      <c r="R199" s="366"/>
      <c r="S199" s="366"/>
      <c r="T199" s="366"/>
      <c r="U199" s="366"/>
      <c r="V199" s="366"/>
      <c r="W199" s="366"/>
      <c r="X199" s="367"/>
      <c r="Y199" s="366"/>
      <c r="Z199" s="367"/>
      <c r="AA199" s="366"/>
      <c r="AB199" s="367"/>
      <c r="AC199" s="366"/>
      <c r="AD199" s="367"/>
      <c r="AE199" s="368"/>
    </row>
    <row r="200" spans="1:31" s="369" customFormat="1" x14ac:dyDescent="0.25">
      <c r="A200" s="2"/>
      <c r="B200" s="2"/>
      <c r="C200" s="2"/>
      <c r="D200" s="2"/>
      <c r="E200" s="2"/>
      <c r="F200" s="2"/>
      <c r="G200" s="2"/>
      <c r="H200" s="2"/>
      <c r="I200" s="2"/>
      <c r="J200" s="629"/>
      <c r="K200" s="629"/>
      <c r="L200" s="629"/>
      <c r="M200" s="629"/>
      <c r="N200" s="629"/>
      <c r="O200" s="629"/>
      <c r="P200" s="629"/>
      <c r="Q200" s="2"/>
      <c r="R200" s="366"/>
      <c r="S200" s="366"/>
      <c r="T200" s="366"/>
      <c r="U200" s="366"/>
      <c r="V200" s="366"/>
      <c r="W200" s="366"/>
      <c r="X200" s="367"/>
      <c r="Y200" s="366"/>
      <c r="Z200" s="367"/>
      <c r="AA200" s="366"/>
      <c r="AB200" s="367"/>
      <c r="AC200" s="366"/>
      <c r="AD200" s="367"/>
      <c r="AE200" s="368"/>
    </row>
    <row r="201" spans="1:31" s="369" customFormat="1" x14ac:dyDescent="0.25">
      <c r="A201" s="2"/>
      <c r="B201" s="2"/>
      <c r="C201" s="2"/>
      <c r="D201" s="2"/>
      <c r="E201" s="2"/>
      <c r="F201" s="2"/>
      <c r="G201" s="2"/>
      <c r="H201" s="2"/>
      <c r="I201" s="2"/>
      <c r="J201" s="629"/>
      <c r="K201" s="629"/>
      <c r="L201" s="629"/>
      <c r="M201" s="629"/>
      <c r="N201" s="629"/>
      <c r="O201" s="629"/>
      <c r="P201" s="629"/>
      <c r="Q201" s="2"/>
      <c r="R201" s="366"/>
      <c r="S201" s="366"/>
      <c r="T201" s="366"/>
      <c r="U201" s="366"/>
      <c r="V201" s="366"/>
      <c r="W201" s="366"/>
      <c r="X201" s="367"/>
      <c r="Y201" s="366"/>
      <c r="Z201" s="367"/>
      <c r="AA201" s="366"/>
      <c r="AB201" s="367"/>
      <c r="AC201" s="366"/>
      <c r="AD201" s="367"/>
      <c r="AE201" s="368"/>
    </row>
    <row r="202" spans="1:31" s="369" customFormat="1" x14ac:dyDescent="0.25">
      <c r="A202" s="2"/>
      <c r="B202" s="2"/>
      <c r="C202" s="2"/>
      <c r="D202" s="2"/>
      <c r="E202" s="2"/>
      <c r="F202" s="2"/>
      <c r="G202" s="2"/>
      <c r="H202" s="2"/>
      <c r="I202" s="2"/>
      <c r="J202" s="629"/>
      <c r="K202" s="629"/>
      <c r="L202" s="629"/>
      <c r="M202" s="629"/>
      <c r="N202" s="629"/>
      <c r="O202" s="629"/>
      <c r="P202" s="629"/>
      <c r="Q202" s="2"/>
      <c r="R202" s="366"/>
      <c r="S202" s="366"/>
      <c r="T202" s="366"/>
      <c r="U202" s="366"/>
      <c r="V202" s="366"/>
      <c r="W202" s="366"/>
      <c r="X202" s="367"/>
      <c r="Y202" s="366"/>
      <c r="Z202" s="367"/>
      <c r="AA202" s="366"/>
      <c r="AB202" s="367"/>
      <c r="AC202" s="366"/>
      <c r="AD202" s="367"/>
      <c r="AE202" s="368"/>
    </row>
    <row r="203" spans="1:31" s="369" customFormat="1" x14ac:dyDescent="0.25">
      <c r="A203" s="2"/>
      <c r="B203" s="2"/>
      <c r="C203" s="2"/>
      <c r="D203" s="2"/>
      <c r="E203" s="2"/>
      <c r="F203" s="2"/>
      <c r="G203" s="2"/>
      <c r="H203" s="2"/>
      <c r="I203" s="2"/>
      <c r="J203" s="629"/>
      <c r="K203" s="629"/>
      <c r="L203" s="629"/>
      <c r="M203" s="629"/>
      <c r="N203" s="629"/>
      <c r="O203" s="629"/>
      <c r="P203" s="629"/>
      <c r="Q203" s="2"/>
      <c r="R203" s="366"/>
      <c r="S203" s="366"/>
      <c r="T203" s="366"/>
      <c r="U203" s="366"/>
      <c r="V203" s="366"/>
      <c r="W203" s="366"/>
      <c r="X203" s="367"/>
      <c r="Y203" s="366"/>
      <c r="Z203" s="367"/>
      <c r="AA203" s="366"/>
      <c r="AB203" s="367"/>
      <c r="AC203" s="366"/>
      <c r="AD203" s="367"/>
      <c r="AE203" s="368"/>
    </row>
    <row r="204" spans="1:31" s="369" customFormat="1" x14ac:dyDescent="0.25">
      <c r="A204" s="2"/>
      <c r="B204" s="2"/>
      <c r="C204" s="2"/>
      <c r="D204" s="2"/>
      <c r="E204" s="2"/>
      <c r="F204" s="2"/>
      <c r="G204" s="2"/>
      <c r="H204" s="2"/>
      <c r="I204" s="2"/>
      <c r="J204" s="629"/>
      <c r="K204" s="629"/>
      <c r="L204" s="629"/>
      <c r="M204" s="629"/>
      <c r="N204" s="629"/>
      <c r="O204" s="629"/>
      <c r="P204" s="629"/>
      <c r="Q204" s="2"/>
      <c r="R204" s="366"/>
      <c r="S204" s="366"/>
      <c r="T204" s="366"/>
      <c r="U204" s="366"/>
      <c r="V204" s="366"/>
      <c r="W204" s="366"/>
      <c r="X204" s="367"/>
      <c r="Y204" s="366"/>
      <c r="Z204" s="367"/>
      <c r="AA204" s="366"/>
      <c r="AB204" s="367"/>
      <c r="AC204" s="366"/>
      <c r="AD204" s="367"/>
      <c r="AE204" s="368"/>
    </row>
    <row r="205" spans="1:31" s="369" customFormat="1" x14ac:dyDescent="0.25">
      <c r="A205" s="2"/>
      <c r="B205" s="2"/>
      <c r="C205" s="2"/>
      <c r="D205" s="2"/>
      <c r="E205" s="2"/>
      <c r="F205" s="2"/>
      <c r="G205" s="2"/>
      <c r="H205" s="2"/>
      <c r="I205" s="2"/>
      <c r="J205" s="629"/>
      <c r="K205" s="629"/>
      <c r="L205" s="629"/>
      <c r="M205" s="629"/>
      <c r="N205" s="629"/>
      <c r="O205" s="629"/>
      <c r="P205" s="629"/>
      <c r="Q205" s="2"/>
      <c r="R205" s="366"/>
      <c r="S205" s="366"/>
      <c r="T205" s="366"/>
      <c r="U205" s="366"/>
      <c r="V205" s="366"/>
      <c r="W205" s="366"/>
      <c r="X205" s="367"/>
      <c r="Y205" s="366"/>
      <c r="Z205" s="367"/>
      <c r="AA205" s="366"/>
      <c r="AB205" s="367"/>
      <c r="AC205" s="366"/>
      <c r="AD205" s="367"/>
      <c r="AE205" s="368"/>
    </row>
    <row r="206" spans="1:31" s="369" customFormat="1" x14ac:dyDescent="0.25">
      <c r="A206" s="2"/>
      <c r="B206" s="2"/>
      <c r="C206" s="2"/>
      <c r="D206" s="2"/>
      <c r="E206" s="2"/>
      <c r="F206" s="2"/>
      <c r="G206" s="2"/>
      <c r="H206" s="2"/>
      <c r="I206" s="2"/>
      <c r="J206" s="629"/>
      <c r="K206" s="629"/>
      <c r="L206" s="629"/>
      <c r="M206" s="629"/>
      <c r="N206" s="629"/>
      <c r="O206" s="629"/>
      <c r="P206" s="629"/>
      <c r="Q206" s="2"/>
      <c r="R206" s="366"/>
      <c r="S206" s="366"/>
      <c r="T206" s="366"/>
      <c r="U206" s="366"/>
      <c r="V206" s="366"/>
      <c r="W206" s="366"/>
      <c r="X206" s="367"/>
      <c r="Y206" s="366"/>
      <c r="Z206" s="367"/>
      <c r="AA206" s="366"/>
      <c r="AB206" s="367"/>
      <c r="AC206" s="366"/>
      <c r="AD206" s="367"/>
      <c r="AE206" s="368"/>
    </row>
    <row r="207" spans="1:31" s="369" customFormat="1" x14ac:dyDescent="0.25">
      <c r="A207" s="2"/>
      <c r="B207" s="2"/>
      <c r="C207" s="2"/>
      <c r="D207" s="2"/>
      <c r="E207" s="2"/>
      <c r="F207" s="2"/>
      <c r="G207" s="2"/>
      <c r="H207" s="2"/>
      <c r="I207" s="2"/>
      <c r="J207" s="629"/>
      <c r="K207" s="629"/>
      <c r="L207" s="629"/>
      <c r="M207" s="629"/>
      <c r="N207" s="629"/>
      <c r="O207" s="629"/>
      <c r="P207" s="629"/>
      <c r="Q207" s="2"/>
      <c r="R207" s="366"/>
      <c r="S207" s="366"/>
      <c r="T207" s="366"/>
      <c r="U207" s="366"/>
      <c r="V207" s="366"/>
      <c r="W207" s="366"/>
      <c r="X207" s="367"/>
      <c r="Y207" s="366"/>
      <c r="Z207" s="367"/>
      <c r="AA207" s="366"/>
      <c r="AB207" s="367"/>
      <c r="AC207" s="366"/>
      <c r="AD207" s="367"/>
      <c r="AE207" s="368"/>
    </row>
    <row r="208" spans="1:31" s="369" customFormat="1" x14ac:dyDescent="0.25">
      <c r="A208" s="2"/>
      <c r="B208" s="2"/>
      <c r="C208" s="2"/>
      <c r="D208" s="2"/>
      <c r="E208" s="2"/>
      <c r="F208" s="2"/>
      <c r="G208" s="2"/>
      <c r="H208" s="2"/>
      <c r="I208" s="2"/>
      <c r="J208" s="629"/>
      <c r="K208" s="629"/>
      <c r="L208" s="629"/>
      <c r="M208" s="629"/>
      <c r="N208" s="629"/>
      <c r="O208" s="629"/>
      <c r="P208" s="629"/>
      <c r="Q208" s="2"/>
      <c r="R208" s="366"/>
      <c r="S208" s="366"/>
      <c r="T208" s="366"/>
      <c r="U208" s="366"/>
      <c r="V208" s="366"/>
      <c r="W208" s="366"/>
      <c r="X208" s="367"/>
      <c r="Y208" s="366"/>
      <c r="Z208" s="367"/>
      <c r="AA208" s="366"/>
      <c r="AB208" s="367"/>
      <c r="AC208" s="366"/>
      <c r="AD208" s="367"/>
      <c r="AE208" s="368"/>
    </row>
    <row r="209" spans="1:31" s="369" customFormat="1" x14ac:dyDescent="0.25">
      <c r="A209" s="2"/>
      <c r="B209" s="2"/>
      <c r="C209" s="2"/>
      <c r="D209" s="2"/>
      <c r="E209" s="2"/>
      <c r="F209" s="2"/>
      <c r="G209" s="2"/>
      <c r="H209" s="2"/>
      <c r="I209" s="2"/>
      <c r="J209" s="629"/>
      <c r="K209" s="629"/>
      <c r="L209" s="629"/>
      <c r="M209" s="629"/>
      <c r="N209" s="629"/>
      <c r="O209" s="629"/>
      <c r="P209" s="629"/>
      <c r="Q209" s="2"/>
      <c r="R209" s="366"/>
      <c r="S209" s="366"/>
      <c r="T209" s="366"/>
      <c r="U209" s="366"/>
      <c r="V209" s="366"/>
      <c r="W209" s="366"/>
      <c r="X209" s="367"/>
      <c r="Y209" s="366"/>
      <c r="Z209" s="367"/>
      <c r="AA209" s="366"/>
      <c r="AB209" s="367"/>
      <c r="AC209" s="366"/>
      <c r="AD209" s="367"/>
      <c r="AE209" s="368"/>
    </row>
    <row r="210" spans="1:31" s="369" customFormat="1" x14ac:dyDescent="0.25">
      <c r="A210" s="2"/>
      <c r="B210" s="2"/>
      <c r="C210" s="2"/>
      <c r="D210" s="2"/>
      <c r="E210" s="2"/>
      <c r="F210" s="2"/>
      <c r="G210" s="2"/>
      <c r="H210" s="2"/>
      <c r="I210" s="2"/>
      <c r="J210" s="629"/>
      <c r="K210" s="629"/>
      <c r="L210" s="629"/>
      <c r="M210" s="629"/>
      <c r="N210" s="629"/>
      <c r="O210" s="629"/>
      <c r="P210" s="629"/>
      <c r="Q210" s="2"/>
      <c r="R210" s="366"/>
      <c r="S210" s="366"/>
      <c r="T210" s="366"/>
      <c r="U210" s="366"/>
      <c r="V210" s="366"/>
      <c r="W210" s="366"/>
      <c r="X210" s="367"/>
      <c r="Y210" s="366"/>
      <c r="Z210" s="367"/>
      <c r="AA210" s="366"/>
      <c r="AB210" s="367"/>
      <c r="AC210" s="366"/>
      <c r="AD210" s="367"/>
      <c r="AE210" s="368"/>
    </row>
    <row r="211" spans="1:31" s="369" customFormat="1" x14ac:dyDescent="0.25">
      <c r="A211" s="2"/>
      <c r="B211" s="2"/>
      <c r="C211" s="2"/>
      <c r="D211" s="2"/>
      <c r="E211" s="2"/>
      <c r="F211" s="2"/>
      <c r="G211" s="2"/>
      <c r="H211" s="2"/>
      <c r="I211" s="2"/>
      <c r="J211" s="629"/>
      <c r="K211" s="629"/>
      <c r="L211" s="629"/>
      <c r="M211" s="629"/>
      <c r="N211" s="629"/>
      <c r="O211" s="629"/>
      <c r="P211" s="629"/>
      <c r="Q211" s="2"/>
      <c r="R211" s="366"/>
      <c r="S211" s="366"/>
      <c r="T211" s="366"/>
      <c r="U211" s="366"/>
      <c r="V211" s="366"/>
      <c r="W211" s="366"/>
      <c r="X211" s="367"/>
      <c r="Y211" s="366"/>
      <c r="Z211" s="367"/>
      <c r="AA211" s="366"/>
      <c r="AB211" s="367"/>
      <c r="AC211" s="366"/>
      <c r="AD211" s="367"/>
      <c r="AE211" s="368"/>
    </row>
    <row r="212" spans="1:31" s="369" customFormat="1" x14ac:dyDescent="0.25">
      <c r="A212" s="2"/>
      <c r="B212" s="2"/>
      <c r="C212" s="2"/>
      <c r="D212" s="2"/>
      <c r="E212" s="2"/>
      <c r="F212" s="2"/>
      <c r="G212" s="2"/>
      <c r="H212" s="2"/>
      <c r="I212" s="2"/>
      <c r="J212" s="629"/>
      <c r="K212" s="629"/>
      <c r="L212" s="629"/>
      <c r="M212" s="629"/>
      <c r="N212" s="629"/>
      <c r="O212" s="629"/>
      <c r="P212" s="629"/>
      <c r="Q212" s="2"/>
      <c r="R212" s="366"/>
      <c r="S212" s="366"/>
      <c r="T212" s="366"/>
      <c r="U212" s="366"/>
      <c r="V212" s="366"/>
      <c r="W212" s="366"/>
      <c r="X212" s="367"/>
      <c r="Y212" s="366"/>
      <c r="Z212" s="367"/>
      <c r="AA212" s="366"/>
      <c r="AB212" s="367"/>
      <c r="AC212" s="366"/>
      <c r="AD212" s="367"/>
      <c r="AE212" s="368"/>
    </row>
    <row r="213" spans="1:31" s="369" customFormat="1" x14ac:dyDescent="0.25">
      <c r="A213" s="2"/>
      <c r="B213" s="2"/>
      <c r="C213" s="2"/>
      <c r="D213" s="2"/>
      <c r="E213" s="2"/>
      <c r="F213" s="2"/>
      <c r="G213" s="2"/>
      <c r="H213" s="2"/>
      <c r="I213" s="2"/>
      <c r="J213" s="629"/>
      <c r="K213" s="629"/>
      <c r="L213" s="629"/>
      <c r="M213" s="629"/>
      <c r="N213" s="629"/>
      <c r="O213" s="629"/>
      <c r="P213" s="629"/>
      <c r="Q213" s="2"/>
      <c r="R213" s="366"/>
      <c r="S213" s="366"/>
      <c r="T213" s="366"/>
      <c r="U213" s="366"/>
      <c r="V213" s="366"/>
      <c r="W213" s="366"/>
      <c r="X213" s="367"/>
      <c r="Y213" s="366"/>
      <c r="Z213" s="367"/>
      <c r="AA213" s="366"/>
      <c r="AB213" s="367"/>
      <c r="AC213" s="366"/>
      <c r="AD213" s="367"/>
      <c r="AE213" s="368"/>
    </row>
    <row r="214" spans="1:31" s="369" customFormat="1" x14ac:dyDescent="0.25">
      <c r="A214" s="2"/>
      <c r="B214" s="2"/>
      <c r="C214" s="2"/>
      <c r="D214" s="2"/>
      <c r="E214" s="2"/>
      <c r="F214" s="2"/>
      <c r="G214" s="2"/>
      <c r="H214" s="2"/>
      <c r="I214" s="2"/>
      <c r="J214" s="629"/>
      <c r="K214" s="629"/>
      <c r="L214" s="629"/>
      <c r="M214" s="629"/>
      <c r="N214" s="629"/>
      <c r="O214" s="629"/>
      <c r="P214" s="629"/>
      <c r="Q214" s="2"/>
      <c r="R214" s="366"/>
      <c r="S214" s="366"/>
      <c r="T214" s="366"/>
      <c r="U214" s="366"/>
      <c r="V214" s="366"/>
      <c r="W214" s="366"/>
      <c r="X214" s="367"/>
      <c r="Y214" s="366"/>
      <c r="Z214" s="367"/>
      <c r="AA214" s="366"/>
      <c r="AB214" s="367"/>
      <c r="AC214" s="366"/>
      <c r="AD214" s="367"/>
      <c r="AE214" s="368"/>
    </row>
    <row r="215" spans="1:31" s="369" customFormat="1" x14ac:dyDescent="0.25">
      <c r="A215" s="2"/>
      <c r="B215" s="2"/>
      <c r="C215" s="2"/>
      <c r="D215" s="2"/>
      <c r="E215" s="2"/>
      <c r="F215" s="2"/>
      <c r="G215" s="2"/>
      <c r="H215" s="2"/>
      <c r="I215" s="2"/>
      <c r="J215" s="629"/>
      <c r="K215" s="629"/>
      <c r="L215" s="629"/>
      <c r="M215" s="629"/>
      <c r="N215" s="629"/>
      <c r="O215" s="629"/>
      <c r="P215" s="629"/>
      <c r="Q215" s="2"/>
      <c r="R215" s="366"/>
      <c r="S215" s="366"/>
      <c r="T215" s="366"/>
      <c r="U215" s="366"/>
      <c r="V215" s="366"/>
      <c r="W215" s="366"/>
      <c r="X215" s="367"/>
      <c r="Y215" s="366"/>
      <c r="Z215" s="367"/>
      <c r="AA215" s="366"/>
      <c r="AB215" s="367"/>
      <c r="AC215" s="366"/>
      <c r="AD215" s="367"/>
      <c r="AE215" s="368"/>
    </row>
    <row r="216" spans="1:31" s="369" customFormat="1" x14ac:dyDescent="0.25">
      <c r="A216" s="2"/>
      <c r="B216" s="2"/>
      <c r="C216" s="2"/>
      <c r="D216" s="2"/>
      <c r="E216" s="2"/>
      <c r="F216" s="2"/>
      <c r="G216" s="2"/>
      <c r="H216" s="2"/>
      <c r="I216" s="2"/>
      <c r="J216" s="629"/>
      <c r="K216" s="629"/>
      <c r="L216" s="629"/>
      <c r="M216" s="629"/>
      <c r="N216" s="629"/>
      <c r="O216" s="629"/>
      <c r="P216" s="629"/>
      <c r="Q216" s="2"/>
      <c r="R216" s="366"/>
      <c r="S216" s="366"/>
      <c r="T216" s="366"/>
      <c r="U216" s="366"/>
      <c r="V216" s="366"/>
      <c r="W216" s="366"/>
      <c r="X216" s="367"/>
      <c r="Y216" s="366"/>
      <c r="Z216" s="367"/>
      <c r="AA216" s="366"/>
      <c r="AB216" s="367"/>
      <c r="AC216" s="366"/>
      <c r="AD216" s="367"/>
      <c r="AE216" s="368"/>
    </row>
    <row r="217" spans="1:31" s="369" customFormat="1" x14ac:dyDescent="0.25">
      <c r="A217" s="2"/>
      <c r="B217" s="2"/>
      <c r="C217" s="2"/>
      <c r="D217" s="2"/>
      <c r="E217" s="2"/>
      <c r="F217" s="2"/>
      <c r="G217" s="2"/>
      <c r="H217" s="2"/>
      <c r="I217" s="2"/>
      <c r="J217" s="629"/>
      <c r="K217" s="629"/>
      <c r="L217" s="629"/>
      <c r="M217" s="629"/>
      <c r="N217" s="629"/>
      <c r="O217" s="629"/>
      <c r="P217" s="629"/>
      <c r="Q217" s="2"/>
      <c r="R217" s="366"/>
      <c r="S217" s="366"/>
      <c r="T217" s="366"/>
      <c r="U217" s="366"/>
      <c r="V217" s="366"/>
      <c r="W217" s="366"/>
      <c r="X217" s="367"/>
      <c r="Y217" s="366"/>
      <c r="Z217" s="367"/>
      <c r="AA217" s="366"/>
      <c r="AB217" s="367"/>
      <c r="AC217" s="366"/>
      <c r="AD217" s="367"/>
      <c r="AE217" s="368"/>
    </row>
    <row r="218" spans="1:31" s="369" customFormat="1" x14ac:dyDescent="0.25">
      <c r="A218" s="2"/>
      <c r="B218" s="2"/>
      <c r="C218" s="2"/>
      <c r="D218" s="2"/>
      <c r="E218" s="2"/>
      <c r="F218" s="2"/>
      <c r="G218" s="2"/>
      <c r="H218" s="2"/>
      <c r="I218" s="2"/>
      <c r="J218" s="629"/>
      <c r="K218" s="629"/>
      <c r="L218" s="629"/>
      <c r="M218" s="629"/>
      <c r="N218" s="629"/>
      <c r="O218" s="629"/>
      <c r="P218" s="629"/>
      <c r="Q218" s="2"/>
      <c r="R218" s="366"/>
      <c r="S218" s="366"/>
      <c r="T218" s="366"/>
      <c r="U218" s="366"/>
      <c r="V218" s="366"/>
      <c r="W218" s="366"/>
      <c r="X218" s="367"/>
      <c r="Y218" s="366"/>
      <c r="Z218" s="367"/>
      <c r="AA218" s="366"/>
      <c r="AB218" s="367"/>
      <c r="AC218" s="366"/>
      <c r="AD218" s="367"/>
      <c r="AE218" s="368"/>
    </row>
    <row r="219" spans="1:31" s="369" customFormat="1" x14ac:dyDescent="0.25">
      <c r="A219" s="2"/>
      <c r="B219" s="2"/>
      <c r="C219" s="2"/>
      <c r="D219" s="2"/>
      <c r="E219" s="2"/>
      <c r="F219" s="2"/>
      <c r="G219" s="2"/>
      <c r="H219" s="2"/>
      <c r="I219" s="2"/>
      <c r="J219" s="629"/>
      <c r="K219" s="629"/>
      <c r="L219" s="629"/>
      <c r="M219" s="629"/>
      <c r="N219" s="629"/>
      <c r="O219" s="629"/>
      <c r="P219" s="629"/>
      <c r="Q219" s="2"/>
      <c r="R219" s="366"/>
      <c r="S219" s="366"/>
      <c r="T219" s="366"/>
      <c r="U219" s="366"/>
      <c r="V219" s="366"/>
      <c r="W219" s="366"/>
      <c r="X219" s="367"/>
      <c r="Y219" s="366"/>
      <c r="Z219" s="367"/>
      <c r="AA219" s="366"/>
      <c r="AB219" s="367"/>
      <c r="AC219" s="366"/>
      <c r="AD219" s="367"/>
      <c r="AE219" s="368"/>
    </row>
    <row r="220" spans="1:31" s="369" customFormat="1" x14ac:dyDescent="0.25">
      <c r="A220" s="2"/>
      <c r="B220" s="2"/>
      <c r="C220" s="2"/>
      <c r="D220" s="2"/>
      <c r="E220" s="2"/>
      <c r="F220" s="2"/>
      <c r="G220" s="2"/>
      <c r="H220" s="2"/>
      <c r="I220" s="2"/>
      <c r="J220" s="629"/>
      <c r="K220" s="629"/>
      <c r="L220" s="629"/>
      <c r="M220" s="629"/>
      <c r="N220" s="629"/>
      <c r="O220" s="629"/>
      <c r="P220" s="629"/>
      <c r="Q220" s="2"/>
      <c r="R220" s="366"/>
      <c r="S220" s="366"/>
      <c r="T220" s="366"/>
      <c r="U220" s="366"/>
      <c r="V220" s="366"/>
      <c r="W220" s="366"/>
      <c r="X220" s="367"/>
      <c r="Y220" s="366"/>
      <c r="Z220" s="367"/>
      <c r="AA220" s="366"/>
      <c r="AB220" s="367"/>
      <c r="AC220" s="366"/>
      <c r="AD220" s="367"/>
      <c r="AE220" s="368"/>
    </row>
    <row r="221" spans="1:31" s="369" customFormat="1" x14ac:dyDescent="0.25">
      <c r="A221" s="2"/>
      <c r="B221" s="2"/>
      <c r="C221" s="2"/>
      <c r="D221" s="2"/>
      <c r="E221" s="2"/>
      <c r="F221" s="2"/>
      <c r="G221" s="2"/>
      <c r="H221" s="2"/>
      <c r="I221" s="2"/>
      <c r="J221" s="629"/>
      <c r="K221" s="629"/>
      <c r="L221" s="629"/>
      <c r="M221" s="629"/>
      <c r="N221" s="629"/>
      <c r="O221" s="629"/>
      <c r="P221" s="629"/>
      <c r="Q221" s="2"/>
      <c r="R221" s="366"/>
      <c r="S221" s="366"/>
      <c r="T221" s="366"/>
      <c r="U221" s="366"/>
      <c r="V221" s="366"/>
      <c r="W221" s="366"/>
      <c r="X221" s="367"/>
      <c r="Y221" s="366"/>
      <c r="Z221" s="367"/>
      <c r="AA221" s="366"/>
      <c r="AB221" s="367"/>
      <c r="AC221" s="366"/>
      <c r="AD221" s="367"/>
      <c r="AE221" s="368"/>
    </row>
    <row r="222" spans="1:31" s="369" customFormat="1" x14ac:dyDescent="0.25">
      <c r="A222" s="2"/>
      <c r="B222" s="2"/>
      <c r="C222" s="2"/>
      <c r="D222" s="2"/>
      <c r="E222" s="2"/>
      <c r="F222" s="2"/>
      <c r="G222" s="2"/>
      <c r="H222" s="2"/>
      <c r="I222" s="2"/>
      <c r="J222" s="629"/>
      <c r="K222" s="629"/>
      <c r="L222" s="629"/>
      <c r="M222" s="629"/>
      <c r="N222" s="629"/>
      <c r="O222" s="629"/>
      <c r="P222" s="629"/>
      <c r="Q222" s="2"/>
      <c r="R222" s="366"/>
      <c r="S222" s="366"/>
      <c r="T222" s="366"/>
      <c r="U222" s="366"/>
      <c r="V222" s="366"/>
      <c r="W222" s="366"/>
      <c r="X222" s="367"/>
      <c r="Y222" s="366"/>
      <c r="Z222" s="367"/>
      <c r="AA222" s="366"/>
      <c r="AB222" s="367"/>
      <c r="AC222" s="366"/>
      <c r="AD222" s="367"/>
      <c r="AE222" s="368"/>
    </row>
    <row r="223" spans="1:31" s="369" customFormat="1" x14ac:dyDescent="0.25">
      <c r="A223" s="2"/>
      <c r="B223" s="2"/>
      <c r="C223" s="2"/>
      <c r="D223" s="2"/>
      <c r="E223" s="2"/>
      <c r="F223" s="2"/>
      <c r="G223" s="2"/>
      <c r="H223" s="2"/>
      <c r="I223" s="2"/>
      <c r="J223" s="629"/>
      <c r="K223" s="629"/>
      <c r="L223" s="629"/>
      <c r="M223" s="629"/>
      <c r="N223" s="629"/>
      <c r="O223" s="629"/>
      <c r="P223" s="629"/>
      <c r="Q223" s="2"/>
      <c r="R223" s="366"/>
      <c r="S223" s="366"/>
      <c r="T223" s="366"/>
      <c r="U223" s="366"/>
      <c r="V223" s="366"/>
      <c r="W223" s="366"/>
      <c r="X223" s="367"/>
      <c r="Y223" s="366"/>
      <c r="Z223" s="367"/>
      <c r="AA223" s="366"/>
      <c r="AB223" s="367"/>
      <c r="AC223" s="366"/>
      <c r="AD223" s="367"/>
      <c r="AE223" s="368"/>
    </row>
    <row r="224" spans="1:31" s="369" customFormat="1" x14ac:dyDescent="0.25">
      <c r="A224" s="2"/>
      <c r="B224" s="2"/>
      <c r="C224" s="2"/>
      <c r="D224" s="2"/>
      <c r="E224" s="2"/>
      <c r="F224" s="2"/>
      <c r="G224" s="2"/>
      <c r="H224" s="2"/>
      <c r="I224" s="2"/>
      <c r="J224" s="629"/>
      <c r="K224" s="629"/>
      <c r="L224" s="629"/>
      <c r="M224" s="629"/>
      <c r="N224" s="629"/>
      <c r="O224" s="629"/>
      <c r="P224" s="629"/>
      <c r="Q224" s="2"/>
      <c r="R224" s="366"/>
      <c r="S224" s="366"/>
      <c r="T224" s="366"/>
      <c r="U224" s="366"/>
      <c r="V224" s="366"/>
      <c r="W224" s="366"/>
      <c r="X224" s="367"/>
      <c r="Y224" s="366"/>
      <c r="Z224" s="367"/>
      <c r="AA224" s="366"/>
      <c r="AB224" s="367"/>
      <c r="AC224" s="366"/>
      <c r="AD224" s="367"/>
      <c r="AE224" s="368"/>
    </row>
    <row r="225" spans="1:31" s="369" customFormat="1" x14ac:dyDescent="0.25">
      <c r="A225" s="2"/>
      <c r="B225" s="2"/>
      <c r="C225" s="2"/>
      <c r="D225" s="2"/>
      <c r="E225" s="2"/>
      <c r="F225" s="2"/>
      <c r="G225" s="2"/>
      <c r="H225" s="2"/>
      <c r="I225" s="2"/>
      <c r="J225" s="629"/>
      <c r="K225" s="629"/>
      <c r="L225" s="629"/>
      <c r="M225" s="629"/>
      <c r="N225" s="629"/>
      <c r="O225" s="629"/>
      <c r="P225" s="629"/>
      <c r="Q225" s="2"/>
      <c r="R225" s="366"/>
      <c r="S225" s="366"/>
      <c r="T225" s="366"/>
      <c r="U225" s="366"/>
      <c r="V225" s="366"/>
      <c r="W225" s="366"/>
      <c r="X225" s="367"/>
      <c r="Y225" s="366"/>
      <c r="Z225" s="367"/>
      <c r="AA225" s="366"/>
      <c r="AB225" s="367"/>
      <c r="AC225" s="366"/>
      <c r="AD225" s="367"/>
      <c r="AE225" s="368"/>
    </row>
    <row r="226" spans="1:31" s="369" customFormat="1" x14ac:dyDescent="0.25">
      <c r="A226" s="2"/>
      <c r="B226" s="2"/>
      <c r="C226" s="2"/>
      <c r="D226" s="2"/>
      <c r="E226" s="2"/>
      <c r="F226" s="2"/>
      <c r="G226" s="2"/>
      <c r="H226" s="2"/>
      <c r="I226" s="2"/>
      <c r="J226" s="629"/>
      <c r="K226" s="629"/>
      <c r="L226" s="629"/>
      <c r="M226" s="629"/>
      <c r="N226" s="629"/>
      <c r="O226" s="629"/>
      <c r="P226" s="629"/>
      <c r="Q226" s="2"/>
      <c r="R226" s="366"/>
      <c r="S226" s="366"/>
      <c r="T226" s="366"/>
      <c r="U226" s="366"/>
      <c r="V226" s="366"/>
      <c r="W226" s="366"/>
      <c r="X226" s="367"/>
      <c r="Y226" s="366"/>
      <c r="Z226" s="367"/>
      <c r="AA226" s="366"/>
      <c r="AB226" s="367"/>
      <c r="AC226" s="366"/>
      <c r="AD226" s="367"/>
      <c r="AE226" s="368"/>
    </row>
    <row r="227" spans="1:31" s="369" customFormat="1" x14ac:dyDescent="0.25">
      <c r="A227" s="2"/>
      <c r="B227" s="2"/>
      <c r="C227" s="2"/>
      <c r="D227" s="2"/>
      <c r="E227" s="2"/>
      <c r="F227" s="2"/>
      <c r="G227" s="2"/>
      <c r="H227" s="2"/>
      <c r="I227" s="2"/>
      <c r="J227" s="629"/>
      <c r="K227" s="629"/>
      <c r="L227" s="629"/>
      <c r="M227" s="629"/>
      <c r="N227" s="629"/>
      <c r="O227" s="629"/>
      <c r="P227" s="629"/>
      <c r="Q227" s="2"/>
      <c r="R227" s="366"/>
      <c r="S227" s="366"/>
      <c r="T227" s="366"/>
      <c r="U227" s="366"/>
      <c r="V227" s="366"/>
      <c r="W227" s="366"/>
      <c r="X227" s="367"/>
      <c r="Y227" s="366"/>
      <c r="Z227" s="367"/>
      <c r="AA227" s="366"/>
      <c r="AB227" s="367"/>
      <c r="AC227" s="366"/>
      <c r="AD227" s="367"/>
      <c r="AE227" s="368"/>
    </row>
    <row r="228" spans="1:31" s="369" customFormat="1" x14ac:dyDescent="0.25">
      <c r="A228" s="2"/>
      <c r="B228" s="2"/>
      <c r="C228" s="2"/>
      <c r="D228" s="2"/>
      <c r="E228" s="2"/>
      <c r="F228" s="2"/>
      <c r="G228" s="2"/>
      <c r="H228" s="2"/>
      <c r="I228" s="2"/>
      <c r="J228" s="629"/>
      <c r="K228" s="629"/>
      <c r="L228" s="629"/>
      <c r="M228" s="629"/>
      <c r="N228" s="629"/>
      <c r="O228" s="629"/>
      <c r="P228" s="629"/>
      <c r="Q228" s="2"/>
      <c r="R228" s="366"/>
      <c r="S228" s="366"/>
      <c r="T228" s="366"/>
      <c r="U228" s="366"/>
      <c r="V228" s="366"/>
      <c r="W228" s="366"/>
      <c r="X228" s="367"/>
      <c r="Y228" s="366"/>
      <c r="Z228" s="367"/>
      <c r="AA228" s="366"/>
      <c r="AB228" s="367"/>
      <c r="AC228" s="366"/>
      <c r="AD228" s="367"/>
      <c r="AE228" s="368"/>
    </row>
    <row r="229" spans="1:31" s="369" customFormat="1" x14ac:dyDescent="0.25">
      <c r="A229" s="2"/>
      <c r="B229" s="2"/>
      <c r="C229" s="2"/>
      <c r="D229" s="2"/>
      <c r="E229" s="2"/>
      <c r="F229" s="2"/>
      <c r="G229" s="2"/>
      <c r="H229" s="2"/>
      <c r="I229" s="2"/>
      <c r="J229" s="629"/>
      <c r="K229" s="629"/>
      <c r="L229" s="629"/>
      <c r="M229" s="629"/>
      <c r="N229" s="629"/>
      <c r="O229" s="629"/>
      <c r="P229" s="629"/>
      <c r="Q229" s="2"/>
      <c r="R229" s="366"/>
      <c r="S229" s="366"/>
      <c r="T229" s="366"/>
      <c r="U229" s="366"/>
      <c r="V229" s="366"/>
      <c r="W229" s="366"/>
      <c r="X229" s="367"/>
      <c r="Y229" s="366"/>
      <c r="Z229" s="367"/>
      <c r="AA229" s="366"/>
      <c r="AB229" s="367"/>
      <c r="AC229" s="366"/>
      <c r="AD229" s="367"/>
      <c r="AE229" s="368"/>
    </row>
    <row r="230" spans="1:31" s="369" customFormat="1" x14ac:dyDescent="0.25">
      <c r="A230" s="2"/>
      <c r="B230" s="2"/>
      <c r="C230" s="2"/>
      <c r="D230" s="2"/>
      <c r="E230" s="2"/>
      <c r="F230" s="2"/>
      <c r="G230" s="2"/>
      <c r="H230" s="2"/>
      <c r="I230" s="2"/>
      <c r="J230" s="629"/>
      <c r="K230" s="629"/>
      <c r="L230" s="629"/>
      <c r="M230" s="629"/>
      <c r="N230" s="629"/>
      <c r="O230" s="629"/>
      <c r="P230" s="629"/>
      <c r="Q230" s="2"/>
      <c r="R230" s="366"/>
      <c r="S230" s="366"/>
      <c r="T230" s="366"/>
      <c r="U230" s="366"/>
      <c r="V230" s="366"/>
      <c r="W230" s="366"/>
      <c r="X230" s="367"/>
      <c r="Y230" s="366"/>
      <c r="Z230" s="367"/>
      <c r="AA230" s="366"/>
      <c r="AB230" s="367"/>
      <c r="AC230" s="366"/>
      <c r="AD230" s="367"/>
      <c r="AE230" s="368"/>
    </row>
    <row r="231" spans="1:31" s="369" customFormat="1" x14ac:dyDescent="0.25">
      <c r="A231" s="2"/>
      <c r="B231" s="2"/>
      <c r="C231" s="2"/>
      <c r="D231" s="2"/>
      <c r="E231" s="2"/>
      <c r="F231" s="2"/>
      <c r="G231" s="2"/>
      <c r="H231" s="2"/>
      <c r="I231" s="2"/>
      <c r="J231" s="629"/>
      <c r="K231" s="629"/>
      <c r="L231" s="629"/>
      <c r="M231" s="629"/>
      <c r="N231" s="629"/>
      <c r="O231" s="629"/>
      <c r="P231" s="629"/>
      <c r="Q231" s="2"/>
      <c r="R231" s="366"/>
      <c r="S231" s="366"/>
      <c r="T231" s="366"/>
      <c r="U231" s="366"/>
      <c r="V231" s="366"/>
      <c r="W231" s="366"/>
      <c r="X231" s="367"/>
      <c r="Y231" s="366"/>
      <c r="Z231" s="367"/>
      <c r="AA231" s="366"/>
      <c r="AB231" s="367"/>
      <c r="AC231" s="366"/>
      <c r="AD231" s="367"/>
      <c r="AE231" s="368"/>
    </row>
    <row r="232" spans="1:31" s="369" customFormat="1" x14ac:dyDescent="0.25">
      <c r="A232" s="2"/>
      <c r="B232" s="2"/>
      <c r="C232" s="2"/>
      <c r="D232" s="2"/>
      <c r="E232" s="2"/>
      <c r="F232" s="2"/>
      <c r="G232" s="2"/>
      <c r="H232" s="2"/>
      <c r="I232" s="2"/>
      <c r="J232" s="629"/>
      <c r="K232" s="629"/>
      <c r="L232" s="629"/>
      <c r="M232" s="629"/>
      <c r="N232" s="629"/>
      <c r="O232" s="629"/>
      <c r="P232" s="629"/>
      <c r="Q232" s="2"/>
      <c r="R232" s="366"/>
      <c r="S232" s="366"/>
      <c r="T232" s="366"/>
      <c r="U232" s="366"/>
      <c r="V232" s="366"/>
      <c r="W232" s="366"/>
      <c r="X232" s="367"/>
      <c r="Y232" s="366"/>
      <c r="Z232" s="367"/>
      <c r="AA232" s="366"/>
      <c r="AB232" s="367"/>
      <c r="AC232" s="366"/>
      <c r="AD232" s="367"/>
      <c r="AE232" s="368"/>
    </row>
    <row r="233" spans="1:31" s="369" customFormat="1" x14ac:dyDescent="0.25">
      <c r="A233" s="2"/>
      <c r="B233" s="2"/>
      <c r="C233" s="2"/>
      <c r="D233" s="2"/>
      <c r="E233" s="2"/>
      <c r="F233" s="2"/>
      <c r="G233" s="2"/>
      <c r="H233" s="2"/>
      <c r="I233" s="2"/>
      <c r="J233" s="629"/>
      <c r="K233" s="629"/>
      <c r="L233" s="629"/>
      <c r="M233" s="629"/>
      <c r="N233" s="629"/>
      <c r="O233" s="629"/>
      <c r="P233" s="629"/>
      <c r="Q233" s="2"/>
      <c r="R233" s="366"/>
      <c r="S233" s="366"/>
      <c r="T233" s="366"/>
      <c r="U233" s="366"/>
      <c r="V233" s="366"/>
      <c r="W233" s="366"/>
      <c r="X233" s="367"/>
      <c r="Y233" s="366"/>
      <c r="Z233" s="367"/>
      <c r="AA233" s="366"/>
      <c r="AB233" s="367"/>
      <c r="AC233" s="366"/>
      <c r="AD233" s="367"/>
      <c r="AE233" s="368"/>
    </row>
    <row r="234" spans="1:31" s="369" customFormat="1" x14ac:dyDescent="0.25">
      <c r="A234" s="2"/>
      <c r="B234" s="2"/>
      <c r="C234" s="2"/>
      <c r="D234" s="2"/>
      <c r="E234" s="2"/>
      <c r="F234" s="2"/>
      <c r="G234" s="2"/>
      <c r="H234" s="2"/>
      <c r="I234" s="2"/>
      <c r="J234" s="629"/>
      <c r="K234" s="629"/>
      <c r="L234" s="629"/>
      <c r="M234" s="629"/>
      <c r="N234" s="629"/>
      <c r="O234" s="629"/>
      <c r="P234" s="629"/>
      <c r="Q234" s="2"/>
      <c r="R234" s="366"/>
      <c r="S234" s="366"/>
      <c r="T234" s="366"/>
      <c r="U234" s="366"/>
      <c r="V234" s="366"/>
      <c r="W234" s="366"/>
      <c r="X234" s="367"/>
      <c r="Y234" s="366"/>
      <c r="Z234" s="367"/>
      <c r="AA234" s="366"/>
      <c r="AB234" s="367"/>
      <c r="AC234" s="366"/>
      <c r="AD234" s="367"/>
      <c r="AE234" s="368"/>
    </row>
    <row r="235" spans="1:31" s="369" customFormat="1" x14ac:dyDescent="0.25">
      <c r="A235" s="2"/>
      <c r="B235" s="2"/>
      <c r="C235" s="2"/>
      <c r="D235" s="2"/>
      <c r="E235" s="2"/>
      <c r="F235" s="2"/>
      <c r="G235" s="2"/>
      <c r="H235" s="2"/>
      <c r="I235" s="2"/>
      <c r="J235" s="629"/>
      <c r="K235" s="629"/>
      <c r="L235" s="629"/>
      <c r="M235" s="629"/>
      <c r="N235" s="629"/>
      <c r="O235" s="629"/>
      <c r="P235" s="629"/>
      <c r="Q235" s="2"/>
      <c r="R235" s="366"/>
      <c r="S235" s="366"/>
      <c r="T235" s="366"/>
      <c r="U235" s="366"/>
      <c r="V235" s="366"/>
      <c r="W235" s="366"/>
      <c r="X235" s="367"/>
      <c r="Y235" s="366"/>
      <c r="Z235" s="367"/>
      <c r="AA235" s="366"/>
      <c r="AB235" s="367"/>
      <c r="AC235" s="366"/>
      <c r="AD235" s="367"/>
      <c r="AE235" s="368"/>
    </row>
    <row r="236" spans="1:31" s="369" customFormat="1" x14ac:dyDescent="0.25">
      <c r="A236" s="2"/>
      <c r="B236" s="2"/>
      <c r="C236" s="2"/>
      <c r="D236" s="2"/>
      <c r="E236" s="2"/>
      <c r="F236" s="2"/>
      <c r="G236" s="2"/>
      <c r="H236" s="2"/>
      <c r="I236" s="2"/>
      <c r="J236" s="629"/>
      <c r="K236" s="629"/>
      <c r="L236" s="629"/>
      <c r="M236" s="629"/>
      <c r="N236" s="629"/>
      <c r="O236" s="629"/>
      <c r="P236" s="629"/>
      <c r="Q236" s="2"/>
      <c r="R236" s="366"/>
      <c r="S236" s="366"/>
      <c r="T236" s="366"/>
      <c r="U236" s="366"/>
      <c r="V236" s="366"/>
      <c r="W236" s="366"/>
      <c r="X236" s="367"/>
      <c r="Y236" s="366"/>
      <c r="Z236" s="367"/>
      <c r="AA236" s="366"/>
      <c r="AB236" s="367"/>
      <c r="AC236" s="366"/>
      <c r="AD236" s="367"/>
      <c r="AE236" s="368"/>
    </row>
    <row r="237" spans="1:31" s="369" customFormat="1" x14ac:dyDescent="0.25">
      <c r="A237" s="2"/>
      <c r="B237" s="2"/>
      <c r="C237" s="2"/>
      <c r="D237" s="2"/>
      <c r="E237" s="2"/>
      <c r="F237" s="2"/>
      <c r="G237" s="2"/>
      <c r="H237" s="2"/>
      <c r="I237" s="2"/>
      <c r="J237" s="629"/>
      <c r="K237" s="629"/>
      <c r="L237" s="629"/>
      <c r="M237" s="629"/>
      <c r="N237" s="629"/>
      <c r="O237" s="629"/>
      <c r="P237" s="629"/>
      <c r="Q237" s="2"/>
      <c r="R237" s="366"/>
      <c r="S237" s="366"/>
      <c r="T237" s="366"/>
      <c r="U237" s="366"/>
      <c r="V237" s="366"/>
      <c r="W237" s="366"/>
      <c r="X237" s="367"/>
      <c r="Y237" s="366"/>
      <c r="Z237" s="367"/>
      <c r="AA237" s="366"/>
      <c r="AB237" s="367"/>
      <c r="AC237" s="366"/>
      <c r="AD237" s="367"/>
      <c r="AE237" s="368"/>
    </row>
    <row r="238" spans="1:31" s="369" customFormat="1" x14ac:dyDescent="0.25">
      <c r="A238" s="2"/>
      <c r="B238" s="2"/>
      <c r="C238" s="2"/>
      <c r="D238" s="2"/>
      <c r="E238" s="2"/>
      <c r="F238" s="2"/>
      <c r="G238" s="2"/>
      <c r="H238" s="2"/>
      <c r="I238" s="2"/>
      <c r="J238" s="629"/>
      <c r="K238" s="629"/>
      <c r="L238" s="629"/>
      <c r="M238" s="629"/>
      <c r="N238" s="629"/>
      <c r="O238" s="629"/>
      <c r="P238" s="629"/>
      <c r="Q238" s="2"/>
      <c r="R238" s="366"/>
      <c r="S238" s="366"/>
      <c r="T238" s="366"/>
      <c r="U238" s="366"/>
      <c r="V238" s="366"/>
      <c r="W238" s="366"/>
      <c r="X238" s="367"/>
      <c r="Y238" s="366"/>
      <c r="Z238" s="367"/>
      <c r="AA238" s="366"/>
      <c r="AB238" s="367"/>
      <c r="AC238" s="366"/>
      <c r="AD238" s="367"/>
      <c r="AE238" s="368"/>
    </row>
    <row r="239" spans="1:31" s="369" customFormat="1" x14ac:dyDescent="0.25">
      <c r="A239" s="2"/>
      <c r="B239" s="2"/>
      <c r="C239" s="2"/>
      <c r="D239" s="2"/>
      <c r="E239" s="2"/>
      <c r="F239" s="2"/>
      <c r="G239" s="2"/>
      <c r="H239" s="2"/>
      <c r="I239" s="2"/>
      <c r="J239" s="629"/>
      <c r="K239" s="629"/>
      <c r="L239" s="629"/>
      <c r="M239" s="629"/>
      <c r="N239" s="629"/>
      <c r="O239" s="629"/>
      <c r="P239" s="629"/>
      <c r="Q239" s="2"/>
      <c r="R239" s="366"/>
      <c r="S239" s="366"/>
      <c r="T239" s="366"/>
      <c r="U239" s="366"/>
      <c r="V239" s="366"/>
      <c r="W239" s="366"/>
      <c r="X239" s="367"/>
      <c r="Y239" s="366"/>
      <c r="Z239" s="367"/>
      <c r="AA239" s="366"/>
      <c r="AB239" s="367"/>
      <c r="AC239" s="366"/>
      <c r="AD239" s="367"/>
      <c r="AE239" s="368"/>
    </row>
    <row r="240" spans="1:31" s="369" customFormat="1" x14ac:dyDescent="0.25">
      <c r="A240" s="2"/>
      <c r="B240" s="2"/>
      <c r="C240" s="2"/>
      <c r="D240" s="2"/>
      <c r="E240" s="2"/>
      <c r="F240" s="2"/>
      <c r="G240" s="2"/>
      <c r="H240" s="2"/>
      <c r="I240" s="2"/>
      <c r="J240" s="629"/>
      <c r="K240" s="629"/>
      <c r="L240" s="629"/>
      <c r="M240" s="629"/>
      <c r="N240" s="629"/>
      <c r="O240" s="629"/>
      <c r="P240" s="629"/>
      <c r="Q240" s="2"/>
      <c r="R240" s="366"/>
      <c r="S240" s="366"/>
      <c r="T240" s="366"/>
      <c r="U240" s="366"/>
      <c r="V240" s="366"/>
      <c r="W240" s="366"/>
      <c r="X240" s="367"/>
      <c r="Y240" s="366"/>
      <c r="Z240" s="367"/>
      <c r="AA240" s="366"/>
      <c r="AB240" s="367"/>
      <c r="AC240" s="366"/>
      <c r="AD240" s="367"/>
      <c r="AE240" s="368"/>
    </row>
    <row r="241" spans="1:31" s="369" customFormat="1" x14ac:dyDescent="0.25">
      <c r="A241" s="2"/>
      <c r="B241" s="2"/>
      <c r="C241" s="2"/>
      <c r="D241" s="2"/>
      <c r="E241" s="2"/>
      <c r="F241" s="2"/>
      <c r="G241" s="2"/>
      <c r="H241" s="2"/>
      <c r="I241" s="2"/>
      <c r="J241" s="629"/>
      <c r="K241" s="629"/>
      <c r="L241" s="629"/>
      <c r="M241" s="629"/>
      <c r="N241" s="629"/>
      <c r="O241" s="629"/>
      <c r="P241" s="629"/>
      <c r="Q241" s="2"/>
      <c r="R241" s="366"/>
      <c r="S241" s="366"/>
      <c r="T241" s="366"/>
      <c r="U241" s="366"/>
      <c r="V241" s="366"/>
      <c r="W241" s="366"/>
      <c r="X241" s="367"/>
      <c r="Y241" s="366"/>
      <c r="Z241" s="367"/>
      <c r="AA241" s="366"/>
      <c r="AB241" s="367"/>
      <c r="AC241" s="366"/>
      <c r="AD241" s="367"/>
      <c r="AE241" s="368"/>
    </row>
    <row r="242" spans="1:31" s="369" customFormat="1" x14ac:dyDescent="0.25">
      <c r="A242" s="2"/>
      <c r="B242" s="2"/>
      <c r="C242" s="2"/>
      <c r="D242" s="2"/>
      <c r="E242" s="2"/>
      <c r="F242" s="2"/>
      <c r="G242" s="2"/>
      <c r="H242" s="2"/>
      <c r="I242" s="2"/>
      <c r="J242" s="629"/>
      <c r="K242" s="629"/>
      <c r="L242" s="629"/>
      <c r="M242" s="629"/>
      <c r="N242" s="629"/>
      <c r="O242" s="629"/>
      <c r="P242" s="629"/>
      <c r="Q242" s="2"/>
      <c r="R242" s="366"/>
      <c r="S242" s="366"/>
      <c r="T242" s="366"/>
      <c r="U242" s="366"/>
      <c r="V242" s="366"/>
      <c r="W242" s="366"/>
      <c r="X242" s="367"/>
      <c r="Y242" s="366"/>
      <c r="Z242" s="367"/>
      <c r="AA242" s="366"/>
      <c r="AB242" s="367"/>
      <c r="AC242" s="366"/>
      <c r="AD242" s="367"/>
      <c r="AE242" s="368"/>
    </row>
    <row r="243" spans="1:31" s="369" customFormat="1" x14ac:dyDescent="0.25">
      <c r="A243" s="2"/>
      <c r="B243" s="2"/>
      <c r="C243" s="2"/>
      <c r="D243" s="2"/>
      <c r="E243" s="2"/>
      <c r="F243" s="2"/>
      <c r="G243" s="2"/>
      <c r="H243" s="2"/>
      <c r="I243" s="2"/>
      <c r="J243" s="629"/>
      <c r="K243" s="629"/>
      <c r="L243" s="629"/>
      <c r="M243" s="629"/>
      <c r="N243" s="629"/>
      <c r="O243" s="629"/>
      <c r="P243" s="629"/>
      <c r="Q243" s="2"/>
      <c r="R243" s="366"/>
      <c r="S243" s="366"/>
      <c r="T243" s="366"/>
      <c r="U243" s="366"/>
      <c r="V243" s="366"/>
      <c r="W243" s="366"/>
      <c r="X243" s="367"/>
      <c r="Y243" s="366"/>
      <c r="Z243" s="367"/>
      <c r="AA243" s="366"/>
      <c r="AB243" s="367"/>
      <c r="AC243" s="366"/>
      <c r="AD243" s="367"/>
      <c r="AE243" s="368"/>
    </row>
    <row r="244" spans="1:31" s="369" customFormat="1" x14ac:dyDescent="0.25">
      <c r="A244" s="2"/>
      <c r="B244" s="2"/>
      <c r="C244" s="2"/>
      <c r="D244" s="2"/>
      <c r="E244" s="2"/>
      <c r="F244" s="2"/>
      <c r="G244" s="2"/>
      <c r="H244" s="2"/>
      <c r="I244" s="2"/>
      <c r="J244" s="629"/>
      <c r="K244" s="629"/>
      <c r="L244" s="629"/>
      <c r="M244" s="629"/>
      <c r="N244" s="629"/>
      <c r="O244" s="629"/>
      <c r="P244" s="629"/>
      <c r="Q244" s="2"/>
      <c r="R244" s="366"/>
      <c r="S244" s="366"/>
      <c r="T244" s="366"/>
      <c r="U244" s="366"/>
      <c r="V244" s="366"/>
      <c r="W244" s="366"/>
      <c r="X244" s="367"/>
      <c r="Y244" s="366"/>
      <c r="Z244" s="367"/>
      <c r="AA244" s="366"/>
      <c r="AB244" s="367"/>
      <c r="AC244" s="366"/>
      <c r="AD244" s="367"/>
      <c r="AE244" s="368"/>
    </row>
    <row r="245" spans="1:31" s="369" customFormat="1" x14ac:dyDescent="0.25">
      <c r="A245" s="2"/>
      <c r="B245" s="2"/>
      <c r="C245" s="2"/>
      <c r="D245" s="2"/>
      <c r="E245" s="2"/>
      <c r="F245" s="2"/>
      <c r="G245" s="2"/>
      <c r="H245" s="2"/>
      <c r="I245" s="2"/>
      <c r="J245" s="629"/>
      <c r="K245" s="629"/>
      <c r="L245" s="629"/>
      <c r="M245" s="629"/>
      <c r="N245" s="629"/>
      <c r="O245" s="629"/>
      <c r="P245" s="629"/>
      <c r="Q245" s="2"/>
      <c r="R245" s="366"/>
      <c r="S245" s="366"/>
      <c r="T245" s="366"/>
      <c r="U245" s="366"/>
      <c r="V245" s="366"/>
      <c r="W245" s="366"/>
      <c r="X245" s="367"/>
      <c r="Y245" s="366"/>
      <c r="Z245" s="367"/>
      <c r="AA245" s="366"/>
      <c r="AB245" s="367"/>
      <c r="AC245" s="366"/>
      <c r="AD245" s="367"/>
      <c r="AE245" s="368"/>
    </row>
    <row r="246" spans="1:31" s="369" customFormat="1" x14ac:dyDescent="0.25">
      <c r="A246" s="2"/>
      <c r="B246" s="2"/>
      <c r="C246" s="2"/>
      <c r="D246" s="2"/>
      <c r="E246" s="2"/>
      <c r="F246" s="2"/>
      <c r="G246" s="2"/>
      <c r="H246" s="2"/>
      <c r="I246" s="2"/>
      <c r="J246" s="629"/>
      <c r="K246" s="629"/>
      <c r="L246" s="629"/>
      <c r="M246" s="629"/>
      <c r="N246" s="629"/>
      <c r="O246" s="629"/>
      <c r="P246" s="629"/>
      <c r="Q246" s="2"/>
      <c r="R246" s="366"/>
      <c r="S246" s="366"/>
      <c r="T246" s="366"/>
      <c r="U246" s="366"/>
      <c r="V246" s="366"/>
      <c r="W246" s="366"/>
      <c r="X246" s="367"/>
      <c r="Y246" s="366"/>
      <c r="Z246" s="367"/>
      <c r="AA246" s="366"/>
      <c r="AB246" s="367"/>
      <c r="AC246" s="366"/>
      <c r="AD246" s="367"/>
      <c r="AE246" s="368"/>
    </row>
    <row r="247" spans="1:31" s="369" customFormat="1" x14ac:dyDescent="0.25">
      <c r="A247" s="2"/>
      <c r="B247" s="2"/>
      <c r="C247" s="2"/>
      <c r="D247" s="2"/>
      <c r="E247" s="2"/>
      <c r="F247" s="2"/>
      <c r="G247" s="2"/>
      <c r="H247" s="2"/>
      <c r="I247" s="2"/>
      <c r="J247" s="629"/>
      <c r="K247" s="629"/>
      <c r="L247" s="629"/>
      <c r="M247" s="629"/>
      <c r="N247" s="629"/>
      <c r="O247" s="629"/>
      <c r="P247" s="629"/>
      <c r="Q247" s="2"/>
      <c r="R247" s="366"/>
      <c r="S247" s="366"/>
      <c r="T247" s="366"/>
      <c r="U247" s="366"/>
      <c r="V247" s="366"/>
      <c r="W247" s="366"/>
      <c r="X247" s="367"/>
      <c r="Y247" s="366"/>
      <c r="Z247" s="367"/>
      <c r="AA247" s="366"/>
      <c r="AB247" s="367"/>
      <c r="AC247" s="366"/>
      <c r="AD247" s="367"/>
      <c r="AE247" s="368"/>
    </row>
    <row r="248" spans="1:31" s="369" customFormat="1" x14ac:dyDescent="0.25">
      <c r="A248" s="2"/>
      <c r="B248" s="2"/>
      <c r="C248" s="2"/>
      <c r="D248" s="2"/>
      <c r="E248" s="2"/>
      <c r="F248" s="2"/>
      <c r="G248" s="2"/>
      <c r="H248" s="2"/>
      <c r="I248" s="2"/>
      <c r="J248" s="629"/>
      <c r="K248" s="629"/>
      <c r="L248" s="629"/>
      <c r="M248" s="629"/>
      <c r="N248" s="629"/>
      <c r="O248" s="629"/>
      <c r="P248" s="629"/>
      <c r="Q248" s="2"/>
      <c r="R248" s="366"/>
      <c r="S248" s="366"/>
      <c r="T248" s="366"/>
      <c r="U248" s="366"/>
      <c r="V248" s="366"/>
      <c r="W248" s="366"/>
      <c r="X248" s="367"/>
      <c r="Y248" s="366"/>
      <c r="Z248" s="367"/>
      <c r="AA248" s="366"/>
      <c r="AB248" s="367"/>
      <c r="AC248" s="366"/>
      <c r="AD248" s="367"/>
      <c r="AE248" s="368"/>
    </row>
    <row r="249" spans="1:31" s="369" customFormat="1" x14ac:dyDescent="0.25">
      <c r="A249" s="2"/>
      <c r="B249" s="2"/>
      <c r="C249" s="2"/>
      <c r="D249" s="2"/>
      <c r="E249" s="2"/>
      <c r="F249" s="2"/>
      <c r="G249" s="2"/>
      <c r="H249" s="2"/>
      <c r="I249" s="2"/>
      <c r="J249" s="629"/>
      <c r="K249" s="629"/>
      <c r="L249" s="629"/>
      <c r="M249" s="629"/>
      <c r="N249" s="629"/>
      <c r="O249" s="629"/>
      <c r="P249" s="629"/>
      <c r="Q249" s="2"/>
      <c r="R249" s="366"/>
      <c r="S249" s="366"/>
      <c r="T249" s="366"/>
      <c r="U249" s="366"/>
      <c r="V249" s="366"/>
      <c r="W249" s="366"/>
      <c r="X249" s="367"/>
      <c r="Y249" s="366"/>
      <c r="Z249" s="367"/>
      <c r="AA249" s="366"/>
      <c r="AB249" s="367"/>
      <c r="AC249" s="366"/>
      <c r="AD249" s="367"/>
      <c r="AE249" s="368"/>
    </row>
    <row r="250" spans="1:31" s="369" customFormat="1" x14ac:dyDescent="0.25">
      <c r="A250" s="2"/>
      <c r="B250" s="2"/>
      <c r="C250" s="2"/>
      <c r="D250" s="2"/>
      <c r="E250" s="2"/>
      <c r="F250" s="2"/>
      <c r="G250" s="2"/>
      <c r="H250" s="2"/>
      <c r="I250" s="2"/>
      <c r="J250" s="629"/>
      <c r="K250" s="629"/>
      <c r="L250" s="629"/>
      <c r="M250" s="629"/>
      <c r="N250" s="629"/>
      <c r="O250" s="629"/>
      <c r="P250" s="629"/>
      <c r="Q250" s="2"/>
      <c r="R250" s="366"/>
      <c r="S250" s="366"/>
      <c r="T250" s="366"/>
      <c r="U250" s="366"/>
      <c r="V250" s="366"/>
      <c r="W250" s="366"/>
      <c r="X250" s="367"/>
      <c r="Y250" s="366"/>
      <c r="Z250" s="367"/>
      <c r="AA250" s="366"/>
      <c r="AB250" s="367"/>
      <c r="AC250" s="366"/>
      <c r="AD250" s="367"/>
      <c r="AE250" s="368"/>
    </row>
    <row r="251" spans="1:31" s="369" customFormat="1" x14ac:dyDescent="0.25">
      <c r="A251" s="2"/>
      <c r="B251" s="2"/>
      <c r="C251" s="2"/>
      <c r="D251" s="2"/>
      <c r="E251" s="2"/>
      <c r="F251" s="2"/>
      <c r="G251" s="2"/>
      <c r="H251" s="2"/>
      <c r="I251" s="2"/>
      <c r="J251" s="629"/>
      <c r="K251" s="629"/>
      <c r="L251" s="629"/>
      <c r="M251" s="629"/>
      <c r="N251" s="629"/>
      <c r="O251" s="629"/>
      <c r="P251" s="629"/>
      <c r="Q251" s="2"/>
      <c r="R251" s="366"/>
      <c r="S251" s="366"/>
      <c r="T251" s="366"/>
      <c r="U251" s="366"/>
      <c r="V251" s="366"/>
      <c r="W251" s="366"/>
      <c r="X251" s="367"/>
      <c r="Y251" s="366"/>
      <c r="Z251" s="367"/>
      <c r="AA251" s="366"/>
      <c r="AB251" s="367"/>
      <c r="AC251" s="366"/>
      <c r="AD251" s="367"/>
      <c r="AE251" s="368"/>
    </row>
    <row r="252" spans="1:31" s="369" customFormat="1" x14ac:dyDescent="0.25">
      <c r="A252" s="2"/>
      <c r="B252" s="2"/>
      <c r="C252" s="2"/>
      <c r="D252" s="2"/>
      <c r="E252" s="2"/>
      <c r="F252" s="2"/>
      <c r="G252" s="2"/>
      <c r="H252" s="2"/>
      <c r="I252" s="2"/>
      <c r="J252" s="629"/>
      <c r="K252" s="629"/>
      <c r="L252" s="629"/>
      <c r="M252" s="629"/>
      <c r="N252" s="629"/>
      <c r="O252" s="629"/>
      <c r="P252" s="629"/>
      <c r="Q252" s="2"/>
      <c r="R252" s="366"/>
      <c r="S252" s="366"/>
      <c r="T252" s="366"/>
      <c r="U252" s="366"/>
      <c r="V252" s="366"/>
      <c r="W252" s="366"/>
      <c r="X252" s="367"/>
      <c r="Y252" s="366"/>
      <c r="Z252" s="367"/>
      <c r="AA252" s="366"/>
      <c r="AB252" s="367"/>
      <c r="AC252" s="366"/>
      <c r="AD252" s="367"/>
      <c r="AE252" s="368"/>
    </row>
    <row r="253" spans="1:31" s="369" customFormat="1" x14ac:dyDescent="0.25">
      <c r="A253" s="2"/>
      <c r="B253" s="2"/>
      <c r="C253" s="2"/>
      <c r="D253" s="2"/>
      <c r="E253" s="2"/>
      <c r="F253" s="2"/>
      <c r="G253" s="2"/>
      <c r="H253" s="2"/>
      <c r="I253" s="2"/>
      <c r="J253" s="629"/>
      <c r="K253" s="629"/>
      <c r="L253" s="629"/>
      <c r="M253" s="629"/>
      <c r="N253" s="629"/>
      <c r="O253" s="629"/>
      <c r="P253" s="629"/>
      <c r="Q253" s="2"/>
      <c r="R253" s="366"/>
      <c r="S253" s="366"/>
      <c r="T253" s="366"/>
      <c r="U253" s="366"/>
      <c r="V253" s="366"/>
      <c r="W253" s="366"/>
      <c r="X253" s="367"/>
      <c r="Y253" s="366"/>
      <c r="Z253" s="367"/>
      <c r="AA253" s="366"/>
      <c r="AB253" s="367"/>
      <c r="AC253" s="366"/>
      <c r="AD253" s="367"/>
      <c r="AE253" s="368"/>
    </row>
    <row r="254" spans="1:31" s="369" customFormat="1" x14ac:dyDescent="0.25">
      <c r="A254" s="2"/>
      <c r="B254" s="2"/>
      <c r="C254" s="2"/>
      <c r="D254" s="2"/>
      <c r="E254" s="2"/>
      <c r="F254" s="2"/>
      <c r="G254" s="2"/>
      <c r="H254" s="2"/>
      <c r="I254" s="2"/>
      <c r="J254" s="629"/>
      <c r="K254" s="629"/>
      <c r="L254" s="629"/>
      <c r="M254" s="629"/>
      <c r="N254" s="629"/>
      <c r="O254" s="629"/>
      <c r="P254" s="629"/>
      <c r="Q254" s="2"/>
      <c r="R254" s="366"/>
      <c r="S254" s="366"/>
      <c r="T254" s="366"/>
      <c r="U254" s="366"/>
      <c r="V254" s="366"/>
      <c r="W254" s="366"/>
      <c r="X254" s="367"/>
      <c r="Y254" s="366"/>
      <c r="Z254" s="367"/>
      <c r="AA254" s="366"/>
      <c r="AB254" s="367"/>
      <c r="AC254" s="366"/>
      <c r="AD254" s="367"/>
      <c r="AE254" s="368"/>
    </row>
    <row r="255" spans="1:31" s="369" customFormat="1" x14ac:dyDescent="0.25">
      <c r="A255" s="2"/>
      <c r="B255" s="2"/>
      <c r="C255" s="2"/>
      <c r="D255" s="2"/>
      <c r="E255" s="2"/>
      <c r="F255" s="2"/>
      <c r="G255" s="2"/>
      <c r="H255" s="2"/>
      <c r="I255" s="2"/>
      <c r="J255" s="629"/>
      <c r="K255" s="629"/>
      <c r="L255" s="629"/>
      <c r="M255" s="629"/>
      <c r="N255" s="629"/>
      <c r="O255" s="629"/>
      <c r="P255" s="629"/>
      <c r="Q255" s="2"/>
      <c r="R255" s="366"/>
      <c r="S255" s="366"/>
      <c r="T255" s="366"/>
      <c r="U255" s="366"/>
      <c r="V255" s="366"/>
      <c r="W255" s="366"/>
      <c r="X255" s="367"/>
      <c r="Y255" s="366"/>
      <c r="Z255" s="367"/>
      <c r="AA255" s="366"/>
      <c r="AB255" s="367"/>
      <c r="AC255" s="366"/>
      <c r="AD255" s="367"/>
      <c r="AE255" s="368"/>
    </row>
    <row r="256" spans="1:31" s="369" customFormat="1" x14ac:dyDescent="0.25">
      <c r="A256" s="2"/>
      <c r="B256" s="2"/>
      <c r="C256" s="2"/>
      <c r="D256" s="2"/>
      <c r="E256" s="2"/>
      <c r="F256" s="2"/>
      <c r="G256" s="2"/>
      <c r="H256" s="2"/>
      <c r="I256" s="2"/>
      <c r="J256" s="629"/>
      <c r="K256" s="629"/>
      <c r="L256" s="629"/>
      <c r="M256" s="629"/>
      <c r="N256" s="629"/>
      <c r="O256" s="629"/>
      <c r="P256" s="629"/>
      <c r="Q256" s="2"/>
      <c r="R256" s="366"/>
      <c r="S256" s="366"/>
      <c r="T256" s="366"/>
      <c r="U256" s="366"/>
      <c r="V256" s="366"/>
      <c r="W256" s="366"/>
      <c r="X256" s="367"/>
      <c r="Y256" s="366"/>
      <c r="Z256" s="367"/>
      <c r="AA256" s="366"/>
      <c r="AB256" s="367"/>
      <c r="AC256" s="366"/>
      <c r="AD256" s="367"/>
      <c r="AE256" s="368"/>
    </row>
    <row r="257" spans="1:31" s="369" customFormat="1" x14ac:dyDescent="0.25">
      <c r="A257" s="2"/>
      <c r="B257" s="2"/>
      <c r="C257" s="2"/>
      <c r="D257" s="2"/>
      <c r="E257" s="2"/>
      <c r="F257" s="2"/>
      <c r="G257" s="2"/>
      <c r="H257" s="2"/>
      <c r="I257" s="2"/>
      <c r="J257" s="629"/>
      <c r="K257" s="629"/>
      <c r="L257" s="629"/>
      <c r="M257" s="629"/>
      <c r="N257" s="629"/>
      <c r="O257" s="629"/>
      <c r="P257" s="629"/>
      <c r="Q257" s="2"/>
      <c r="R257" s="366"/>
      <c r="S257" s="366"/>
      <c r="T257" s="366"/>
      <c r="U257" s="366"/>
      <c r="V257" s="366"/>
      <c r="W257" s="366"/>
      <c r="X257" s="367"/>
      <c r="Y257" s="366"/>
      <c r="Z257" s="367"/>
      <c r="AA257" s="366"/>
      <c r="AB257" s="367"/>
      <c r="AC257" s="366"/>
      <c r="AD257" s="367"/>
      <c r="AE257" s="368"/>
    </row>
    <row r="258" spans="1:31" s="369" customFormat="1" x14ac:dyDescent="0.25">
      <c r="A258" s="2"/>
      <c r="B258" s="2"/>
      <c r="C258" s="2"/>
      <c r="D258" s="2"/>
      <c r="E258" s="2"/>
      <c r="F258" s="2"/>
      <c r="G258" s="2"/>
      <c r="H258" s="2"/>
      <c r="I258" s="2"/>
      <c r="J258" s="629"/>
      <c r="K258" s="629"/>
      <c r="L258" s="629"/>
      <c r="M258" s="629"/>
      <c r="N258" s="629"/>
      <c r="O258" s="629"/>
      <c r="P258" s="629"/>
      <c r="Q258" s="2"/>
      <c r="R258" s="366"/>
      <c r="S258" s="366"/>
      <c r="T258" s="366"/>
      <c r="U258" s="366"/>
      <c r="V258" s="366"/>
      <c r="W258" s="366"/>
      <c r="X258" s="367"/>
      <c r="Y258" s="366"/>
      <c r="Z258" s="367"/>
      <c r="AA258" s="366"/>
      <c r="AB258" s="367"/>
      <c r="AC258" s="366"/>
      <c r="AD258" s="367"/>
      <c r="AE258" s="368"/>
    </row>
    <row r="259" spans="1:31" s="369" customFormat="1" x14ac:dyDescent="0.25">
      <c r="A259" s="2"/>
      <c r="B259" s="2"/>
      <c r="C259" s="2"/>
      <c r="D259" s="2"/>
      <c r="E259" s="2"/>
      <c r="F259" s="2"/>
      <c r="G259" s="2"/>
      <c r="H259" s="2"/>
      <c r="I259" s="2"/>
      <c r="J259" s="629"/>
      <c r="K259" s="629"/>
      <c r="L259" s="629"/>
      <c r="M259" s="629"/>
      <c r="N259" s="629"/>
      <c r="O259" s="629"/>
      <c r="P259" s="629"/>
      <c r="Q259" s="2"/>
      <c r="R259" s="366"/>
      <c r="S259" s="366"/>
      <c r="T259" s="366"/>
      <c r="U259" s="366"/>
      <c r="V259" s="366"/>
      <c r="W259" s="366"/>
      <c r="X259" s="367"/>
      <c r="Y259" s="366"/>
      <c r="Z259" s="367"/>
      <c r="AA259" s="366"/>
      <c r="AB259" s="367"/>
      <c r="AC259" s="366"/>
      <c r="AD259" s="367"/>
      <c r="AE259" s="368"/>
    </row>
    <row r="260" spans="1:31" s="369" customFormat="1" x14ac:dyDescent="0.25">
      <c r="A260" s="2"/>
      <c r="B260" s="2"/>
      <c r="C260" s="2"/>
      <c r="D260" s="2"/>
      <c r="E260" s="2"/>
      <c r="F260" s="2"/>
      <c r="G260" s="2"/>
      <c r="H260" s="2"/>
      <c r="I260" s="2"/>
      <c r="J260" s="629"/>
      <c r="K260" s="629"/>
      <c r="L260" s="629"/>
      <c r="M260" s="629"/>
      <c r="N260" s="629"/>
      <c r="O260" s="629"/>
      <c r="P260" s="629"/>
      <c r="Q260" s="2"/>
      <c r="R260" s="366"/>
      <c r="S260" s="366"/>
      <c r="T260" s="366"/>
      <c r="U260" s="366"/>
      <c r="V260" s="366"/>
      <c r="W260" s="366"/>
      <c r="X260" s="367"/>
      <c r="Y260" s="366"/>
      <c r="Z260" s="367"/>
      <c r="AA260" s="366"/>
      <c r="AB260" s="367"/>
      <c r="AC260" s="366"/>
      <c r="AD260" s="367"/>
      <c r="AE260" s="368"/>
    </row>
    <row r="261" spans="1:31" s="369" customFormat="1" x14ac:dyDescent="0.25">
      <c r="A261" s="2"/>
      <c r="B261" s="2"/>
      <c r="C261" s="2"/>
      <c r="D261" s="2"/>
      <c r="E261" s="2"/>
      <c r="F261" s="2"/>
      <c r="G261" s="2"/>
      <c r="H261" s="2"/>
      <c r="I261" s="2"/>
      <c r="J261" s="629"/>
      <c r="K261" s="629"/>
      <c r="L261" s="629"/>
      <c r="M261" s="629"/>
      <c r="N261" s="629"/>
      <c r="O261" s="629"/>
      <c r="P261" s="629"/>
      <c r="Q261" s="2"/>
      <c r="R261" s="366"/>
      <c r="S261" s="366"/>
      <c r="T261" s="366"/>
      <c r="U261" s="366"/>
      <c r="V261" s="366"/>
      <c r="W261" s="366"/>
      <c r="X261" s="367"/>
      <c r="Y261" s="366"/>
      <c r="Z261" s="367"/>
      <c r="AA261" s="366"/>
      <c r="AB261" s="367"/>
      <c r="AC261" s="366"/>
      <c r="AD261" s="367"/>
      <c r="AE261" s="368"/>
    </row>
    <row r="262" spans="1:31" s="369" customFormat="1" x14ac:dyDescent="0.25">
      <c r="A262" s="2"/>
      <c r="B262" s="2"/>
      <c r="C262" s="2"/>
      <c r="D262" s="2"/>
      <c r="E262" s="2"/>
      <c r="F262" s="2"/>
      <c r="G262" s="2"/>
      <c r="H262" s="2"/>
      <c r="I262" s="2"/>
      <c r="J262" s="629"/>
      <c r="K262" s="629"/>
      <c r="L262" s="629"/>
      <c r="M262" s="629"/>
      <c r="N262" s="629"/>
      <c r="O262" s="629"/>
      <c r="P262" s="629"/>
      <c r="Q262" s="2"/>
      <c r="R262" s="366"/>
      <c r="S262" s="366"/>
      <c r="T262" s="366"/>
      <c r="U262" s="366"/>
      <c r="V262" s="366"/>
      <c r="W262" s="366"/>
      <c r="X262" s="367"/>
      <c r="Y262" s="366"/>
      <c r="Z262" s="367"/>
      <c r="AA262" s="366"/>
      <c r="AB262" s="367"/>
      <c r="AC262" s="366"/>
      <c r="AD262" s="367"/>
      <c r="AE262" s="368"/>
    </row>
    <row r="263" spans="1:31" s="369" customFormat="1" x14ac:dyDescent="0.25">
      <c r="A263" s="2"/>
      <c r="B263" s="2"/>
      <c r="C263" s="2"/>
      <c r="D263" s="2"/>
      <c r="E263" s="2"/>
      <c r="F263" s="2"/>
      <c r="G263" s="2"/>
      <c r="H263" s="2"/>
      <c r="I263" s="2"/>
      <c r="J263" s="629"/>
      <c r="K263" s="629"/>
      <c r="L263" s="629"/>
      <c r="M263" s="629"/>
      <c r="N263" s="629"/>
      <c r="O263" s="629"/>
      <c r="P263" s="629"/>
      <c r="Q263" s="2"/>
      <c r="R263" s="366"/>
      <c r="S263" s="366"/>
      <c r="T263" s="366"/>
      <c r="U263" s="366"/>
      <c r="V263" s="366"/>
      <c r="W263" s="366"/>
      <c r="X263" s="367"/>
      <c r="Y263" s="366"/>
      <c r="Z263" s="367"/>
      <c r="AA263" s="366"/>
      <c r="AB263" s="367"/>
      <c r="AC263" s="366"/>
      <c r="AD263" s="367"/>
      <c r="AE263" s="368"/>
    </row>
    <row r="264" spans="1:31" s="369" customFormat="1" x14ac:dyDescent="0.25">
      <c r="A264" s="2"/>
      <c r="B264" s="2"/>
      <c r="C264" s="2"/>
      <c r="D264" s="2"/>
      <c r="E264" s="2"/>
      <c r="F264" s="2"/>
      <c r="G264" s="2"/>
      <c r="H264" s="2"/>
      <c r="I264" s="2"/>
      <c r="J264" s="629"/>
      <c r="K264" s="629"/>
      <c r="L264" s="629"/>
      <c r="M264" s="629"/>
      <c r="N264" s="629"/>
      <c r="O264" s="629"/>
      <c r="P264" s="629"/>
      <c r="Q264" s="2"/>
      <c r="R264" s="366"/>
      <c r="S264" s="366"/>
      <c r="T264" s="366"/>
      <c r="U264" s="366"/>
      <c r="V264" s="366"/>
      <c r="W264" s="366"/>
      <c r="X264" s="367"/>
      <c r="Y264" s="366"/>
      <c r="Z264" s="367"/>
      <c r="AA264" s="366"/>
      <c r="AB264" s="367"/>
      <c r="AC264" s="366"/>
      <c r="AD264" s="367"/>
      <c r="AE264" s="368"/>
    </row>
    <row r="265" spans="1:31" s="369" customFormat="1" x14ac:dyDescent="0.25">
      <c r="A265" s="2"/>
      <c r="B265" s="2"/>
      <c r="C265" s="2"/>
      <c r="D265" s="2"/>
      <c r="E265" s="2"/>
      <c r="F265" s="2"/>
      <c r="G265" s="2"/>
      <c r="H265" s="2"/>
      <c r="I265" s="2"/>
      <c r="J265" s="629"/>
      <c r="K265" s="629"/>
      <c r="L265" s="629"/>
      <c r="M265" s="629"/>
      <c r="N265" s="629"/>
      <c r="O265" s="629"/>
      <c r="P265" s="629"/>
      <c r="Q265" s="2"/>
      <c r="R265" s="366"/>
      <c r="S265" s="366"/>
      <c r="T265" s="366"/>
      <c r="U265" s="366"/>
      <c r="V265" s="366"/>
      <c r="W265" s="366"/>
      <c r="X265" s="367"/>
      <c r="Y265" s="366"/>
      <c r="Z265" s="367"/>
      <c r="AA265" s="366"/>
      <c r="AB265" s="367"/>
      <c r="AC265" s="366"/>
      <c r="AD265" s="367"/>
      <c r="AE265" s="368"/>
    </row>
    <row r="266" spans="1:31" s="369" customFormat="1" x14ac:dyDescent="0.25">
      <c r="A266" s="2"/>
      <c r="B266" s="2"/>
      <c r="C266" s="2"/>
      <c r="D266" s="2"/>
      <c r="E266" s="2"/>
      <c r="F266" s="2"/>
      <c r="G266" s="2"/>
      <c r="H266" s="2"/>
      <c r="I266" s="2"/>
      <c r="J266" s="629"/>
      <c r="K266" s="629"/>
      <c r="L266" s="629"/>
      <c r="M266" s="629"/>
      <c r="N266" s="629"/>
      <c r="O266" s="629"/>
      <c r="P266" s="629"/>
      <c r="Q266" s="2"/>
      <c r="R266" s="366"/>
      <c r="S266" s="366"/>
      <c r="T266" s="366"/>
      <c r="U266" s="366"/>
      <c r="V266" s="366"/>
      <c r="W266" s="366"/>
      <c r="X266" s="367"/>
      <c r="Y266" s="366"/>
      <c r="Z266" s="367"/>
      <c r="AA266" s="366"/>
      <c r="AB266" s="367"/>
      <c r="AC266" s="366"/>
      <c r="AD266" s="367"/>
      <c r="AE266" s="368"/>
    </row>
    <row r="267" spans="1:31" s="369" customFormat="1" x14ac:dyDescent="0.25">
      <c r="A267" s="2"/>
      <c r="B267" s="2"/>
      <c r="C267" s="2"/>
      <c r="D267" s="2"/>
      <c r="E267" s="2"/>
      <c r="F267" s="2"/>
      <c r="G267" s="2"/>
      <c r="H267" s="2"/>
      <c r="I267" s="2"/>
      <c r="J267" s="629"/>
      <c r="K267" s="629"/>
      <c r="L267" s="629"/>
      <c r="M267" s="629"/>
      <c r="N267" s="629"/>
      <c r="O267" s="629"/>
      <c r="P267" s="629"/>
      <c r="Q267" s="2"/>
      <c r="R267" s="366"/>
      <c r="S267" s="366"/>
      <c r="T267" s="366"/>
      <c r="U267" s="366"/>
      <c r="V267" s="366"/>
      <c r="W267" s="366"/>
      <c r="X267" s="367"/>
      <c r="Y267" s="366"/>
      <c r="Z267" s="367"/>
      <c r="AA267" s="366"/>
      <c r="AB267" s="367"/>
      <c r="AC267" s="366"/>
      <c r="AD267" s="367"/>
      <c r="AE267" s="368"/>
    </row>
    <row r="268" spans="1:31" s="369" customFormat="1" x14ac:dyDescent="0.25">
      <c r="A268" s="2"/>
      <c r="B268" s="2"/>
      <c r="C268" s="2"/>
      <c r="D268" s="2"/>
      <c r="E268" s="2"/>
      <c r="F268" s="2"/>
      <c r="G268" s="2"/>
      <c r="H268" s="2"/>
      <c r="I268" s="2"/>
      <c r="J268" s="629"/>
      <c r="K268" s="629"/>
      <c r="L268" s="629"/>
      <c r="M268" s="629"/>
      <c r="N268" s="629"/>
      <c r="O268" s="629"/>
      <c r="P268" s="629"/>
      <c r="Q268" s="2"/>
      <c r="R268" s="366"/>
      <c r="S268" s="366"/>
      <c r="T268" s="366"/>
      <c r="U268" s="366"/>
      <c r="V268" s="366"/>
      <c r="W268" s="366"/>
      <c r="X268" s="367"/>
      <c r="Y268" s="366"/>
      <c r="Z268" s="367"/>
      <c r="AA268" s="366"/>
      <c r="AB268" s="367"/>
      <c r="AC268" s="366"/>
      <c r="AD268" s="367"/>
      <c r="AE268" s="368"/>
    </row>
    <row r="269" spans="1:31" s="369" customFormat="1" x14ac:dyDescent="0.25">
      <c r="A269" s="2"/>
      <c r="B269" s="2"/>
      <c r="C269" s="2"/>
      <c r="D269" s="2"/>
      <c r="E269" s="2"/>
      <c r="F269" s="2"/>
      <c r="G269" s="2"/>
      <c r="H269" s="2"/>
      <c r="I269" s="2"/>
      <c r="J269" s="629"/>
      <c r="K269" s="629"/>
      <c r="L269" s="629"/>
      <c r="M269" s="629"/>
      <c r="N269" s="629"/>
      <c r="O269" s="629"/>
      <c r="P269" s="629"/>
      <c r="Q269" s="2"/>
      <c r="R269" s="366"/>
      <c r="S269" s="366"/>
      <c r="T269" s="366"/>
      <c r="U269" s="366"/>
      <c r="V269" s="366"/>
      <c r="W269" s="366"/>
      <c r="X269" s="367"/>
      <c r="Y269" s="366"/>
      <c r="Z269" s="367"/>
      <c r="AA269" s="366"/>
      <c r="AB269" s="367"/>
      <c r="AC269" s="366"/>
      <c r="AD269" s="367"/>
      <c r="AE269" s="368"/>
    </row>
    <row r="270" spans="1:31" s="369" customFormat="1" x14ac:dyDescent="0.25">
      <c r="A270" s="2"/>
      <c r="B270" s="2"/>
      <c r="C270" s="2"/>
      <c r="D270" s="2"/>
      <c r="E270" s="2"/>
      <c r="F270" s="2"/>
      <c r="G270" s="2"/>
      <c r="H270" s="2"/>
      <c r="I270" s="2"/>
      <c r="J270" s="629"/>
      <c r="K270" s="629"/>
      <c r="L270" s="629"/>
      <c r="M270" s="629"/>
      <c r="N270" s="629"/>
      <c r="O270" s="629"/>
      <c r="P270" s="629"/>
      <c r="Q270" s="2"/>
      <c r="R270" s="366"/>
      <c r="S270" s="366"/>
      <c r="T270" s="366"/>
      <c r="U270" s="366"/>
      <c r="V270" s="366"/>
      <c r="W270" s="366"/>
      <c r="X270" s="367"/>
      <c r="Y270" s="366"/>
      <c r="Z270" s="367"/>
      <c r="AA270" s="366"/>
      <c r="AB270" s="367"/>
      <c r="AC270" s="366"/>
      <c r="AD270" s="367"/>
      <c r="AE270" s="368"/>
    </row>
    <row r="271" spans="1:31" s="369" customFormat="1" x14ac:dyDescent="0.25">
      <c r="A271" s="2"/>
      <c r="B271" s="2"/>
      <c r="C271" s="2"/>
      <c r="D271" s="2"/>
      <c r="E271" s="2"/>
      <c r="F271" s="2"/>
      <c r="G271" s="2"/>
      <c r="H271" s="2"/>
      <c r="I271" s="2"/>
      <c r="J271" s="629"/>
      <c r="K271" s="629"/>
      <c r="L271" s="629"/>
      <c r="M271" s="629"/>
      <c r="N271" s="629"/>
      <c r="O271" s="629"/>
      <c r="P271" s="629"/>
      <c r="Q271" s="2"/>
      <c r="R271" s="366"/>
      <c r="S271" s="366"/>
      <c r="T271" s="366"/>
      <c r="U271" s="366"/>
      <c r="V271" s="366"/>
      <c r="W271" s="366"/>
      <c r="X271" s="367"/>
      <c r="Y271" s="366"/>
      <c r="Z271" s="367"/>
      <c r="AA271" s="366"/>
      <c r="AB271" s="367"/>
      <c r="AC271" s="366"/>
      <c r="AD271" s="367"/>
      <c r="AE271" s="368"/>
    </row>
    <row r="272" spans="1:31" s="369" customFormat="1" x14ac:dyDescent="0.25">
      <c r="A272" s="2"/>
      <c r="B272" s="2"/>
      <c r="C272" s="2"/>
      <c r="D272" s="2"/>
      <c r="E272" s="2"/>
      <c r="F272" s="2"/>
      <c r="G272" s="2"/>
      <c r="H272" s="2"/>
      <c r="I272" s="2"/>
      <c r="J272" s="629"/>
      <c r="K272" s="629"/>
      <c r="L272" s="629"/>
      <c r="M272" s="629"/>
      <c r="N272" s="629"/>
      <c r="O272" s="629"/>
      <c r="P272" s="629"/>
      <c r="Q272" s="2"/>
      <c r="R272" s="366"/>
      <c r="S272" s="366"/>
      <c r="T272" s="366"/>
      <c r="U272" s="366"/>
      <c r="V272" s="366"/>
      <c r="W272" s="366"/>
      <c r="X272" s="367"/>
      <c r="Y272" s="366"/>
      <c r="Z272" s="367"/>
      <c r="AA272" s="366"/>
      <c r="AB272" s="367"/>
      <c r="AC272" s="366"/>
      <c r="AD272" s="367"/>
      <c r="AE272" s="368"/>
    </row>
    <row r="273" spans="1:31" s="369" customFormat="1" x14ac:dyDescent="0.25">
      <c r="A273" s="2"/>
      <c r="B273" s="2"/>
      <c r="C273" s="2"/>
      <c r="D273" s="2"/>
      <c r="E273" s="2"/>
      <c r="F273" s="2"/>
      <c r="G273" s="2"/>
      <c r="H273" s="2"/>
      <c r="I273" s="2"/>
      <c r="J273" s="629"/>
      <c r="K273" s="629"/>
      <c r="L273" s="629"/>
      <c r="M273" s="629"/>
      <c r="N273" s="629"/>
      <c r="O273" s="629"/>
      <c r="P273" s="629"/>
      <c r="Q273" s="2"/>
      <c r="R273" s="366"/>
      <c r="S273" s="366"/>
      <c r="T273" s="366"/>
      <c r="U273" s="366"/>
      <c r="V273" s="366"/>
      <c r="W273" s="366"/>
      <c r="X273" s="367"/>
      <c r="Y273" s="366"/>
      <c r="Z273" s="367"/>
      <c r="AA273" s="366"/>
      <c r="AB273" s="367"/>
      <c r="AC273" s="366"/>
      <c r="AD273" s="367"/>
      <c r="AE273" s="368"/>
    </row>
    <row r="274" spans="1:31" s="369" customFormat="1" x14ac:dyDescent="0.25">
      <c r="A274" s="2"/>
      <c r="B274" s="2"/>
      <c r="C274" s="2"/>
      <c r="D274" s="2"/>
      <c r="E274" s="2"/>
      <c r="F274" s="2"/>
      <c r="G274" s="2"/>
      <c r="H274" s="2"/>
      <c r="I274" s="2"/>
      <c r="J274" s="629"/>
      <c r="K274" s="629"/>
      <c r="L274" s="629"/>
      <c r="M274" s="629"/>
      <c r="N274" s="629"/>
      <c r="O274" s="629"/>
      <c r="P274" s="629"/>
      <c r="Q274" s="2"/>
      <c r="R274" s="366"/>
      <c r="S274" s="366"/>
      <c r="T274" s="366"/>
      <c r="U274" s="366"/>
      <c r="V274" s="366"/>
      <c r="W274" s="366"/>
      <c r="X274" s="367"/>
      <c r="Y274" s="366"/>
      <c r="Z274" s="367"/>
      <c r="AA274" s="366"/>
      <c r="AB274" s="367"/>
      <c r="AC274" s="366"/>
      <c r="AD274" s="367"/>
      <c r="AE274" s="368"/>
    </row>
    <row r="275" spans="1:31" s="369" customFormat="1" x14ac:dyDescent="0.25">
      <c r="A275" s="2"/>
      <c r="B275" s="2"/>
      <c r="C275" s="2"/>
      <c r="D275" s="2"/>
      <c r="E275" s="2"/>
      <c r="F275" s="2"/>
      <c r="G275" s="2"/>
      <c r="H275" s="2"/>
      <c r="I275" s="2"/>
      <c r="J275" s="629"/>
      <c r="K275" s="629"/>
      <c r="L275" s="629"/>
      <c r="M275" s="629"/>
      <c r="N275" s="629"/>
      <c r="O275" s="629"/>
      <c r="P275" s="629"/>
      <c r="Q275" s="2"/>
      <c r="R275" s="366"/>
      <c r="S275" s="366"/>
      <c r="T275" s="366"/>
      <c r="U275" s="366"/>
      <c r="V275" s="366"/>
      <c r="W275" s="366"/>
      <c r="X275" s="367"/>
      <c r="Y275" s="366"/>
      <c r="Z275" s="367"/>
      <c r="AA275" s="366"/>
      <c r="AB275" s="367"/>
      <c r="AC275" s="366"/>
      <c r="AD275" s="367"/>
      <c r="AE275" s="368"/>
    </row>
    <row r="276" spans="1:31" s="369" customFormat="1" x14ac:dyDescent="0.25">
      <c r="A276" s="2"/>
      <c r="B276" s="2"/>
      <c r="C276" s="2"/>
      <c r="D276" s="2"/>
      <c r="E276" s="2"/>
      <c r="F276" s="2"/>
      <c r="G276" s="2"/>
      <c r="H276" s="2"/>
      <c r="I276" s="2"/>
      <c r="J276" s="629"/>
      <c r="K276" s="629"/>
      <c r="L276" s="629"/>
      <c r="M276" s="629"/>
      <c r="N276" s="629"/>
      <c r="O276" s="629"/>
      <c r="P276" s="629"/>
      <c r="Q276" s="2"/>
      <c r="R276" s="366"/>
      <c r="S276" s="366"/>
      <c r="T276" s="366"/>
      <c r="U276" s="366"/>
      <c r="V276" s="366"/>
      <c r="W276" s="366"/>
      <c r="X276" s="367"/>
      <c r="Y276" s="366"/>
      <c r="Z276" s="367"/>
      <c r="AA276" s="366"/>
      <c r="AB276" s="367"/>
      <c r="AC276" s="366"/>
      <c r="AD276" s="367"/>
      <c r="AE276" s="368"/>
    </row>
    <row r="277" spans="1:31" s="369" customFormat="1" x14ac:dyDescent="0.25">
      <c r="A277" s="2"/>
      <c r="B277" s="2"/>
      <c r="C277" s="2"/>
      <c r="D277" s="2"/>
      <c r="E277" s="2"/>
      <c r="F277" s="2"/>
      <c r="G277" s="2"/>
      <c r="H277" s="2"/>
      <c r="I277" s="2"/>
      <c r="J277" s="629"/>
      <c r="K277" s="629"/>
      <c r="L277" s="629"/>
      <c r="M277" s="629"/>
      <c r="N277" s="629"/>
      <c r="O277" s="629"/>
      <c r="P277" s="629"/>
      <c r="Q277" s="2"/>
      <c r="R277" s="366"/>
      <c r="S277" s="366"/>
      <c r="T277" s="366"/>
      <c r="U277" s="366"/>
      <c r="V277" s="366"/>
      <c r="W277" s="366"/>
      <c r="X277" s="367"/>
      <c r="Y277" s="366"/>
      <c r="Z277" s="367"/>
      <c r="AA277" s="366"/>
      <c r="AB277" s="367"/>
      <c r="AC277" s="366"/>
      <c r="AD277" s="367"/>
      <c r="AE277" s="368"/>
    </row>
    <row r="278" spans="1:31" s="369" customFormat="1" x14ac:dyDescent="0.25">
      <c r="A278" s="2"/>
      <c r="B278" s="2"/>
      <c r="C278" s="2"/>
      <c r="D278" s="2"/>
      <c r="E278" s="2"/>
      <c r="F278" s="2"/>
      <c r="G278" s="2"/>
      <c r="H278" s="2"/>
      <c r="I278" s="2"/>
      <c r="J278" s="629"/>
      <c r="K278" s="629"/>
      <c r="L278" s="629"/>
      <c r="M278" s="629"/>
      <c r="N278" s="629"/>
      <c r="O278" s="629"/>
      <c r="P278" s="629"/>
      <c r="Q278" s="2"/>
      <c r="R278" s="366"/>
      <c r="S278" s="366"/>
      <c r="T278" s="366"/>
      <c r="U278" s="366"/>
      <c r="V278" s="366"/>
      <c r="W278" s="366"/>
      <c r="X278" s="367"/>
      <c r="Y278" s="366"/>
      <c r="Z278" s="367"/>
      <c r="AA278" s="366"/>
      <c r="AB278" s="367"/>
      <c r="AC278" s="366"/>
      <c r="AD278" s="367"/>
      <c r="AE278" s="368"/>
    </row>
    <row r="279" spans="1:31" s="369" customFormat="1" x14ac:dyDescent="0.25">
      <c r="A279" s="2"/>
      <c r="B279" s="2"/>
      <c r="C279" s="2"/>
      <c r="D279" s="2"/>
      <c r="E279" s="2"/>
      <c r="F279" s="2"/>
      <c r="G279" s="2"/>
      <c r="H279" s="2"/>
      <c r="I279" s="2"/>
      <c r="J279" s="629"/>
      <c r="K279" s="629"/>
      <c r="L279" s="629"/>
      <c r="M279" s="629"/>
      <c r="N279" s="629"/>
      <c r="O279" s="629"/>
      <c r="P279" s="629"/>
      <c r="Q279" s="2"/>
      <c r="R279" s="366"/>
      <c r="S279" s="366"/>
      <c r="T279" s="366"/>
      <c r="U279" s="366"/>
      <c r="V279" s="366"/>
      <c r="W279" s="366"/>
      <c r="X279" s="367"/>
      <c r="Y279" s="366"/>
      <c r="Z279" s="367"/>
      <c r="AA279" s="366"/>
      <c r="AB279" s="367"/>
      <c r="AC279" s="366"/>
      <c r="AD279" s="367"/>
      <c r="AE279" s="368"/>
    </row>
    <row r="280" spans="1:31" s="369" customFormat="1" x14ac:dyDescent="0.25">
      <c r="A280" s="2"/>
      <c r="B280" s="2"/>
      <c r="C280" s="2"/>
      <c r="D280" s="2"/>
      <c r="E280" s="2"/>
      <c r="F280" s="2"/>
      <c r="G280" s="2"/>
      <c r="H280" s="2"/>
      <c r="I280" s="2"/>
      <c r="J280" s="629"/>
      <c r="K280" s="629"/>
      <c r="L280" s="629"/>
      <c r="M280" s="629"/>
      <c r="N280" s="629"/>
      <c r="O280" s="629"/>
      <c r="P280" s="629"/>
      <c r="Q280" s="2"/>
      <c r="R280" s="366"/>
      <c r="S280" s="366"/>
      <c r="T280" s="366"/>
      <c r="U280" s="366"/>
      <c r="V280" s="366"/>
      <c r="W280" s="366"/>
      <c r="X280" s="367"/>
      <c r="Y280" s="366"/>
      <c r="Z280" s="367"/>
      <c r="AA280" s="366"/>
      <c r="AB280" s="367"/>
      <c r="AC280" s="366"/>
      <c r="AD280" s="367"/>
      <c r="AE280" s="368"/>
    </row>
    <row r="281" spans="1:31" s="369" customFormat="1" x14ac:dyDescent="0.25">
      <c r="A281" s="2"/>
      <c r="B281" s="2"/>
      <c r="C281" s="2"/>
      <c r="D281" s="2"/>
      <c r="E281" s="2"/>
      <c r="F281" s="2"/>
      <c r="G281" s="2"/>
      <c r="H281" s="2"/>
      <c r="I281" s="2"/>
      <c r="J281" s="629"/>
      <c r="K281" s="629"/>
      <c r="L281" s="629"/>
      <c r="M281" s="629"/>
      <c r="N281" s="629"/>
      <c r="O281" s="629"/>
      <c r="P281" s="629"/>
      <c r="Q281" s="2"/>
      <c r="R281" s="366"/>
      <c r="S281" s="366"/>
      <c r="T281" s="366"/>
      <c r="U281" s="366"/>
      <c r="V281" s="366"/>
      <c r="W281" s="366"/>
      <c r="X281" s="367"/>
      <c r="Y281" s="366"/>
      <c r="Z281" s="367"/>
      <c r="AA281" s="366"/>
      <c r="AB281" s="367"/>
      <c r="AC281" s="366"/>
      <c r="AD281" s="367"/>
      <c r="AE281" s="368"/>
    </row>
    <row r="282" spans="1:31" s="369" customFormat="1" x14ac:dyDescent="0.25">
      <c r="A282" s="2"/>
      <c r="B282" s="2"/>
      <c r="C282" s="2"/>
      <c r="D282" s="2"/>
      <c r="E282" s="2"/>
      <c r="F282" s="2"/>
      <c r="G282" s="2"/>
      <c r="H282" s="2"/>
      <c r="I282" s="2"/>
      <c r="J282" s="629"/>
      <c r="K282" s="629"/>
      <c r="L282" s="629"/>
      <c r="M282" s="629"/>
      <c r="N282" s="629"/>
      <c r="O282" s="629"/>
      <c r="P282" s="629"/>
      <c r="Q282" s="2"/>
      <c r="R282" s="366"/>
      <c r="S282" s="366"/>
      <c r="T282" s="366"/>
      <c r="U282" s="366"/>
      <c r="V282" s="366"/>
      <c r="W282" s="366"/>
      <c r="X282" s="367"/>
      <c r="Y282" s="366"/>
      <c r="Z282" s="367"/>
      <c r="AA282" s="366"/>
      <c r="AB282" s="367"/>
      <c r="AC282" s="366"/>
      <c r="AD282" s="367"/>
      <c r="AE282" s="368"/>
    </row>
    <row r="283" spans="1:31" s="369" customFormat="1" x14ac:dyDescent="0.25">
      <c r="A283" s="2"/>
      <c r="B283" s="2"/>
      <c r="C283" s="2"/>
      <c r="D283" s="2"/>
      <c r="E283" s="2"/>
      <c r="F283" s="2"/>
      <c r="G283" s="2"/>
      <c r="H283" s="2"/>
      <c r="I283" s="2"/>
      <c r="J283" s="629"/>
      <c r="K283" s="629"/>
      <c r="L283" s="629"/>
      <c r="M283" s="629"/>
      <c r="N283" s="629"/>
      <c r="O283" s="629"/>
      <c r="P283" s="629"/>
      <c r="Q283" s="2"/>
      <c r="R283" s="366"/>
      <c r="S283" s="366"/>
      <c r="T283" s="366"/>
      <c r="U283" s="366"/>
      <c r="V283" s="366"/>
      <c r="W283" s="366"/>
      <c r="X283" s="367"/>
      <c r="Y283" s="366"/>
      <c r="Z283" s="367"/>
      <c r="AA283" s="366"/>
      <c r="AB283" s="367"/>
      <c r="AC283" s="366"/>
      <c r="AD283" s="367"/>
      <c r="AE283" s="368"/>
    </row>
    <row r="284" spans="1:31" s="369" customFormat="1" x14ac:dyDescent="0.25">
      <c r="A284" s="2"/>
      <c r="B284" s="2"/>
      <c r="C284" s="2"/>
      <c r="D284" s="2"/>
      <c r="E284" s="2"/>
      <c r="F284" s="2"/>
      <c r="G284" s="2"/>
      <c r="H284" s="2"/>
      <c r="I284" s="2"/>
      <c r="J284" s="629"/>
      <c r="K284" s="629"/>
      <c r="L284" s="629"/>
      <c r="M284" s="629"/>
      <c r="N284" s="629"/>
      <c r="O284" s="629"/>
      <c r="P284" s="629"/>
      <c r="Q284" s="2"/>
      <c r="R284" s="366"/>
      <c r="S284" s="366"/>
      <c r="T284" s="366"/>
      <c r="U284" s="366"/>
      <c r="V284" s="366"/>
      <c r="W284" s="366"/>
      <c r="X284" s="367"/>
      <c r="Y284" s="366"/>
      <c r="Z284" s="367"/>
      <c r="AA284" s="366"/>
      <c r="AB284" s="367"/>
      <c r="AC284" s="366"/>
      <c r="AD284" s="367"/>
      <c r="AE284" s="368"/>
    </row>
    <row r="285" spans="1:31" s="369" customFormat="1" x14ac:dyDescent="0.25">
      <c r="A285" s="2"/>
      <c r="B285" s="2"/>
      <c r="C285" s="2"/>
      <c r="D285" s="2"/>
      <c r="E285" s="2"/>
      <c r="F285" s="2"/>
      <c r="G285" s="2"/>
      <c r="H285" s="2"/>
      <c r="I285" s="2"/>
      <c r="J285" s="629"/>
      <c r="K285" s="629"/>
      <c r="L285" s="629"/>
      <c r="M285" s="629"/>
      <c r="N285" s="629"/>
      <c r="O285" s="629"/>
      <c r="P285" s="629"/>
      <c r="Q285" s="2"/>
      <c r="R285" s="366"/>
      <c r="S285" s="366"/>
      <c r="T285" s="366"/>
      <c r="U285" s="366"/>
      <c r="V285" s="366"/>
      <c r="W285" s="366"/>
      <c r="X285" s="367"/>
      <c r="Y285" s="366"/>
      <c r="Z285" s="367"/>
      <c r="AA285" s="366"/>
      <c r="AB285" s="367"/>
      <c r="AC285" s="366"/>
      <c r="AD285" s="367"/>
      <c r="AE285" s="368"/>
    </row>
    <row r="286" spans="1:31" s="369" customFormat="1" x14ac:dyDescent="0.25">
      <c r="A286" s="2"/>
      <c r="B286" s="2"/>
      <c r="C286" s="2"/>
      <c r="D286" s="2"/>
      <c r="E286" s="2"/>
      <c r="F286" s="2"/>
      <c r="G286" s="2"/>
      <c r="H286" s="2"/>
      <c r="I286" s="2"/>
      <c r="J286" s="629"/>
      <c r="K286" s="629"/>
      <c r="L286" s="629"/>
      <c r="M286" s="629"/>
      <c r="N286" s="629"/>
      <c r="O286" s="629"/>
      <c r="P286" s="629"/>
      <c r="Q286" s="2"/>
      <c r="R286" s="366"/>
      <c r="S286" s="366"/>
      <c r="T286" s="366"/>
      <c r="U286" s="366"/>
      <c r="V286" s="366"/>
      <c r="W286" s="366"/>
      <c r="X286" s="367"/>
      <c r="Y286" s="366"/>
      <c r="Z286" s="367"/>
      <c r="AA286" s="366"/>
      <c r="AB286" s="367"/>
      <c r="AC286" s="366"/>
      <c r="AD286" s="367"/>
      <c r="AE286" s="368"/>
    </row>
    <row r="287" spans="1:31" s="369" customFormat="1" x14ac:dyDescent="0.25">
      <c r="A287" s="2"/>
      <c r="B287" s="2"/>
      <c r="C287" s="2"/>
      <c r="D287" s="2"/>
      <c r="E287" s="2"/>
      <c r="F287" s="2"/>
      <c r="G287" s="2"/>
      <c r="H287" s="2"/>
      <c r="I287" s="2"/>
      <c r="J287" s="629"/>
      <c r="K287" s="629"/>
      <c r="L287" s="629"/>
      <c r="M287" s="629"/>
      <c r="N287" s="629"/>
      <c r="O287" s="629"/>
      <c r="P287" s="629"/>
      <c r="Q287" s="2"/>
      <c r="R287" s="366"/>
      <c r="S287" s="366"/>
      <c r="T287" s="366"/>
      <c r="U287" s="366"/>
      <c r="V287" s="366"/>
      <c r="W287" s="366"/>
      <c r="X287" s="367"/>
      <c r="Y287" s="366"/>
      <c r="Z287" s="367"/>
      <c r="AA287" s="366"/>
      <c r="AB287" s="367"/>
      <c r="AC287" s="366"/>
      <c r="AD287" s="367"/>
      <c r="AE287" s="368"/>
    </row>
    <row r="288" spans="1:31" s="369" customFormat="1" x14ac:dyDescent="0.25">
      <c r="A288" s="2"/>
      <c r="B288" s="2"/>
      <c r="C288" s="2"/>
      <c r="D288" s="2"/>
      <c r="E288" s="2"/>
      <c r="F288" s="2"/>
      <c r="G288" s="2"/>
      <c r="H288" s="2"/>
      <c r="I288" s="2"/>
      <c r="J288" s="629"/>
      <c r="K288" s="629"/>
      <c r="L288" s="629"/>
      <c r="M288" s="629"/>
      <c r="N288" s="629"/>
      <c r="O288" s="629"/>
      <c r="P288" s="629"/>
      <c r="Q288" s="2"/>
      <c r="R288" s="366"/>
      <c r="S288" s="366"/>
      <c r="T288" s="366"/>
      <c r="U288" s="366"/>
      <c r="V288" s="366"/>
      <c r="W288" s="366"/>
      <c r="X288" s="367"/>
      <c r="Y288" s="366"/>
      <c r="Z288" s="367"/>
      <c r="AA288" s="366"/>
      <c r="AB288" s="367"/>
      <c r="AC288" s="366"/>
      <c r="AD288" s="367"/>
      <c r="AE288" s="368"/>
    </row>
    <row r="289" spans="1:31" s="369" customFormat="1" x14ac:dyDescent="0.25">
      <c r="A289" s="2"/>
      <c r="B289" s="2"/>
      <c r="C289" s="2"/>
      <c r="D289" s="2"/>
      <c r="E289" s="2"/>
      <c r="F289" s="2"/>
      <c r="G289" s="2"/>
      <c r="H289" s="2"/>
      <c r="I289" s="2"/>
      <c r="J289" s="629"/>
      <c r="K289" s="629"/>
      <c r="L289" s="629"/>
      <c r="M289" s="629"/>
      <c r="N289" s="629"/>
      <c r="O289" s="629"/>
      <c r="P289" s="629"/>
      <c r="Q289" s="2"/>
      <c r="R289" s="366"/>
      <c r="S289" s="366"/>
      <c r="T289" s="366"/>
      <c r="U289" s="366"/>
      <c r="V289" s="366"/>
      <c r="W289" s="366"/>
      <c r="X289" s="367"/>
      <c r="Y289" s="366"/>
      <c r="Z289" s="367"/>
      <c r="AA289" s="366"/>
      <c r="AB289" s="367"/>
      <c r="AC289" s="366"/>
      <c r="AD289" s="367"/>
      <c r="AE289" s="368"/>
    </row>
    <row r="290" spans="1:31" s="369" customFormat="1" x14ac:dyDescent="0.25">
      <c r="A290" s="2"/>
      <c r="B290" s="2"/>
      <c r="C290" s="2"/>
      <c r="D290" s="2"/>
      <c r="E290" s="2"/>
      <c r="F290" s="2"/>
      <c r="G290" s="2"/>
      <c r="H290" s="2"/>
      <c r="I290" s="2"/>
      <c r="J290" s="629"/>
      <c r="K290" s="629"/>
      <c r="L290" s="629"/>
      <c r="M290" s="629"/>
      <c r="N290" s="629"/>
      <c r="O290" s="629"/>
      <c r="P290" s="629"/>
      <c r="Q290" s="2"/>
      <c r="R290" s="366"/>
      <c r="S290" s="366"/>
      <c r="T290" s="366"/>
      <c r="U290" s="366"/>
      <c r="V290" s="366"/>
      <c r="W290" s="366"/>
      <c r="X290" s="367"/>
      <c r="Y290" s="366"/>
      <c r="Z290" s="367"/>
      <c r="AA290" s="366"/>
      <c r="AB290" s="367"/>
      <c r="AC290" s="366"/>
      <c r="AD290" s="367"/>
      <c r="AE290" s="368"/>
    </row>
    <row r="291" spans="1:31" s="369" customFormat="1" x14ac:dyDescent="0.25">
      <c r="A291" s="2"/>
      <c r="B291" s="2"/>
      <c r="C291" s="2"/>
      <c r="D291" s="2"/>
      <c r="E291" s="2"/>
      <c r="F291" s="2"/>
      <c r="G291" s="2"/>
      <c r="H291" s="2"/>
      <c r="I291" s="2"/>
      <c r="J291" s="629"/>
      <c r="K291" s="629"/>
      <c r="L291" s="629"/>
      <c r="M291" s="629"/>
      <c r="N291" s="629"/>
      <c r="O291" s="629"/>
      <c r="P291" s="629"/>
      <c r="Q291" s="2"/>
      <c r="R291" s="366"/>
      <c r="S291" s="366"/>
      <c r="T291" s="366"/>
      <c r="U291" s="366"/>
      <c r="V291" s="366"/>
      <c r="W291" s="366"/>
      <c r="X291" s="367"/>
      <c r="Y291" s="366"/>
      <c r="Z291" s="367"/>
      <c r="AA291" s="366"/>
      <c r="AB291" s="367"/>
      <c r="AC291" s="366"/>
      <c r="AD291" s="367"/>
      <c r="AE291" s="368"/>
    </row>
    <row r="292" spans="1:31" s="369" customFormat="1" x14ac:dyDescent="0.25">
      <c r="A292" s="2"/>
      <c r="B292" s="2"/>
      <c r="C292" s="2"/>
      <c r="D292" s="2"/>
      <c r="E292" s="2"/>
      <c r="F292" s="2"/>
      <c r="G292" s="2"/>
      <c r="H292" s="2"/>
      <c r="I292" s="2"/>
      <c r="J292" s="629"/>
      <c r="K292" s="629"/>
      <c r="L292" s="629"/>
      <c r="M292" s="629"/>
      <c r="N292" s="629"/>
      <c r="O292" s="629"/>
      <c r="P292" s="629"/>
      <c r="Q292" s="2"/>
      <c r="R292" s="366"/>
      <c r="S292" s="366"/>
      <c r="T292" s="366"/>
      <c r="U292" s="366"/>
      <c r="V292" s="366"/>
      <c r="W292" s="366"/>
      <c r="X292" s="367"/>
      <c r="Y292" s="366"/>
      <c r="Z292" s="367"/>
      <c r="AA292" s="366"/>
      <c r="AB292" s="367"/>
      <c r="AC292" s="366"/>
      <c r="AD292" s="367"/>
      <c r="AE292" s="368"/>
    </row>
    <row r="293" spans="1:31" s="369" customFormat="1" x14ac:dyDescent="0.25">
      <c r="A293" s="2"/>
      <c r="B293" s="2"/>
      <c r="C293" s="2"/>
      <c r="D293" s="2"/>
      <c r="E293" s="2"/>
      <c r="F293" s="2"/>
      <c r="G293" s="2"/>
      <c r="H293" s="2"/>
      <c r="I293" s="2"/>
      <c r="J293" s="629"/>
      <c r="K293" s="629"/>
      <c r="L293" s="629"/>
      <c r="M293" s="629"/>
      <c r="N293" s="629"/>
      <c r="O293" s="629"/>
      <c r="P293" s="629"/>
      <c r="Q293" s="2"/>
      <c r="R293" s="366"/>
      <c r="S293" s="366"/>
      <c r="T293" s="366"/>
      <c r="U293" s="366"/>
      <c r="V293" s="366"/>
      <c r="W293" s="366"/>
      <c r="X293" s="367"/>
      <c r="Y293" s="366"/>
      <c r="Z293" s="367"/>
      <c r="AA293" s="366"/>
      <c r="AB293" s="367"/>
      <c r="AC293" s="366"/>
      <c r="AD293" s="367"/>
      <c r="AE293" s="368"/>
    </row>
    <row r="294" spans="1:31" s="369" customFormat="1" x14ac:dyDescent="0.25">
      <c r="A294" s="2"/>
      <c r="B294" s="2"/>
      <c r="C294" s="2"/>
      <c r="D294" s="2"/>
      <c r="E294" s="2"/>
      <c r="F294" s="2"/>
      <c r="G294" s="2"/>
      <c r="H294" s="2"/>
      <c r="I294" s="2"/>
      <c r="J294" s="629"/>
      <c r="K294" s="629"/>
      <c r="L294" s="629"/>
      <c r="M294" s="629"/>
      <c r="N294" s="629"/>
      <c r="O294" s="629"/>
      <c r="P294" s="629"/>
      <c r="Q294" s="2"/>
      <c r="R294" s="366"/>
      <c r="S294" s="366"/>
      <c r="T294" s="366"/>
      <c r="U294" s="366"/>
      <c r="V294" s="366"/>
      <c r="W294" s="366"/>
      <c r="X294" s="367"/>
      <c r="Y294" s="366"/>
      <c r="Z294" s="367"/>
      <c r="AA294" s="366"/>
      <c r="AB294" s="367"/>
      <c r="AC294" s="366"/>
      <c r="AD294" s="367"/>
      <c r="AE294" s="368"/>
    </row>
    <row r="295" spans="1:31" s="369" customFormat="1" x14ac:dyDescent="0.25">
      <c r="A295" s="2"/>
      <c r="B295" s="2"/>
      <c r="C295" s="2"/>
      <c r="D295" s="2"/>
      <c r="E295" s="2"/>
      <c r="F295" s="2"/>
      <c r="G295" s="2"/>
      <c r="H295" s="2"/>
      <c r="I295" s="2"/>
      <c r="J295" s="629"/>
      <c r="K295" s="629"/>
      <c r="L295" s="629"/>
      <c r="M295" s="629"/>
      <c r="N295" s="629"/>
      <c r="O295" s="629"/>
      <c r="P295" s="629"/>
      <c r="Q295" s="2"/>
      <c r="R295" s="366"/>
      <c r="S295" s="366"/>
      <c r="T295" s="366"/>
      <c r="U295" s="366"/>
      <c r="V295" s="366"/>
      <c r="W295" s="366"/>
      <c r="X295" s="367"/>
      <c r="Y295" s="366"/>
      <c r="Z295" s="367"/>
      <c r="AA295" s="366"/>
      <c r="AB295" s="367"/>
      <c r="AC295" s="366"/>
      <c r="AD295" s="367"/>
      <c r="AE295" s="368"/>
    </row>
    <row r="296" spans="1:31" s="369" customFormat="1" x14ac:dyDescent="0.25">
      <c r="A296" s="2"/>
      <c r="B296" s="2"/>
      <c r="C296" s="2"/>
      <c r="D296" s="2"/>
      <c r="E296" s="2"/>
      <c r="F296" s="2"/>
      <c r="G296" s="2"/>
      <c r="H296" s="2"/>
      <c r="I296" s="2"/>
      <c r="J296" s="629"/>
      <c r="K296" s="629"/>
      <c r="L296" s="629"/>
      <c r="M296" s="629"/>
      <c r="N296" s="629"/>
      <c r="O296" s="629"/>
      <c r="P296" s="629"/>
      <c r="Q296" s="2"/>
      <c r="R296" s="366"/>
      <c r="S296" s="366"/>
      <c r="T296" s="366"/>
      <c r="U296" s="366"/>
      <c r="V296" s="366"/>
      <c r="W296" s="366"/>
      <c r="X296" s="367"/>
      <c r="Y296" s="366"/>
      <c r="Z296" s="367"/>
      <c r="AA296" s="366"/>
      <c r="AB296" s="367"/>
      <c r="AC296" s="366"/>
      <c r="AD296" s="367"/>
      <c r="AE296" s="368"/>
    </row>
    <row r="297" spans="1:31" s="369" customFormat="1" x14ac:dyDescent="0.25">
      <c r="A297" s="2"/>
      <c r="B297" s="2"/>
      <c r="C297" s="2"/>
      <c r="D297" s="2"/>
      <c r="E297" s="2"/>
      <c r="F297" s="2"/>
      <c r="G297" s="2"/>
      <c r="H297" s="2"/>
      <c r="I297" s="2"/>
      <c r="J297" s="629"/>
      <c r="K297" s="629"/>
      <c r="L297" s="629"/>
      <c r="M297" s="629"/>
      <c r="N297" s="629"/>
      <c r="O297" s="629"/>
      <c r="P297" s="629"/>
      <c r="Q297" s="2"/>
      <c r="R297" s="366"/>
      <c r="S297" s="366"/>
      <c r="T297" s="366"/>
      <c r="U297" s="366"/>
      <c r="V297" s="366"/>
      <c r="W297" s="366"/>
      <c r="X297" s="367"/>
      <c r="Y297" s="366"/>
      <c r="Z297" s="367"/>
      <c r="AA297" s="366"/>
      <c r="AB297" s="367"/>
      <c r="AC297" s="366"/>
      <c r="AD297" s="367"/>
      <c r="AE297" s="368"/>
    </row>
    <row r="298" spans="1:31" s="369" customFormat="1" x14ac:dyDescent="0.25">
      <c r="A298" s="2"/>
      <c r="B298" s="2"/>
      <c r="C298" s="2"/>
      <c r="D298" s="2"/>
      <c r="E298" s="2"/>
      <c r="F298" s="2"/>
      <c r="G298" s="2"/>
      <c r="H298" s="2"/>
      <c r="I298" s="2"/>
      <c r="J298" s="629"/>
      <c r="K298" s="629"/>
      <c r="L298" s="629"/>
      <c r="M298" s="629"/>
      <c r="N298" s="629"/>
      <c r="O298" s="629"/>
      <c r="P298" s="629"/>
      <c r="Q298" s="2"/>
      <c r="R298" s="366"/>
      <c r="S298" s="366"/>
      <c r="T298" s="366"/>
      <c r="U298" s="366"/>
      <c r="V298" s="366"/>
      <c r="W298" s="366"/>
      <c r="X298" s="367"/>
      <c r="Y298" s="366"/>
      <c r="Z298" s="367"/>
      <c r="AA298" s="366"/>
      <c r="AB298" s="367"/>
      <c r="AC298" s="366"/>
      <c r="AD298" s="367"/>
      <c r="AE298" s="368"/>
    </row>
    <row r="299" spans="1:31" s="369" customFormat="1" x14ac:dyDescent="0.25">
      <c r="A299" s="2"/>
      <c r="B299" s="2"/>
      <c r="C299" s="2"/>
      <c r="D299" s="2"/>
      <c r="E299" s="2"/>
      <c r="F299" s="2"/>
      <c r="G299" s="2"/>
      <c r="H299" s="2"/>
      <c r="I299" s="2"/>
      <c r="J299" s="629"/>
      <c r="K299" s="629"/>
      <c r="L299" s="629"/>
      <c r="M299" s="629"/>
      <c r="N299" s="629"/>
      <c r="O299" s="629"/>
      <c r="P299" s="629"/>
      <c r="Q299" s="2"/>
      <c r="R299" s="366"/>
      <c r="S299" s="366"/>
      <c r="T299" s="366"/>
      <c r="U299" s="366"/>
      <c r="V299" s="366"/>
      <c r="W299" s="366"/>
      <c r="X299" s="367"/>
      <c r="Y299" s="366"/>
      <c r="Z299" s="367"/>
      <c r="AA299" s="366"/>
      <c r="AB299" s="367"/>
      <c r="AC299" s="366"/>
      <c r="AD299" s="367"/>
      <c r="AE299" s="368"/>
    </row>
    <row r="300" spans="1:31" s="369" customFormat="1" x14ac:dyDescent="0.25">
      <c r="A300" s="2"/>
      <c r="B300" s="2"/>
      <c r="C300" s="2"/>
      <c r="D300" s="2"/>
      <c r="E300" s="2"/>
      <c r="F300" s="2"/>
      <c r="G300" s="2"/>
      <c r="H300" s="2"/>
      <c r="I300" s="2"/>
      <c r="J300" s="629"/>
      <c r="K300" s="629"/>
      <c r="L300" s="629"/>
      <c r="M300" s="629"/>
      <c r="N300" s="629"/>
      <c r="O300" s="629"/>
      <c r="P300" s="629"/>
      <c r="Q300" s="2"/>
      <c r="R300" s="366"/>
      <c r="S300" s="366"/>
      <c r="T300" s="366"/>
      <c r="U300" s="366"/>
      <c r="V300" s="366"/>
      <c r="W300" s="366"/>
      <c r="X300" s="367"/>
      <c r="Y300" s="366"/>
      <c r="Z300" s="367"/>
      <c r="AA300" s="366"/>
      <c r="AB300" s="367"/>
      <c r="AC300" s="366"/>
      <c r="AD300" s="367"/>
      <c r="AE300" s="368"/>
    </row>
    <row r="301" spans="1:31" s="369" customFormat="1" x14ac:dyDescent="0.25">
      <c r="A301" s="2"/>
      <c r="B301" s="2"/>
      <c r="C301" s="2"/>
      <c r="D301" s="2"/>
      <c r="E301" s="2"/>
      <c r="F301" s="2"/>
      <c r="G301" s="2"/>
      <c r="H301" s="2"/>
      <c r="I301" s="2"/>
      <c r="J301" s="629"/>
      <c r="K301" s="629"/>
      <c r="L301" s="629"/>
      <c r="M301" s="629"/>
      <c r="N301" s="629"/>
      <c r="O301" s="629"/>
      <c r="P301" s="629"/>
      <c r="Q301" s="2"/>
      <c r="R301" s="366"/>
      <c r="S301" s="366"/>
      <c r="T301" s="366"/>
      <c r="U301" s="366"/>
      <c r="V301" s="366"/>
      <c r="W301" s="366"/>
      <c r="X301" s="367"/>
      <c r="Y301" s="366"/>
      <c r="Z301" s="367"/>
      <c r="AA301" s="366"/>
      <c r="AB301" s="367"/>
      <c r="AC301" s="366"/>
      <c r="AD301" s="367"/>
      <c r="AE301" s="368"/>
    </row>
    <row r="302" spans="1:31" s="369" customFormat="1" x14ac:dyDescent="0.25">
      <c r="A302" s="2"/>
      <c r="B302" s="2"/>
      <c r="C302" s="2"/>
      <c r="D302" s="2"/>
      <c r="E302" s="2"/>
      <c r="F302" s="2"/>
      <c r="G302" s="2"/>
      <c r="H302" s="2"/>
      <c r="I302" s="2"/>
      <c r="J302" s="629"/>
      <c r="K302" s="629"/>
      <c r="L302" s="629"/>
      <c r="M302" s="629"/>
      <c r="N302" s="629"/>
      <c r="O302" s="629"/>
      <c r="P302" s="629"/>
      <c r="Q302" s="2"/>
      <c r="R302" s="366"/>
      <c r="S302" s="366"/>
      <c r="T302" s="366"/>
      <c r="U302" s="366"/>
      <c r="V302" s="366"/>
      <c r="W302" s="366"/>
      <c r="X302" s="367"/>
      <c r="Y302" s="366"/>
      <c r="Z302" s="367"/>
      <c r="AA302" s="366"/>
      <c r="AB302" s="367"/>
      <c r="AC302" s="366"/>
      <c r="AD302" s="367"/>
      <c r="AE302" s="368"/>
    </row>
    <row r="303" spans="1:31" s="369" customFormat="1" x14ac:dyDescent="0.25">
      <c r="A303" s="2"/>
      <c r="B303" s="2"/>
      <c r="C303" s="2"/>
      <c r="D303" s="2"/>
      <c r="E303" s="2"/>
      <c r="F303" s="2"/>
      <c r="G303" s="2"/>
      <c r="H303" s="2"/>
      <c r="I303" s="2"/>
      <c r="J303" s="629"/>
      <c r="K303" s="629"/>
      <c r="L303" s="629"/>
      <c r="M303" s="629"/>
      <c r="N303" s="629"/>
      <c r="O303" s="629"/>
      <c r="P303" s="629"/>
      <c r="Q303" s="2"/>
      <c r="R303" s="366"/>
      <c r="S303" s="366"/>
      <c r="T303" s="366"/>
      <c r="U303" s="366"/>
      <c r="V303" s="366"/>
      <c r="W303" s="366"/>
      <c r="X303" s="367"/>
      <c r="Y303" s="366"/>
      <c r="Z303" s="367"/>
      <c r="AA303" s="366"/>
      <c r="AB303" s="367"/>
      <c r="AC303" s="366"/>
      <c r="AD303" s="367"/>
      <c r="AE303" s="368"/>
    </row>
    <row r="304" spans="1:31" s="369" customFormat="1" x14ac:dyDescent="0.25">
      <c r="A304" s="2"/>
      <c r="B304" s="2"/>
      <c r="C304" s="2"/>
      <c r="D304" s="2"/>
      <c r="E304" s="2"/>
      <c r="F304" s="2"/>
      <c r="G304" s="2"/>
      <c r="H304" s="2"/>
      <c r="I304" s="2"/>
      <c r="J304" s="629"/>
      <c r="K304" s="629"/>
      <c r="L304" s="629"/>
      <c r="M304" s="629"/>
      <c r="N304" s="629"/>
      <c r="O304" s="629"/>
      <c r="P304" s="629"/>
      <c r="Q304" s="2"/>
      <c r="R304" s="366"/>
      <c r="S304" s="366"/>
      <c r="T304" s="366"/>
      <c r="U304" s="366"/>
      <c r="V304" s="366"/>
      <c r="W304" s="366"/>
      <c r="X304" s="367"/>
      <c r="Y304" s="366"/>
      <c r="Z304" s="367"/>
      <c r="AA304" s="366"/>
      <c r="AB304" s="367"/>
      <c r="AC304" s="366"/>
      <c r="AD304" s="367"/>
      <c r="AE304" s="368"/>
    </row>
    <row r="305" spans="1:31" s="369" customFormat="1" x14ac:dyDescent="0.25">
      <c r="A305" s="2"/>
      <c r="B305" s="2"/>
      <c r="C305" s="2"/>
      <c r="D305" s="2"/>
      <c r="E305" s="2"/>
      <c r="F305" s="2"/>
      <c r="G305" s="2"/>
      <c r="H305" s="2"/>
      <c r="I305" s="2"/>
      <c r="J305" s="629"/>
      <c r="K305" s="629"/>
      <c r="L305" s="629"/>
      <c r="M305" s="629"/>
      <c r="N305" s="629"/>
      <c r="O305" s="629"/>
      <c r="P305" s="629"/>
      <c r="Q305" s="2"/>
      <c r="R305" s="366"/>
      <c r="S305" s="366"/>
      <c r="T305" s="366"/>
      <c r="U305" s="366"/>
      <c r="V305" s="366"/>
      <c r="W305" s="366"/>
      <c r="X305" s="367"/>
      <c r="Y305" s="366"/>
      <c r="Z305" s="367"/>
      <c r="AA305" s="366"/>
      <c r="AB305" s="367"/>
      <c r="AC305" s="366"/>
      <c r="AD305" s="367"/>
      <c r="AE305" s="368"/>
    </row>
    <row r="306" spans="1:31" s="369" customFormat="1" x14ac:dyDescent="0.25">
      <c r="A306" s="2"/>
      <c r="B306" s="2"/>
      <c r="C306" s="2"/>
      <c r="D306" s="2"/>
      <c r="E306" s="2"/>
      <c r="F306" s="2"/>
      <c r="G306" s="2"/>
      <c r="H306" s="2"/>
      <c r="I306" s="2"/>
      <c r="J306" s="629"/>
      <c r="K306" s="629"/>
      <c r="L306" s="629"/>
      <c r="M306" s="629"/>
      <c r="N306" s="629"/>
      <c r="O306" s="629"/>
      <c r="P306" s="629"/>
      <c r="Q306" s="2"/>
      <c r="R306" s="366"/>
      <c r="S306" s="366"/>
      <c r="T306" s="366"/>
      <c r="U306" s="366"/>
      <c r="V306" s="366"/>
      <c r="W306" s="366"/>
      <c r="X306" s="367"/>
      <c r="Y306" s="366"/>
      <c r="Z306" s="367"/>
      <c r="AA306" s="366"/>
      <c r="AB306" s="367"/>
      <c r="AC306" s="366"/>
      <c r="AD306" s="367"/>
      <c r="AE306" s="368"/>
    </row>
    <row r="307" spans="1:31" s="369" customFormat="1" x14ac:dyDescent="0.25">
      <c r="A307" s="2"/>
      <c r="B307" s="2"/>
      <c r="C307" s="2"/>
      <c r="D307" s="2"/>
      <c r="E307" s="2"/>
      <c r="F307" s="2"/>
      <c r="G307" s="2"/>
      <c r="H307" s="2"/>
      <c r="I307" s="2"/>
      <c r="J307" s="629"/>
      <c r="K307" s="629"/>
      <c r="L307" s="629"/>
      <c r="M307" s="629"/>
      <c r="N307" s="629"/>
      <c r="O307" s="629"/>
      <c r="P307" s="629"/>
      <c r="Q307" s="2"/>
      <c r="R307" s="366"/>
      <c r="S307" s="366"/>
      <c r="T307" s="366"/>
      <c r="U307" s="366"/>
      <c r="V307" s="366"/>
      <c r="W307" s="366"/>
      <c r="X307" s="367"/>
      <c r="Y307" s="366"/>
      <c r="Z307" s="367"/>
      <c r="AA307" s="366"/>
      <c r="AB307" s="367"/>
      <c r="AC307" s="366"/>
      <c r="AD307" s="367"/>
      <c r="AE307" s="368"/>
    </row>
    <row r="308" spans="1:31" s="369" customFormat="1" x14ac:dyDescent="0.25">
      <c r="A308" s="2"/>
      <c r="B308" s="2"/>
      <c r="C308" s="2"/>
      <c r="D308" s="2"/>
      <c r="E308" s="2"/>
      <c r="F308" s="2"/>
      <c r="G308" s="2"/>
      <c r="H308" s="2"/>
      <c r="I308" s="2"/>
      <c r="J308" s="629"/>
      <c r="K308" s="629"/>
      <c r="L308" s="629"/>
      <c r="M308" s="629"/>
      <c r="N308" s="629"/>
      <c r="O308" s="629"/>
      <c r="P308" s="629"/>
      <c r="Q308" s="2"/>
      <c r="R308" s="366"/>
      <c r="S308" s="366"/>
      <c r="T308" s="366"/>
      <c r="U308" s="366"/>
      <c r="V308" s="366"/>
      <c r="W308" s="366"/>
      <c r="X308" s="367"/>
      <c r="Y308" s="366"/>
      <c r="Z308" s="367"/>
      <c r="AA308" s="366"/>
      <c r="AB308" s="367"/>
      <c r="AC308" s="366"/>
      <c r="AD308" s="367"/>
      <c r="AE308" s="368"/>
    </row>
    <row r="309" spans="1:31" s="369" customFormat="1" x14ac:dyDescent="0.25">
      <c r="A309" s="2"/>
      <c r="B309" s="2"/>
      <c r="C309" s="2"/>
      <c r="D309" s="2"/>
      <c r="E309" s="2"/>
      <c r="F309" s="2"/>
      <c r="G309" s="2"/>
      <c r="H309" s="2"/>
      <c r="I309" s="2"/>
      <c r="J309" s="629"/>
      <c r="K309" s="629"/>
      <c r="L309" s="629"/>
      <c r="M309" s="629"/>
      <c r="N309" s="629"/>
      <c r="O309" s="629"/>
      <c r="P309" s="629"/>
      <c r="Q309" s="2"/>
      <c r="R309" s="366"/>
      <c r="S309" s="366"/>
      <c r="T309" s="366"/>
      <c r="U309" s="366"/>
      <c r="V309" s="366"/>
      <c r="W309" s="366"/>
      <c r="X309" s="367"/>
      <c r="Y309" s="366"/>
      <c r="Z309" s="367"/>
      <c r="AA309" s="366"/>
      <c r="AB309" s="367"/>
      <c r="AC309" s="366"/>
      <c r="AD309" s="367"/>
      <c r="AE309" s="368"/>
    </row>
    <row r="310" spans="1:31" s="369" customFormat="1" x14ac:dyDescent="0.25">
      <c r="A310" s="2"/>
      <c r="B310" s="2"/>
      <c r="C310" s="2"/>
      <c r="D310" s="2"/>
      <c r="E310" s="2"/>
      <c r="F310" s="2"/>
      <c r="G310" s="2"/>
      <c r="H310" s="2"/>
      <c r="I310" s="2"/>
      <c r="J310" s="629"/>
      <c r="K310" s="629"/>
      <c r="L310" s="629"/>
      <c r="M310" s="629"/>
      <c r="N310" s="629"/>
      <c r="O310" s="629"/>
      <c r="P310" s="629"/>
      <c r="Q310" s="2"/>
      <c r="R310" s="366"/>
      <c r="S310" s="366"/>
      <c r="T310" s="366"/>
      <c r="U310" s="366"/>
      <c r="V310" s="366"/>
      <c r="W310" s="366"/>
      <c r="X310" s="367"/>
      <c r="Y310" s="366"/>
      <c r="Z310" s="367"/>
      <c r="AA310" s="366"/>
      <c r="AB310" s="367"/>
      <c r="AC310" s="366"/>
      <c r="AD310" s="367"/>
      <c r="AE310" s="368"/>
    </row>
    <row r="311" spans="1:31" s="369" customFormat="1" x14ac:dyDescent="0.25">
      <c r="A311" s="2"/>
      <c r="B311" s="2"/>
      <c r="C311" s="2"/>
      <c r="D311" s="2"/>
      <c r="E311" s="2"/>
      <c r="F311" s="2"/>
      <c r="G311" s="2"/>
      <c r="H311" s="2"/>
      <c r="I311" s="2"/>
      <c r="J311" s="629"/>
      <c r="K311" s="629"/>
      <c r="L311" s="629"/>
      <c r="M311" s="629"/>
      <c r="N311" s="629"/>
      <c r="O311" s="629"/>
      <c r="P311" s="629"/>
      <c r="Q311" s="2"/>
      <c r="R311" s="366"/>
      <c r="S311" s="366"/>
      <c r="T311" s="366"/>
      <c r="U311" s="366"/>
      <c r="V311" s="366"/>
      <c r="W311" s="366"/>
      <c r="X311" s="367"/>
      <c r="Y311" s="366"/>
      <c r="Z311" s="367"/>
      <c r="AA311" s="366"/>
      <c r="AB311" s="367"/>
      <c r="AC311" s="366"/>
      <c r="AD311" s="367"/>
      <c r="AE311" s="368"/>
    </row>
    <row r="312" spans="1:31" s="369" customFormat="1" x14ac:dyDescent="0.25">
      <c r="A312" s="2"/>
      <c r="B312" s="2"/>
      <c r="C312" s="2"/>
      <c r="D312" s="2"/>
      <c r="E312" s="2"/>
      <c r="F312" s="2"/>
      <c r="G312" s="2"/>
      <c r="H312" s="2"/>
      <c r="I312" s="2"/>
      <c r="J312" s="629"/>
      <c r="K312" s="629"/>
      <c r="L312" s="629"/>
      <c r="M312" s="629"/>
      <c r="N312" s="629"/>
      <c r="O312" s="629"/>
      <c r="P312" s="629"/>
      <c r="Q312" s="2"/>
      <c r="R312" s="366"/>
      <c r="S312" s="366"/>
      <c r="T312" s="366"/>
      <c r="U312" s="366"/>
      <c r="V312" s="366"/>
      <c r="W312" s="366"/>
      <c r="X312" s="367"/>
      <c r="Y312" s="366"/>
      <c r="Z312" s="367"/>
      <c r="AA312" s="366"/>
      <c r="AB312" s="367"/>
      <c r="AC312" s="366"/>
      <c r="AD312" s="367"/>
      <c r="AE312" s="368"/>
    </row>
    <row r="313" spans="1:31" s="369" customFormat="1" x14ac:dyDescent="0.25">
      <c r="A313" s="2"/>
      <c r="B313" s="2"/>
      <c r="C313" s="2"/>
      <c r="D313" s="2"/>
      <c r="E313" s="2"/>
      <c r="F313" s="2"/>
      <c r="G313" s="2"/>
      <c r="H313" s="2"/>
      <c r="I313" s="2"/>
      <c r="J313" s="629"/>
      <c r="K313" s="629"/>
      <c r="L313" s="629"/>
      <c r="M313" s="629"/>
      <c r="N313" s="629"/>
      <c r="O313" s="629"/>
      <c r="P313" s="629"/>
      <c r="Q313" s="2"/>
      <c r="R313" s="366"/>
      <c r="S313" s="366"/>
      <c r="T313" s="366"/>
      <c r="U313" s="366"/>
      <c r="V313" s="366"/>
      <c r="W313" s="366"/>
      <c r="X313" s="367"/>
      <c r="Y313" s="366"/>
      <c r="Z313" s="367"/>
      <c r="AA313" s="366"/>
      <c r="AB313" s="367"/>
      <c r="AC313" s="366"/>
      <c r="AD313" s="367"/>
      <c r="AE313" s="368"/>
    </row>
    <row r="314" spans="1:31" s="369" customFormat="1" x14ac:dyDescent="0.25">
      <c r="A314" s="2"/>
      <c r="B314" s="2"/>
      <c r="C314" s="2"/>
      <c r="D314" s="2"/>
      <c r="E314" s="2"/>
      <c r="F314" s="2"/>
      <c r="G314" s="2"/>
      <c r="H314" s="2"/>
      <c r="I314" s="2"/>
      <c r="J314" s="629"/>
      <c r="K314" s="629"/>
      <c r="L314" s="629"/>
      <c r="M314" s="629"/>
      <c r="N314" s="629"/>
      <c r="O314" s="629"/>
      <c r="P314" s="629"/>
      <c r="Q314" s="2"/>
      <c r="R314" s="366"/>
      <c r="S314" s="366"/>
      <c r="T314" s="366"/>
      <c r="U314" s="366"/>
      <c r="V314" s="366"/>
      <c r="W314" s="366"/>
      <c r="X314" s="367"/>
      <c r="Y314" s="366"/>
      <c r="Z314" s="367"/>
      <c r="AA314" s="366"/>
      <c r="AB314" s="367"/>
      <c r="AC314" s="366"/>
      <c r="AD314" s="367"/>
      <c r="AE314" s="368"/>
    </row>
    <row r="315" spans="1:31" s="369" customFormat="1" x14ac:dyDescent="0.25">
      <c r="A315" s="2"/>
      <c r="B315" s="2"/>
      <c r="C315" s="2"/>
      <c r="D315" s="2"/>
      <c r="E315" s="2"/>
      <c r="F315" s="2"/>
      <c r="G315" s="2"/>
      <c r="H315" s="2"/>
      <c r="I315" s="2"/>
      <c r="J315" s="629"/>
      <c r="K315" s="629"/>
      <c r="L315" s="629"/>
      <c r="M315" s="629"/>
      <c r="N315" s="629"/>
      <c r="O315" s="629"/>
      <c r="P315" s="629"/>
      <c r="Q315" s="2"/>
      <c r="R315" s="366"/>
      <c r="S315" s="366"/>
      <c r="T315" s="366"/>
      <c r="U315" s="366"/>
      <c r="V315" s="366"/>
      <c r="W315" s="366"/>
      <c r="X315" s="367"/>
      <c r="Y315" s="366"/>
      <c r="Z315" s="367"/>
      <c r="AA315" s="366"/>
      <c r="AB315" s="367"/>
      <c r="AC315" s="366"/>
      <c r="AD315" s="367"/>
      <c r="AE315" s="368"/>
    </row>
    <row r="316" spans="1:31" s="369" customFormat="1" x14ac:dyDescent="0.25">
      <c r="A316" s="2"/>
      <c r="B316" s="2"/>
      <c r="C316" s="2"/>
      <c r="D316" s="2"/>
      <c r="E316" s="2"/>
      <c r="F316" s="2"/>
      <c r="G316" s="2"/>
      <c r="H316" s="2"/>
      <c r="I316" s="2"/>
      <c r="J316" s="629"/>
      <c r="K316" s="629"/>
      <c r="L316" s="629"/>
      <c r="M316" s="629"/>
      <c r="N316" s="629"/>
      <c r="O316" s="629"/>
      <c r="P316" s="629"/>
      <c r="Q316" s="2"/>
      <c r="R316" s="366"/>
      <c r="S316" s="366"/>
      <c r="T316" s="366"/>
      <c r="U316" s="366"/>
      <c r="V316" s="366"/>
      <c r="W316" s="366"/>
      <c r="X316" s="367"/>
      <c r="Y316" s="366"/>
      <c r="Z316" s="367"/>
      <c r="AA316" s="366"/>
      <c r="AB316" s="367"/>
      <c r="AC316" s="366"/>
      <c r="AD316" s="367"/>
      <c r="AE316" s="368"/>
    </row>
    <row r="317" spans="1:31" s="369" customFormat="1" x14ac:dyDescent="0.25">
      <c r="A317" s="2"/>
      <c r="B317" s="2"/>
      <c r="C317" s="2"/>
      <c r="D317" s="2"/>
      <c r="E317" s="2"/>
      <c r="F317" s="2"/>
      <c r="G317" s="2"/>
      <c r="H317" s="2"/>
      <c r="I317" s="2"/>
      <c r="J317" s="629"/>
      <c r="K317" s="629"/>
      <c r="L317" s="629"/>
      <c r="M317" s="629"/>
      <c r="N317" s="629"/>
      <c r="O317" s="629"/>
      <c r="P317" s="629"/>
      <c r="Q317" s="2"/>
      <c r="R317" s="366"/>
      <c r="S317" s="366"/>
      <c r="T317" s="366"/>
      <c r="U317" s="366"/>
      <c r="V317" s="366"/>
      <c r="W317" s="366"/>
      <c r="X317" s="367"/>
      <c r="Y317" s="366"/>
      <c r="Z317" s="367"/>
      <c r="AA317" s="366"/>
      <c r="AB317" s="367"/>
      <c r="AC317" s="366"/>
      <c r="AD317" s="367"/>
      <c r="AE317" s="368"/>
    </row>
    <row r="318" spans="1:31" s="369" customFormat="1" x14ac:dyDescent="0.25">
      <c r="A318" s="2"/>
      <c r="B318" s="2"/>
      <c r="C318" s="2"/>
      <c r="D318" s="2"/>
      <c r="E318" s="2"/>
      <c r="F318" s="2"/>
      <c r="G318" s="2"/>
      <c r="H318" s="2"/>
      <c r="I318" s="2"/>
      <c r="J318" s="629"/>
      <c r="K318" s="629"/>
      <c r="L318" s="629"/>
      <c r="M318" s="629"/>
      <c r="N318" s="629"/>
      <c r="O318" s="629"/>
      <c r="P318" s="629"/>
      <c r="Q318" s="2"/>
      <c r="R318" s="366"/>
      <c r="S318" s="366"/>
      <c r="T318" s="366"/>
      <c r="U318" s="366"/>
      <c r="V318" s="366"/>
      <c r="W318" s="366"/>
      <c r="X318" s="367"/>
      <c r="Y318" s="366"/>
      <c r="Z318" s="367"/>
      <c r="AA318" s="366"/>
      <c r="AB318" s="367"/>
      <c r="AC318" s="366"/>
      <c r="AD318" s="367"/>
      <c r="AE318" s="368"/>
    </row>
    <row r="319" spans="1:31" s="369" customFormat="1" x14ac:dyDescent="0.25">
      <c r="A319" s="2"/>
      <c r="B319" s="2"/>
      <c r="C319" s="2"/>
      <c r="D319" s="2"/>
      <c r="E319" s="2"/>
      <c r="F319" s="2"/>
      <c r="G319" s="2"/>
      <c r="H319" s="2"/>
      <c r="I319" s="2"/>
      <c r="J319" s="629"/>
      <c r="K319" s="629"/>
      <c r="L319" s="629"/>
      <c r="M319" s="629"/>
      <c r="N319" s="629"/>
      <c r="O319" s="629"/>
      <c r="P319" s="629"/>
      <c r="Q319" s="2"/>
      <c r="R319" s="366"/>
      <c r="S319" s="366"/>
      <c r="T319" s="366"/>
      <c r="U319" s="366"/>
      <c r="V319" s="366"/>
      <c r="W319" s="366"/>
      <c r="X319" s="367"/>
      <c r="Y319" s="366"/>
      <c r="Z319" s="367"/>
      <c r="AA319" s="366"/>
      <c r="AB319" s="367"/>
      <c r="AC319" s="366"/>
      <c r="AD319" s="367"/>
      <c r="AE319" s="368"/>
    </row>
    <row r="320" spans="1:31" s="369" customFormat="1" x14ac:dyDescent="0.25">
      <c r="A320" s="2"/>
      <c r="B320" s="2"/>
      <c r="C320" s="2"/>
      <c r="D320" s="2"/>
      <c r="E320" s="2"/>
      <c r="F320" s="2"/>
      <c r="G320" s="2"/>
      <c r="H320" s="2"/>
      <c r="I320" s="2"/>
      <c r="J320" s="629"/>
      <c r="K320" s="629"/>
      <c r="L320" s="629"/>
      <c r="M320" s="629"/>
      <c r="N320" s="629"/>
      <c r="O320" s="629"/>
      <c r="P320" s="629"/>
      <c r="Q320" s="2"/>
      <c r="R320" s="366"/>
      <c r="S320" s="366"/>
      <c r="T320" s="366"/>
      <c r="U320" s="366"/>
      <c r="V320" s="366"/>
      <c r="W320" s="366"/>
      <c r="X320" s="367"/>
      <c r="Y320" s="366"/>
      <c r="Z320" s="367"/>
      <c r="AA320" s="366"/>
      <c r="AB320" s="367"/>
      <c r="AC320" s="366"/>
      <c r="AD320" s="367"/>
      <c r="AE320" s="368"/>
    </row>
    <row r="321" spans="1:31" s="369" customFormat="1" x14ac:dyDescent="0.25">
      <c r="A321" s="2"/>
      <c r="B321" s="2"/>
      <c r="C321" s="2"/>
      <c r="D321" s="2"/>
      <c r="E321" s="2"/>
      <c r="F321" s="2"/>
      <c r="G321" s="2"/>
      <c r="H321" s="2"/>
      <c r="I321" s="2"/>
      <c r="J321" s="629"/>
      <c r="K321" s="629"/>
      <c r="L321" s="629"/>
      <c r="M321" s="629"/>
      <c r="N321" s="629"/>
      <c r="O321" s="629"/>
      <c r="P321" s="629"/>
      <c r="Q321" s="2"/>
      <c r="R321" s="366"/>
      <c r="S321" s="366"/>
      <c r="T321" s="366"/>
      <c r="U321" s="366"/>
      <c r="V321" s="366"/>
      <c r="W321" s="366"/>
      <c r="X321" s="367"/>
      <c r="Y321" s="366"/>
      <c r="Z321" s="367"/>
      <c r="AA321" s="366"/>
      <c r="AB321" s="367"/>
      <c r="AC321" s="366"/>
      <c r="AD321" s="367"/>
      <c r="AE321" s="368"/>
    </row>
    <row r="322" spans="1:31" s="369" customFormat="1" x14ac:dyDescent="0.25">
      <c r="A322" s="2"/>
      <c r="B322" s="2"/>
      <c r="C322" s="2"/>
      <c r="D322" s="2"/>
      <c r="E322" s="2"/>
      <c r="F322" s="2"/>
      <c r="G322" s="2"/>
      <c r="H322" s="2"/>
      <c r="I322" s="2"/>
      <c r="J322" s="629"/>
      <c r="K322" s="629"/>
      <c r="L322" s="629"/>
      <c r="M322" s="629"/>
      <c r="N322" s="629"/>
      <c r="O322" s="629"/>
      <c r="P322" s="629"/>
      <c r="Q322" s="2"/>
      <c r="R322" s="366"/>
      <c r="S322" s="366"/>
      <c r="T322" s="366"/>
      <c r="U322" s="366"/>
      <c r="V322" s="366"/>
      <c r="W322" s="366"/>
      <c r="X322" s="367"/>
      <c r="Y322" s="366"/>
      <c r="Z322" s="367"/>
      <c r="AA322" s="366"/>
      <c r="AB322" s="367"/>
      <c r="AC322" s="366"/>
      <c r="AD322" s="367"/>
      <c r="AE322" s="368"/>
    </row>
    <row r="323" spans="1:31" s="369" customFormat="1" x14ac:dyDescent="0.25">
      <c r="A323" s="2"/>
      <c r="B323" s="2"/>
      <c r="C323" s="2"/>
      <c r="D323" s="2"/>
      <c r="E323" s="2"/>
      <c r="F323" s="2"/>
      <c r="G323" s="2"/>
      <c r="H323" s="2"/>
      <c r="I323" s="2"/>
      <c r="J323" s="629"/>
      <c r="K323" s="629"/>
      <c r="L323" s="629"/>
      <c r="M323" s="629"/>
      <c r="N323" s="629"/>
      <c r="O323" s="629"/>
      <c r="P323" s="629"/>
      <c r="Q323" s="2"/>
      <c r="R323" s="366"/>
      <c r="S323" s="366"/>
      <c r="T323" s="366"/>
      <c r="U323" s="366"/>
      <c r="V323" s="366"/>
      <c r="W323" s="366"/>
      <c r="X323" s="367"/>
      <c r="Y323" s="366"/>
      <c r="Z323" s="367"/>
      <c r="AA323" s="366"/>
      <c r="AB323" s="367"/>
      <c r="AC323" s="366"/>
      <c r="AD323" s="367"/>
      <c r="AE323" s="368"/>
    </row>
    <row r="324" spans="1:31" s="369" customFormat="1" x14ac:dyDescent="0.25">
      <c r="A324" s="2"/>
      <c r="B324" s="2"/>
      <c r="C324" s="2"/>
      <c r="D324" s="2"/>
      <c r="E324" s="2"/>
      <c r="F324" s="2"/>
      <c r="G324" s="2"/>
      <c r="H324" s="2"/>
      <c r="I324" s="2"/>
      <c r="J324" s="629"/>
      <c r="K324" s="629"/>
      <c r="L324" s="629"/>
      <c r="M324" s="629"/>
      <c r="N324" s="629"/>
      <c r="O324" s="629"/>
      <c r="P324" s="629"/>
      <c r="Q324" s="2"/>
      <c r="R324" s="366"/>
      <c r="S324" s="366"/>
      <c r="T324" s="366"/>
      <c r="U324" s="366"/>
      <c r="V324" s="366"/>
      <c r="W324" s="366"/>
      <c r="X324" s="367"/>
      <c r="Y324" s="366"/>
      <c r="Z324" s="367"/>
      <c r="AA324" s="366"/>
      <c r="AB324" s="367"/>
      <c r="AC324" s="366"/>
      <c r="AD324" s="367"/>
      <c r="AE324" s="368"/>
    </row>
    <row r="325" spans="1:31" s="369" customFormat="1" x14ac:dyDescent="0.25">
      <c r="A325" s="2"/>
      <c r="B325" s="2"/>
      <c r="C325" s="2"/>
      <c r="D325" s="2"/>
      <c r="E325" s="2"/>
      <c r="F325" s="2"/>
      <c r="G325" s="2"/>
      <c r="H325" s="2"/>
      <c r="I325" s="2"/>
      <c r="J325" s="629"/>
      <c r="K325" s="629"/>
      <c r="L325" s="629"/>
      <c r="M325" s="629"/>
      <c r="N325" s="629"/>
      <c r="O325" s="629"/>
      <c r="P325" s="629"/>
      <c r="Q325" s="2"/>
      <c r="R325" s="366"/>
      <c r="S325" s="366"/>
      <c r="T325" s="366"/>
      <c r="U325" s="366"/>
      <c r="V325" s="366"/>
      <c r="W325" s="366"/>
      <c r="X325" s="367"/>
      <c r="Y325" s="366"/>
      <c r="Z325" s="367"/>
      <c r="AA325" s="366"/>
      <c r="AB325" s="367"/>
      <c r="AC325" s="366"/>
      <c r="AD325" s="367"/>
      <c r="AE325" s="368"/>
    </row>
    <row r="326" spans="1:31" s="369" customFormat="1" x14ac:dyDescent="0.25">
      <c r="A326" s="2"/>
      <c r="B326" s="2"/>
      <c r="C326" s="2"/>
      <c r="D326" s="2"/>
      <c r="E326" s="2"/>
      <c r="F326" s="2"/>
      <c r="G326" s="2"/>
      <c r="H326" s="2"/>
      <c r="I326" s="2"/>
      <c r="J326" s="629"/>
      <c r="K326" s="629"/>
      <c r="L326" s="629"/>
      <c r="M326" s="629"/>
      <c r="N326" s="629"/>
      <c r="O326" s="629"/>
      <c r="P326" s="629"/>
      <c r="Q326" s="2"/>
      <c r="R326" s="366"/>
      <c r="S326" s="366"/>
      <c r="T326" s="366"/>
      <c r="U326" s="366"/>
      <c r="V326" s="366"/>
      <c r="W326" s="366"/>
      <c r="X326" s="367"/>
      <c r="Y326" s="366"/>
      <c r="Z326" s="367"/>
      <c r="AA326" s="366"/>
      <c r="AB326" s="367"/>
      <c r="AC326" s="366"/>
      <c r="AD326" s="367"/>
      <c r="AE326" s="368"/>
    </row>
    <row r="327" spans="1:31" s="369" customFormat="1" x14ac:dyDescent="0.25">
      <c r="A327" s="2"/>
      <c r="B327" s="2"/>
      <c r="C327" s="2"/>
      <c r="D327" s="2"/>
      <c r="E327" s="2"/>
      <c r="F327" s="2"/>
      <c r="G327" s="2"/>
      <c r="H327" s="2"/>
      <c r="I327" s="2"/>
      <c r="J327" s="629"/>
      <c r="K327" s="629"/>
      <c r="L327" s="629"/>
      <c r="M327" s="629"/>
      <c r="N327" s="629"/>
      <c r="O327" s="629"/>
      <c r="P327" s="629"/>
      <c r="Q327" s="2"/>
      <c r="R327" s="366"/>
      <c r="S327" s="366"/>
      <c r="T327" s="366"/>
      <c r="U327" s="366"/>
      <c r="V327" s="366"/>
      <c r="W327" s="366"/>
      <c r="X327" s="367"/>
      <c r="Y327" s="366"/>
      <c r="Z327" s="367"/>
      <c r="AA327" s="366"/>
      <c r="AB327" s="367"/>
      <c r="AC327" s="366"/>
      <c r="AD327" s="367"/>
      <c r="AE327" s="368"/>
    </row>
    <row r="328" spans="1:31" s="369" customFormat="1" x14ac:dyDescent="0.25">
      <c r="A328" s="2"/>
      <c r="B328" s="2"/>
      <c r="C328" s="2"/>
      <c r="D328" s="2"/>
      <c r="E328" s="2"/>
      <c r="F328" s="2"/>
      <c r="G328" s="2"/>
      <c r="H328" s="2"/>
      <c r="I328" s="2"/>
      <c r="J328" s="629"/>
      <c r="K328" s="629"/>
      <c r="L328" s="629"/>
      <c r="M328" s="629"/>
      <c r="N328" s="629"/>
      <c r="O328" s="629"/>
      <c r="P328" s="629"/>
      <c r="Q328" s="2"/>
      <c r="R328" s="366"/>
      <c r="S328" s="366"/>
      <c r="T328" s="366"/>
      <c r="U328" s="366"/>
      <c r="V328" s="366"/>
      <c r="W328" s="366"/>
      <c r="X328" s="367"/>
      <c r="Y328" s="366"/>
      <c r="Z328" s="367"/>
      <c r="AA328" s="366"/>
      <c r="AB328" s="367"/>
      <c r="AC328" s="366"/>
      <c r="AD328" s="367"/>
      <c r="AE328" s="368"/>
    </row>
    <row r="329" spans="1:31" s="369" customFormat="1" x14ac:dyDescent="0.25">
      <c r="A329" s="2"/>
      <c r="B329" s="2"/>
      <c r="C329" s="2"/>
      <c r="D329" s="2"/>
      <c r="E329" s="2"/>
      <c r="F329" s="2"/>
      <c r="G329" s="2"/>
      <c r="H329" s="2"/>
      <c r="I329" s="2"/>
      <c r="J329" s="629"/>
      <c r="K329" s="629"/>
      <c r="L329" s="629"/>
      <c r="M329" s="629"/>
      <c r="N329" s="629"/>
      <c r="O329" s="629"/>
      <c r="P329" s="629"/>
      <c r="Q329" s="2"/>
      <c r="R329" s="366"/>
      <c r="S329" s="366"/>
      <c r="T329" s="366"/>
      <c r="U329" s="366"/>
      <c r="V329" s="366"/>
      <c r="W329" s="366"/>
      <c r="X329" s="367"/>
      <c r="Y329" s="366"/>
      <c r="Z329" s="367"/>
      <c r="AA329" s="366"/>
      <c r="AB329" s="367"/>
      <c r="AC329" s="366"/>
      <c r="AD329" s="367"/>
      <c r="AE329" s="368"/>
    </row>
    <row r="330" spans="1:31" s="369" customFormat="1" x14ac:dyDescent="0.25">
      <c r="A330" s="2"/>
      <c r="B330" s="2"/>
      <c r="C330" s="2"/>
      <c r="D330" s="2"/>
      <c r="E330" s="2"/>
      <c r="F330" s="2"/>
      <c r="G330" s="2"/>
      <c r="H330" s="2"/>
      <c r="I330" s="2"/>
      <c r="J330" s="629"/>
      <c r="K330" s="629"/>
      <c r="L330" s="629"/>
      <c r="M330" s="629"/>
      <c r="N330" s="629"/>
      <c r="O330" s="629"/>
      <c r="P330" s="629"/>
      <c r="Q330" s="2"/>
      <c r="R330" s="366"/>
      <c r="S330" s="366"/>
      <c r="T330" s="366"/>
      <c r="U330" s="366"/>
      <c r="V330" s="366"/>
      <c r="W330" s="366"/>
      <c r="X330" s="367"/>
      <c r="Y330" s="366"/>
      <c r="Z330" s="367"/>
      <c r="AA330" s="366"/>
      <c r="AB330" s="367"/>
      <c r="AC330" s="366"/>
      <c r="AD330" s="367"/>
      <c r="AE330" s="368"/>
    </row>
    <row r="331" spans="1:31" s="369" customFormat="1" x14ac:dyDescent="0.25">
      <c r="A331" s="2"/>
      <c r="B331" s="2"/>
      <c r="C331" s="2"/>
      <c r="D331" s="2"/>
      <c r="E331" s="2"/>
      <c r="F331" s="2"/>
      <c r="G331" s="2"/>
      <c r="H331" s="2"/>
      <c r="I331" s="2"/>
      <c r="J331" s="629"/>
      <c r="K331" s="629"/>
      <c r="L331" s="629"/>
      <c r="M331" s="629"/>
      <c r="N331" s="629"/>
      <c r="O331" s="629"/>
      <c r="P331" s="629"/>
      <c r="Q331" s="2"/>
      <c r="R331" s="366"/>
      <c r="S331" s="366"/>
      <c r="T331" s="366"/>
      <c r="U331" s="366"/>
      <c r="V331" s="366"/>
      <c r="W331" s="366"/>
      <c r="X331" s="367"/>
      <c r="Y331" s="366"/>
      <c r="Z331" s="367"/>
      <c r="AA331" s="366"/>
      <c r="AB331" s="367"/>
      <c r="AC331" s="366"/>
      <c r="AD331" s="367"/>
      <c r="AE331" s="368"/>
    </row>
    <row r="332" spans="1:31" s="369" customFormat="1" x14ac:dyDescent="0.25">
      <c r="A332" s="2"/>
      <c r="B332" s="2"/>
      <c r="C332" s="2"/>
      <c r="D332" s="2"/>
      <c r="E332" s="2"/>
      <c r="F332" s="2"/>
      <c r="G332" s="2"/>
      <c r="H332" s="2"/>
      <c r="I332" s="2"/>
      <c r="J332" s="629"/>
      <c r="K332" s="629"/>
      <c r="L332" s="629"/>
      <c r="M332" s="629"/>
      <c r="N332" s="629"/>
      <c r="O332" s="629"/>
      <c r="P332" s="629"/>
      <c r="Q332" s="2"/>
      <c r="R332" s="366"/>
      <c r="S332" s="366"/>
      <c r="T332" s="366"/>
      <c r="U332" s="366"/>
      <c r="V332" s="366"/>
      <c r="W332" s="366"/>
      <c r="X332" s="367"/>
      <c r="Y332" s="366"/>
      <c r="Z332" s="367"/>
      <c r="AA332" s="366"/>
      <c r="AB332" s="367"/>
      <c r="AC332" s="366"/>
      <c r="AD332" s="367"/>
      <c r="AE332" s="368"/>
    </row>
    <row r="333" spans="1:31" s="369" customFormat="1" x14ac:dyDescent="0.25">
      <c r="A333" s="2"/>
      <c r="B333" s="2"/>
      <c r="C333" s="2"/>
      <c r="D333" s="2"/>
      <c r="E333" s="2"/>
      <c r="F333" s="2"/>
      <c r="G333" s="2"/>
      <c r="H333" s="2"/>
      <c r="I333" s="2"/>
      <c r="J333" s="629"/>
      <c r="K333" s="629"/>
      <c r="L333" s="629"/>
      <c r="M333" s="629"/>
      <c r="N333" s="629"/>
      <c r="O333" s="629"/>
      <c r="P333" s="629"/>
      <c r="Q333" s="2"/>
      <c r="R333" s="366"/>
      <c r="S333" s="366"/>
      <c r="T333" s="366"/>
      <c r="U333" s="366"/>
      <c r="V333" s="366"/>
      <c r="W333" s="366"/>
      <c r="X333" s="367"/>
      <c r="Y333" s="366"/>
      <c r="Z333" s="367"/>
      <c r="AA333" s="366"/>
      <c r="AB333" s="367"/>
      <c r="AC333" s="366"/>
      <c r="AD333" s="367"/>
      <c r="AE333" s="368"/>
    </row>
    <row r="334" spans="1:31" s="369" customFormat="1" x14ac:dyDescent="0.25">
      <c r="A334" s="2"/>
      <c r="B334" s="2"/>
      <c r="C334" s="2"/>
      <c r="D334" s="2"/>
      <c r="E334" s="2"/>
      <c r="F334" s="2"/>
      <c r="G334" s="2"/>
      <c r="H334" s="2"/>
      <c r="I334" s="2"/>
      <c r="J334" s="629"/>
      <c r="K334" s="629"/>
      <c r="L334" s="629"/>
      <c r="M334" s="629"/>
      <c r="N334" s="629"/>
      <c r="O334" s="629"/>
      <c r="P334" s="629"/>
      <c r="Q334" s="2"/>
      <c r="R334" s="366"/>
      <c r="S334" s="366"/>
      <c r="T334" s="366"/>
      <c r="U334" s="366"/>
      <c r="V334" s="366"/>
      <c r="W334" s="366"/>
      <c r="X334" s="367"/>
      <c r="Y334" s="366"/>
      <c r="Z334" s="367"/>
      <c r="AA334" s="366"/>
      <c r="AB334" s="367"/>
      <c r="AC334" s="366"/>
      <c r="AD334" s="367"/>
      <c r="AE334" s="368"/>
    </row>
    <row r="335" spans="1:31" s="369" customFormat="1" x14ac:dyDescent="0.25">
      <c r="A335" s="2"/>
      <c r="B335" s="2"/>
      <c r="C335" s="2"/>
      <c r="D335" s="2"/>
      <c r="E335" s="2"/>
      <c r="F335" s="2"/>
      <c r="G335" s="2"/>
      <c r="H335" s="2"/>
      <c r="I335" s="2"/>
      <c r="J335" s="629"/>
      <c r="K335" s="629"/>
      <c r="L335" s="629"/>
      <c r="M335" s="629"/>
      <c r="N335" s="629"/>
      <c r="O335" s="629"/>
      <c r="P335" s="629"/>
      <c r="Q335" s="2"/>
      <c r="R335" s="366"/>
      <c r="S335" s="366"/>
      <c r="T335" s="366"/>
      <c r="U335" s="366"/>
      <c r="V335" s="366"/>
      <c r="W335" s="366"/>
      <c r="X335" s="367"/>
      <c r="Y335" s="366"/>
      <c r="Z335" s="367"/>
      <c r="AA335" s="366"/>
      <c r="AB335" s="367"/>
      <c r="AC335" s="366"/>
      <c r="AD335" s="367"/>
      <c r="AE335" s="368"/>
    </row>
    <row r="336" spans="1:31" s="369" customFormat="1" x14ac:dyDescent="0.25">
      <c r="A336" s="2"/>
      <c r="B336" s="2"/>
      <c r="C336" s="2"/>
      <c r="D336" s="2"/>
      <c r="E336" s="2"/>
      <c r="F336" s="2"/>
      <c r="G336" s="2"/>
      <c r="H336" s="2"/>
      <c r="I336" s="2"/>
      <c r="J336" s="629"/>
      <c r="K336" s="629"/>
      <c r="L336" s="629"/>
      <c r="M336" s="629"/>
      <c r="N336" s="629"/>
      <c r="O336" s="629"/>
      <c r="P336" s="629"/>
      <c r="Q336" s="2"/>
      <c r="R336" s="366"/>
      <c r="S336" s="366"/>
      <c r="T336" s="366"/>
      <c r="U336" s="366"/>
      <c r="V336" s="366"/>
      <c r="W336" s="366"/>
      <c r="X336" s="367"/>
      <c r="Y336" s="366"/>
      <c r="Z336" s="367"/>
      <c r="AA336" s="366"/>
      <c r="AB336" s="367"/>
      <c r="AC336" s="366"/>
      <c r="AD336" s="367"/>
      <c r="AE336" s="368"/>
    </row>
    <row r="337" spans="1:31" s="369" customFormat="1" x14ac:dyDescent="0.25">
      <c r="A337" s="2"/>
      <c r="B337" s="2"/>
      <c r="C337" s="2"/>
      <c r="D337" s="2"/>
      <c r="E337" s="2"/>
      <c r="F337" s="2"/>
      <c r="G337" s="2"/>
      <c r="H337" s="2"/>
      <c r="I337" s="2"/>
      <c r="J337" s="629"/>
      <c r="K337" s="629"/>
      <c r="L337" s="629"/>
      <c r="M337" s="629"/>
      <c r="N337" s="629"/>
      <c r="O337" s="629"/>
      <c r="P337" s="629"/>
      <c r="Q337" s="2"/>
      <c r="R337" s="366"/>
      <c r="S337" s="366"/>
      <c r="T337" s="366"/>
      <c r="U337" s="366"/>
      <c r="V337" s="366"/>
      <c r="W337" s="366"/>
      <c r="X337" s="367"/>
      <c r="Y337" s="366"/>
      <c r="Z337" s="367"/>
      <c r="AA337" s="366"/>
      <c r="AB337" s="367"/>
      <c r="AC337" s="366"/>
      <c r="AD337" s="367"/>
      <c r="AE337" s="368"/>
    </row>
    <row r="338" spans="1:31" s="369" customFormat="1" x14ac:dyDescent="0.25">
      <c r="A338" s="2"/>
      <c r="B338" s="2"/>
      <c r="C338" s="2"/>
      <c r="D338" s="2"/>
      <c r="E338" s="2"/>
      <c r="F338" s="2"/>
      <c r="G338" s="2"/>
      <c r="H338" s="2"/>
      <c r="I338" s="2"/>
      <c r="J338" s="629"/>
      <c r="K338" s="629"/>
      <c r="L338" s="629"/>
      <c r="M338" s="629"/>
      <c r="N338" s="629"/>
      <c r="O338" s="629"/>
      <c r="P338" s="629"/>
      <c r="Q338" s="2"/>
      <c r="R338" s="366"/>
      <c r="S338" s="366"/>
      <c r="T338" s="366"/>
      <c r="U338" s="366"/>
      <c r="V338" s="366"/>
      <c r="W338" s="366"/>
      <c r="X338" s="367"/>
      <c r="Y338" s="366"/>
      <c r="Z338" s="367"/>
      <c r="AA338" s="366"/>
      <c r="AB338" s="367"/>
      <c r="AC338" s="366"/>
      <c r="AD338" s="367"/>
      <c r="AE338" s="368"/>
    </row>
    <row r="339" spans="1:31" s="369" customFormat="1" x14ac:dyDescent="0.25">
      <c r="A339" s="2"/>
      <c r="B339" s="2"/>
      <c r="C339" s="2"/>
      <c r="D339" s="2"/>
      <c r="E339" s="2"/>
      <c r="F339" s="2"/>
      <c r="G339" s="2"/>
      <c r="H339" s="2"/>
      <c r="I339" s="2"/>
      <c r="J339" s="629"/>
      <c r="K339" s="629"/>
      <c r="L339" s="629"/>
      <c r="M339" s="629"/>
      <c r="N339" s="629"/>
      <c r="O339" s="629"/>
      <c r="P339" s="629"/>
      <c r="Q339" s="2"/>
      <c r="R339" s="366"/>
      <c r="S339" s="366"/>
      <c r="T339" s="366"/>
      <c r="U339" s="366"/>
      <c r="V339" s="366"/>
      <c r="W339" s="366"/>
      <c r="X339" s="367"/>
      <c r="Y339" s="366"/>
      <c r="Z339" s="367"/>
      <c r="AA339" s="366"/>
      <c r="AB339" s="367"/>
      <c r="AC339" s="366"/>
      <c r="AD339" s="367"/>
      <c r="AE339" s="368"/>
    </row>
    <row r="340" spans="1:31" s="369" customFormat="1" x14ac:dyDescent="0.25">
      <c r="A340" s="2"/>
      <c r="B340" s="2"/>
      <c r="C340" s="2"/>
      <c r="D340" s="2"/>
      <c r="E340" s="2"/>
      <c r="F340" s="2"/>
      <c r="G340" s="2"/>
      <c r="H340" s="2"/>
      <c r="I340" s="2"/>
      <c r="J340" s="629"/>
      <c r="K340" s="629"/>
      <c r="L340" s="629"/>
      <c r="M340" s="629"/>
      <c r="N340" s="629"/>
      <c r="O340" s="629"/>
      <c r="P340" s="629"/>
      <c r="Q340" s="2"/>
      <c r="R340" s="366"/>
      <c r="S340" s="366"/>
      <c r="T340" s="366"/>
      <c r="U340" s="366"/>
      <c r="V340" s="366"/>
      <c r="W340" s="366"/>
      <c r="X340" s="367"/>
      <c r="Y340" s="366"/>
      <c r="Z340" s="367"/>
      <c r="AA340" s="366"/>
      <c r="AB340" s="367"/>
      <c r="AC340" s="366"/>
      <c r="AD340" s="367"/>
      <c r="AE340" s="368"/>
    </row>
    <row r="341" spans="1:31" s="369" customFormat="1" x14ac:dyDescent="0.25">
      <c r="A341" s="2"/>
      <c r="B341" s="2"/>
      <c r="C341" s="2"/>
      <c r="D341" s="2"/>
      <c r="E341" s="2"/>
      <c r="F341" s="2"/>
      <c r="G341" s="2"/>
      <c r="H341" s="2"/>
      <c r="I341" s="2"/>
      <c r="J341" s="629"/>
      <c r="K341" s="629"/>
      <c r="L341" s="629"/>
      <c r="M341" s="629"/>
      <c r="N341" s="629"/>
      <c r="O341" s="629"/>
      <c r="P341" s="629"/>
      <c r="Q341" s="2"/>
      <c r="R341" s="366"/>
      <c r="S341" s="366"/>
      <c r="T341" s="366"/>
      <c r="U341" s="366"/>
      <c r="V341" s="366"/>
      <c r="W341" s="366"/>
      <c r="X341" s="367"/>
      <c r="Y341" s="366"/>
      <c r="Z341" s="367"/>
      <c r="AA341" s="366"/>
      <c r="AB341" s="367"/>
      <c r="AC341" s="366"/>
      <c r="AD341" s="367"/>
      <c r="AE341" s="368"/>
    </row>
    <row r="342" spans="1:31" s="369" customFormat="1" x14ac:dyDescent="0.25">
      <c r="A342" s="2"/>
      <c r="B342" s="2"/>
      <c r="C342" s="2"/>
      <c r="D342" s="2"/>
      <c r="E342" s="2"/>
      <c r="F342" s="2"/>
      <c r="G342" s="2"/>
      <c r="H342" s="2"/>
      <c r="I342" s="2"/>
      <c r="J342" s="629"/>
      <c r="K342" s="629"/>
      <c r="L342" s="629"/>
      <c r="M342" s="629"/>
      <c r="N342" s="629"/>
      <c r="O342" s="629"/>
      <c r="P342" s="629"/>
      <c r="Q342" s="2"/>
      <c r="R342" s="366"/>
      <c r="S342" s="366"/>
      <c r="T342" s="366"/>
      <c r="U342" s="366"/>
      <c r="V342" s="366"/>
      <c r="W342" s="366"/>
      <c r="X342" s="367"/>
      <c r="Y342" s="366"/>
      <c r="Z342" s="367"/>
      <c r="AA342" s="366"/>
      <c r="AB342" s="367"/>
      <c r="AC342" s="366"/>
      <c r="AD342" s="367"/>
      <c r="AE342" s="368"/>
    </row>
    <row r="343" spans="1:31" s="369" customFormat="1" x14ac:dyDescent="0.25">
      <c r="A343" s="2"/>
      <c r="B343" s="2"/>
      <c r="C343" s="2"/>
      <c r="D343" s="2"/>
      <c r="E343" s="2"/>
      <c r="F343" s="2"/>
      <c r="G343" s="2"/>
      <c r="H343" s="2"/>
      <c r="I343" s="2"/>
      <c r="J343" s="629"/>
      <c r="K343" s="629"/>
      <c r="L343" s="629"/>
      <c r="M343" s="629"/>
      <c r="N343" s="629"/>
      <c r="O343" s="629"/>
      <c r="P343" s="629"/>
      <c r="Q343" s="2"/>
      <c r="R343" s="366"/>
      <c r="S343" s="366"/>
      <c r="T343" s="366"/>
      <c r="U343" s="366"/>
      <c r="V343" s="366"/>
      <c r="W343" s="366"/>
      <c r="X343" s="367"/>
      <c r="Y343" s="366"/>
      <c r="Z343" s="367"/>
      <c r="AA343" s="366"/>
      <c r="AB343" s="367"/>
      <c r="AC343" s="366"/>
      <c r="AD343" s="367"/>
      <c r="AE343" s="368"/>
    </row>
    <row r="344" spans="1:31" s="369" customFormat="1" x14ac:dyDescent="0.25">
      <c r="A344" s="2"/>
      <c r="B344" s="2"/>
      <c r="C344" s="2"/>
      <c r="D344" s="2"/>
      <c r="E344" s="2"/>
      <c r="F344" s="2"/>
      <c r="G344" s="2"/>
      <c r="H344" s="2"/>
      <c r="I344" s="2"/>
      <c r="J344" s="629"/>
      <c r="K344" s="629"/>
      <c r="L344" s="629"/>
      <c r="M344" s="629"/>
      <c r="N344" s="629"/>
      <c r="O344" s="629"/>
      <c r="P344" s="629"/>
      <c r="Q344" s="2"/>
      <c r="R344" s="366"/>
      <c r="S344" s="366"/>
      <c r="T344" s="366"/>
      <c r="U344" s="366"/>
      <c r="V344" s="366"/>
      <c r="W344" s="366"/>
      <c r="X344" s="367"/>
      <c r="Y344" s="366"/>
      <c r="Z344" s="367"/>
      <c r="AA344" s="366"/>
      <c r="AB344" s="367"/>
      <c r="AC344" s="366"/>
      <c r="AD344" s="367"/>
      <c r="AE344" s="368"/>
    </row>
    <row r="345" spans="1:31" s="369" customFormat="1" x14ac:dyDescent="0.25">
      <c r="A345" s="2"/>
      <c r="B345" s="2"/>
      <c r="C345" s="2"/>
      <c r="D345" s="2"/>
      <c r="E345" s="2"/>
      <c r="F345" s="2"/>
      <c r="G345" s="2"/>
      <c r="H345" s="2"/>
      <c r="I345" s="2"/>
      <c r="J345" s="629"/>
      <c r="K345" s="629"/>
      <c r="L345" s="629"/>
      <c r="M345" s="629"/>
      <c r="N345" s="629"/>
      <c r="O345" s="629"/>
      <c r="P345" s="629"/>
      <c r="Q345" s="2"/>
      <c r="R345" s="366"/>
      <c r="S345" s="366"/>
      <c r="T345" s="366"/>
      <c r="U345" s="366"/>
      <c r="V345" s="366"/>
      <c r="W345" s="366"/>
      <c r="X345" s="367"/>
      <c r="Y345" s="366"/>
      <c r="Z345" s="367"/>
      <c r="AA345" s="366"/>
      <c r="AB345" s="367"/>
      <c r="AC345" s="366"/>
      <c r="AD345" s="367"/>
      <c r="AE345" s="368"/>
    </row>
    <row r="346" spans="1:31" s="369" customFormat="1" x14ac:dyDescent="0.25">
      <c r="A346" s="2"/>
      <c r="B346" s="2"/>
      <c r="C346" s="2"/>
      <c r="D346" s="2"/>
      <c r="E346" s="2"/>
      <c r="F346" s="2"/>
      <c r="G346" s="2"/>
      <c r="H346" s="2"/>
      <c r="I346" s="2"/>
      <c r="J346" s="629"/>
      <c r="K346" s="629"/>
      <c r="L346" s="629"/>
      <c r="M346" s="629"/>
      <c r="N346" s="629"/>
      <c r="O346" s="629"/>
      <c r="P346" s="629"/>
      <c r="Q346" s="2"/>
      <c r="R346" s="366"/>
      <c r="S346" s="366"/>
      <c r="T346" s="366"/>
      <c r="U346" s="366"/>
      <c r="V346" s="366"/>
      <c r="W346" s="366"/>
      <c r="X346" s="367"/>
      <c r="Y346" s="366"/>
      <c r="Z346" s="367"/>
      <c r="AA346" s="366"/>
      <c r="AB346" s="367"/>
      <c r="AC346" s="366"/>
      <c r="AD346" s="367"/>
      <c r="AE346" s="368"/>
    </row>
    <row r="347" spans="1:31" s="369" customFormat="1" x14ac:dyDescent="0.25">
      <c r="A347" s="2"/>
      <c r="B347" s="2"/>
      <c r="C347" s="2"/>
      <c r="D347" s="2"/>
      <c r="E347" s="2"/>
      <c r="F347" s="2"/>
      <c r="G347" s="2"/>
      <c r="H347" s="2"/>
      <c r="I347" s="2"/>
      <c r="J347" s="629"/>
      <c r="K347" s="629"/>
      <c r="L347" s="629"/>
      <c r="M347" s="629"/>
      <c r="N347" s="629"/>
      <c r="O347" s="629"/>
      <c r="P347" s="629"/>
      <c r="Q347" s="2"/>
      <c r="R347" s="366"/>
      <c r="S347" s="366"/>
      <c r="T347" s="366"/>
      <c r="U347" s="366"/>
      <c r="V347" s="366"/>
      <c r="W347" s="366"/>
      <c r="X347" s="367"/>
      <c r="Y347" s="366"/>
      <c r="Z347" s="367"/>
      <c r="AA347" s="366"/>
      <c r="AB347" s="367"/>
      <c r="AC347" s="366"/>
      <c r="AD347" s="367"/>
      <c r="AE347" s="368"/>
    </row>
    <row r="348" spans="1:31" s="369" customFormat="1" x14ac:dyDescent="0.25">
      <c r="A348" s="2"/>
      <c r="B348" s="2"/>
      <c r="C348" s="2"/>
      <c r="D348" s="2"/>
      <c r="E348" s="2"/>
      <c r="F348" s="2"/>
      <c r="G348" s="2"/>
      <c r="H348" s="2"/>
      <c r="I348" s="2"/>
      <c r="J348" s="629"/>
      <c r="K348" s="629"/>
      <c r="L348" s="629"/>
      <c r="M348" s="629"/>
      <c r="N348" s="629"/>
      <c r="O348" s="629"/>
      <c r="P348" s="629"/>
      <c r="Q348" s="2"/>
      <c r="R348" s="366"/>
      <c r="S348" s="366"/>
      <c r="T348" s="366"/>
      <c r="U348" s="366"/>
      <c r="V348" s="366"/>
      <c r="W348" s="366"/>
      <c r="X348" s="367"/>
      <c r="Y348" s="366"/>
      <c r="Z348" s="367"/>
      <c r="AA348" s="366"/>
      <c r="AB348" s="367"/>
      <c r="AC348" s="366"/>
      <c r="AD348" s="367"/>
      <c r="AE348" s="368"/>
    </row>
    <row r="349" spans="1:31" s="369" customFormat="1" x14ac:dyDescent="0.25">
      <c r="A349" s="2"/>
      <c r="B349" s="2"/>
      <c r="C349" s="2"/>
      <c r="D349" s="2"/>
      <c r="E349" s="2"/>
      <c r="F349" s="2"/>
      <c r="G349" s="2"/>
      <c r="H349" s="2"/>
      <c r="I349" s="2"/>
      <c r="J349" s="629"/>
      <c r="K349" s="629"/>
      <c r="L349" s="629"/>
      <c r="M349" s="629"/>
      <c r="N349" s="629"/>
      <c r="O349" s="629"/>
      <c r="P349" s="629"/>
      <c r="Q349" s="2"/>
      <c r="R349" s="366"/>
      <c r="S349" s="366"/>
      <c r="T349" s="366"/>
      <c r="U349" s="366"/>
      <c r="V349" s="366"/>
      <c r="W349" s="366"/>
      <c r="X349" s="367"/>
      <c r="Y349" s="366"/>
      <c r="Z349" s="367"/>
      <c r="AA349" s="366"/>
      <c r="AB349" s="367"/>
      <c r="AC349" s="366"/>
      <c r="AD349" s="367"/>
      <c r="AE349" s="368"/>
    </row>
    <row r="350" spans="1:31" s="369" customFormat="1" x14ac:dyDescent="0.25">
      <c r="A350" s="2"/>
      <c r="B350" s="2"/>
      <c r="C350" s="2"/>
      <c r="D350" s="2"/>
      <c r="E350" s="2"/>
      <c r="F350" s="2"/>
      <c r="G350" s="2"/>
      <c r="H350" s="2"/>
      <c r="I350" s="2"/>
      <c r="J350" s="629"/>
      <c r="K350" s="629"/>
      <c r="L350" s="629"/>
      <c r="M350" s="629"/>
      <c r="N350" s="629"/>
      <c r="O350" s="629"/>
      <c r="P350" s="629"/>
      <c r="Q350" s="2"/>
      <c r="R350" s="366"/>
      <c r="S350" s="366"/>
      <c r="T350" s="366"/>
      <c r="U350" s="366"/>
      <c r="V350" s="366"/>
      <c r="W350" s="366"/>
      <c r="X350" s="367"/>
      <c r="Y350" s="366"/>
      <c r="Z350" s="367"/>
      <c r="AA350" s="366"/>
      <c r="AB350" s="367"/>
      <c r="AC350" s="366"/>
      <c r="AD350" s="367"/>
      <c r="AE350" s="368"/>
    </row>
    <row r="351" spans="1:31" s="369" customFormat="1" x14ac:dyDescent="0.25">
      <c r="A351" s="2"/>
      <c r="B351" s="2"/>
      <c r="C351" s="2"/>
      <c r="D351" s="2"/>
      <c r="E351" s="2"/>
      <c r="F351" s="2"/>
      <c r="G351" s="2"/>
      <c r="H351" s="2"/>
      <c r="I351" s="2"/>
      <c r="J351" s="629"/>
      <c r="K351" s="629"/>
      <c r="L351" s="629"/>
      <c r="M351" s="629"/>
      <c r="N351" s="629"/>
      <c r="O351" s="629"/>
      <c r="P351" s="629"/>
      <c r="Q351" s="2"/>
      <c r="R351" s="366"/>
      <c r="S351" s="366"/>
      <c r="T351" s="366"/>
      <c r="U351" s="366"/>
      <c r="V351" s="366"/>
      <c r="W351" s="366"/>
      <c r="X351" s="367"/>
      <c r="Y351" s="366"/>
      <c r="Z351" s="367"/>
      <c r="AA351" s="366"/>
      <c r="AB351" s="367"/>
      <c r="AC351" s="366"/>
      <c r="AD351" s="367"/>
      <c r="AE351" s="368"/>
    </row>
    <row r="352" spans="1:31" s="369" customFormat="1" x14ac:dyDescent="0.25">
      <c r="A352" s="2"/>
      <c r="B352" s="2"/>
      <c r="C352" s="2"/>
      <c r="D352" s="2"/>
      <c r="E352" s="2"/>
      <c r="F352" s="2"/>
      <c r="G352" s="2"/>
      <c r="H352" s="2"/>
      <c r="I352" s="2"/>
      <c r="J352" s="629"/>
      <c r="K352" s="629"/>
      <c r="L352" s="629"/>
      <c r="M352" s="629"/>
      <c r="N352" s="629"/>
      <c r="O352" s="629"/>
      <c r="P352" s="629"/>
      <c r="Q352" s="2"/>
      <c r="R352" s="366"/>
      <c r="S352" s="366"/>
      <c r="T352" s="366"/>
      <c r="U352" s="366"/>
      <c r="V352" s="366"/>
      <c r="W352" s="366"/>
      <c r="X352" s="367"/>
      <c r="Y352" s="366"/>
      <c r="Z352" s="367"/>
      <c r="AA352" s="366"/>
      <c r="AB352" s="367"/>
      <c r="AC352" s="366"/>
      <c r="AD352" s="367"/>
      <c r="AE352" s="368"/>
    </row>
    <row r="353" spans="1:31" s="369" customFormat="1" x14ac:dyDescent="0.25">
      <c r="A353" s="2"/>
      <c r="B353" s="2"/>
      <c r="C353" s="2"/>
      <c r="D353" s="2"/>
      <c r="E353" s="2"/>
      <c r="F353" s="2"/>
      <c r="G353" s="2"/>
      <c r="H353" s="2"/>
      <c r="I353" s="2"/>
      <c r="J353" s="629"/>
      <c r="K353" s="629"/>
      <c r="L353" s="629"/>
      <c r="M353" s="629"/>
      <c r="N353" s="629"/>
      <c r="O353" s="629"/>
      <c r="P353" s="629"/>
      <c r="Q353" s="2"/>
      <c r="R353" s="366"/>
      <c r="S353" s="366"/>
      <c r="T353" s="366"/>
      <c r="U353" s="366"/>
      <c r="V353" s="366"/>
      <c r="W353" s="366"/>
      <c r="X353" s="367"/>
      <c r="Y353" s="366"/>
      <c r="Z353" s="367"/>
      <c r="AA353" s="366"/>
      <c r="AB353" s="367"/>
      <c r="AC353" s="366"/>
      <c r="AD353" s="367"/>
      <c r="AE353" s="368"/>
    </row>
    <row r="354" spans="1:31" s="369" customFormat="1" x14ac:dyDescent="0.25">
      <c r="A354" s="2"/>
      <c r="B354" s="2"/>
      <c r="C354" s="2"/>
      <c r="D354" s="2"/>
      <c r="E354" s="2"/>
      <c r="F354" s="2"/>
      <c r="G354" s="2"/>
      <c r="H354" s="2"/>
      <c r="I354" s="2"/>
      <c r="J354" s="629"/>
      <c r="K354" s="629"/>
      <c r="L354" s="629"/>
      <c r="M354" s="629"/>
      <c r="N354" s="629"/>
      <c r="O354" s="629"/>
      <c r="P354" s="629"/>
      <c r="Q354" s="2"/>
      <c r="R354" s="366"/>
      <c r="S354" s="366"/>
      <c r="T354" s="366"/>
      <c r="U354" s="366"/>
      <c r="V354" s="366"/>
      <c r="W354" s="366"/>
      <c r="X354" s="367"/>
      <c r="Y354" s="366"/>
      <c r="Z354" s="367"/>
      <c r="AA354" s="366"/>
      <c r="AB354" s="367"/>
      <c r="AC354" s="366"/>
      <c r="AD354" s="367"/>
      <c r="AE354" s="368"/>
    </row>
    <row r="355" spans="1:31" s="369" customFormat="1" x14ac:dyDescent="0.25">
      <c r="A355" s="2"/>
      <c r="B355" s="2"/>
      <c r="C355" s="2"/>
      <c r="D355" s="2"/>
      <c r="E355" s="2"/>
      <c r="F355" s="2"/>
      <c r="G355" s="2"/>
      <c r="H355" s="2"/>
      <c r="I355" s="2"/>
      <c r="J355" s="629"/>
      <c r="K355" s="629"/>
      <c r="L355" s="629"/>
      <c r="M355" s="629"/>
      <c r="N355" s="629"/>
      <c r="O355" s="629"/>
      <c r="P355" s="629"/>
      <c r="Q355" s="2"/>
      <c r="R355" s="366"/>
      <c r="S355" s="366"/>
      <c r="T355" s="366"/>
      <c r="U355" s="366"/>
      <c r="V355" s="366"/>
      <c r="W355" s="366"/>
      <c r="X355" s="367"/>
      <c r="Y355" s="366"/>
      <c r="Z355" s="367"/>
      <c r="AA355" s="366"/>
      <c r="AB355" s="367"/>
      <c r="AC355" s="366"/>
      <c r="AD355" s="367"/>
      <c r="AE355" s="368"/>
    </row>
    <row r="356" spans="1:31" s="369" customFormat="1" x14ac:dyDescent="0.25">
      <c r="A356" s="2"/>
      <c r="B356" s="2"/>
      <c r="C356" s="2"/>
      <c r="D356" s="2"/>
      <c r="E356" s="2"/>
      <c r="F356" s="2"/>
      <c r="G356" s="2"/>
      <c r="H356" s="2"/>
      <c r="I356" s="2"/>
      <c r="J356" s="629"/>
      <c r="K356" s="629"/>
      <c r="L356" s="629"/>
      <c r="M356" s="629"/>
      <c r="N356" s="629"/>
      <c r="O356" s="629"/>
      <c r="P356" s="629"/>
      <c r="Q356" s="2"/>
      <c r="R356" s="366"/>
      <c r="S356" s="366"/>
      <c r="T356" s="366"/>
      <c r="U356" s="366"/>
      <c r="V356" s="366"/>
      <c r="W356" s="366"/>
      <c r="X356" s="367"/>
      <c r="Y356" s="366"/>
      <c r="Z356" s="367"/>
      <c r="AA356" s="366"/>
      <c r="AB356" s="367"/>
      <c r="AC356" s="366"/>
      <c r="AD356" s="367"/>
      <c r="AE356" s="368"/>
    </row>
    <row r="357" spans="1:31" s="369" customFormat="1" x14ac:dyDescent="0.25">
      <c r="A357" s="2"/>
      <c r="B357" s="2"/>
      <c r="C357" s="2"/>
      <c r="D357" s="2"/>
      <c r="E357" s="2"/>
      <c r="F357" s="2"/>
      <c r="G357" s="2"/>
      <c r="H357" s="2"/>
      <c r="I357" s="2"/>
      <c r="J357" s="629"/>
      <c r="K357" s="629"/>
      <c r="L357" s="629"/>
      <c r="M357" s="629"/>
      <c r="N357" s="629"/>
      <c r="O357" s="629"/>
      <c r="P357" s="629"/>
      <c r="Q357" s="2"/>
      <c r="R357" s="366"/>
      <c r="S357" s="366"/>
      <c r="T357" s="366"/>
      <c r="U357" s="366"/>
      <c r="V357" s="366"/>
      <c r="W357" s="366"/>
      <c r="X357" s="367"/>
      <c r="Y357" s="366"/>
      <c r="Z357" s="367"/>
      <c r="AA357" s="366"/>
      <c r="AB357" s="367"/>
      <c r="AC357" s="366"/>
      <c r="AD357" s="367"/>
      <c r="AE357" s="368"/>
    </row>
    <row r="358" spans="1:31" s="369" customFormat="1" x14ac:dyDescent="0.25">
      <c r="A358" s="2"/>
      <c r="B358" s="2"/>
      <c r="C358" s="2"/>
      <c r="D358" s="2"/>
      <c r="E358" s="2"/>
      <c r="F358" s="2"/>
      <c r="G358" s="2"/>
      <c r="H358" s="2"/>
      <c r="I358" s="2"/>
      <c r="J358" s="629"/>
      <c r="K358" s="629"/>
      <c r="L358" s="629"/>
      <c r="M358" s="629"/>
      <c r="N358" s="629"/>
      <c r="O358" s="629"/>
      <c r="P358" s="629"/>
      <c r="Q358" s="2"/>
      <c r="R358" s="366"/>
      <c r="S358" s="366"/>
      <c r="T358" s="366"/>
      <c r="U358" s="366"/>
      <c r="V358" s="366"/>
      <c r="W358" s="366"/>
      <c r="X358" s="367"/>
      <c r="Y358" s="366"/>
      <c r="Z358" s="367"/>
      <c r="AA358" s="366"/>
      <c r="AB358" s="367"/>
      <c r="AC358" s="366"/>
      <c r="AD358" s="367"/>
      <c r="AE358" s="368"/>
    </row>
    <row r="359" spans="1:31" s="369" customFormat="1" x14ac:dyDescent="0.25">
      <c r="A359" s="2"/>
      <c r="B359" s="2"/>
      <c r="C359" s="2"/>
      <c r="D359" s="2"/>
      <c r="E359" s="2"/>
      <c r="F359" s="2"/>
      <c r="G359" s="2"/>
      <c r="H359" s="2"/>
      <c r="I359" s="2"/>
      <c r="J359" s="629"/>
      <c r="K359" s="629"/>
      <c r="L359" s="629"/>
      <c r="M359" s="629"/>
      <c r="N359" s="629"/>
      <c r="O359" s="629"/>
      <c r="P359" s="629"/>
      <c r="Q359" s="2"/>
      <c r="R359" s="366"/>
      <c r="S359" s="366"/>
      <c r="T359" s="366"/>
      <c r="U359" s="366"/>
      <c r="V359" s="366"/>
      <c r="W359" s="366"/>
      <c r="X359" s="367"/>
      <c r="Y359" s="366"/>
      <c r="Z359" s="367"/>
      <c r="AA359" s="366"/>
      <c r="AB359" s="367"/>
      <c r="AC359" s="366"/>
      <c r="AD359" s="367"/>
      <c r="AE359" s="368"/>
    </row>
    <row r="360" spans="1:31" s="369" customFormat="1" x14ac:dyDescent="0.25">
      <c r="A360" s="2"/>
      <c r="B360" s="2"/>
      <c r="C360" s="2"/>
      <c r="D360" s="2"/>
      <c r="E360" s="2"/>
      <c r="F360" s="2"/>
      <c r="G360" s="2"/>
      <c r="H360" s="2"/>
      <c r="I360" s="2"/>
      <c r="J360" s="629"/>
      <c r="K360" s="629"/>
      <c r="L360" s="629"/>
      <c r="M360" s="629"/>
      <c r="N360" s="629"/>
      <c r="O360" s="629"/>
      <c r="P360" s="629"/>
      <c r="Q360" s="2"/>
      <c r="R360" s="366"/>
      <c r="S360" s="366"/>
      <c r="T360" s="366"/>
      <c r="U360" s="366"/>
      <c r="V360" s="366"/>
      <c r="W360" s="366"/>
      <c r="X360" s="367"/>
      <c r="Y360" s="366"/>
      <c r="Z360" s="367"/>
      <c r="AA360" s="366"/>
      <c r="AB360" s="367"/>
      <c r="AC360" s="366"/>
      <c r="AD360" s="367"/>
      <c r="AE360" s="368"/>
    </row>
    <row r="361" spans="1:31" s="369" customFormat="1" x14ac:dyDescent="0.25">
      <c r="A361" s="2"/>
      <c r="B361" s="2"/>
      <c r="C361" s="2"/>
      <c r="D361" s="2"/>
      <c r="E361" s="2"/>
      <c r="F361" s="2"/>
      <c r="G361" s="2"/>
      <c r="H361" s="2"/>
      <c r="I361" s="2"/>
      <c r="J361" s="629"/>
      <c r="K361" s="629"/>
      <c r="L361" s="629"/>
      <c r="M361" s="629"/>
      <c r="N361" s="629"/>
      <c r="O361" s="629"/>
      <c r="P361" s="629"/>
      <c r="Q361" s="2"/>
      <c r="R361" s="366"/>
      <c r="S361" s="366"/>
      <c r="T361" s="366"/>
      <c r="U361" s="366"/>
      <c r="V361" s="366"/>
      <c r="W361" s="366"/>
      <c r="X361" s="367"/>
      <c r="Y361" s="366"/>
      <c r="Z361" s="367"/>
      <c r="AA361" s="366"/>
      <c r="AB361" s="367"/>
      <c r="AC361" s="366"/>
      <c r="AD361" s="367"/>
      <c r="AE361" s="368"/>
    </row>
    <row r="362" spans="1:31" s="369" customFormat="1" x14ac:dyDescent="0.25">
      <c r="A362" s="2"/>
      <c r="B362" s="2"/>
      <c r="C362" s="2"/>
      <c r="D362" s="2"/>
      <c r="E362" s="2"/>
      <c r="F362" s="2"/>
      <c r="G362" s="2"/>
      <c r="H362" s="2"/>
      <c r="I362" s="2"/>
      <c r="J362" s="629"/>
      <c r="K362" s="629"/>
      <c r="L362" s="629"/>
      <c r="M362" s="629"/>
      <c r="N362" s="629"/>
      <c r="O362" s="629"/>
      <c r="P362" s="629"/>
      <c r="Q362" s="2"/>
      <c r="R362" s="366"/>
      <c r="S362" s="366"/>
      <c r="T362" s="366"/>
      <c r="U362" s="366"/>
      <c r="V362" s="366"/>
      <c r="W362" s="366"/>
      <c r="X362" s="367"/>
      <c r="Y362" s="366"/>
      <c r="Z362" s="367"/>
      <c r="AA362" s="366"/>
      <c r="AB362" s="367"/>
      <c r="AC362" s="366"/>
      <c r="AD362" s="367"/>
      <c r="AE362" s="368"/>
    </row>
    <row r="363" spans="1:31" s="369" customFormat="1" x14ac:dyDescent="0.25">
      <c r="A363" s="2"/>
      <c r="B363" s="2"/>
      <c r="C363" s="2"/>
      <c r="D363" s="2"/>
      <c r="E363" s="2"/>
      <c r="F363" s="2"/>
      <c r="G363" s="2"/>
      <c r="H363" s="2"/>
      <c r="I363" s="2"/>
      <c r="J363" s="629"/>
      <c r="K363" s="629"/>
      <c r="L363" s="629"/>
      <c r="M363" s="629"/>
      <c r="N363" s="629"/>
      <c r="O363" s="629"/>
      <c r="P363" s="629"/>
      <c r="Q363" s="2"/>
      <c r="R363" s="366"/>
      <c r="S363" s="366"/>
      <c r="T363" s="366"/>
      <c r="U363" s="366"/>
      <c r="V363" s="366"/>
      <c r="W363" s="366"/>
      <c r="X363" s="367"/>
      <c r="Y363" s="366"/>
      <c r="Z363" s="367"/>
      <c r="AA363" s="366"/>
      <c r="AB363" s="367"/>
      <c r="AC363" s="366"/>
      <c r="AD363" s="367"/>
      <c r="AE363" s="368"/>
    </row>
    <row r="364" spans="1:31" s="369" customFormat="1" x14ac:dyDescent="0.25">
      <c r="A364" s="2"/>
      <c r="B364" s="2"/>
      <c r="C364" s="2"/>
      <c r="D364" s="2"/>
      <c r="E364" s="2"/>
      <c r="F364" s="2"/>
      <c r="G364" s="2"/>
      <c r="H364" s="2"/>
      <c r="I364" s="2"/>
      <c r="J364" s="629"/>
      <c r="K364" s="629"/>
      <c r="L364" s="629"/>
      <c r="M364" s="629"/>
      <c r="N364" s="629"/>
      <c r="O364" s="629"/>
      <c r="P364" s="629"/>
      <c r="Q364" s="2"/>
      <c r="R364" s="366"/>
      <c r="S364" s="366"/>
      <c r="T364" s="366"/>
      <c r="U364" s="366"/>
      <c r="V364" s="366"/>
      <c r="W364" s="366"/>
      <c r="X364" s="367"/>
      <c r="Y364" s="366"/>
      <c r="Z364" s="367"/>
      <c r="AA364" s="366"/>
      <c r="AB364" s="367"/>
      <c r="AC364" s="366"/>
      <c r="AD364" s="367"/>
      <c r="AE364" s="368"/>
    </row>
    <row r="365" spans="1:31" s="369" customFormat="1" x14ac:dyDescent="0.25">
      <c r="A365" s="2"/>
      <c r="B365" s="2"/>
      <c r="C365" s="2"/>
      <c r="D365" s="2"/>
      <c r="E365" s="2"/>
      <c r="F365" s="2"/>
      <c r="G365" s="2"/>
      <c r="H365" s="2"/>
      <c r="I365" s="2"/>
      <c r="J365" s="629"/>
      <c r="K365" s="629"/>
      <c r="L365" s="629"/>
      <c r="M365" s="629"/>
      <c r="N365" s="629"/>
      <c r="O365" s="629"/>
      <c r="P365" s="629"/>
      <c r="Q365" s="2"/>
      <c r="R365" s="366"/>
      <c r="S365" s="366"/>
      <c r="T365" s="366"/>
      <c r="U365" s="366"/>
      <c r="V365" s="366"/>
      <c r="W365" s="366"/>
      <c r="X365" s="367"/>
      <c r="Y365" s="366"/>
      <c r="Z365" s="367"/>
      <c r="AA365" s="366"/>
      <c r="AB365" s="367"/>
      <c r="AC365" s="366"/>
      <c r="AD365" s="367"/>
      <c r="AE365" s="368"/>
    </row>
    <row r="366" spans="1:31" s="369" customFormat="1" x14ac:dyDescent="0.25">
      <c r="A366" s="2"/>
      <c r="B366" s="2"/>
      <c r="C366" s="2"/>
      <c r="D366" s="2"/>
      <c r="E366" s="2"/>
      <c r="F366" s="2"/>
      <c r="G366" s="2"/>
      <c r="H366" s="2"/>
      <c r="I366" s="2"/>
      <c r="J366" s="629"/>
      <c r="K366" s="629"/>
      <c r="L366" s="629"/>
      <c r="M366" s="629"/>
      <c r="N366" s="629"/>
      <c r="O366" s="629"/>
      <c r="P366" s="629"/>
      <c r="Q366" s="2"/>
      <c r="R366" s="366"/>
      <c r="S366" s="366"/>
      <c r="T366" s="366"/>
      <c r="U366" s="366"/>
      <c r="V366" s="366"/>
      <c r="W366" s="366"/>
      <c r="X366" s="367"/>
      <c r="Y366" s="366"/>
      <c r="Z366" s="367"/>
      <c r="AA366" s="366"/>
      <c r="AB366" s="367"/>
      <c r="AC366" s="366"/>
      <c r="AD366" s="367"/>
      <c r="AE366" s="368"/>
    </row>
    <row r="367" spans="1:31" s="369" customFormat="1" x14ac:dyDescent="0.25">
      <c r="A367" s="2"/>
      <c r="B367" s="2"/>
      <c r="C367" s="2"/>
      <c r="D367" s="2"/>
      <c r="E367" s="2"/>
      <c r="F367" s="2"/>
      <c r="G367" s="2"/>
      <c r="H367" s="2"/>
      <c r="I367" s="2"/>
      <c r="J367" s="629"/>
      <c r="K367" s="629"/>
      <c r="L367" s="629"/>
      <c r="M367" s="629"/>
      <c r="N367" s="629"/>
      <c r="O367" s="629"/>
      <c r="P367" s="629"/>
      <c r="Q367" s="2"/>
      <c r="R367" s="366"/>
      <c r="S367" s="366"/>
      <c r="T367" s="366"/>
      <c r="U367" s="366"/>
      <c r="V367" s="366"/>
      <c r="W367" s="366"/>
      <c r="X367" s="367"/>
      <c r="Y367" s="366"/>
      <c r="Z367" s="367"/>
      <c r="AA367" s="366"/>
      <c r="AB367" s="367"/>
      <c r="AC367" s="366"/>
      <c r="AD367" s="367"/>
      <c r="AE367" s="368"/>
    </row>
    <row r="368" spans="1:31" s="369" customFormat="1" x14ac:dyDescent="0.25">
      <c r="A368" s="2"/>
      <c r="B368" s="2"/>
      <c r="C368" s="2"/>
      <c r="D368" s="2"/>
      <c r="E368" s="2"/>
      <c r="F368" s="2"/>
      <c r="G368" s="2"/>
      <c r="H368" s="2"/>
      <c r="I368" s="2"/>
      <c r="J368" s="629"/>
      <c r="K368" s="629"/>
      <c r="L368" s="629"/>
      <c r="M368" s="629"/>
      <c r="N368" s="629"/>
      <c r="O368" s="629"/>
      <c r="P368" s="629"/>
      <c r="Q368" s="2"/>
      <c r="R368" s="366"/>
      <c r="S368" s="366"/>
      <c r="T368" s="366"/>
      <c r="U368" s="366"/>
      <c r="V368" s="366"/>
      <c r="W368" s="366"/>
      <c r="X368" s="367"/>
      <c r="Y368" s="366"/>
      <c r="Z368" s="367"/>
      <c r="AA368" s="366"/>
      <c r="AB368" s="367"/>
      <c r="AC368" s="366"/>
      <c r="AD368" s="367"/>
      <c r="AE368" s="368"/>
    </row>
    <row r="369" spans="1:31" s="369" customFormat="1" x14ac:dyDescent="0.25">
      <c r="A369" s="2"/>
      <c r="B369" s="2"/>
      <c r="C369" s="2"/>
      <c r="D369" s="2"/>
      <c r="E369" s="2"/>
      <c r="F369" s="2"/>
      <c r="G369" s="2"/>
      <c r="H369" s="2"/>
      <c r="I369" s="2"/>
      <c r="J369" s="629"/>
      <c r="K369" s="629"/>
      <c r="L369" s="629"/>
      <c r="M369" s="629"/>
      <c r="N369" s="629"/>
      <c r="O369" s="629"/>
      <c r="P369" s="629"/>
      <c r="Q369" s="2"/>
      <c r="R369" s="366"/>
      <c r="S369" s="366"/>
      <c r="T369" s="366"/>
      <c r="U369" s="366"/>
      <c r="V369" s="366"/>
      <c r="W369" s="366"/>
      <c r="X369" s="367"/>
      <c r="Y369" s="366"/>
      <c r="Z369" s="367"/>
      <c r="AA369" s="366"/>
      <c r="AB369" s="367"/>
      <c r="AC369" s="366"/>
      <c r="AD369" s="367"/>
      <c r="AE369" s="368"/>
    </row>
    <row r="370" spans="1:31" s="369" customFormat="1" x14ac:dyDescent="0.25">
      <c r="A370" s="2"/>
      <c r="B370" s="2"/>
      <c r="C370" s="2"/>
      <c r="D370" s="2"/>
      <c r="E370" s="2"/>
      <c r="F370" s="2"/>
      <c r="G370" s="2"/>
      <c r="H370" s="2"/>
      <c r="I370" s="2"/>
      <c r="J370" s="629"/>
      <c r="K370" s="629"/>
      <c r="L370" s="629"/>
      <c r="M370" s="629"/>
      <c r="N370" s="629"/>
      <c r="O370" s="629"/>
      <c r="P370" s="629"/>
      <c r="Q370" s="2"/>
      <c r="R370" s="366"/>
      <c r="S370" s="366"/>
      <c r="T370" s="366"/>
      <c r="U370" s="366"/>
      <c r="V370" s="366"/>
      <c r="W370" s="366"/>
      <c r="X370" s="367"/>
      <c r="Y370" s="366"/>
      <c r="Z370" s="367"/>
      <c r="AA370" s="366"/>
      <c r="AB370" s="367"/>
      <c r="AC370" s="366"/>
      <c r="AD370" s="367"/>
      <c r="AE370" s="368"/>
    </row>
    <row r="371" spans="1:31" s="369" customFormat="1" x14ac:dyDescent="0.25">
      <c r="A371" s="2"/>
      <c r="B371" s="2"/>
      <c r="C371" s="2"/>
      <c r="D371" s="2"/>
      <c r="E371" s="2"/>
      <c r="F371" s="2"/>
      <c r="G371" s="2"/>
      <c r="H371" s="2"/>
      <c r="I371" s="2"/>
      <c r="J371" s="629"/>
      <c r="K371" s="629"/>
      <c r="L371" s="629"/>
      <c r="M371" s="629"/>
      <c r="N371" s="629"/>
      <c r="O371" s="629"/>
      <c r="P371" s="629"/>
      <c r="Q371" s="2"/>
      <c r="R371" s="366"/>
      <c r="S371" s="366"/>
      <c r="T371" s="366"/>
      <c r="U371" s="366"/>
      <c r="V371" s="366"/>
      <c r="W371" s="366"/>
      <c r="X371" s="367"/>
      <c r="Y371" s="366"/>
      <c r="Z371" s="367"/>
      <c r="AA371" s="366"/>
      <c r="AB371" s="367"/>
      <c r="AC371" s="366"/>
      <c r="AD371" s="367"/>
      <c r="AE371" s="368"/>
    </row>
    <row r="372" spans="1:31" s="369" customFormat="1" x14ac:dyDescent="0.25">
      <c r="A372" s="2"/>
      <c r="B372" s="2"/>
      <c r="C372" s="2"/>
      <c r="D372" s="2"/>
      <c r="E372" s="2"/>
      <c r="F372" s="2"/>
      <c r="G372" s="2"/>
      <c r="H372" s="2"/>
      <c r="I372" s="2"/>
      <c r="J372" s="629"/>
      <c r="K372" s="629"/>
      <c r="L372" s="629"/>
      <c r="M372" s="629"/>
      <c r="N372" s="629"/>
      <c r="O372" s="629"/>
      <c r="P372" s="629"/>
      <c r="Q372" s="2"/>
      <c r="R372" s="366"/>
      <c r="S372" s="366"/>
      <c r="T372" s="366"/>
      <c r="U372" s="366"/>
      <c r="V372" s="366"/>
      <c r="W372" s="366"/>
      <c r="X372" s="367"/>
      <c r="Y372" s="366"/>
      <c r="Z372" s="367"/>
      <c r="AA372" s="366"/>
      <c r="AB372" s="367"/>
      <c r="AC372" s="366"/>
      <c r="AD372" s="367"/>
      <c r="AE372" s="368"/>
    </row>
    <row r="373" spans="1:31" s="369" customFormat="1" x14ac:dyDescent="0.25">
      <c r="A373" s="2"/>
      <c r="B373" s="2"/>
      <c r="C373" s="2"/>
      <c r="D373" s="2"/>
      <c r="E373" s="2"/>
      <c r="F373" s="2"/>
      <c r="G373" s="2"/>
      <c r="H373" s="2"/>
      <c r="I373" s="2"/>
      <c r="J373" s="629"/>
      <c r="K373" s="629"/>
      <c r="L373" s="629"/>
      <c r="M373" s="629"/>
      <c r="N373" s="629"/>
      <c r="O373" s="629"/>
      <c r="P373" s="629"/>
      <c r="Q373" s="2"/>
      <c r="R373" s="366"/>
      <c r="S373" s="366"/>
      <c r="T373" s="366"/>
      <c r="U373" s="366"/>
      <c r="V373" s="366"/>
      <c r="W373" s="366"/>
      <c r="X373" s="367"/>
      <c r="Y373" s="366"/>
      <c r="Z373" s="367"/>
      <c r="AA373" s="366"/>
      <c r="AB373" s="367"/>
      <c r="AC373" s="366"/>
      <c r="AD373" s="367"/>
      <c r="AE373" s="368"/>
    </row>
    <row r="374" spans="1:31" s="369" customFormat="1" x14ac:dyDescent="0.25">
      <c r="A374" s="2"/>
      <c r="B374" s="2"/>
      <c r="C374" s="2"/>
      <c r="D374" s="2"/>
      <c r="E374" s="2"/>
      <c r="F374" s="2"/>
      <c r="G374" s="2"/>
      <c r="H374" s="2"/>
      <c r="I374" s="2"/>
      <c r="J374" s="629"/>
      <c r="K374" s="629"/>
      <c r="L374" s="629"/>
      <c r="M374" s="629"/>
      <c r="N374" s="629"/>
      <c r="O374" s="629"/>
      <c r="P374" s="629"/>
      <c r="Q374" s="2"/>
      <c r="R374" s="366"/>
      <c r="S374" s="366"/>
      <c r="T374" s="366"/>
      <c r="U374" s="366"/>
      <c r="V374" s="366"/>
      <c r="W374" s="366"/>
      <c r="X374" s="367"/>
      <c r="Y374" s="366"/>
      <c r="Z374" s="367"/>
      <c r="AA374" s="366"/>
      <c r="AB374" s="367"/>
      <c r="AC374" s="366"/>
      <c r="AD374" s="367"/>
      <c r="AE374" s="368"/>
    </row>
    <row r="375" spans="1:31" s="369" customFormat="1" x14ac:dyDescent="0.25">
      <c r="A375" s="2"/>
      <c r="B375" s="2"/>
      <c r="C375" s="2"/>
      <c r="D375" s="2"/>
      <c r="E375" s="2"/>
      <c r="F375" s="2"/>
      <c r="G375" s="2"/>
      <c r="H375" s="2"/>
      <c r="I375" s="2"/>
      <c r="J375" s="629"/>
      <c r="K375" s="629"/>
      <c r="L375" s="629"/>
      <c r="M375" s="629"/>
      <c r="N375" s="629"/>
      <c r="O375" s="629"/>
      <c r="P375" s="629"/>
      <c r="Q375" s="2"/>
      <c r="R375" s="366"/>
      <c r="S375" s="366"/>
      <c r="T375" s="366"/>
      <c r="U375" s="366"/>
      <c r="V375" s="366"/>
      <c r="W375" s="366"/>
      <c r="X375" s="367"/>
      <c r="Y375" s="366"/>
      <c r="Z375" s="367"/>
      <c r="AA375" s="366"/>
      <c r="AB375" s="367"/>
      <c r="AC375" s="366"/>
      <c r="AD375" s="367"/>
      <c r="AE375" s="368"/>
    </row>
    <row r="376" spans="1:31" s="369" customFormat="1" x14ac:dyDescent="0.25">
      <c r="A376" s="2"/>
      <c r="B376" s="2"/>
      <c r="C376" s="2"/>
      <c r="D376" s="2"/>
      <c r="E376" s="2"/>
      <c r="F376" s="2"/>
      <c r="G376" s="2"/>
      <c r="H376" s="2"/>
      <c r="I376" s="2"/>
      <c r="J376" s="629"/>
      <c r="K376" s="629"/>
      <c r="L376" s="629"/>
      <c r="M376" s="629"/>
      <c r="N376" s="629"/>
      <c r="O376" s="629"/>
      <c r="P376" s="629"/>
      <c r="Q376" s="2"/>
      <c r="R376" s="366"/>
      <c r="S376" s="366"/>
      <c r="T376" s="366"/>
      <c r="U376" s="366"/>
      <c r="V376" s="366"/>
      <c r="W376" s="366"/>
      <c r="X376" s="367"/>
      <c r="Y376" s="366"/>
      <c r="Z376" s="367"/>
      <c r="AA376" s="366"/>
      <c r="AB376" s="367"/>
      <c r="AC376" s="366"/>
      <c r="AD376" s="367"/>
      <c r="AE376" s="368"/>
    </row>
    <row r="377" spans="1:31" s="369" customFormat="1" x14ac:dyDescent="0.25">
      <c r="A377" s="2"/>
      <c r="B377" s="2"/>
      <c r="C377" s="2"/>
      <c r="D377" s="2"/>
      <c r="E377" s="2"/>
      <c r="F377" s="2"/>
      <c r="G377" s="2"/>
      <c r="H377" s="2"/>
      <c r="I377" s="2"/>
      <c r="J377" s="629"/>
      <c r="K377" s="629"/>
      <c r="L377" s="629"/>
      <c r="M377" s="629"/>
      <c r="N377" s="629"/>
      <c r="O377" s="629"/>
      <c r="P377" s="629"/>
      <c r="Q377" s="2"/>
      <c r="R377" s="366"/>
      <c r="S377" s="366"/>
      <c r="T377" s="366"/>
      <c r="U377" s="366"/>
      <c r="V377" s="366"/>
      <c r="W377" s="366"/>
      <c r="X377" s="367"/>
      <c r="Y377" s="366"/>
      <c r="Z377" s="367"/>
      <c r="AA377" s="366"/>
      <c r="AB377" s="367"/>
      <c r="AC377" s="366"/>
      <c r="AD377" s="367"/>
      <c r="AE377" s="368"/>
    </row>
    <row r="378" spans="1:31" s="369" customFormat="1" x14ac:dyDescent="0.25">
      <c r="A378" s="2"/>
      <c r="B378" s="2"/>
      <c r="C378" s="2"/>
      <c r="D378" s="2"/>
      <c r="E378" s="2"/>
      <c r="F378" s="2"/>
      <c r="G378" s="2"/>
      <c r="H378" s="2"/>
      <c r="I378" s="2"/>
      <c r="J378" s="629"/>
      <c r="K378" s="629"/>
      <c r="L378" s="629"/>
      <c r="M378" s="629"/>
      <c r="N378" s="629"/>
      <c r="O378" s="629"/>
      <c r="P378" s="629"/>
      <c r="Q378" s="2"/>
      <c r="R378" s="366"/>
      <c r="S378" s="366"/>
      <c r="T378" s="366"/>
      <c r="U378" s="366"/>
      <c r="V378" s="366"/>
      <c r="W378" s="366"/>
      <c r="X378" s="367"/>
      <c r="Y378" s="366"/>
      <c r="Z378" s="367"/>
      <c r="AA378" s="366"/>
      <c r="AB378" s="367"/>
      <c r="AC378" s="366"/>
      <c r="AD378" s="367"/>
      <c r="AE378" s="368"/>
    </row>
    <row r="379" spans="1:31" s="369" customFormat="1" x14ac:dyDescent="0.25">
      <c r="A379" s="2"/>
      <c r="B379" s="2"/>
      <c r="C379" s="2"/>
      <c r="D379" s="2"/>
      <c r="E379" s="2"/>
      <c r="F379" s="2"/>
      <c r="G379" s="2"/>
      <c r="H379" s="2"/>
      <c r="I379" s="2"/>
      <c r="J379" s="629"/>
      <c r="K379" s="629"/>
      <c r="L379" s="629"/>
      <c r="M379" s="629"/>
      <c r="N379" s="629"/>
      <c r="O379" s="629"/>
      <c r="P379" s="629"/>
      <c r="Q379" s="2"/>
      <c r="R379" s="366"/>
      <c r="S379" s="366"/>
      <c r="T379" s="366"/>
      <c r="U379" s="366"/>
      <c r="V379" s="366"/>
      <c r="W379" s="366"/>
      <c r="X379" s="367"/>
      <c r="Y379" s="366"/>
      <c r="Z379" s="367"/>
      <c r="AA379" s="366"/>
      <c r="AB379" s="367"/>
      <c r="AC379" s="366"/>
      <c r="AD379" s="367"/>
      <c r="AE379" s="368"/>
    </row>
    <row r="380" spans="1:31" s="369" customFormat="1" x14ac:dyDescent="0.25">
      <c r="A380" s="2"/>
      <c r="B380" s="2"/>
      <c r="C380" s="2"/>
      <c r="D380" s="2"/>
      <c r="E380" s="2"/>
      <c r="F380" s="2"/>
      <c r="G380" s="2"/>
      <c r="H380" s="2"/>
      <c r="I380" s="2"/>
      <c r="J380" s="629"/>
      <c r="K380" s="629"/>
      <c r="L380" s="629"/>
      <c r="M380" s="629"/>
      <c r="N380" s="629"/>
      <c r="O380" s="629"/>
      <c r="P380" s="629"/>
      <c r="Q380" s="2"/>
      <c r="R380" s="366"/>
      <c r="S380" s="366"/>
      <c r="T380" s="366"/>
      <c r="U380" s="366"/>
      <c r="V380" s="366"/>
      <c r="W380" s="366"/>
      <c r="X380" s="367"/>
      <c r="Y380" s="366"/>
      <c r="Z380" s="367"/>
      <c r="AA380" s="366"/>
      <c r="AB380" s="367"/>
      <c r="AC380" s="366"/>
      <c r="AD380" s="367"/>
      <c r="AE380" s="368"/>
    </row>
    <row r="381" spans="1:31" s="369" customFormat="1" x14ac:dyDescent="0.25">
      <c r="A381" s="2"/>
      <c r="B381" s="2"/>
      <c r="C381" s="2"/>
      <c r="D381" s="2"/>
      <c r="E381" s="2"/>
      <c r="F381" s="2"/>
      <c r="G381" s="2"/>
      <c r="H381" s="2"/>
      <c r="I381" s="2"/>
      <c r="J381" s="629"/>
      <c r="K381" s="629"/>
      <c r="L381" s="629"/>
      <c r="M381" s="629"/>
      <c r="N381" s="629"/>
      <c r="O381" s="629"/>
      <c r="P381" s="629"/>
      <c r="Q381" s="2"/>
      <c r="R381" s="366"/>
      <c r="S381" s="366"/>
      <c r="T381" s="366"/>
      <c r="U381" s="366"/>
      <c r="V381" s="366"/>
      <c r="W381" s="366"/>
      <c r="X381" s="367"/>
      <c r="Y381" s="366"/>
      <c r="Z381" s="367"/>
      <c r="AA381" s="366"/>
      <c r="AB381" s="367"/>
      <c r="AC381" s="366"/>
      <c r="AD381" s="367"/>
      <c r="AE381" s="368"/>
    </row>
    <row r="382" spans="1:31" s="369" customFormat="1" x14ac:dyDescent="0.25">
      <c r="A382" s="2"/>
      <c r="B382" s="2"/>
      <c r="C382" s="2"/>
      <c r="D382" s="2"/>
      <c r="E382" s="2"/>
      <c r="F382" s="2"/>
      <c r="G382" s="2"/>
      <c r="H382" s="2"/>
      <c r="I382" s="2"/>
      <c r="J382" s="629"/>
      <c r="K382" s="629"/>
      <c r="L382" s="629"/>
      <c r="M382" s="629"/>
      <c r="N382" s="629"/>
      <c r="O382" s="629"/>
      <c r="P382" s="629"/>
      <c r="Q382" s="2"/>
      <c r="R382" s="366"/>
      <c r="S382" s="366"/>
      <c r="T382" s="366"/>
      <c r="U382" s="366"/>
      <c r="V382" s="366"/>
      <c r="W382" s="366"/>
      <c r="X382" s="367"/>
      <c r="Y382" s="366"/>
      <c r="Z382" s="367"/>
      <c r="AA382" s="366"/>
      <c r="AB382" s="367"/>
      <c r="AC382" s="366"/>
      <c r="AD382" s="367"/>
      <c r="AE382" s="368"/>
    </row>
    <row r="383" spans="1:31" s="369" customFormat="1" x14ac:dyDescent="0.25">
      <c r="A383" s="2"/>
      <c r="B383" s="2"/>
      <c r="C383" s="2"/>
      <c r="D383" s="2"/>
      <c r="E383" s="2"/>
      <c r="F383" s="2"/>
      <c r="G383" s="2"/>
      <c r="H383" s="2"/>
      <c r="I383" s="2"/>
      <c r="J383" s="629"/>
      <c r="K383" s="629"/>
      <c r="L383" s="629"/>
      <c r="M383" s="629"/>
      <c r="N383" s="629"/>
      <c r="O383" s="629"/>
      <c r="P383" s="629"/>
      <c r="Q383" s="2"/>
      <c r="R383" s="366"/>
      <c r="S383" s="366"/>
      <c r="T383" s="366"/>
      <c r="U383" s="366"/>
      <c r="V383" s="366"/>
      <c r="W383" s="366"/>
      <c r="X383" s="367"/>
      <c r="Y383" s="366"/>
      <c r="Z383" s="367"/>
      <c r="AA383" s="366"/>
      <c r="AB383" s="367"/>
      <c r="AC383" s="366"/>
      <c r="AD383" s="367"/>
      <c r="AE383" s="368"/>
    </row>
    <row r="384" spans="1:31" s="369" customFormat="1" x14ac:dyDescent="0.25">
      <c r="A384" s="2"/>
      <c r="B384" s="2"/>
      <c r="C384" s="2"/>
      <c r="D384" s="2"/>
      <c r="E384" s="2"/>
      <c r="F384" s="2"/>
      <c r="G384" s="2"/>
      <c r="H384" s="2"/>
      <c r="I384" s="2"/>
      <c r="J384" s="629"/>
      <c r="K384" s="629"/>
      <c r="L384" s="629"/>
      <c r="M384" s="629"/>
      <c r="N384" s="629"/>
      <c r="O384" s="629"/>
      <c r="P384" s="629"/>
      <c r="Q384" s="2"/>
      <c r="R384" s="366"/>
      <c r="S384" s="366"/>
      <c r="T384" s="366"/>
      <c r="U384" s="366"/>
      <c r="V384" s="366"/>
      <c r="W384" s="366"/>
      <c r="X384" s="367"/>
      <c r="Y384" s="366"/>
      <c r="Z384" s="367"/>
      <c r="AA384" s="366"/>
      <c r="AB384" s="367"/>
      <c r="AC384" s="366"/>
      <c r="AD384" s="367"/>
      <c r="AE384" s="368"/>
    </row>
    <row r="385" spans="1:31" s="369" customFormat="1" x14ac:dyDescent="0.25">
      <c r="A385" s="2"/>
      <c r="B385" s="2"/>
      <c r="C385" s="2"/>
      <c r="D385" s="2"/>
      <c r="E385" s="2"/>
      <c r="F385" s="2"/>
      <c r="G385" s="2"/>
      <c r="H385" s="2"/>
      <c r="I385" s="2"/>
      <c r="J385" s="629"/>
      <c r="K385" s="629"/>
      <c r="L385" s="629"/>
      <c r="M385" s="629"/>
      <c r="N385" s="629"/>
      <c r="O385" s="629"/>
      <c r="P385" s="629"/>
      <c r="Q385" s="2"/>
      <c r="R385" s="366"/>
      <c r="S385" s="366"/>
      <c r="T385" s="366"/>
      <c r="U385" s="366"/>
      <c r="V385" s="366"/>
      <c r="W385" s="366"/>
      <c r="X385" s="367"/>
      <c r="Y385" s="366"/>
      <c r="Z385" s="367"/>
      <c r="AA385" s="366"/>
      <c r="AB385" s="367"/>
      <c r="AC385" s="366"/>
      <c r="AD385" s="367"/>
      <c r="AE385" s="368"/>
    </row>
    <row r="386" spans="1:31" s="369" customFormat="1" x14ac:dyDescent="0.25">
      <c r="A386" s="2"/>
      <c r="B386" s="2"/>
      <c r="C386" s="2"/>
      <c r="D386" s="2"/>
      <c r="E386" s="2"/>
      <c r="F386" s="2"/>
      <c r="G386" s="2"/>
      <c r="H386" s="2"/>
      <c r="I386" s="2"/>
      <c r="J386" s="629"/>
      <c r="K386" s="629"/>
      <c r="L386" s="629"/>
      <c r="M386" s="629"/>
      <c r="N386" s="629"/>
      <c r="O386" s="629"/>
      <c r="P386" s="629"/>
      <c r="Q386" s="2"/>
      <c r="R386" s="366"/>
      <c r="S386" s="366"/>
      <c r="T386" s="366"/>
      <c r="U386" s="366"/>
      <c r="V386" s="366"/>
      <c r="W386" s="366"/>
      <c r="X386" s="367"/>
      <c r="Y386" s="366"/>
      <c r="Z386" s="367"/>
      <c r="AA386" s="366"/>
      <c r="AB386" s="367"/>
      <c r="AC386" s="366"/>
      <c r="AD386" s="367"/>
      <c r="AE386" s="368"/>
    </row>
    <row r="387" spans="1:31" s="369" customFormat="1" x14ac:dyDescent="0.25">
      <c r="A387" s="2"/>
      <c r="B387" s="2"/>
      <c r="C387" s="2"/>
      <c r="D387" s="2"/>
      <c r="E387" s="2"/>
      <c r="F387" s="2"/>
      <c r="G387" s="2"/>
      <c r="H387" s="2"/>
      <c r="I387" s="2"/>
      <c r="J387" s="629"/>
      <c r="K387" s="629"/>
      <c r="L387" s="629"/>
      <c r="M387" s="629"/>
      <c r="N387" s="629"/>
      <c r="O387" s="629"/>
      <c r="P387" s="629"/>
      <c r="Q387" s="2"/>
      <c r="R387" s="366"/>
      <c r="S387" s="366"/>
      <c r="T387" s="366"/>
      <c r="U387" s="366"/>
      <c r="V387" s="366"/>
      <c r="W387" s="366"/>
      <c r="X387" s="367"/>
      <c r="Y387" s="366"/>
      <c r="Z387" s="367"/>
      <c r="AA387" s="366"/>
      <c r="AB387" s="367"/>
      <c r="AC387" s="366"/>
      <c r="AD387" s="367"/>
      <c r="AE387" s="368"/>
    </row>
    <row r="388" spans="1:31" s="369" customFormat="1" x14ac:dyDescent="0.25">
      <c r="A388" s="2"/>
      <c r="B388" s="2"/>
      <c r="C388" s="2"/>
      <c r="D388" s="2"/>
      <c r="E388" s="2"/>
      <c r="F388" s="2"/>
      <c r="G388" s="2"/>
      <c r="H388" s="2"/>
      <c r="I388" s="2"/>
      <c r="J388" s="629"/>
      <c r="K388" s="629"/>
      <c r="L388" s="629"/>
      <c r="M388" s="629"/>
      <c r="N388" s="629"/>
      <c r="O388" s="629"/>
      <c r="P388" s="629"/>
      <c r="Q388" s="2"/>
      <c r="R388" s="366"/>
      <c r="S388" s="366"/>
      <c r="T388" s="366"/>
      <c r="U388" s="366"/>
      <c r="V388" s="366"/>
      <c r="W388" s="366"/>
      <c r="X388" s="367"/>
      <c r="Y388" s="366"/>
      <c r="Z388" s="367"/>
      <c r="AA388" s="366"/>
      <c r="AB388" s="367"/>
      <c r="AC388" s="366"/>
      <c r="AD388" s="367"/>
      <c r="AE388" s="368"/>
    </row>
    <row r="389" spans="1:31" s="369" customFormat="1" x14ac:dyDescent="0.25">
      <c r="A389" s="2"/>
      <c r="B389" s="2"/>
      <c r="C389" s="2"/>
      <c r="D389" s="2"/>
      <c r="E389" s="2"/>
      <c r="F389" s="2"/>
      <c r="G389" s="2"/>
      <c r="H389" s="2"/>
      <c r="I389" s="2"/>
      <c r="J389" s="629"/>
      <c r="K389" s="629"/>
      <c r="L389" s="629"/>
      <c r="M389" s="629"/>
      <c r="N389" s="629"/>
      <c r="O389" s="629"/>
      <c r="P389" s="629"/>
      <c r="Q389" s="2"/>
      <c r="R389" s="366"/>
      <c r="S389" s="366"/>
      <c r="T389" s="366"/>
      <c r="U389" s="366"/>
      <c r="V389" s="366"/>
      <c r="W389" s="366"/>
      <c r="X389" s="367"/>
      <c r="Y389" s="366"/>
      <c r="Z389" s="367"/>
      <c r="AA389" s="366"/>
      <c r="AB389" s="367"/>
      <c r="AC389" s="366"/>
      <c r="AD389" s="367"/>
      <c r="AE389" s="368"/>
    </row>
    <row r="390" spans="1:31" s="369" customFormat="1" x14ac:dyDescent="0.25">
      <c r="A390" s="2"/>
      <c r="B390" s="2"/>
      <c r="C390" s="2"/>
      <c r="D390" s="2"/>
      <c r="E390" s="2"/>
      <c r="F390" s="2"/>
      <c r="G390" s="2"/>
      <c r="H390" s="2"/>
      <c r="I390" s="2"/>
      <c r="J390" s="629"/>
      <c r="K390" s="629"/>
      <c r="L390" s="629"/>
      <c r="M390" s="629"/>
      <c r="N390" s="629"/>
      <c r="O390" s="629"/>
      <c r="P390" s="629"/>
      <c r="Q390" s="2"/>
      <c r="R390" s="366"/>
      <c r="S390" s="366"/>
      <c r="T390" s="366"/>
      <c r="U390" s="366"/>
      <c r="V390" s="366"/>
      <c r="W390" s="366"/>
      <c r="X390" s="367"/>
      <c r="Y390" s="366"/>
      <c r="Z390" s="367"/>
      <c r="AA390" s="366"/>
      <c r="AB390" s="367"/>
      <c r="AC390" s="366"/>
      <c r="AD390" s="367"/>
      <c r="AE390" s="368"/>
    </row>
    <row r="391" spans="1:31" s="369" customFormat="1" x14ac:dyDescent="0.25">
      <c r="A391" s="2"/>
      <c r="B391" s="2"/>
      <c r="C391" s="2"/>
      <c r="D391" s="2"/>
      <c r="E391" s="2"/>
      <c r="F391" s="2"/>
      <c r="G391" s="2"/>
      <c r="H391" s="2"/>
      <c r="I391" s="2"/>
      <c r="J391" s="629"/>
      <c r="K391" s="629"/>
      <c r="L391" s="629"/>
      <c r="M391" s="629"/>
      <c r="N391" s="629"/>
      <c r="O391" s="629"/>
      <c r="P391" s="629"/>
      <c r="Q391" s="2"/>
      <c r="R391" s="366"/>
      <c r="S391" s="366"/>
      <c r="T391" s="366"/>
      <c r="U391" s="366"/>
      <c r="V391" s="366"/>
      <c r="W391" s="366"/>
      <c r="X391" s="367"/>
      <c r="Y391" s="366"/>
      <c r="Z391" s="367"/>
      <c r="AA391" s="366"/>
      <c r="AB391" s="367"/>
      <c r="AC391" s="366"/>
      <c r="AD391" s="367"/>
      <c r="AE391" s="368"/>
    </row>
    <row r="392" spans="1:31" s="369" customFormat="1" x14ac:dyDescent="0.25">
      <c r="A392" s="2"/>
      <c r="B392" s="2"/>
      <c r="C392" s="2"/>
      <c r="D392" s="2"/>
      <c r="E392" s="2"/>
      <c r="F392" s="2"/>
      <c r="G392" s="2"/>
      <c r="H392" s="2"/>
      <c r="I392" s="2"/>
      <c r="J392" s="629"/>
      <c r="K392" s="629"/>
      <c r="L392" s="629"/>
      <c r="M392" s="629"/>
      <c r="N392" s="629"/>
      <c r="O392" s="629"/>
      <c r="P392" s="629"/>
      <c r="Q392" s="2"/>
      <c r="R392" s="366"/>
      <c r="S392" s="366"/>
      <c r="T392" s="366"/>
      <c r="U392" s="366"/>
      <c r="V392" s="366"/>
      <c r="W392" s="366"/>
      <c r="X392" s="367"/>
      <c r="Y392" s="366"/>
      <c r="Z392" s="367"/>
      <c r="AA392" s="366"/>
      <c r="AB392" s="367"/>
      <c r="AC392" s="366"/>
      <c r="AD392" s="367"/>
      <c r="AE392" s="368"/>
    </row>
    <row r="393" spans="1:31" s="369" customFormat="1" x14ac:dyDescent="0.25">
      <c r="A393" s="2"/>
      <c r="B393" s="2"/>
      <c r="C393" s="2"/>
      <c r="D393" s="2"/>
      <c r="E393" s="2"/>
      <c r="F393" s="2"/>
      <c r="G393" s="2"/>
      <c r="H393" s="2"/>
      <c r="I393" s="2"/>
      <c r="J393" s="629"/>
      <c r="K393" s="629"/>
      <c r="L393" s="629"/>
      <c r="M393" s="629"/>
      <c r="N393" s="629"/>
      <c r="O393" s="629"/>
      <c r="P393" s="629"/>
      <c r="Q393" s="2"/>
      <c r="R393" s="366"/>
      <c r="S393" s="366"/>
      <c r="T393" s="366"/>
      <c r="U393" s="366"/>
      <c r="V393" s="366"/>
      <c r="W393" s="366"/>
      <c r="X393" s="367"/>
      <c r="Y393" s="366"/>
      <c r="Z393" s="367"/>
      <c r="AA393" s="366"/>
      <c r="AB393" s="367"/>
      <c r="AC393" s="366"/>
      <c r="AD393" s="367"/>
      <c r="AE393" s="368"/>
    </row>
    <row r="394" spans="1:31" s="369" customFormat="1" x14ac:dyDescent="0.25">
      <c r="A394" s="2"/>
      <c r="B394" s="2"/>
      <c r="C394" s="2"/>
      <c r="D394" s="2"/>
      <c r="E394" s="2"/>
      <c r="F394" s="2"/>
      <c r="G394" s="2"/>
      <c r="H394" s="2"/>
      <c r="I394" s="2"/>
      <c r="J394" s="629"/>
      <c r="K394" s="629"/>
      <c r="L394" s="629"/>
      <c r="M394" s="629"/>
      <c r="N394" s="629"/>
      <c r="O394" s="629"/>
      <c r="P394" s="629"/>
      <c r="Q394" s="2"/>
      <c r="R394" s="366"/>
      <c r="S394" s="366"/>
      <c r="T394" s="366"/>
      <c r="U394" s="366"/>
      <c r="V394" s="366"/>
      <c r="W394" s="366"/>
      <c r="X394" s="367"/>
      <c r="Y394" s="366"/>
      <c r="Z394" s="367"/>
      <c r="AA394" s="366"/>
      <c r="AB394" s="367"/>
      <c r="AC394" s="366"/>
      <c r="AD394" s="367"/>
      <c r="AE394" s="368"/>
    </row>
    <row r="395" spans="1:31" s="369" customFormat="1" x14ac:dyDescent="0.25">
      <c r="A395" s="2"/>
      <c r="B395" s="2"/>
      <c r="C395" s="2"/>
      <c r="D395" s="2"/>
      <c r="E395" s="2"/>
      <c r="F395" s="2"/>
      <c r="G395" s="2"/>
      <c r="H395" s="2"/>
      <c r="I395" s="2"/>
      <c r="J395" s="629"/>
      <c r="K395" s="629"/>
      <c r="L395" s="629"/>
      <c r="M395" s="629"/>
      <c r="N395" s="629"/>
      <c r="O395" s="629"/>
      <c r="P395" s="629"/>
      <c r="Q395" s="2"/>
      <c r="R395" s="366"/>
      <c r="S395" s="366"/>
      <c r="T395" s="366"/>
      <c r="U395" s="366"/>
      <c r="V395" s="366"/>
      <c r="W395" s="366"/>
      <c r="X395" s="367"/>
      <c r="Y395" s="366"/>
      <c r="Z395" s="367"/>
      <c r="AA395" s="366"/>
      <c r="AB395" s="367"/>
      <c r="AC395" s="366"/>
      <c r="AD395" s="367"/>
      <c r="AE395" s="368"/>
    </row>
    <row r="396" spans="1:31" s="369" customFormat="1" x14ac:dyDescent="0.25">
      <c r="A396" s="2"/>
      <c r="B396" s="2"/>
      <c r="C396" s="2"/>
      <c r="D396" s="2"/>
      <c r="E396" s="2"/>
      <c r="F396" s="2"/>
      <c r="G396" s="2"/>
      <c r="H396" s="2"/>
      <c r="I396" s="2"/>
      <c r="J396" s="629"/>
      <c r="K396" s="629"/>
      <c r="L396" s="629"/>
      <c r="M396" s="629"/>
      <c r="N396" s="629"/>
      <c r="O396" s="629"/>
      <c r="P396" s="629"/>
      <c r="Q396" s="2"/>
      <c r="R396" s="366"/>
      <c r="S396" s="366"/>
      <c r="T396" s="366"/>
      <c r="U396" s="366"/>
      <c r="V396" s="366"/>
      <c r="W396" s="366"/>
      <c r="X396" s="367"/>
      <c r="Y396" s="366"/>
      <c r="Z396" s="367"/>
      <c r="AA396" s="366"/>
      <c r="AB396" s="367"/>
      <c r="AC396" s="366"/>
      <c r="AD396" s="367"/>
      <c r="AE396" s="368"/>
    </row>
    <row r="397" spans="1:31" s="369" customFormat="1" x14ac:dyDescent="0.25">
      <c r="A397" s="2"/>
      <c r="B397" s="2"/>
      <c r="C397" s="2"/>
      <c r="D397" s="2"/>
      <c r="E397" s="2"/>
      <c r="F397" s="2"/>
      <c r="G397" s="2"/>
      <c r="H397" s="2"/>
      <c r="I397" s="2"/>
      <c r="J397" s="629"/>
      <c r="K397" s="629"/>
      <c r="L397" s="629"/>
      <c r="M397" s="629"/>
      <c r="N397" s="629"/>
      <c r="O397" s="629"/>
      <c r="P397" s="629"/>
      <c r="Q397" s="2"/>
      <c r="R397" s="366"/>
      <c r="S397" s="366"/>
      <c r="T397" s="366"/>
      <c r="U397" s="366"/>
      <c r="V397" s="366"/>
      <c r="W397" s="366"/>
      <c r="X397" s="367"/>
      <c r="Y397" s="366"/>
      <c r="Z397" s="367"/>
      <c r="AA397" s="366"/>
      <c r="AB397" s="367"/>
      <c r="AC397" s="366"/>
      <c r="AD397" s="367"/>
      <c r="AE397" s="368"/>
    </row>
    <row r="398" spans="1:31" s="369" customFormat="1" x14ac:dyDescent="0.25">
      <c r="A398" s="2"/>
      <c r="B398" s="2"/>
      <c r="C398" s="2"/>
      <c r="D398" s="2"/>
      <c r="E398" s="2"/>
      <c r="F398" s="2"/>
      <c r="G398" s="2"/>
      <c r="H398" s="2"/>
      <c r="I398" s="2"/>
      <c r="J398" s="629"/>
      <c r="K398" s="629"/>
      <c r="L398" s="629"/>
      <c r="M398" s="629"/>
      <c r="N398" s="629"/>
      <c r="O398" s="629"/>
      <c r="P398" s="629"/>
      <c r="Q398" s="2"/>
      <c r="R398" s="366"/>
      <c r="S398" s="366"/>
      <c r="T398" s="366"/>
      <c r="U398" s="366"/>
      <c r="V398" s="366"/>
      <c r="W398" s="366"/>
      <c r="X398" s="367"/>
      <c r="Y398" s="366"/>
      <c r="Z398" s="367"/>
      <c r="AA398" s="366"/>
      <c r="AB398" s="367"/>
      <c r="AC398" s="366"/>
      <c r="AD398" s="367"/>
      <c r="AE398" s="368"/>
    </row>
    <row r="399" spans="1:31" s="369" customFormat="1" x14ac:dyDescent="0.25">
      <c r="A399" s="2"/>
      <c r="B399" s="2"/>
      <c r="C399" s="2"/>
      <c r="D399" s="2"/>
      <c r="E399" s="2"/>
      <c r="F399" s="2"/>
      <c r="G399" s="2"/>
      <c r="H399" s="2"/>
      <c r="I399" s="2"/>
      <c r="J399" s="629"/>
      <c r="K399" s="629"/>
      <c r="L399" s="629"/>
      <c r="M399" s="629"/>
      <c r="N399" s="629"/>
      <c r="O399" s="629"/>
      <c r="P399" s="629"/>
      <c r="Q399" s="2"/>
      <c r="R399" s="366"/>
      <c r="S399" s="366"/>
      <c r="T399" s="366"/>
      <c r="U399" s="366"/>
      <c r="V399" s="366"/>
      <c r="W399" s="366"/>
      <c r="X399" s="367"/>
      <c r="Y399" s="366"/>
      <c r="Z399" s="367"/>
      <c r="AA399" s="366"/>
      <c r="AB399" s="367"/>
      <c r="AC399" s="366"/>
      <c r="AD399" s="367"/>
      <c r="AE399" s="368"/>
    </row>
    <row r="400" spans="1:31" s="369" customFormat="1" x14ac:dyDescent="0.25">
      <c r="A400" s="2"/>
      <c r="B400" s="2"/>
      <c r="C400" s="2"/>
      <c r="D400" s="2"/>
      <c r="E400" s="2"/>
      <c r="F400" s="2"/>
      <c r="G400" s="2"/>
      <c r="H400" s="2"/>
      <c r="I400" s="2"/>
      <c r="J400" s="629"/>
      <c r="K400" s="629"/>
      <c r="L400" s="629"/>
      <c r="M400" s="629"/>
      <c r="N400" s="629"/>
      <c r="O400" s="629"/>
      <c r="P400" s="629"/>
      <c r="Q400" s="2"/>
      <c r="R400" s="366"/>
      <c r="S400" s="366"/>
      <c r="T400" s="366"/>
      <c r="U400" s="366"/>
      <c r="V400" s="366"/>
      <c r="W400" s="366"/>
      <c r="X400" s="367"/>
      <c r="Y400" s="366"/>
      <c r="Z400" s="367"/>
      <c r="AA400" s="366"/>
      <c r="AB400" s="367"/>
      <c r="AC400" s="366"/>
      <c r="AD400" s="367"/>
      <c r="AE400" s="368"/>
    </row>
    <row r="401" spans="1:31" s="369" customFormat="1" x14ac:dyDescent="0.25">
      <c r="A401" s="2"/>
      <c r="B401" s="2"/>
      <c r="C401" s="2"/>
      <c r="D401" s="2"/>
      <c r="E401" s="2"/>
      <c r="F401" s="2"/>
      <c r="G401" s="2"/>
      <c r="H401" s="2"/>
      <c r="I401" s="2"/>
      <c r="J401" s="629"/>
      <c r="K401" s="629"/>
      <c r="L401" s="629"/>
      <c r="M401" s="629"/>
      <c r="N401" s="629"/>
      <c r="O401" s="629"/>
      <c r="P401" s="629"/>
      <c r="Q401" s="2"/>
      <c r="R401" s="366"/>
      <c r="S401" s="366"/>
      <c r="T401" s="366"/>
      <c r="U401" s="366"/>
      <c r="V401" s="366"/>
      <c r="W401" s="366"/>
      <c r="X401" s="367"/>
      <c r="Y401" s="366"/>
      <c r="Z401" s="367"/>
      <c r="AA401" s="366"/>
      <c r="AB401" s="367"/>
      <c r="AC401" s="366"/>
      <c r="AD401" s="367"/>
      <c r="AE401" s="368"/>
    </row>
    <row r="402" spans="1:31" s="369" customFormat="1" x14ac:dyDescent="0.25">
      <c r="A402" s="2"/>
      <c r="B402" s="2"/>
      <c r="C402" s="2"/>
      <c r="D402" s="2"/>
      <c r="E402" s="2"/>
      <c r="F402" s="2"/>
      <c r="G402" s="2"/>
      <c r="H402" s="2"/>
      <c r="I402" s="2"/>
      <c r="J402" s="629"/>
      <c r="K402" s="629"/>
      <c r="L402" s="629"/>
      <c r="M402" s="629"/>
      <c r="N402" s="629"/>
      <c r="O402" s="629"/>
      <c r="P402" s="629"/>
      <c r="Q402" s="2"/>
      <c r="R402" s="366"/>
      <c r="S402" s="366"/>
      <c r="T402" s="366"/>
      <c r="U402" s="366"/>
      <c r="V402" s="366"/>
      <c r="W402" s="366"/>
      <c r="X402" s="367"/>
      <c r="Y402" s="366"/>
      <c r="Z402" s="367"/>
      <c r="AA402" s="366"/>
      <c r="AB402" s="367"/>
      <c r="AC402" s="366"/>
      <c r="AD402" s="367"/>
      <c r="AE402" s="368"/>
    </row>
    <row r="403" spans="1:31" s="369" customFormat="1" x14ac:dyDescent="0.25">
      <c r="A403" s="2"/>
      <c r="B403" s="2"/>
      <c r="C403" s="2"/>
      <c r="D403" s="2"/>
      <c r="E403" s="2"/>
      <c r="F403" s="2"/>
      <c r="G403" s="2"/>
      <c r="H403" s="2"/>
      <c r="I403" s="2"/>
      <c r="J403" s="629"/>
      <c r="K403" s="629"/>
      <c r="L403" s="629"/>
      <c r="M403" s="629"/>
      <c r="N403" s="629"/>
      <c r="O403" s="629"/>
      <c r="P403" s="629"/>
      <c r="Q403" s="2"/>
      <c r="R403" s="366"/>
      <c r="S403" s="366"/>
      <c r="T403" s="366"/>
      <c r="U403" s="366"/>
      <c r="V403" s="366"/>
      <c r="W403" s="366"/>
      <c r="X403" s="367"/>
      <c r="Y403" s="366"/>
      <c r="Z403" s="367"/>
      <c r="AA403" s="366"/>
      <c r="AB403" s="367"/>
      <c r="AC403" s="366"/>
      <c r="AD403" s="367"/>
      <c r="AE403" s="368"/>
    </row>
    <row r="404" spans="1:31" s="369" customFormat="1" x14ac:dyDescent="0.25">
      <c r="A404" s="2"/>
      <c r="B404" s="2"/>
      <c r="C404" s="2"/>
      <c r="D404" s="2"/>
      <c r="E404" s="2"/>
      <c r="F404" s="2"/>
      <c r="G404" s="2"/>
      <c r="H404" s="2"/>
      <c r="I404" s="2"/>
      <c r="J404" s="629"/>
      <c r="K404" s="629"/>
      <c r="L404" s="629"/>
      <c r="M404" s="629"/>
      <c r="N404" s="629"/>
      <c r="O404" s="629"/>
      <c r="P404" s="629"/>
      <c r="Q404" s="2"/>
      <c r="R404" s="366"/>
      <c r="S404" s="366"/>
      <c r="T404" s="366"/>
      <c r="U404" s="366"/>
      <c r="V404" s="366"/>
      <c r="W404" s="366"/>
      <c r="X404" s="367"/>
      <c r="Y404" s="366"/>
      <c r="Z404" s="367"/>
      <c r="AA404" s="366"/>
      <c r="AB404" s="367"/>
      <c r="AC404" s="366"/>
      <c r="AD404" s="367"/>
      <c r="AE404" s="368"/>
    </row>
    <row r="405" spans="1:31" s="369" customFormat="1" x14ac:dyDescent="0.25">
      <c r="A405" s="2"/>
      <c r="B405" s="2"/>
      <c r="C405" s="2"/>
      <c r="D405" s="2"/>
      <c r="E405" s="2"/>
      <c r="F405" s="2"/>
      <c r="G405" s="2"/>
      <c r="H405" s="2"/>
      <c r="I405" s="2"/>
      <c r="J405" s="629"/>
      <c r="K405" s="629"/>
      <c r="L405" s="629"/>
      <c r="M405" s="629"/>
      <c r="N405" s="629"/>
      <c r="O405" s="629"/>
      <c r="P405" s="629"/>
      <c r="Q405" s="2"/>
      <c r="R405" s="366"/>
      <c r="S405" s="366"/>
      <c r="T405" s="366"/>
      <c r="U405" s="366"/>
      <c r="V405" s="366"/>
      <c r="W405" s="366"/>
      <c r="X405" s="367"/>
      <c r="Y405" s="366"/>
      <c r="Z405" s="367"/>
      <c r="AA405" s="366"/>
      <c r="AB405" s="367"/>
      <c r="AC405" s="366"/>
      <c r="AD405" s="367"/>
      <c r="AE405" s="368"/>
    </row>
    <row r="406" spans="1:31" s="369" customFormat="1" x14ac:dyDescent="0.25">
      <c r="A406" s="2"/>
      <c r="B406" s="2"/>
      <c r="C406" s="2"/>
      <c r="D406" s="2"/>
      <c r="E406" s="2"/>
      <c r="F406" s="2"/>
      <c r="G406" s="2"/>
      <c r="H406" s="2"/>
      <c r="I406" s="2"/>
      <c r="J406" s="629"/>
      <c r="K406" s="629"/>
      <c r="L406" s="629"/>
      <c r="M406" s="629"/>
      <c r="N406" s="629"/>
      <c r="O406" s="629"/>
      <c r="P406" s="629"/>
      <c r="Q406" s="2"/>
      <c r="R406" s="366"/>
      <c r="S406" s="366"/>
      <c r="T406" s="366"/>
      <c r="U406" s="366"/>
      <c r="V406" s="366"/>
      <c r="W406" s="366"/>
      <c r="X406" s="367"/>
      <c r="Y406" s="366"/>
      <c r="Z406" s="367"/>
      <c r="AA406" s="366"/>
      <c r="AB406" s="367"/>
      <c r="AC406" s="366"/>
      <c r="AD406" s="367"/>
      <c r="AE406" s="368"/>
    </row>
    <row r="407" spans="1:31" s="369" customFormat="1" x14ac:dyDescent="0.25">
      <c r="A407" s="2"/>
      <c r="B407" s="2"/>
      <c r="C407" s="2"/>
      <c r="D407" s="2"/>
      <c r="E407" s="2"/>
      <c r="F407" s="2"/>
      <c r="G407" s="2"/>
      <c r="H407" s="2"/>
      <c r="I407" s="2"/>
      <c r="J407" s="629"/>
      <c r="K407" s="629"/>
      <c r="L407" s="629"/>
      <c r="M407" s="629"/>
      <c r="N407" s="629"/>
      <c r="O407" s="629"/>
      <c r="P407" s="629"/>
      <c r="Q407" s="2"/>
      <c r="R407" s="366"/>
      <c r="S407" s="366"/>
      <c r="T407" s="366"/>
      <c r="U407" s="366"/>
      <c r="V407" s="366"/>
      <c r="W407" s="366"/>
      <c r="X407" s="367"/>
      <c r="Y407" s="366"/>
      <c r="Z407" s="367"/>
      <c r="AA407" s="366"/>
      <c r="AB407" s="367"/>
      <c r="AC407" s="366"/>
      <c r="AD407" s="367"/>
      <c r="AE407" s="368"/>
    </row>
    <row r="408" spans="1:31" s="369" customFormat="1" x14ac:dyDescent="0.25">
      <c r="A408" s="2"/>
      <c r="B408" s="2"/>
      <c r="C408" s="2"/>
      <c r="D408" s="2"/>
      <c r="E408" s="2"/>
      <c r="F408" s="2"/>
      <c r="G408" s="2"/>
      <c r="H408" s="2"/>
      <c r="I408" s="2"/>
      <c r="J408" s="629"/>
      <c r="K408" s="629"/>
      <c r="L408" s="629"/>
      <c r="M408" s="629"/>
      <c r="N408" s="629"/>
      <c r="O408" s="629"/>
      <c r="P408" s="629"/>
      <c r="Q408" s="2"/>
      <c r="R408" s="366"/>
      <c r="S408" s="366"/>
      <c r="T408" s="366"/>
      <c r="U408" s="366"/>
      <c r="V408" s="366"/>
      <c r="W408" s="366"/>
      <c r="X408" s="367"/>
      <c r="Y408" s="366"/>
      <c r="Z408" s="367"/>
      <c r="AA408" s="366"/>
      <c r="AB408" s="367"/>
      <c r="AC408" s="366"/>
      <c r="AD408" s="367"/>
      <c r="AE408" s="368"/>
    </row>
    <row r="409" spans="1:31" s="369" customFormat="1" x14ac:dyDescent="0.25">
      <c r="A409" s="2"/>
      <c r="B409" s="2"/>
      <c r="C409" s="2"/>
      <c r="D409" s="2"/>
      <c r="E409" s="2"/>
      <c r="F409" s="2"/>
      <c r="G409" s="2"/>
      <c r="H409" s="2"/>
      <c r="I409" s="2"/>
      <c r="J409" s="629"/>
      <c r="K409" s="629"/>
      <c r="L409" s="629"/>
      <c r="M409" s="629"/>
      <c r="N409" s="629"/>
      <c r="O409" s="629"/>
      <c r="P409" s="629"/>
      <c r="Q409" s="2"/>
      <c r="R409" s="366"/>
      <c r="S409" s="366"/>
      <c r="T409" s="366"/>
      <c r="U409" s="366"/>
      <c r="V409" s="366"/>
      <c r="W409" s="366"/>
      <c r="X409" s="367"/>
      <c r="Y409" s="366"/>
      <c r="Z409" s="367"/>
      <c r="AA409" s="366"/>
      <c r="AB409" s="367"/>
      <c r="AC409" s="366"/>
      <c r="AD409" s="367"/>
      <c r="AE409" s="368"/>
    </row>
    <row r="410" spans="1:31" s="369" customFormat="1" x14ac:dyDescent="0.25">
      <c r="A410" s="2"/>
      <c r="B410" s="2"/>
      <c r="C410" s="2"/>
      <c r="D410" s="2"/>
      <c r="E410" s="2"/>
      <c r="F410" s="2"/>
      <c r="G410" s="2"/>
      <c r="H410" s="2"/>
      <c r="I410" s="2"/>
      <c r="J410" s="629"/>
      <c r="K410" s="629"/>
      <c r="L410" s="629"/>
      <c r="M410" s="629"/>
      <c r="N410" s="629"/>
      <c r="O410" s="629"/>
      <c r="P410" s="629"/>
      <c r="Q410" s="2"/>
      <c r="R410" s="366"/>
      <c r="S410" s="366"/>
      <c r="T410" s="366"/>
      <c r="U410" s="366"/>
      <c r="V410" s="366"/>
      <c r="W410" s="366"/>
      <c r="X410" s="367"/>
      <c r="Y410" s="366"/>
      <c r="Z410" s="367"/>
      <c r="AA410" s="366"/>
      <c r="AB410" s="367"/>
      <c r="AC410" s="366"/>
      <c r="AD410" s="367"/>
      <c r="AE410" s="368"/>
    </row>
    <row r="411" spans="1:31" s="369" customFormat="1" x14ac:dyDescent="0.25">
      <c r="A411" s="2"/>
      <c r="B411" s="2"/>
      <c r="C411" s="2"/>
      <c r="D411" s="2"/>
      <c r="E411" s="2"/>
      <c r="F411" s="2"/>
      <c r="G411" s="2"/>
      <c r="H411" s="2"/>
      <c r="I411" s="2"/>
      <c r="J411" s="629"/>
      <c r="K411" s="629"/>
      <c r="L411" s="629"/>
      <c r="M411" s="629"/>
      <c r="N411" s="629"/>
      <c r="O411" s="629"/>
      <c r="P411" s="629"/>
      <c r="Q411" s="2"/>
      <c r="R411" s="366"/>
      <c r="S411" s="366"/>
      <c r="T411" s="366"/>
      <c r="U411" s="366"/>
      <c r="V411" s="366"/>
      <c r="W411" s="366"/>
      <c r="X411" s="367"/>
      <c r="Y411" s="366"/>
      <c r="Z411" s="367"/>
      <c r="AA411" s="366"/>
      <c r="AB411" s="367"/>
      <c r="AC411" s="366"/>
      <c r="AD411" s="367"/>
      <c r="AE411" s="368"/>
    </row>
    <row r="412" spans="1:31" s="369" customFormat="1" x14ac:dyDescent="0.25">
      <c r="A412" s="2"/>
      <c r="B412" s="2"/>
      <c r="C412" s="2"/>
      <c r="D412" s="2"/>
      <c r="E412" s="2"/>
      <c r="F412" s="2"/>
      <c r="G412" s="2"/>
      <c r="H412" s="2"/>
      <c r="I412" s="2"/>
      <c r="J412" s="629"/>
      <c r="K412" s="629"/>
      <c r="L412" s="629"/>
      <c r="M412" s="629"/>
      <c r="N412" s="629"/>
      <c r="O412" s="629"/>
      <c r="P412" s="629"/>
      <c r="Q412" s="2"/>
      <c r="R412" s="366"/>
      <c r="S412" s="366"/>
      <c r="T412" s="366"/>
      <c r="U412" s="366"/>
      <c r="V412" s="366"/>
      <c r="W412" s="366"/>
      <c r="X412" s="367"/>
      <c r="Y412" s="366"/>
      <c r="Z412" s="367"/>
      <c r="AA412" s="366"/>
      <c r="AB412" s="367"/>
      <c r="AC412" s="366"/>
      <c r="AD412" s="367"/>
      <c r="AE412" s="368"/>
    </row>
    <row r="413" spans="1:31" s="369" customFormat="1" x14ac:dyDescent="0.25">
      <c r="A413" s="2"/>
      <c r="B413" s="2"/>
      <c r="C413" s="2"/>
      <c r="D413" s="2"/>
      <c r="E413" s="2"/>
      <c r="F413" s="2"/>
      <c r="G413" s="2"/>
      <c r="H413" s="2"/>
      <c r="I413" s="2"/>
      <c r="J413" s="629"/>
      <c r="K413" s="629"/>
      <c r="L413" s="629"/>
      <c r="M413" s="629"/>
      <c r="N413" s="629"/>
      <c r="O413" s="629"/>
      <c r="P413" s="629"/>
      <c r="Q413" s="2"/>
      <c r="R413" s="366"/>
      <c r="S413" s="366"/>
      <c r="T413" s="366"/>
      <c r="U413" s="366"/>
      <c r="V413" s="366"/>
      <c r="W413" s="366"/>
      <c r="X413" s="367"/>
      <c r="Y413" s="366"/>
      <c r="Z413" s="367"/>
      <c r="AA413" s="366"/>
      <c r="AB413" s="367"/>
      <c r="AC413" s="366"/>
      <c r="AD413" s="367"/>
      <c r="AE413" s="368"/>
    </row>
    <row r="414" spans="1:31" s="369" customFormat="1" x14ac:dyDescent="0.25">
      <c r="A414" s="2"/>
      <c r="B414" s="2"/>
      <c r="C414" s="2"/>
      <c r="D414" s="2"/>
      <c r="E414" s="2"/>
      <c r="F414" s="2"/>
      <c r="G414" s="2"/>
      <c r="H414" s="2"/>
      <c r="I414" s="2"/>
      <c r="J414" s="629"/>
      <c r="K414" s="629"/>
      <c r="L414" s="629"/>
      <c r="M414" s="629"/>
      <c r="N414" s="629"/>
      <c r="O414" s="629"/>
      <c r="P414" s="629"/>
      <c r="Q414" s="2"/>
      <c r="R414" s="366"/>
      <c r="S414" s="366"/>
      <c r="T414" s="366"/>
      <c r="U414" s="366"/>
      <c r="V414" s="366"/>
      <c r="W414" s="366"/>
      <c r="X414" s="367"/>
      <c r="Y414" s="366"/>
      <c r="Z414" s="367"/>
      <c r="AA414" s="366"/>
      <c r="AB414" s="367"/>
      <c r="AC414" s="366"/>
      <c r="AD414" s="367"/>
      <c r="AE414" s="368"/>
    </row>
    <row r="415" spans="1:31" s="369" customFormat="1" x14ac:dyDescent="0.25">
      <c r="A415" s="2"/>
      <c r="B415" s="2"/>
      <c r="C415" s="2"/>
      <c r="D415" s="2"/>
      <c r="E415" s="2"/>
      <c r="F415" s="2"/>
      <c r="G415" s="2"/>
      <c r="H415" s="2"/>
      <c r="I415" s="2"/>
      <c r="J415" s="629"/>
      <c r="K415" s="629"/>
      <c r="L415" s="629"/>
      <c r="M415" s="629"/>
      <c r="N415" s="629"/>
      <c r="O415" s="629"/>
      <c r="P415" s="629"/>
      <c r="Q415" s="2"/>
      <c r="R415" s="366"/>
      <c r="S415" s="366"/>
      <c r="T415" s="366"/>
      <c r="U415" s="366"/>
      <c r="V415" s="366"/>
      <c r="W415" s="366"/>
      <c r="X415" s="367"/>
      <c r="Y415" s="366"/>
      <c r="Z415" s="367"/>
      <c r="AA415" s="366"/>
      <c r="AB415" s="367"/>
      <c r="AC415" s="366"/>
      <c r="AD415" s="367"/>
      <c r="AE415" s="368"/>
    </row>
    <row r="416" spans="1:31" s="369" customFormat="1" x14ac:dyDescent="0.25">
      <c r="A416" s="2"/>
      <c r="B416" s="2"/>
      <c r="C416" s="2"/>
      <c r="D416" s="2"/>
      <c r="E416" s="2"/>
      <c r="F416" s="2"/>
      <c r="G416" s="2"/>
      <c r="H416" s="2"/>
      <c r="I416" s="2"/>
      <c r="J416" s="629"/>
      <c r="K416" s="629"/>
      <c r="L416" s="629"/>
      <c r="M416" s="629"/>
      <c r="N416" s="629"/>
      <c r="O416" s="629"/>
      <c r="P416" s="629"/>
      <c r="Q416" s="2"/>
      <c r="R416" s="366"/>
      <c r="S416" s="366"/>
      <c r="T416" s="366"/>
      <c r="U416" s="366"/>
      <c r="V416" s="366"/>
      <c r="W416" s="366"/>
      <c r="X416" s="367"/>
      <c r="Y416" s="366"/>
      <c r="Z416" s="367"/>
      <c r="AA416" s="366"/>
      <c r="AB416" s="367"/>
      <c r="AC416" s="366"/>
      <c r="AD416" s="367"/>
      <c r="AE416" s="368"/>
    </row>
    <row r="417" spans="1:31" s="369" customFormat="1" x14ac:dyDescent="0.25">
      <c r="A417" s="2"/>
      <c r="B417" s="2"/>
      <c r="C417" s="2"/>
      <c r="D417" s="2"/>
      <c r="E417" s="2"/>
      <c r="F417" s="2"/>
      <c r="G417" s="2"/>
      <c r="H417" s="2"/>
      <c r="I417" s="2"/>
      <c r="J417" s="629"/>
      <c r="K417" s="629"/>
      <c r="L417" s="629"/>
      <c r="M417" s="629"/>
      <c r="N417" s="629"/>
      <c r="O417" s="629"/>
      <c r="P417" s="629"/>
      <c r="Q417" s="2"/>
      <c r="R417" s="366"/>
      <c r="S417" s="366"/>
      <c r="T417" s="366"/>
      <c r="U417" s="366"/>
      <c r="V417" s="366"/>
      <c r="W417" s="366"/>
      <c r="X417" s="367"/>
      <c r="Y417" s="366"/>
      <c r="Z417" s="367"/>
      <c r="AA417" s="366"/>
      <c r="AB417" s="367"/>
      <c r="AC417" s="366"/>
      <c r="AD417" s="367"/>
      <c r="AE417" s="368"/>
    </row>
    <row r="418" spans="1:31" s="369" customFormat="1" x14ac:dyDescent="0.25">
      <c r="A418" s="2"/>
      <c r="B418" s="2"/>
      <c r="C418" s="2"/>
      <c r="D418" s="2"/>
      <c r="E418" s="2"/>
      <c r="F418" s="2"/>
      <c r="G418" s="2"/>
      <c r="H418" s="2"/>
      <c r="I418" s="2"/>
      <c r="J418" s="629"/>
      <c r="K418" s="629"/>
      <c r="L418" s="629"/>
      <c r="M418" s="629"/>
      <c r="N418" s="629"/>
      <c r="O418" s="629"/>
      <c r="P418" s="629"/>
      <c r="Q418" s="2"/>
      <c r="R418" s="366"/>
      <c r="S418" s="366"/>
      <c r="T418" s="366"/>
      <c r="U418" s="366"/>
      <c r="V418" s="366"/>
      <c r="W418" s="366"/>
      <c r="X418" s="367"/>
      <c r="Y418" s="366"/>
      <c r="Z418" s="367"/>
      <c r="AA418" s="366"/>
      <c r="AB418" s="367"/>
      <c r="AC418" s="366"/>
      <c r="AD418" s="367"/>
      <c r="AE418" s="368"/>
    </row>
    <row r="419" spans="1:31" s="369" customFormat="1" x14ac:dyDescent="0.25">
      <c r="A419" s="2"/>
      <c r="B419" s="2"/>
      <c r="C419" s="2"/>
      <c r="D419" s="2"/>
      <c r="E419" s="2"/>
      <c r="F419" s="2"/>
      <c r="G419" s="2"/>
      <c r="H419" s="2"/>
      <c r="I419" s="2"/>
      <c r="J419" s="629"/>
      <c r="K419" s="629"/>
      <c r="L419" s="629"/>
      <c r="M419" s="629"/>
      <c r="N419" s="629"/>
      <c r="O419" s="629"/>
      <c r="P419" s="629"/>
      <c r="Q419" s="2"/>
      <c r="R419" s="366"/>
      <c r="S419" s="366"/>
      <c r="T419" s="366"/>
      <c r="U419" s="366"/>
      <c r="V419" s="366"/>
      <c r="W419" s="366"/>
      <c r="X419" s="367"/>
      <c r="Y419" s="366"/>
      <c r="Z419" s="367"/>
      <c r="AA419" s="366"/>
      <c r="AB419" s="367"/>
      <c r="AC419" s="366"/>
      <c r="AD419" s="367"/>
      <c r="AE419" s="368"/>
    </row>
    <row r="420" spans="1:31" s="369" customFormat="1" x14ac:dyDescent="0.25">
      <c r="A420" s="2"/>
      <c r="B420" s="2"/>
      <c r="C420" s="2"/>
      <c r="D420" s="2"/>
      <c r="E420" s="2"/>
      <c r="F420" s="2"/>
      <c r="G420" s="2"/>
      <c r="H420" s="2"/>
      <c r="I420" s="2"/>
      <c r="J420" s="629"/>
      <c r="K420" s="629"/>
      <c r="L420" s="629"/>
      <c r="M420" s="629"/>
      <c r="N420" s="629"/>
      <c r="O420" s="629"/>
      <c r="P420" s="629"/>
      <c r="Q420" s="2"/>
      <c r="R420" s="366"/>
      <c r="S420" s="366"/>
      <c r="T420" s="366"/>
      <c r="U420" s="366"/>
      <c r="V420" s="366"/>
      <c r="W420" s="366"/>
      <c r="X420" s="367"/>
      <c r="Y420" s="366"/>
      <c r="Z420" s="367"/>
      <c r="AA420" s="366"/>
      <c r="AB420" s="367"/>
      <c r="AC420" s="366"/>
      <c r="AD420" s="367"/>
      <c r="AE420" s="368"/>
    </row>
    <row r="421" spans="1:31" s="369" customFormat="1" x14ac:dyDescent="0.25">
      <c r="A421" s="2"/>
      <c r="B421" s="2"/>
      <c r="C421" s="2"/>
      <c r="D421" s="2"/>
      <c r="E421" s="2"/>
      <c r="F421" s="2"/>
      <c r="G421" s="2"/>
      <c r="H421" s="2"/>
      <c r="I421" s="2"/>
      <c r="J421" s="629"/>
      <c r="K421" s="629"/>
      <c r="L421" s="629"/>
      <c r="M421" s="629"/>
      <c r="N421" s="629"/>
      <c r="O421" s="629"/>
      <c r="P421" s="629"/>
      <c r="Q421" s="2"/>
      <c r="R421" s="366"/>
      <c r="S421" s="366"/>
      <c r="T421" s="366"/>
      <c r="U421" s="366"/>
      <c r="V421" s="366"/>
      <c r="W421" s="366"/>
      <c r="X421" s="367"/>
      <c r="Y421" s="366"/>
      <c r="Z421" s="367"/>
      <c r="AA421" s="366"/>
      <c r="AB421" s="367"/>
      <c r="AC421" s="366"/>
      <c r="AD421" s="367"/>
      <c r="AE421" s="368"/>
    </row>
    <row r="422" spans="1:31" s="369" customFormat="1" x14ac:dyDescent="0.25">
      <c r="A422" s="2"/>
      <c r="B422" s="2"/>
      <c r="C422" s="2"/>
      <c r="D422" s="2"/>
      <c r="E422" s="2"/>
      <c r="F422" s="2"/>
      <c r="G422" s="2"/>
      <c r="H422" s="2"/>
      <c r="I422" s="2"/>
      <c r="J422" s="629"/>
      <c r="K422" s="629"/>
      <c r="L422" s="629"/>
      <c r="M422" s="629"/>
      <c r="N422" s="629"/>
      <c r="O422" s="629"/>
      <c r="P422" s="629"/>
      <c r="Q422" s="2"/>
      <c r="R422" s="366"/>
      <c r="S422" s="366"/>
      <c r="T422" s="366"/>
      <c r="U422" s="366"/>
      <c r="V422" s="366"/>
      <c r="W422" s="366"/>
      <c r="X422" s="367"/>
      <c r="Y422" s="366"/>
      <c r="Z422" s="367"/>
      <c r="AA422" s="366"/>
      <c r="AB422" s="367"/>
      <c r="AC422" s="366"/>
      <c r="AD422" s="367"/>
      <c r="AE422" s="368"/>
    </row>
    <row r="423" spans="1:31" s="369" customFormat="1" x14ac:dyDescent="0.25">
      <c r="A423" s="2"/>
      <c r="B423" s="2"/>
      <c r="C423" s="2"/>
      <c r="D423" s="2"/>
      <c r="E423" s="2"/>
      <c r="F423" s="2"/>
      <c r="G423" s="2"/>
      <c r="H423" s="2"/>
      <c r="I423" s="2"/>
      <c r="J423" s="629"/>
      <c r="K423" s="629"/>
      <c r="L423" s="629"/>
      <c r="M423" s="629"/>
      <c r="N423" s="629"/>
      <c r="O423" s="629"/>
      <c r="P423" s="629"/>
      <c r="Q423" s="2"/>
      <c r="R423" s="366"/>
      <c r="S423" s="366"/>
      <c r="T423" s="366"/>
      <c r="U423" s="366"/>
      <c r="V423" s="366"/>
      <c r="W423" s="366"/>
      <c r="X423" s="367"/>
      <c r="Y423" s="366"/>
      <c r="Z423" s="367"/>
      <c r="AA423" s="366"/>
      <c r="AB423" s="367"/>
      <c r="AC423" s="366"/>
      <c r="AD423" s="367"/>
      <c r="AE423" s="368"/>
    </row>
    <row r="424" spans="1:31" s="369" customFormat="1" x14ac:dyDescent="0.25">
      <c r="A424" s="2"/>
      <c r="B424" s="2"/>
      <c r="C424" s="2"/>
      <c r="D424" s="2"/>
      <c r="E424" s="2"/>
      <c r="F424" s="2"/>
      <c r="G424" s="2"/>
      <c r="H424" s="2"/>
      <c r="I424" s="2"/>
      <c r="J424" s="629"/>
      <c r="K424" s="629"/>
      <c r="L424" s="629"/>
      <c r="M424" s="629"/>
      <c r="N424" s="629"/>
      <c r="O424" s="629"/>
      <c r="P424" s="629"/>
      <c r="Q424" s="2"/>
      <c r="R424" s="366"/>
      <c r="S424" s="366"/>
      <c r="T424" s="366"/>
      <c r="U424" s="366"/>
      <c r="V424" s="366"/>
      <c r="W424" s="366"/>
      <c r="X424" s="367"/>
      <c r="Y424" s="366"/>
      <c r="Z424" s="367"/>
      <c r="AA424" s="366"/>
      <c r="AB424" s="367"/>
      <c r="AC424" s="366"/>
      <c r="AD424" s="367"/>
      <c r="AE424" s="368"/>
    </row>
    <row r="425" spans="1:31" s="369" customFormat="1" x14ac:dyDescent="0.25">
      <c r="A425" s="2"/>
      <c r="B425" s="2"/>
      <c r="C425" s="2"/>
      <c r="D425" s="2"/>
      <c r="E425" s="2"/>
      <c r="F425" s="2"/>
      <c r="G425" s="2"/>
      <c r="H425" s="2"/>
      <c r="I425" s="2"/>
      <c r="J425" s="629"/>
      <c r="K425" s="629"/>
      <c r="L425" s="629"/>
      <c r="M425" s="629"/>
      <c r="N425" s="629"/>
      <c r="O425" s="629"/>
      <c r="P425" s="629"/>
      <c r="Q425" s="2"/>
      <c r="R425" s="366"/>
      <c r="S425" s="366"/>
      <c r="T425" s="366"/>
      <c r="U425" s="366"/>
      <c r="V425" s="366"/>
      <c r="W425" s="366"/>
      <c r="X425" s="367"/>
      <c r="Y425" s="366"/>
      <c r="Z425" s="367"/>
      <c r="AA425" s="366"/>
      <c r="AB425" s="367"/>
      <c r="AC425" s="366"/>
      <c r="AD425" s="367"/>
      <c r="AE425" s="368"/>
    </row>
    <row r="426" spans="1:31" s="369" customFormat="1" x14ac:dyDescent="0.25">
      <c r="A426" s="2"/>
      <c r="B426" s="2"/>
      <c r="C426" s="2"/>
      <c r="D426" s="2"/>
      <c r="E426" s="2"/>
      <c r="F426" s="2"/>
      <c r="G426" s="2"/>
      <c r="H426" s="2"/>
      <c r="I426" s="2"/>
      <c r="J426" s="629"/>
      <c r="K426" s="629"/>
      <c r="L426" s="629"/>
      <c r="M426" s="629"/>
      <c r="N426" s="629"/>
      <c r="O426" s="629"/>
      <c r="P426" s="629"/>
      <c r="Q426" s="2"/>
      <c r="R426" s="366"/>
      <c r="S426" s="366"/>
      <c r="T426" s="366"/>
      <c r="U426" s="366"/>
      <c r="V426" s="366"/>
      <c r="W426" s="366"/>
      <c r="X426" s="367"/>
      <c r="Y426" s="366"/>
      <c r="Z426" s="367"/>
      <c r="AA426" s="366"/>
      <c r="AB426" s="367"/>
      <c r="AC426" s="366"/>
      <c r="AD426" s="367"/>
      <c r="AE426" s="368"/>
    </row>
    <row r="427" spans="1:31" s="369" customFormat="1" x14ac:dyDescent="0.25">
      <c r="A427" s="2"/>
      <c r="B427" s="2"/>
      <c r="C427" s="2"/>
      <c r="D427" s="2"/>
      <c r="E427" s="2"/>
      <c r="F427" s="2"/>
      <c r="G427" s="2"/>
      <c r="H427" s="2"/>
      <c r="I427" s="2"/>
      <c r="J427" s="629"/>
      <c r="K427" s="629"/>
      <c r="L427" s="629"/>
      <c r="M427" s="629"/>
      <c r="N427" s="629"/>
      <c r="O427" s="629"/>
      <c r="P427" s="629"/>
      <c r="Q427" s="2"/>
      <c r="R427" s="366"/>
      <c r="S427" s="366"/>
      <c r="T427" s="366"/>
      <c r="U427" s="366"/>
      <c r="V427" s="366"/>
      <c r="W427" s="366"/>
      <c r="X427" s="367"/>
      <c r="Y427" s="366"/>
      <c r="Z427" s="367"/>
      <c r="AA427" s="366"/>
      <c r="AB427" s="367"/>
      <c r="AC427" s="366"/>
      <c r="AD427" s="367"/>
      <c r="AE427" s="368"/>
    </row>
    <row r="428" spans="1:31" s="369" customFormat="1" x14ac:dyDescent="0.25">
      <c r="A428" s="2"/>
      <c r="B428" s="2"/>
      <c r="C428" s="2"/>
      <c r="D428" s="2"/>
      <c r="E428" s="2"/>
      <c r="F428" s="2"/>
      <c r="G428" s="2"/>
      <c r="H428" s="2"/>
      <c r="I428" s="2"/>
      <c r="J428" s="629"/>
      <c r="K428" s="629"/>
      <c r="L428" s="629"/>
      <c r="M428" s="629"/>
      <c r="N428" s="629"/>
      <c r="O428" s="629"/>
      <c r="P428" s="629"/>
      <c r="Q428" s="2"/>
      <c r="R428" s="366"/>
      <c r="S428" s="366"/>
      <c r="T428" s="366"/>
      <c r="U428" s="366"/>
      <c r="V428" s="366"/>
      <c r="W428" s="366"/>
      <c r="X428" s="367"/>
      <c r="Y428" s="366"/>
      <c r="Z428" s="367"/>
      <c r="AA428" s="366"/>
      <c r="AB428" s="367"/>
      <c r="AC428" s="366"/>
      <c r="AD428" s="367"/>
      <c r="AE428" s="368"/>
    </row>
    <row r="429" spans="1:31" s="369" customFormat="1" x14ac:dyDescent="0.25">
      <c r="A429" s="2"/>
      <c r="B429" s="2"/>
      <c r="C429" s="2"/>
      <c r="D429" s="2"/>
      <c r="E429" s="2"/>
      <c r="F429" s="2"/>
      <c r="G429" s="2"/>
      <c r="H429" s="2"/>
      <c r="I429" s="2"/>
      <c r="J429" s="629"/>
      <c r="K429" s="629"/>
      <c r="L429" s="629"/>
      <c r="M429" s="629"/>
      <c r="N429" s="629"/>
      <c r="O429" s="629"/>
      <c r="P429" s="629"/>
      <c r="Q429" s="2"/>
      <c r="R429" s="366"/>
      <c r="S429" s="366"/>
      <c r="T429" s="366"/>
      <c r="U429" s="366"/>
      <c r="V429" s="366"/>
      <c r="W429" s="366"/>
      <c r="X429" s="367"/>
      <c r="Y429" s="366"/>
      <c r="Z429" s="367"/>
      <c r="AA429" s="366"/>
      <c r="AB429" s="367"/>
      <c r="AC429" s="366"/>
      <c r="AD429" s="367"/>
      <c r="AE429" s="368"/>
    </row>
    <row r="430" spans="1:31" s="369" customFormat="1" x14ac:dyDescent="0.25">
      <c r="A430" s="2"/>
      <c r="B430" s="2"/>
      <c r="C430" s="2"/>
      <c r="D430" s="2"/>
      <c r="E430" s="2"/>
      <c r="F430" s="2"/>
      <c r="G430" s="2"/>
      <c r="H430" s="2"/>
      <c r="I430" s="2"/>
      <c r="J430" s="629"/>
      <c r="K430" s="629"/>
      <c r="L430" s="629"/>
      <c r="M430" s="629"/>
      <c r="N430" s="629"/>
      <c r="O430" s="629"/>
      <c r="P430" s="629"/>
      <c r="Q430" s="2"/>
      <c r="R430" s="366"/>
      <c r="S430" s="366"/>
      <c r="T430" s="366"/>
      <c r="U430" s="366"/>
      <c r="V430" s="366"/>
      <c r="W430" s="366"/>
      <c r="X430" s="367"/>
      <c r="Y430" s="366"/>
      <c r="Z430" s="367"/>
      <c r="AA430" s="366"/>
      <c r="AB430" s="367"/>
      <c r="AC430" s="366"/>
      <c r="AD430" s="367"/>
      <c r="AE430" s="368"/>
    </row>
    <row r="431" spans="1:31" s="369" customFormat="1" x14ac:dyDescent="0.25">
      <c r="A431" s="2"/>
      <c r="B431" s="2"/>
      <c r="C431" s="2"/>
      <c r="D431" s="2"/>
      <c r="E431" s="2"/>
      <c r="F431" s="2"/>
      <c r="G431" s="2"/>
      <c r="H431" s="2"/>
      <c r="I431" s="2"/>
      <c r="J431" s="629"/>
      <c r="K431" s="629"/>
      <c r="L431" s="629"/>
      <c r="M431" s="629"/>
      <c r="N431" s="629"/>
      <c r="O431" s="629"/>
      <c r="P431" s="629"/>
      <c r="Q431" s="2"/>
      <c r="R431" s="366"/>
      <c r="S431" s="366"/>
      <c r="T431" s="366"/>
      <c r="U431" s="366"/>
      <c r="V431" s="366"/>
      <c r="W431" s="366"/>
      <c r="X431" s="367"/>
      <c r="Y431" s="366"/>
      <c r="Z431" s="367"/>
      <c r="AA431" s="366"/>
      <c r="AB431" s="367"/>
      <c r="AC431" s="366"/>
      <c r="AD431" s="367"/>
      <c r="AE431" s="368"/>
    </row>
    <row r="432" spans="1:31" s="369" customFormat="1" x14ac:dyDescent="0.25">
      <c r="A432" s="2"/>
      <c r="B432" s="2"/>
      <c r="C432" s="2"/>
      <c r="D432" s="2"/>
      <c r="E432" s="2"/>
      <c r="F432" s="2"/>
      <c r="G432" s="2"/>
      <c r="H432" s="2"/>
      <c r="I432" s="2"/>
      <c r="J432" s="629"/>
      <c r="K432" s="629"/>
      <c r="L432" s="629"/>
      <c r="M432" s="629"/>
      <c r="N432" s="629"/>
      <c r="O432" s="629"/>
      <c r="P432" s="629"/>
      <c r="Q432" s="2"/>
      <c r="R432" s="366"/>
      <c r="S432" s="366"/>
      <c r="T432" s="366"/>
      <c r="U432" s="366"/>
      <c r="V432" s="366"/>
      <c r="W432" s="366"/>
      <c r="X432" s="367"/>
      <c r="Y432" s="366"/>
      <c r="Z432" s="367"/>
      <c r="AA432" s="366"/>
      <c r="AB432" s="367"/>
      <c r="AC432" s="366"/>
      <c r="AD432" s="367"/>
      <c r="AE432" s="368"/>
    </row>
    <row r="433" spans="1:31" s="369" customFormat="1" x14ac:dyDescent="0.25">
      <c r="A433" s="2"/>
      <c r="B433" s="2"/>
      <c r="C433" s="2"/>
      <c r="D433" s="2"/>
      <c r="E433" s="2"/>
      <c r="F433" s="2"/>
      <c r="G433" s="2"/>
      <c r="H433" s="2"/>
      <c r="I433" s="2"/>
      <c r="J433" s="629"/>
      <c r="K433" s="629"/>
      <c r="L433" s="629"/>
      <c r="M433" s="629"/>
      <c r="N433" s="629"/>
      <c r="O433" s="629"/>
      <c r="P433" s="629"/>
      <c r="Q433" s="2"/>
      <c r="R433" s="366"/>
      <c r="S433" s="366"/>
      <c r="T433" s="366"/>
      <c r="U433" s="366"/>
      <c r="V433" s="366"/>
      <c r="W433" s="366"/>
      <c r="X433" s="367"/>
      <c r="Y433" s="366"/>
      <c r="Z433" s="367"/>
      <c r="AA433" s="366"/>
      <c r="AB433" s="367"/>
      <c r="AC433" s="366"/>
      <c r="AD433" s="367"/>
      <c r="AE433" s="368"/>
    </row>
    <row r="434" spans="1:31" s="369" customFormat="1" x14ac:dyDescent="0.25">
      <c r="A434" s="2"/>
      <c r="B434" s="2"/>
      <c r="C434" s="2"/>
      <c r="D434" s="2"/>
      <c r="E434" s="2"/>
      <c r="F434" s="2"/>
      <c r="G434" s="2"/>
      <c r="H434" s="2"/>
      <c r="I434" s="2"/>
      <c r="J434" s="629"/>
      <c r="K434" s="629"/>
      <c r="L434" s="629"/>
      <c r="M434" s="629"/>
      <c r="N434" s="629"/>
      <c r="O434" s="629"/>
      <c r="P434" s="629"/>
      <c r="Q434" s="2"/>
      <c r="R434" s="366"/>
      <c r="S434" s="366"/>
      <c r="T434" s="366"/>
      <c r="U434" s="366"/>
      <c r="V434" s="366"/>
      <c r="W434" s="366"/>
      <c r="X434" s="367"/>
      <c r="Y434" s="366"/>
      <c r="Z434" s="367"/>
      <c r="AA434" s="366"/>
      <c r="AB434" s="367"/>
      <c r="AC434" s="366"/>
      <c r="AD434" s="367"/>
      <c r="AE434" s="368"/>
    </row>
    <row r="435" spans="1:31" s="369" customFormat="1" x14ac:dyDescent="0.25">
      <c r="A435" s="2"/>
      <c r="B435" s="2"/>
      <c r="C435" s="2"/>
      <c r="D435" s="2"/>
      <c r="E435" s="2"/>
      <c r="F435" s="2"/>
      <c r="G435" s="2"/>
      <c r="H435" s="2"/>
      <c r="I435" s="2"/>
      <c r="J435" s="629"/>
      <c r="K435" s="629"/>
      <c r="L435" s="629"/>
      <c r="M435" s="629"/>
      <c r="N435" s="629"/>
      <c r="O435" s="629"/>
      <c r="P435" s="629"/>
      <c r="Q435" s="2"/>
      <c r="R435" s="366"/>
      <c r="S435" s="366"/>
      <c r="T435" s="366"/>
      <c r="U435" s="366"/>
      <c r="V435" s="366"/>
      <c r="W435" s="366"/>
      <c r="X435" s="367"/>
      <c r="Y435" s="366"/>
      <c r="Z435" s="367"/>
      <c r="AA435" s="366"/>
      <c r="AB435" s="367"/>
      <c r="AC435" s="366"/>
      <c r="AD435" s="367"/>
      <c r="AE435" s="368"/>
    </row>
    <row r="436" spans="1:31" s="369" customFormat="1" x14ac:dyDescent="0.25">
      <c r="A436" s="2"/>
      <c r="B436" s="2"/>
      <c r="C436" s="2"/>
      <c r="D436" s="2"/>
      <c r="E436" s="2"/>
      <c r="F436" s="2"/>
      <c r="G436" s="2"/>
      <c r="H436" s="2"/>
      <c r="I436" s="2"/>
      <c r="J436" s="629"/>
      <c r="K436" s="629"/>
      <c r="L436" s="629"/>
      <c r="M436" s="629"/>
      <c r="N436" s="629"/>
      <c r="O436" s="629"/>
      <c r="P436" s="629"/>
      <c r="Q436" s="2"/>
      <c r="R436" s="366"/>
      <c r="S436" s="366"/>
      <c r="T436" s="366"/>
      <c r="U436" s="366"/>
      <c r="V436" s="366"/>
      <c r="W436" s="366"/>
      <c r="X436" s="367"/>
      <c r="Y436" s="366"/>
      <c r="Z436" s="367"/>
      <c r="AA436" s="366"/>
      <c r="AB436" s="367"/>
      <c r="AC436" s="366"/>
      <c r="AD436" s="367"/>
      <c r="AE436" s="368"/>
    </row>
    <row r="437" spans="1:31" s="369" customFormat="1" x14ac:dyDescent="0.25">
      <c r="A437" s="2"/>
      <c r="B437" s="2"/>
      <c r="C437" s="2"/>
      <c r="D437" s="2"/>
      <c r="E437" s="2"/>
      <c r="F437" s="2"/>
      <c r="G437" s="2"/>
      <c r="H437" s="2"/>
      <c r="I437" s="2"/>
      <c r="J437" s="629"/>
      <c r="K437" s="629"/>
      <c r="L437" s="629"/>
      <c r="M437" s="629"/>
      <c r="N437" s="629"/>
      <c r="O437" s="629"/>
      <c r="P437" s="629"/>
      <c r="Q437" s="2"/>
      <c r="R437" s="366"/>
      <c r="S437" s="366"/>
      <c r="T437" s="366"/>
      <c r="U437" s="366"/>
      <c r="V437" s="366"/>
      <c r="W437" s="366"/>
      <c r="X437" s="367"/>
      <c r="Y437" s="366"/>
      <c r="Z437" s="367"/>
      <c r="AA437" s="366"/>
      <c r="AB437" s="367"/>
      <c r="AC437" s="366"/>
      <c r="AD437" s="367"/>
      <c r="AE437" s="368"/>
    </row>
    <row r="438" spans="1:31" s="369" customFormat="1" x14ac:dyDescent="0.25">
      <c r="A438" s="2"/>
      <c r="B438" s="2"/>
      <c r="C438" s="2"/>
      <c r="D438" s="2"/>
      <c r="E438" s="2"/>
      <c r="F438" s="2"/>
      <c r="G438" s="2"/>
      <c r="H438" s="2"/>
      <c r="I438" s="2"/>
      <c r="J438" s="629"/>
      <c r="K438" s="629"/>
      <c r="L438" s="629"/>
      <c r="M438" s="629"/>
      <c r="N438" s="629"/>
      <c r="O438" s="629"/>
      <c r="P438" s="629"/>
      <c r="Q438" s="2"/>
      <c r="R438" s="366"/>
      <c r="S438" s="366"/>
      <c r="T438" s="366"/>
      <c r="U438" s="366"/>
      <c r="V438" s="366"/>
      <c r="W438" s="366"/>
      <c r="X438" s="367"/>
      <c r="Y438" s="366"/>
      <c r="Z438" s="367"/>
      <c r="AA438" s="366"/>
      <c r="AB438" s="367"/>
      <c r="AC438" s="366"/>
      <c r="AD438" s="367"/>
      <c r="AE438" s="368"/>
    </row>
    <row r="439" spans="1:31" s="369" customFormat="1" x14ac:dyDescent="0.25">
      <c r="A439" s="2"/>
      <c r="B439" s="2"/>
      <c r="C439" s="2"/>
      <c r="D439" s="2"/>
      <c r="E439" s="2"/>
      <c r="F439" s="2"/>
      <c r="G439" s="2"/>
      <c r="H439" s="2"/>
      <c r="I439" s="2"/>
      <c r="J439" s="629"/>
      <c r="K439" s="629"/>
      <c r="L439" s="629"/>
      <c r="M439" s="629"/>
      <c r="N439" s="629"/>
      <c r="O439" s="629"/>
      <c r="P439" s="629"/>
      <c r="Q439" s="2"/>
      <c r="R439" s="366"/>
      <c r="S439" s="366"/>
      <c r="T439" s="366"/>
      <c r="U439" s="366"/>
      <c r="V439" s="366"/>
      <c r="W439" s="366"/>
      <c r="X439" s="367"/>
      <c r="Y439" s="366"/>
      <c r="Z439" s="367"/>
      <c r="AA439" s="366"/>
      <c r="AB439" s="367"/>
      <c r="AC439" s="366"/>
      <c r="AD439" s="367"/>
      <c r="AE439" s="368"/>
    </row>
    <row r="440" spans="1:31" s="369" customFormat="1" x14ac:dyDescent="0.25">
      <c r="A440" s="2"/>
      <c r="B440" s="2"/>
      <c r="C440" s="2"/>
      <c r="D440" s="2"/>
      <c r="E440" s="2"/>
      <c r="F440" s="2"/>
      <c r="G440" s="2"/>
      <c r="H440" s="2"/>
      <c r="I440" s="2"/>
      <c r="J440" s="629"/>
      <c r="K440" s="629"/>
      <c r="L440" s="629"/>
      <c r="M440" s="629"/>
      <c r="N440" s="629"/>
      <c r="O440" s="629"/>
      <c r="P440" s="629"/>
      <c r="Q440" s="2"/>
      <c r="R440" s="366"/>
      <c r="S440" s="366"/>
      <c r="T440" s="366"/>
      <c r="U440" s="366"/>
      <c r="V440" s="366"/>
      <c r="W440" s="366"/>
      <c r="X440" s="367"/>
      <c r="Y440" s="366"/>
      <c r="Z440" s="367"/>
      <c r="AA440" s="366"/>
      <c r="AB440" s="367"/>
      <c r="AC440" s="366"/>
      <c r="AD440" s="367"/>
      <c r="AE440" s="368"/>
    </row>
    <row r="441" spans="1:31" s="369" customFormat="1" x14ac:dyDescent="0.25">
      <c r="A441" s="2"/>
      <c r="B441" s="2"/>
      <c r="C441" s="2"/>
      <c r="D441" s="2"/>
      <c r="E441" s="2"/>
      <c r="F441" s="2"/>
      <c r="G441" s="2"/>
      <c r="H441" s="2"/>
      <c r="I441" s="2"/>
      <c r="J441" s="629"/>
      <c r="K441" s="629"/>
      <c r="L441" s="629"/>
      <c r="M441" s="629"/>
      <c r="N441" s="629"/>
      <c r="O441" s="629"/>
      <c r="P441" s="629"/>
      <c r="Q441" s="2"/>
      <c r="R441" s="366"/>
      <c r="S441" s="366"/>
      <c r="T441" s="366"/>
      <c r="U441" s="366"/>
      <c r="V441" s="366"/>
      <c r="W441" s="366"/>
      <c r="X441" s="367"/>
      <c r="Y441" s="366"/>
      <c r="Z441" s="367"/>
      <c r="AA441" s="366"/>
      <c r="AB441" s="367"/>
      <c r="AC441" s="366"/>
      <c r="AD441" s="367"/>
      <c r="AE441" s="368"/>
    </row>
    <row r="442" spans="1:31" s="369" customFormat="1" x14ac:dyDescent="0.25">
      <c r="A442" s="2"/>
      <c r="B442" s="2"/>
      <c r="C442" s="2"/>
      <c r="D442" s="2"/>
      <c r="E442" s="2"/>
      <c r="F442" s="2"/>
      <c r="G442" s="2"/>
      <c r="H442" s="2"/>
      <c r="I442" s="2"/>
      <c r="J442" s="629"/>
      <c r="K442" s="629"/>
      <c r="L442" s="629"/>
      <c r="M442" s="629"/>
      <c r="N442" s="629"/>
      <c r="O442" s="629"/>
      <c r="P442" s="629"/>
      <c r="Q442" s="2"/>
      <c r="R442" s="366"/>
      <c r="S442" s="366"/>
      <c r="T442" s="366"/>
      <c r="U442" s="366"/>
      <c r="V442" s="366"/>
      <c r="W442" s="366"/>
      <c r="X442" s="367"/>
      <c r="Y442" s="366"/>
      <c r="Z442" s="367"/>
      <c r="AA442" s="366"/>
      <c r="AB442" s="367"/>
      <c r="AC442" s="366"/>
      <c r="AD442" s="367"/>
      <c r="AE442" s="368"/>
    </row>
    <row r="443" spans="1:31" s="369" customFormat="1" x14ac:dyDescent="0.25">
      <c r="A443" s="2"/>
      <c r="B443" s="2"/>
      <c r="C443" s="2"/>
      <c r="D443" s="2"/>
      <c r="E443" s="2"/>
      <c r="F443" s="2"/>
      <c r="G443" s="2"/>
      <c r="H443" s="2"/>
      <c r="I443" s="2"/>
      <c r="J443" s="629"/>
      <c r="K443" s="629"/>
      <c r="L443" s="629"/>
      <c r="M443" s="629"/>
      <c r="N443" s="629"/>
      <c r="O443" s="629"/>
      <c r="P443" s="629"/>
      <c r="Q443" s="2"/>
      <c r="R443" s="366"/>
      <c r="S443" s="366"/>
      <c r="T443" s="366"/>
      <c r="U443" s="366"/>
      <c r="V443" s="366"/>
      <c r="W443" s="366"/>
      <c r="X443" s="367"/>
      <c r="Y443" s="366"/>
      <c r="Z443" s="367"/>
      <c r="AA443" s="366"/>
      <c r="AB443" s="367"/>
      <c r="AC443" s="366"/>
      <c r="AD443" s="367"/>
      <c r="AE443" s="368"/>
    </row>
    <row r="444" spans="1:31" s="369" customFormat="1" x14ac:dyDescent="0.25">
      <c r="A444" s="2"/>
      <c r="B444" s="2"/>
      <c r="C444" s="2"/>
      <c r="D444" s="2"/>
      <c r="E444" s="2"/>
      <c r="F444" s="2"/>
      <c r="G444" s="2"/>
      <c r="H444" s="2"/>
      <c r="I444" s="2"/>
      <c r="J444" s="629"/>
      <c r="K444" s="629"/>
      <c r="L444" s="629"/>
      <c r="M444" s="629"/>
      <c r="N444" s="629"/>
      <c r="O444" s="629"/>
      <c r="P444" s="629"/>
      <c r="Q444" s="2"/>
      <c r="R444" s="366"/>
      <c r="S444" s="366"/>
      <c r="T444" s="366"/>
      <c r="U444" s="366"/>
      <c r="V444" s="366"/>
      <c r="W444" s="366"/>
      <c r="X444" s="367"/>
      <c r="Y444" s="366"/>
      <c r="Z444" s="367"/>
      <c r="AA444" s="366"/>
      <c r="AB444" s="367"/>
      <c r="AC444" s="366"/>
      <c r="AD444" s="367"/>
      <c r="AE444" s="368"/>
    </row>
    <row r="445" spans="1:31" s="369" customFormat="1" x14ac:dyDescent="0.25">
      <c r="A445" s="2"/>
      <c r="B445" s="2"/>
      <c r="C445" s="2"/>
      <c r="D445" s="2"/>
      <c r="E445" s="2"/>
      <c r="F445" s="2"/>
      <c r="G445" s="2"/>
      <c r="H445" s="2"/>
      <c r="I445" s="2"/>
      <c r="J445" s="629"/>
      <c r="K445" s="629"/>
      <c r="L445" s="629"/>
      <c r="M445" s="629"/>
      <c r="N445" s="629"/>
      <c r="O445" s="629"/>
      <c r="P445" s="629"/>
      <c r="Q445" s="2"/>
      <c r="R445" s="366"/>
      <c r="S445" s="366"/>
      <c r="T445" s="366"/>
      <c r="U445" s="366"/>
      <c r="V445" s="366"/>
      <c r="W445" s="366"/>
      <c r="X445" s="367"/>
      <c r="Y445" s="366"/>
      <c r="Z445" s="367"/>
      <c r="AA445" s="366"/>
      <c r="AB445" s="367"/>
      <c r="AC445" s="366"/>
      <c r="AD445" s="367"/>
      <c r="AE445" s="368"/>
    </row>
    <row r="446" spans="1:31" s="369" customFormat="1" x14ac:dyDescent="0.25">
      <c r="A446" s="2"/>
      <c r="B446" s="2"/>
      <c r="C446" s="2"/>
      <c r="D446" s="2"/>
      <c r="E446" s="2"/>
      <c r="F446" s="2"/>
      <c r="G446" s="2"/>
      <c r="H446" s="2"/>
      <c r="I446" s="2"/>
      <c r="J446" s="629"/>
      <c r="K446" s="629"/>
      <c r="L446" s="629"/>
      <c r="M446" s="629"/>
      <c r="N446" s="629"/>
      <c r="O446" s="629"/>
      <c r="P446" s="629"/>
      <c r="Q446" s="2"/>
      <c r="R446" s="366"/>
      <c r="S446" s="366"/>
      <c r="T446" s="366"/>
      <c r="U446" s="366"/>
      <c r="V446" s="366"/>
      <c r="W446" s="366"/>
      <c r="X446" s="367"/>
      <c r="Y446" s="366"/>
      <c r="Z446" s="367"/>
      <c r="AA446" s="366"/>
      <c r="AB446" s="367"/>
      <c r="AC446" s="366"/>
      <c r="AD446" s="367"/>
      <c r="AE446" s="368"/>
    </row>
    <row r="447" spans="1:31" s="369" customFormat="1" x14ac:dyDescent="0.25">
      <c r="A447" s="2"/>
      <c r="B447" s="2"/>
      <c r="C447" s="2"/>
      <c r="D447" s="2"/>
      <c r="E447" s="2"/>
      <c r="F447" s="2"/>
      <c r="G447" s="2"/>
      <c r="H447" s="2"/>
      <c r="I447" s="2"/>
      <c r="J447" s="629"/>
      <c r="K447" s="629"/>
      <c r="L447" s="629"/>
      <c r="M447" s="629"/>
      <c r="N447" s="629"/>
      <c r="O447" s="629"/>
      <c r="P447" s="629"/>
      <c r="Q447" s="2"/>
      <c r="R447" s="366"/>
      <c r="S447" s="366"/>
      <c r="T447" s="366"/>
      <c r="U447" s="366"/>
      <c r="V447" s="366"/>
      <c r="W447" s="366"/>
      <c r="X447" s="367"/>
      <c r="Y447" s="366"/>
      <c r="Z447" s="367"/>
      <c r="AA447" s="366"/>
      <c r="AB447" s="367"/>
      <c r="AC447" s="366"/>
      <c r="AD447" s="367"/>
      <c r="AE447" s="368"/>
    </row>
    <row r="448" spans="1:31" s="369" customFormat="1" x14ac:dyDescent="0.25">
      <c r="A448" s="2"/>
      <c r="B448" s="2"/>
      <c r="C448" s="2"/>
      <c r="D448" s="2"/>
      <c r="E448" s="2"/>
      <c r="F448" s="2"/>
      <c r="G448" s="2"/>
      <c r="H448" s="2"/>
      <c r="I448" s="2"/>
      <c r="J448" s="629"/>
      <c r="K448" s="629"/>
      <c r="L448" s="629"/>
      <c r="M448" s="629"/>
      <c r="N448" s="629"/>
      <c r="O448" s="629"/>
      <c r="P448" s="629"/>
      <c r="Q448" s="2"/>
      <c r="R448" s="366"/>
      <c r="S448" s="366"/>
      <c r="T448" s="366"/>
      <c r="U448" s="366"/>
      <c r="V448" s="366"/>
      <c r="W448" s="366"/>
      <c r="X448" s="367"/>
      <c r="Y448" s="366"/>
      <c r="Z448" s="367"/>
      <c r="AA448" s="366"/>
      <c r="AB448" s="367"/>
      <c r="AC448" s="366"/>
      <c r="AD448" s="367"/>
      <c r="AE448" s="368"/>
    </row>
    <row r="449" spans="1:31" s="369" customFormat="1" x14ac:dyDescent="0.25">
      <c r="A449" s="2"/>
      <c r="B449" s="2"/>
      <c r="C449" s="2"/>
      <c r="D449" s="2"/>
      <c r="E449" s="2"/>
      <c r="F449" s="2"/>
      <c r="G449" s="2"/>
      <c r="H449" s="2"/>
      <c r="I449" s="2"/>
      <c r="J449" s="629"/>
      <c r="K449" s="629"/>
      <c r="L449" s="629"/>
      <c r="M449" s="629"/>
      <c r="N449" s="629"/>
      <c r="O449" s="629"/>
      <c r="P449" s="629"/>
      <c r="Q449" s="2"/>
      <c r="R449" s="366"/>
      <c r="S449" s="366"/>
      <c r="T449" s="366"/>
      <c r="U449" s="366"/>
      <c r="V449" s="366"/>
      <c r="W449" s="366"/>
      <c r="X449" s="367"/>
      <c r="Y449" s="366"/>
      <c r="Z449" s="367"/>
      <c r="AA449" s="366"/>
      <c r="AB449" s="367"/>
      <c r="AC449" s="366"/>
      <c r="AD449" s="367"/>
      <c r="AE449" s="368"/>
    </row>
    <row r="450" spans="1:31" s="369" customFormat="1" x14ac:dyDescent="0.25">
      <c r="A450" s="2"/>
      <c r="B450" s="2"/>
      <c r="C450" s="2"/>
      <c r="D450" s="2"/>
      <c r="E450" s="2"/>
      <c r="F450" s="2"/>
      <c r="G450" s="2"/>
      <c r="H450" s="2"/>
      <c r="I450" s="2"/>
      <c r="J450" s="629"/>
      <c r="K450" s="629"/>
      <c r="L450" s="629"/>
      <c r="M450" s="629"/>
      <c r="N450" s="629"/>
      <c r="O450" s="629"/>
      <c r="P450" s="629"/>
      <c r="Q450" s="2"/>
      <c r="R450" s="366"/>
      <c r="S450" s="366"/>
      <c r="T450" s="366"/>
      <c r="U450" s="366"/>
      <c r="V450" s="366"/>
      <c r="W450" s="366"/>
      <c r="X450" s="367"/>
      <c r="Y450" s="366"/>
      <c r="Z450" s="367"/>
      <c r="AA450" s="366"/>
      <c r="AB450" s="367"/>
      <c r="AC450" s="366"/>
      <c r="AD450" s="367"/>
      <c r="AE450" s="368"/>
    </row>
    <row r="451" spans="1:31" s="369" customFormat="1" x14ac:dyDescent="0.25">
      <c r="A451" s="2"/>
      <c r="B451" s="2"/>
      <c r="C451" s="2"/>
      <c r="D451" s="2"/>
      <c r="E451" s="2"/>
      <c r="F451" s="2"/>
      <c r="G451" s="2"/>
      <c r="H451" s="2"/>
      <c r="I451" s="2"/>
      <c r="J451" s="629"/>
      <c r="K451" s="629"/>
      <c r="L451" s="629"/>
      <c r="M451" s="629"/>
      <c r="N451" s="629"/>
      <c r="O451" s="629"/>
      <c r="P451" s="629"/>
      <c r="Q451" s="2"/>
      <c r="R451" s="366"/>
      <c r="S451" s="366"/>
      <c r="T451" s="366"/>
      <c r="U451" s="366"/>
      <c r="V451" s="366"/>
      <c r="W451" s="366"/>
      <c r="X451" s="367"/>
      <c r="Y451" s="366"/>
      <c r="Z451" s="367"/>
      <c r="AA451" s="366"/>
      <c r="AB451" s="367"/>
      <c r="AC451" s="366"/>
      <c r="AD451" s="367"/>
      <c r="AE451" s="368"/>
    </row>
    <row r="452" spans="1:31" s="369" customFormat="1" x14ac:dyDescent="0.25">
      <c r="A452" s="2"/>
      <c r="B452" s="2"/>
      <c r="C452" s="2"/>
      <c r="D452" s="2"/>
      <c r="E452" s="2"/>
      <c r="F452" s="2"/>
      <c r="G452" s="2"/>
      <c r="H452" s="2"/>
      <c r="I452" s="2"/>
      <c r="J452" s="629"/>
      <c r="K452" s="629"/>
      <c r="L452" s="629"/>
      <c r="M452" s="629"/>
      <c r="N452" s="629"/>
      <c r="O452" s="629"/>
      <c r="P452" s="629"/>
      <c r="Q452" s="2"/>
      <c r="R452" s="366"/>
      <c r="S452" s="366"/>
      <c r="T452" s="366"/>
      <c r="U452" s="366"/>
      <c r="V452" s="366"/>
      <c r="W452" s="366"/>
      <c r="X452" s="367"/>
      <c r="Y452" s="366"/>
      <c r="Z452" s="367"/>
      <c r="AA452" s="366"/>
      <c r="AB452" s="367"/>
      <c r="AC452" s="366"/>
      <c r="AD452" s="367"/>
      <c r="AE452" s="368"/>
    </row>
    <row r="453" spans="1:31" s="369" customFormat="1" x14ac:dyDescent="0.25">
      <c r="A453" s="2"/>
      <c r="B453" s="2"/>
      <c r="C453" s="2"/>
      <c r="D453" s="2"/>
      <c r="E453" s="2"/>
      <c r="F453" s="2"/>
      <c r="G453" s="2"/>
      <c r="H453" s="2"/>
      <c r="I453" s="2"/>
      <c r="J453" s="629"/>
      <c r="K453" s="629"/>
      <c r="L453" s="629"/>
      <c r="M453" s="629"/>
      <c r="N453" s="629"/>
      <c r="O453" s="629"/>
      <c r="P453" s="629"/>
      <c r="Q453" s="2"/>
      <c r="R453" s="366"/>
      <c r="S453" s="366"/>
      <c r="T453" s="366"/>
      <c r="U453" s="366"/>
      <c r="V453" s="366"/>
      <c r="W453" s="366"/>
      <c r="X453" s="367"/>
      <c r="Y453" s="366"/>
      <c r="Z453" s="367"/>
      <c r="AA453" s="366"/>
      <c r="AB453" s="367"/>
      <c r="AC453" s="366"/>
      <c r="AD453" s="367"/>
      <c r="AE453" s="368"/>
    </row>
    <row r="454" spans="1:31" s="369" customFormat="1" x14ac:dyDescent="0.25">
      <c r="A454" s="2"/>
      <c r="B454" s="2"/>
      <c r="C454" s="2"/>
      <c r="D454" s="2"/>
      <c r="E454" s="2"/>
      <c r="F454" s="2"/>
      <c r="G454" s="2"/>
      <c r="H454" s="2"/>
      <c r="I454" s="2"/>
      <c r="J454" s="629"/>
      <c r="K454" s="629"/>
      <c r="L454" s="629"/>
      <c r="M454" s="629"/>
      <c r="N454" s="629"/>
      <c r="O454" s="629"/>
      <c r="P454" s="629"/>
      <c r="Q454" s="2"/>
      <c r="R454" s="366"/>
      <c r="S454" s="366"/>
      <c r="T454" s="366"/>
      <c r="U454" s="366"/>
      <c r="V454" s="366"/>
      <c r="W454" s="366"/>
      <c r="X454" s="367"/>
      <c r="Y454" s="366"/>
      <c r="Z454" s="367"/>
      <c r="AA454" s="366"/>
      <c r="AB454" s="367"/>
      <c r="AC454" s="366"/>
      <c r="AD454" s="367"/>
      <c r="AE454" s="368"/>
    </row>
    <row r="455" spans="1:31" s="369" customFormat="1" x14ac:dyDescent="0.25">
      <c r="A455" s="2"/>
      <c r="B455" s="2"/>
      <c r="C455" s="2"/>
      <c r="D455" s="2"/>
      <c r="E455" s="2"/>
      <c r="F455" s="2"/>
      <c r="G455" s="2"/>
      <c r="H455" s="2"/>
      <c r="I455" s="2"/>
      <c r="J455" s="629"/>
      <c r="K455" s="629"/>
      <c r="L455" s="629"/>
      <c r="M455" s="629"/>
      <c r="N455" s="629"/>
      <c r="O455" s="629"/>
      <c r="P455" s="629"/>
      <c r="Q455" s="2"/>
      <c r="R455" s="366"/>
      <c r="S455" s="366"/>
      <c r="T455" s="366"/>
      <c r="U455" s="366"/>
      <c r="V455" s="366"/>
      <c r="W455" s="366"/>
      <c r="X455" s="367"/>
      <c r="Y455" s="366"/>
      <c r="Z455" s="367"/>
      <c r="AA455" s="366"/>
      <c r="AB455" s="367"/>
      <c r="AC455" s="366"/>
      <c r="AD455" s="367"/>
      <c r="AE455" s="368"/>
    </row>
    <row r="456" spans="1:31" s="369" customFormat="1" x14ac:dyDescent="0.25">
      <c r="A456" s="2"/>
      <c r="B456" s="2"/>
      <c r="C456" s="2"/>
      <c r="D456" s="2"/>
      <c r="E456" s="2"/>
      <c r="F456" s="2"/>
      <c r="G456" s="2"/>
      <c r="H456" s="2"/>
      <c r="I456" s="2"/>
      <c r="J456" s="629"/>
      <c r="K456" s="629"/>
      <c r="L456" s="629"/>
      <c r="M456" s="629"/>
      <c r="N456" s="629"/>
      <c r="O456" s="629"/>
      <c r="P456" s="629"/>
      <c r="Q456" s="2"/>
      <c r="R456" s="366"/>
      <c r="S456" s="366"/>
      <c r="T456" s="366"/>
      <c r="U456" s="366"/>
      <c r="V456" s="366"/>
      <c r="W456" s="366"/>
      <c r="X456" s="367"/>
      <c r="Y456" s="366"/>
      <c r="Z456" s="367"/>
      <c r="AA456" s="366"/>
      <c r="AB456" s="367"/>
      <c r="AC456" s="366"/>
      <c r="AD456" s="367"/>
      <c r="AE456" s="368"/>
    </row>
    <row r="457" spans="1:31" s="369" customFormat="1" x14ac:dyDescent="0.25">
      <c r="A457" s="2"/>
      <c r="B457" s="2"/>
      <c r="C457" s="2"/>
      <c r="D457" s="2"/>
      <c r="E457" s="2"/>
      <c r="F457" s="2"/>
      <c r="G457" s="2"/>
      <c r="H457" s="2"/>
      <c r="I457" s="2"/>
      <c r="J457" s="629"/>
      <c r="K457" s="629"/>
      <c r="L457" s="629"/>
      <c r="M457" s="629"/>
      <c r="N457" s="629"/>
      <c r="O457" s="629"/>
      <c r="P457" s="629"/>
      <c r="Q457" s="2"/>
      <c r="R457" s="366"/>
      <c r="S457" s="366"/>
      <c r="T457" s="366"/>
      <c r="U457" s="366"/>
      <c r="V457" s="366"/>
      <c r="W457" s="366"/>
      <c r="X457" s="367"/>
      <c r="Y457" s="366"/>
      <c r="Z457" s="367"/>
      <c r="AA457" s="366"/>
      <c r="AB457" s="367"/>
      <c r="AC457" s="366"/>
      <c r="AD457" s="367"/>
      <c r="AE457" s="368"/>
    </row>
    <row r="458" spans="1:31" s="369" customFormat="1" x14ac:dyDescent="0.25">
      <c r="A458" s="2"/>
      <c r="B458" s="2"/>
      <c r="C458" s="2"/>
      <c r="D458" s="2"/>
      <c r="E458" s="2"/>
      <c r="F458" s="2"/>
      <c r="G458" s="2"/>
      <c r="H458" s="2"/>
      <c r="I458" s="2"/>
      <c r="J458" s="629"/>
      <c r="K458" s="629"/>
      <c r="L458" s="629"/>
      <c r="M458" s="629"/>
      <c r="N458" s="629"/>
      <c r="O458" s="629"/>
      <c r="P458" s="629"/>
      <c r="Q458" s="2"/>
      <c r="R458" s="366"/>
      <c r="S458" s="366"/>
      <c r="T458" s="366"/>
      <c r="U458" s="366"/>
      <c r="V458" s="366"/>
      <c r="W458" s="366"/>
      <c r="X458" s="367"/>
      <c r="Y458" s="366"/>
      <c r="Z458" s="367"/>
      <c r="AA458" s="366"/>
      <c r="AB458" s="367"/>
      <c r="AC458" s="366"/>
      <c r="AD458" s="367"/>
      <c r="AE458" s="368"/>
    </row>
    <row r="459" spans="1:31" s="369" customFormat="1" x14ac:dyDescent="0.25">
      <c r="A459" s="2"/>
      <c r="B459" s="2"/>
      <c r="C459" s="2"/>
      <c r="D459" s="2"/>
      <c r="E459" s="2"/>
      <c r="F459" s="2"/>
      <c r="G459" s="2"/>
      <c r="H459" s="2"/>
      <c r="I459" s="2"/>
      <c r="J459" s="629"/>
      <c r="K459" s="629"/>
      <c r="L459" s="629"/>
      <c r="M459" s="629"/>
      <c r="N459" s="629"/>
      <c r="O459" s="629"/>
      <c r="P459" s="629"/>
      <c r="Q459" s="2"/>
      <c r="R459" s="366"/>
      <c r="S459" s="366"/>
      <c r="T459" s="366"/>
      <c r="U459" s="366"/>
      <c r="V459" s="366"/>
      <c r="W459" s="366"/>
      <c r="X459" s="367"/>
      <c r="Y459" s="366"/>
      <c r="Z459" s="367"/>
      <c r="AA459" s="366"/>
      <c r="AB459" s="367"/>
      <c r="AC459" s="366"/>
      <c r="AD459" s="367"/>
      <c r="AE459" s="368"/>
    </row>
    <row r="460" spans="1:31" s="369" customFormat="1" x14ac:dyDescent="0.25">
      <c r="A460" s="2"/>
      <c r="B460" s="2"/>
      <c r="C460" s="2"/>
      <c r="D460" s="2"/>
      <c r="E460" s="2"/>
      <c r="F460" s="2"/>
      <c r="G460" s="2"/>
      <c r="H460" s="2"/>
      <c r="I460" s="2"/>
      <c r="J460" s="629"/>
      <c r="K460" s="629"/>
      <c r="L460" s="629"/>
      <c r="M460" s="629"/>
      <c r="N460" s="629"/>
      <c r="O460" s="629"/>
      <c r="P460" s="629"/>
      <c r="Q460" s="2"/>
      <c r="R460" s="366"/>
      <c r="S460" s="366"/>
      <c r="T460" s="366"/>
      <c r="U460" s="366"/>
      <c r="V460" s="366"/>
      <c r="W460" s="366"/>
      <c r="X460" s="367"/>
      <c r="Y460" s="366"/>
      <c r="Z460" s="367"/>
      <c r="AA460" s="366"/>
      <c r="AB460" s="367"/>
      <c r="AC460" s="366"/>
      <c r="AD460" s="367"/>
      <c r="AE460" s="368"/>
    </row>
    <row r="461" spans="1:31" s="369" customFormat="1" x14ac:dyDescent="0.25">
      <c r="A461" s="2"/>
      <c r="B461" s="2"/>
      <c r="C461" s="2"/>
      <c r="D461" s="2"/>
      <c r="E461" s="2"/>
      <c r="F461" s="2"/>
      <c r="G461" s="2"/>
      <c r="H461" s="2"/>
      <c r="I461" s="2"/>
      <c r="J461" s="629"/>
      <c r="K461" s="629"/>
      <c r="L461" s="629"/>
      <c r="M461" s="629"/>
      <c r="N461" s="629"/>
      <c r="O461" s="629"/>
      <c r="P461" s="629"/>
      <c r="Q461" s="2"/>
      <c r="R461" s="366"/>
      <c r="S461" s="366"/>
      <c r="T461" s="366"/>
      <c r="U461" s="366"/>
      <c r="V461" s="366"/>
      <c r="W461" s="366"/>
      <c r="X461" s="367"/>
      <c r="Y461" s="366"/>
      <c r="Z461" s="367"/>
      <c r="AA461" s="366"/>
      <c r="AB461" s="367"/>
      <c r="AC461" s="366"/>
      <c r="AD461" s="367"/>
      <c r="AE461" s="368"/>
    </row>
    <row r="462" spans="1:31" s="369" customFormat="1" x14ac:dyDescent="0.25">
      <c r="A462" s="2"/>
      <c r="B462" s="2"/>
      <c r="C462" s="2"/>
      <c r="D462" s="2"/>
      <c r="E462" s="2"/>
      <c r="F462" s="2"/>
      <c r="G462" s="2"/>
      <c r="H462" s="2"/>
      <c r="I462" s="2"/>
      <c r="J462" s="629"/>
      <c r="K462" s="629"/>
      <c r="L462" s="629"/>
      <c r="M462" s="629"/>
      <c r="N462" s="629"/>
      <c r="O462" s="629"/>
      <c r="P462" s="629"/>
      <c r="Q462" s="2"/>
      <c r="R462" s="366"/>
      <c r="S462" s="366"/>
      <c r="T462" s="366"/>
      <c r="U462" s="366"/>
      <c r="V462" s="366"/>
      <c r="W462" s="366"/>
      <c r="X462" s="367"/>
      <c r="Y462" s="366"/>
      <c r="Z462" s="367"/>
      <c r="AA462" s="366"/>
      <c r="AB462" s="367"/>
      <c r="AC462" s="366"/>
      <c r="AD462" s="367"/>
      <c r="AE462" s="368"/>
    </row>
    <row r="463" spans="1:31" s="369" customFormat="1" x14ac:dyDescent="0.25">
      <c r="A463" s="2"/>
      <c r="B463" s="2"/>
      <c r="C463" s="2"/>
      <c r="D463" s="2"/>
      <c r="E463" s="2"/>
      <c r="F463" s="2"/>
      <c r="G463" s="2"/>
      <c r="H463" s="2"/>
      <c r="I463" s="2"/>
      <c r="J463" s="629"/>
      <c r="K463" s="629"/>
      <c r="L463" s="629"/>
      <c r="M463" s="629"/>
      <c r="N463" s="629"/>
      <c r="O463" s="629"/>
      <c r="P463" s="629"/>
      <c r="Q463" s="2"/>
      <c r="R463" s="366"/>
      <c r="S463" s="366"/>
      <c r="T463" s="366"/>
      <c r="U463" s="366"/>
      <c r="V463" s="366"/>
      <c r="W463" s="366"/>
      <c r="X463" s="367"/>
      <c r="Y463" s="366"/>
      <c r="Z463" s="367"/>
      <c r="AA463" s="366"/>
      <c r="AB463" s="367"/>
      <c r="AC463" s="366"/>
      <c r="AD463" s="367"/>
      <c r="AE463" s="368"/>
    </row>
    <row r="464" spans="1:31" s="369" customFormat="1" x14ac:dyDescent="0.25">
      <c r="A464" s="2"/>
      <c r="B464" s="2"/>
      <c r="C464" s="2"/>
      <c r="D464" s="2"/>
      <c r="E464" s="2"/>
      <c r="F464" s="2"/>
      <c r="G464" s="2"/>
      <c r="H464" s="2"/>
      <c r="I464" s="2"/>
      <c r="J464" s="629"/>
      <c r="K464" s="629"/>
      <c r="L464" s="629"/>
      <c r="M464" s="629"/>
      <c r="N464" s="629"/>
      <c r="O464" s="629"/>
      <c r="P464" s="629"/>
      <c r="Q464" s="2"/>
      <c r="R464" s="366"/>
      <c r="S464" s="366"/>
      <c r="T464" s="366"/>
      <c r="U464" s="366"/>
      <c r="V464" s="366"/>
      <c r="W464" s="366"/>
      <c r="X464" s="367"/>
      <c r="Y464" s="366"/>
      <c r="Z464" s="367"/>
      <c r="AA464" s="366"/>
      <c r="AB464" s="367"/>
      <c r="AC464" s="366"/>
      <c r="AD464" s="367"/>
      <c r="AE464" s="368"/>
    </row>
    <row r="465" spans="1:31" s="369" customFormat="1" x14ac:dyDescent="0.25">
      <c r="A465" s="2"/>
      <c r="B465" s="2"/>
      <c r="C465" s="2"/>
      <c r="D465" s="2"/>
      <c r="E465" s="2"/>
      <c r="F465" s="2"/>
      <c r="G465" s="2"/>
      <c r="H465" s="2"/>
      <c r="I465" s="2"/>
      <c r="J465" s="629"/>
      <c r="K465" s="629"/>
      <c r="L465" s="629"/>
      <c r="M465" s="629"/>
      <c r="N465" s="629"/>
      <c r="O465" s="629"/>
      <c r="P465" s="629"/>
      <c r="Q465" s="2"/>
      <c r="R465" s="366"/>
      <c r="S465" s="366"/>
      <c r="T465" s="366"/>
      <c r="U465" s="366"/>
      <c r="V465" s="366"/>
      <c r="W465" s="366"/>
      <c r="X465" s="367"/>
      <c r="Y465" s="366"/>
      <c r="Z465" s="367"/>
      <c r="AA465" s="366"/>
      <c r="AB465" s="367"/>
      <c r="AC465" s="366"/>
      <c r="AD465" s="367"/>
      <c r="AE465" s="368"/>
    </row>
    <row r="466" spans="1:31" s="369" customFormat="1" x14ac:dyDescent="0.25">
      <c r="A466" s="2"/>
      <c r="B466" s="2"/>
      <c r="C466" s="2"/>
      <c r="D466" s="2"/>
      <c r="E466" s="2"/>
      <c r="F466" s="2"/>
      <c r="G466" s="2"/>
      <c r="H466" s="2"/>
      <c r="I466" s="2"/>
      <c r="J466" s="629"/>
      <c r="K466" s="629"/>
      <c r="L466" s="629"/>
      <c r="M466" s="629"/>
      <c r="N466" s="629"/>
      <c r="O466" s="629"/>
      <c r="P466" s="629"/>
      <c r="Q466" s="2"/>
      <c r="R466" s="366"/>
      <c r="S466" s="366"/>
      <c r="T466" s="366"/>
      <c r="U466" s="366"/>
      <c r="V466" s="366"/>
      <c r="W466" s="366"/>
      <c r="X466" s="367"/>
      <c r="Y466" s="366"/>
      <c r="Z466" s="367"/>
      <c r="AA466" s="366"/>
      <c r="AB466" s="367"/>
      <c r="AC466" s="366"/>
      <c r="AD466" s="367"/>
      <c r="AE466" s="368"/>
    </row>
    <row r="467" spans="1:31" s="369" customFormat="1" x14ac:dyDescent="0.25">
      <c r="A467" s="2"/>
      <c r="B467" s="2"/>
      <c r="C467" s="2"/>
      <c r="D467" s="2"/>
      <c r="E467" s="2"/>
      <c r="F467" s="2"/>
      <c r="G467" s="2"/>
      <c r="H467" s="2"/>
      <c r="I467" s="2"/>
      <c r="J467" s="629"/>
      <c r="K467" s="629"/>
      <c r="L467" s="629"/>
      <c r="M467" s="629"/>
      <c r="N467" s="629"/>
      <c r="O467" s="629"/>
      <c r="P467" s="629"/>
      <c r="Q467" s="2"/>
      <c r="R467" s="366"/>
      <c r="S467" s="366"/>
      <c r="T467" s="366"/>
      <c r="U467" s="366"/>
      <c r="V467" s="366"/>
      <c r="W467" s="366"/>
      <c r="X467" s="367"/>
      <c r="Y467" s="366"/>
      <c r="Z467" s="367"/>
      <c r="AA467" s="366"/>
      <c r="AB467" s="367"/>
      <c r="AC467" s="366"/>
      <c r="AD467" s="367"/>
      <c r="AE467" s="368"/>
    </row>
    <row r="468" spans="1:31" s="369" customFormat="1" x14ac:dyDescent="0.25">
      <c r="A468" s="2"/>
      <c r="B468" s="2"/>
      <c r="C468" s="2"/>
      <c r="D468" s="2"/>
      <c r="E468" s="2"/>
      <c r="F468" s="2"/>
      <c r="G468" s="2"/>
      <c r="H468" s="2"/>
      <c r="I468" s="2"/>
      <c r="J468" s="629"/>
      <c r="K468" s="629"/>
      <c r="L468" s="629"/>
      <c r="M468" s="629"/>
      <c r="N468" s="629"/>
      <c r="O468" s="629"/>
      <c r="P468" s="629"/>
      <c r="Q468" s="2"/>
      <c r="R468" s="366"/>
      <c r="S468" s="366"/>
      <c r="T468" s="366"/>
      <c r="U468" s="366"/>
      <c r="V468" s="366"/>
      <c r="W468" s="366"/>
      <c r="X468" s="367"/>
      <c r="Y468" s="366"/>
      <c r="Z468" s="367"/>
      <c r="AA468" s="366"/>
      <c r="AB468" s="367"/>
      <c r="AC468" s="366"/>
      <c r="AD468" s="367"/>
      <c r="AE468" s="368"/>
    </row>
    <row r="469" spans="1:31" s="369" customFormat="1" x14ac:dyDescent="0.25">
      <c r="A469" s="2"/>
      <c r="B469" s="2"/>
      <c r="C469" s="2"/>
      <c r="D469" s="2"/>
      <c r="E469" s="2"/>
      <c r="F469" s="2"/>
      <c r="G469" s="2"/>
      <c r="H469" s="2"/>
      <c r="I469" s="2"/>
      <c r="J469" s="629"/>
      <c r="K469" s="629"/>
      <c r="L469" s="629"/>
      <c r="M469" s="629"/>
      <c r="N469" s="629"/>
      <c r="O469" s="629"/>
      <c r="P469" s="629"/>
      <c r="Q469" s="2"/>
      <c r="R469" s="366"/>
      <c r="S469" s="366"/>
      <c r="T469" s="366"/>
      <c r="U469" s="366"/>
      <c r="V469" s="366"/>
      <c r="W469" s="366"/>
      <c r="X469" s="367"/>
      <c r="Y469" s="366"/>
      <c r="Z469" s="367"/>
      <c r="AA469" s="366"/>
      <c r="AB469" s="367"/>
      <c r="AC469" s="366"/>
      <c r="AD469" s="367"/>
      <c r="AE469" s="368"/>
    </row>
    <row r="470" spans="1:31" s="369" customFormat="1" x14ac:dyDescent="0.25">
      <c r="A470" s="2"/>
      <c r="B470" s="2"/>
      <c r="C470" s="2"/>
      <c r="D470" s="2"/>
      <c r="E470" s="2"/>
      <c r="F470" s="2"/>
      <c r="G470" s="2"/>
      <c r="H470" s="2"/>
      <c r="I470" s="2"/>
      <c r="J470" s="629"/>
      <c r="K470" s="629"/>
      <c r="L470" s="629"/>
      <c r="M470" s="629"/>
      <c r="N470" s="629"/>
      <c r="O470" s="629"/>
      <c r="P470" s="629"/>
      <c r="Q470" s="2"/>
      <c r="R470" s="366"/>
      <c r="S470" s="366"/>
      <c r="T470" s="366"/>
      <c r="U470" s="366"/>
      <c r="V470" s="366"/>
      <c r="W470" s="366"/>
      <c r="X470" s="367"/>
      <c r="Y470" s="366"/>
      <c r="Z470" s="367"/>
      <c r="AA470" s="366"/>
      <c r="AB470" s="367"/>
      <c r="AC470" s="366"/>
      <c r="AD470" s="367"/>
      <c r="AE470" s="368"/>
    </row>
    <row r="471" spans="1:31" s="369" customFormat="1" x14ac:dyDescent="0.25">
      <c r="A471" s="2"/>
      <c r="B471" s="2"/>
      <c r="C471" s="2"/>
      <c r="D471" s="2"/>
      <c r="E471" s="2"/>
      <c r="F471" s="2"/>
      <c r="G471" s="2"/>
      <c r="H471" s="2"/>
      <c r="I471" s="2"/>
      <c r="J471" s="629"/>
      <c r="K471" s="629"/>
      <c r="L471" s="629"/>
      <c r="M471" s="629"/>
      <c r="N471" s="629"/>
      <c r="O471" s="629"/>
      <c r="P471" s="629"/>
      <c r="Q471" s="2"/>
      <c r="R471" s="366"/>
      <c r="S471" s="366"/>
      <c r="T471" s="366"/>
      <c r="U471" s="366"/>
      <c r="V471" s="366"/>
      <c r="W471" s="366"/>
      <c r="X471" s="367"/>
      <c r="Y471" s="366"/>
      <c r="Z471" s="367"/>
      <c r="AA471" s="366"/>
      <c r="AB471" s="367"/>
      <c r="AC471" s="366"/>
      <c r="AD471" s="367"/>
      <c r="AE471" s="368"/>
    </row>
    <row r="472" spans="1:31" s="369" customFormat="1" x14ac:dyDescent="0.25">
      <c r="A472" s="2"/>
      <c r="B472" s="2"/>
      <c r="C472" s="2"/>
      <c r="D472" s="2"/>
      <c r="E472" s="2"/>
      <c r="F472" s="2"/>
      <c r="G472" s="2"/>
      <c r="H472" s="2"/>
      <c r="I472" s="2"/>
      <c r="J472" s="629"/>
      <c r="K472" s="629"/>
      <c r="L472" s="629"/>
      <c r="M472" s="629"/>
      <c r="N472" s="629"/>
      <c r="O472" s="629"/>
      <c r="P472" s="629"/>
      <c r="Q472" s="2"/>
      <c r="R472" s="366"/>
      <c r="S472" s="366"/>
      <c r="T472" s="366"/>
      <c r="U472" s="366"/>
      <c r="V472" s="366"/>
      <c r="W472" s="366"/>
      <c r="X472" s="367"/>
      <c r="Y472" s="366"/>
      <c r="Z472" s="367"/>
      <c r="AA472" s="366"/>
      <c r="AB472" s="367"/>
      <c r="AC472" s="366"/>
      <c r="AD472" s="367"/>
      <c r="AE472" s="368"/>
    </row>
    <row r="473" spans="1:31" s="369" customFormat="1" x14ac:dyDescent="0.25">
      <c r="A473" s="2"/>
      <c r="B473" s="2"/>
      <c r="C473" s="2"/>
      <c r="D473" s="2"/>
      <c r="E473" s="2"/>
      <c r="F473" s="2"/>
      <c r="G473" s="2"/>
      <c r="H473" s="2"/>
      <c r="I473" s="2"/>
      <c r="J473" s="629"/>
      <c r="K473" s="629"/>
      <c r="L473" s="629"/>
      <c r="M473" s="629"/>
      <c r="N473" s="629"/>
      <c r="O473" s="629"/>
      <c r="P473" s="629"/>
      <c r="Q473" s="2"/>
      <c r="R473" s="366"/>
      <c r="S473" s="366"/>
      <c r="T473" s="366"/>
      <c r="U473" s="366"/>
      <c r="V473" s="366"/>
      <c r="W473" s="366"/>
      <c r="X473" s="367"/>
      <c r="Y473" s="366"/>
      <c r="Z473" s="367"/>
      <c r="AA473" s="366"/>
      <c r="AB473" s="367"/>
      <c r="AC473" s="366"/>
      <c r="AD473" s="367"/>
      <c r="AE473" s="368"/>
    </row>
    <row r="474" spans="1:31" s="369" customFormat="1" x14ac:dyDescent="0.25">
      <c r="A474" s="2"/>
      <c r="B474" s="2"/>
      <c r="C474" s="2"/>
      <c r="D474" s="2"/>
      <c r="E474" s="2"/>
      <c r="F474" s="2"/>
      <c r="G474" s="2"/>
      <c r="H474" s="2"/>
      <c r="I474" s="2"/>
      <c r="J474" s="629"/>
      <c r="K474" s="629"/>
      <c r="L474" s="629"/>
      <c r="M474" s="629"/>
      <c r="N474" s="629"/>
      <c r="O474" s="629"/>
      <c r="P474" s="629"/>
      <c r="Q474" s="2"/>
      <c r="R474" s="366"/>
      <c r="S474" s="366"/>
      <c r="T474" s="366"/>
      <c r="U474" s="366"/>
      <c r="V474" s="366"/>
      <c r="W474" s="366"/>
      <c r="X474" s="367"/>
      <c r="Y474" s="366"/>
      <c r="Z474" s="367"/>
      <c r="AA474" s="366"/>
      <c r="AB474" s="367"/>
      <c r="AC474" s="366"/>
      <c r="AD474" s="367"/>
      <c r="AE474" s="368"/>
    </row>
    <row r="475" spans="1:31" s="369" customFormat="1" x14ac:dyDescent="0.25">
      <c r="A475" s="2"/>
      <c r="B475" s="2"/>
      <c r="C475" s="2"/>
      <c r="D475" s="2"/>
      <c r="E475" s="2"/>
      <c r="F475" s="2"/>
      <c r="G475" s="2"/>
      <c r="H475" s="2"/>
      <c r="I475" s="2"/>
      <c r="J475" s="629"/>
      <c r="K475" s="629"/>
      <c r="L475" s="629"/>
      <c r="M475" s="629"/>
      <c r="N475" s="629"/>
      <c r="O475" s="629"/>
      <c r="P475" s="629"/>
      <c r="Q475" s="2"/>
      <c r="R475" s="366"/>
      <c r="S475" s="366"/>
      <c r="T475" s="366"/>
      <c r="U475" s="366"/>
      <c r="V475" s="366"/>
      <c r="W475" s="366"/>
      <c r="X475" s="367"/>
      <c r="Y475" s="366"/>
      <c r="Z475" s="367"/>
      <c r="AA475" s="366"/>
      <c r="AB475" s="367"/>
      <c r="AC475" s="366"/>
      <c r="AD475" s="367"/>
      <c r="AE475" s="368"/>
    </row>
    <row r="476" spans="1:31" s="369" customFormat="1" x14ac:dyDescent="0.25">
      <c r="A476" s="2"/>
      <c r="B476" s="2"/>
      <c r="C476" s="2"/>
      <c r="D476" s="2"/>
      <c r="E476" s="2"/>
      <c r="F476" s="2"/>
      <c r="G476" s="2"/>
      <c r="H476" s="2"/>
      <c r="I476" s="2"/>
      <c r="J476" s="629"/>
      <c r="K476" s="629"/>
      <c r="L476" s="629"/>
      <c r="M476" s="629"/>
      <c r="N476" s="629"/>
      <c r="O476" s="629"/>
      <c r="P476" s="629"/>
      <c r="Q476" s="2"/>
      <c r="R476" s="366"/>
      <c r="S476" s="366"/>
      <c r="T476" s="366"/>
      <c r="U476" s="366"/>
      <c r="V476" s="366"/>
      <c r="W476" s="366"/>
      <c r="X476" s="367"/>
      <c r="Y476" s="366"/>
      <c r="Z476" s="367"/>
      <c r="AA476" s="366"/>
      <c r="AB476" s="367"/>
      <c r="AC476" s="366"/>
      <c r="AD476" s="367"/>
      <c r="AE476" s="368"/>
    </row>
    <row r="477" spans="1:31" s="369" customFormat="1" x14ac:dyDescent="0.25">
      <c r="A477" s="2"/>
      <c r="B477" s="2"/>
      <c r="C477" s="2"/>
      <c r="D477" s="2"/>
      <c r="E477" s="2"/>
      <c r="F477" s="2"/>
      <c r="G477" s="2"/>
      <c r="H477" s="2"/>
      <c r="I477" s="2"/>
      <c r="J477" s="629"/>
      <c r="K477" s="629"/>
      <c r="L477" s="629"/>
      <c r="M477" s="629"/>
      <c r="N477" s="629"/>
      <c r="O477" s="629"/>
      <c r="P477" s="629"/>
      <c r="Q477" s="2"/>
      <c r="R477" s="366"/>
      <c r="S477" s="366"/>
      <c r="T477" s="366"/>
      <c r="U477" s="366"/>
      <c r="V477" s="366"/>
      <c r="W477" s="366"/>
      <c r="X477" s="367"/>
      <c r="Y477" s="366"/>
      <c r="Z477" s="367"/>
      <c r="AA477" s="366"/>
      <c r="AB477" s="367"/>
      <c r="AC477" s="366"/>
      <c r="AD477" s="367"/>
      <c r="AE477" s="368"/>
    </row>
    <row r="478" spans="1:31" s="369" customFormat="1" x14ac:dyDescent="0.25">
      <c r="A478" s="2"/>
      <c r="B478" s="2"/>
      <c r="C478" s="2"/>
      <c r="D478" s="2"/>
      <c r="E478" s="2"/>
      <c r="F478" s="2"/>
      <c r="G478" s="2"/>
      <c r="H478" s="2"/>
      <c r="I478" s="2"/>
      <c r="J478" s="629"/>
      <c r="K478" s="629"/>
      <c r="L478" s="629"/>
      <c r="M478" s="629"/>
      <c r="N478" s="629"/>
      <c r="O478" s="629"/>
      <c r="P478" s="629"/>
      <c r="Q478" s="2"/>
      <c r="R478" s="366"/>
      <c r="S478" s="366"/>
      <c r="T478" s="366"/>
      <c r="U478" s="366"/>
      <c r="V478" s="366"/>
      <c r="W478" s="366"/>
      <c r="X478" s="367"/>
      <c r="Y478" s="366"/>
      <c r="Z478" s="367"/>
      <c r="AA478" s="366"/>
      <c r="AB478" s="367"/>
      <c r="AC478" s="366"/>
      <c r="AD478" s="367"/>
      <c r="AE478" s="368"/>
    </row>
    <row r="479" spans="1:31" s="369" customFormat="1" x14ac:dyDescent="0.25">
      <c r="A479" s="2"/>
      <c r="B479" s="2"/>
      <c r="C479" s="2"/>
      <c r="D479" s="2"/>
      <c r="E479" s="2"/>
      <c r="F479" s="2"/>
      <c r="G479" s="2"/>
      <c r="H479" s="2"/>
      <c r="I479" s="2"/>
      <c r="J479" s="629"/>
      <c r="K479" s="629"/>
      <c r="L479" s="629"/>
      <c r="M479" s="629"/>
      <c r="N479" s="629"/>
      <c r="O479" s="629"/>
      <c r="P479" s="629"/>
      <c r="Q479" s="2"/>
      <c r="R479" s="366"/>
      <c r="S479" s="366"/>
      <c r="T479" s="366"/>
      <c r="U479" s="366"/>
      <c r="V479" s="366"/>
      <c r="W479" s="366"/>
      <c r="X479" s="367"/>
      <c r="Y479" s="366"/>
      <c r="Z479" s="367"/>
      <c r="AA479" s="366"/>
      <c r="AB479" s="367"/>
      <c r="AC479" s="366"/>
      <c r="AD479" s="367"/>
      <c r="AE479" s="368"/>
    </row>
    <row r="480" spans="1:31" s="369" customFormat="1" x14ac:dyDescent="0.25">
      <c r="A480" s="2"/>
      <c r="B480" s="2"/>
      <c r="C480" s="2"/>
      <c r="D480" s="2"/>
      <c r="E480" s="2"/>
      <c r="F480" s="2"/>
      <c r="G480" s="2"/>
      <c r="H480" s="2"/>
      <c r="I480" s="2"/>
      <c r="J480" s="629"/>
      <c r="K480" s="629"/>
      <c r="L480" s="629"/>
      <c r="M480" s="629"/>
      <c r="N480" s="629"/>
      <c r="O480" s="629"/>
      <c r="P480" s="629"/>
      <c r="Q480" s="2"/>
      <c r="R480" s="366"/>
      <c r="S480" s="366"/>
      <c r="T480" s="366"/>
      <c r="U480" s="366"/>
      <c r="V480" s="366"/>
      <c r="W480" s="366"/>
      <c r="X480" s="367"/>
      <c r="Y480" s="366"/>
      <c r="Z480" s="367"/>
      <c r="AA480" s="366"/>
      <c r="AB480" s="367"/>
      <c r="AC480" s="366"/>
      <c r="AD480" s="367"/>
      <c r="AE480" s="368"/>
    </row>
    <row r="481" spans="1:31" s="369" customFormat="1" x14ac:dyDescent="0.25">
      <c r="A481" s="2"/>
      <c r="B481" s="2"/>
      <c r="C481" s="2"/>
      <c r="D481" s="2"/>
      <c r="E481" s="2"/>
      <c r="F481" s="2"/>
      <c r="G481" s="2"/>
      <c r="H481" s="2"/>
      <c r="I481" s="2"/>
      <c r="J481" s="629"/>
      <c r="K481" s="629"/>
      <c r="L481" s="629"/>
      <c r="M481" s="629"/>
      <c r="N481" s="629"/>
      <c r="O481" s="629"/>
      <c r="P481" s="629"/>
      <c r="Q481" s="2"/>
      <c r="R481" s="366"/>
      <c r="S481" s="366"/>
      <c r="T481" s="366"/>
      <c r="U481" s="366"/>
      <c r="V481" s="366"/>
      <c r="W481" s="366"/>
      <c r="X481" s="367"/>
      <c r="Y481" s="366"/>
      <c r="Z481" s="367"/>
      <c r="AA481" s="366"/>
      <c r="AB481" s="367"/>
      <c r="AC481" s="366"/>
      <c r="AD481" s="367"/>
      <c r="AE481" s="368"/>
    </row>
    <row r="482" spans="1:31" s="369" customFormat="1" x14ac:dyDescent="0.25">
      <c r="A482" s="2"/>
      <c r="B482" s="2"/>
      <c r="C482" s="2"/>
      <c r="D482" s="2"/>
      <c r="E482" s="2"/>
      <c r="F482" s="2"/>
      <c r="G482" s="2"/>
      <c r="H482" s="2"/>
      <c r="I482" s="2"/>
      <c r="J482" s="629"/>
      <c r="K482" s="629"/>
      <c r="L482" s="629"/>
      <c r="M482" s="629"/>
      <c r="N482" s="629"/>
      <c r="O482" s="629"/>
      <c r="P482" s="629"/>
      <c r="Q482" s="2"/>
      <c r="R482" s="366"/>
      <c r="S482" s="366"/>
      <c r="T482" s="366"/>
      <c r="U482" s="366"/>
      <c r="V482" s="366"/>
      <c r="W482" s="366"/>
      <c r="X482" s="367"/>
      <c r="Y482" s="366"/>
      <c r="Z482" s="367"/>
      <c r="AA482" s="366"/>
      <c r="AB482" s="367"/>
      <c r="AC482" s="366"/>
      <c r="AD482" s="367"/>
      <c r="AE482" s="368"/>
    </row>
    <row r="483" spans="1:31" s="369" customFormat="1" x14ac:dyDescent="0.25">
      <c r="A483" s="2"/>
      <c r="B483" s="2"/>
      <c r="C483" s="2"/>
      <c r="D483" s="2"/>
      <c r="E483" s="2"/>
      <c r="F483" s="2"/>
      <c r="G483" s="2"/>
      <c r="H483" s="2"/>
      <c r="I483" s="2"/>
      <c r="J483" s="629"/>
      <c r="K483" s="629"/>
      <c r="L483" s="629"/>
      <c r="M483" s="629"/>
      <c r="N483" s="629"/>
      <c r="O483" s="629"/>
      <c r="P483" s="629"/>
      <c r="Q483" s="2"/>
      <c r="R483" s="366"/>
      <c r="S483" s="366"/>
      <c r="T483" s="366"/>
      <c r="U483" s="366"/>
      <c r="V483" s="366"/>
      <c r="W483" s="366"/>
      <c r="X483" s="367"/>
      <c r="Y483" s="366"/>
      <c r="Z483" s="367"/>
      <c r="AA483" s="366"/>
      <c r="AB483" s="367"/>
      <c r="AC483" s="366"/>
      <c r="AD483" s="367"/>
      <c r="AE483" s="368"/>
    </row>
    <row r="484" spans="1:31" s="369" customFormat="1" x14ac:dyDescent="0.25">
      <c r="A484" s="2"/>
      <c r="B484" s="2"/>
      <c r="C484" s="2"/>
      <c r="D484" s="2"/>
      <c r="E484" s="2"/>
      <c r="F484" s="2"/>
      <c r="G484" s="2"/>
      <c r="H484" s="2"/>
      <c r="I484" s="2"/>
      <c r="J484" s="629"/>
      <c r="K484" s="629"/>
      <c r="L484" s="629"/>
      <c r="M484" s="629"/>
      <c r="N484" s="629"/>
      <c r="O484" s="629"/>
      <c r="P484" s="629"/>
      <c r="Q484" s="2"/>
      <c r="R484" s="366"/>
      <c r="S484" s="366"/>
      <c r="T484" s="366"/>
      <c r="U484" s="366"/>
      <c r="V484" s="366"/>
      <c r="W484" s="366"/>
      <c r="X484" s="367"/>
      <c r="Y484" s="366"/>
      <c r="Z484" s="367"/>
      <c r="AA484" s="366"/>
      <c r="AB484" s="367"/>
      <c r="AC484" s="366"/>
      <c r="AD484" s="367"/>
      <c r="AE484" s="368"/>
    </row>
    <row r="485" spans="1:31" s="369" customFormat="1" x14ac:dyDescent="0.25">
      <c r="A485" s="2"/>
      <c r="B485" s="2"/>
      <c r="C485" s="2"/>
      <c r="D485" s="2"/>
      <c r="E485" s="2"/>
      <c r="F485" s="2"/>
      <c r="G485" s="2"/>
      <c r="H485" s="2"/>
      <c r="I485" s="2"/>
      <c r="J485" s="629"/>
      <c r="K485" s="629"/>
      <c r="L485" s="629"/>
      <c r="M485" s="629"/>
      <c r="N485" s="629"/>
      <c r="O485" s="629"/>
      <c r="P485" s="629"/>
      <c r="Q485" s="2"/>
      <c r="R485" s="366"/>
      <c r="S485" s="366"/>
      <c r="T485" s="366"/>
      <c r="U485" s="366"/>
      <c r="V485" s="366"/>
      <c r="W485" s="366"/>
      <c r="X485" s="367"/>
      <c r="Y485" s="366"/>
      <c r="Z485" s="367"/>
      <c r="AA485" s="366"/>
      <c r="AB485" s="367"/>
      <c r="AC485" s="366"/>
      <c r="AD485" s="367"/>
      <c r="AE485" s="368"/>
    </row>
    <row r="486" spans="1:31" s="369" customFormat="1" x14ac:dyDescent="0.25">
      <c r="A486" s="2"/>
      <c r="B486" s="2"/>
      <c r="C486" s="2"/>
      <c r="D486" s="2"/>
      <c r="E486" s="2"/>
      <c r="F486" s="2"/>
      <c r="G486" s="2"/>
      <c r="H486" s="2"/>
      <c r="I486" s="2"/>
      <c r="J486" s="629"/>
      <c r="K486" s="629"/>
      <c r="L486" s="629"/>
      <c r="M486" s="629"/>
      <c r="N486" s="629"/>
      <c r="O486" s="629"/>
      <c r="P486" s="629"/>
      <c r="Q486" s="2"/>
      <c r="R486" s="366"/>
      <c r="S486" s="366"/>
      <c r="T486" s="366"/>
      <c r="U486" s="366"/>
      <c r="V486" s="366"/>
      <c r="W486" s="366"/>
      <c r="X486" s="367"/>
      <c r="Y486" s="366"/>
      <c r="Z486" s="367"/>
      <c r="AA486" s="366"/>
      <c r="AB486" s="367"/>
      <c r="AC486" s="366"/>
      <c r="AD486" s="367"/>
      <c r="AE486" s="368"/>
    </row>
    <row r="487" spans="1:31" s="369" customFormat="1" x14ac:dyDescent="0.25">
      <c r="A487" s="2"/>
      <c r="B487" s="2"/>
      <c r="C487" s="2"/>
      <c r="D487" s="2"/>
      <c r="E487" s="2"/>
      <c r="F487" s="2"/>
      <c r="G487" s="2"/>
      <c r="H487" s="2"/>
      <c r="I487" s="2"/>
      <c r="J487" s="629"/>
      <c r="K487" s="629"/>
      <c r="L487" s="629"/>
      <c r="M487" s="629"/>
      <c r="N487" s="629"/>
      <c r="O487" s="629"/>
      <c r="P487" s="629"/>
      <c r="Q487" s="2"/>
      <c r="R487" s="366"/>
      <c r="S487" s="366"/>
      <c r="T487" s="366"/>
      <c r="U487" s="366"/>
      <c r="V487" s="366"/>
      <c r="W487" s="366"/>
      <c r="X487" s="367"/>
      <c r="Y487" s="366"/>
      <c r="Z487" s="367"/>
      <c r="AA487" s="366"/>
      <c r="AB487" s="367"/>
      <c r="AC487" s="366"/>
      <c r="AD487" s="367"/>
      <c r="AE487" s="368"/>
    </row>
    <row r="488" spans="1:31" s="369" customFormat="1" x14ac:dyDescent="0.25">
      <c r="A488" s="2"/>
      <c r="B488" s="2"/>
      <c r="C488" s="2"/>
      <c r="D488" s="2"/>
      <c r="E488" s="2"/>
      <c r="F488" s="2"/>
      <c r="G488" s="2"/>
      <c r="H488" s="2"/>
      <c r="I488" s="2"/>
      <c r="J488" s="629"/>
      <c r="K488" s="629"/>
      <c r="L488" s="629"/>
      <c r="M488" s="629"/>
      <c r="N488" s="629"/>
      <c r="O488" s="629"/>
      <c r="P488" s="629"/>
      <c r="Q488" s="2"/>
      <c r="R488" s="366"/>
      <c r="S488" s="366"/>
      <c r="T488" s="366"/>
      <c r="U488" s="366"/>
      <c r="V488" s="366"/>
      <c r="W488" s="366"/>
      <c r="X488" s="367"/>
      <c r="Y488" s="366"/>
      <c r="Z488" s="367"/>
      <c r="AA488" s="366"/>
      <c r="AB488" s="367"/>
      <c r="AC488" s="366"/>
      <c r="AD488" s="367"/>
      <c r="AE488" s="368"/>
    </row>
    <row r="489" spans="1:31" s="369" customFormat="1" x14ac:dyDescent="0.25">
      <c r="A489" s="2"/>
      <c r="B489" s="2"/>
      <c r="C489" s="2"/>
      <c r="D489" s="2"/>
      <c r="E489" s="2"/>
      <c r="F489" s="2"/>
      <c r="G489" s="2"/>
      <c r="H489" s="2"/>
      <c r="I489" s="2"/>
      <c r="J489" s="629"/>
      <c r="K489" s="629"/>
      <c r="L489" s="629"/>
      <c r="M489" s="629"/>
      <c r="N489" s="629"/>
      <c r="O489" s="629"/>
      <c r="P489" s="629"/>
      <c r="Q489" s="2"/>
      <c r="R489" s="366"/>
      <c r="S489" s="366"/>
      <c r="T489" s="366"/>
      <c r="U489" s="366"/>
      <c r="V489" s="366"/>
      <c r="W489" s="366"/>
      <c r="X489" s="367"/>
      <c r="Y489" s="366"/>
      <c r="Z489" s="367"/>
      <c r="AA489" s="366"/>
      <c r="AB489" s="367"/>
      <c r="AC489" s="366"/>
      <c r="AD489" s="367"/>
      <c r="AE489" s="368"/>
    </row>
    <row r="490" spans="1:31" s="369" customFormat="1" x14ac:dyDescent="0.25">
      <c r="A490" s="2"/>
      <c r="B490" s="2"/>
      <c r="C490" s="2"/>
      <c r="D490" s="2"/>
      <c r="E490" s="2"/>
      <c r="F490" s="2"/>
      <c r="G490" s="2"/>
      <c r="H490" s="2"/>
      <c r="I490" s="2"/>
      <c r="J490" s="629"/>
      <c r="K490" s="629"/>
      <c r="L490" s="629"/>
      <c r="M490" s="629"/>
      <c r="N490" s="629"/>
      <c r="O490" s="629"/>
      <c r="P490" s="629"/>
      <c r="Q490" s="2"/>
      <c r="R490" s="366"/>
      <c r="S490" s="366"/>
      <c r="T490" s="366"/>
      <c r="U490" s="366"/>
      <c r="V490" s="366"/>
      <c r="W490" s="366"/>
      <c r="X490" s="367"/>
      <c r="Y490" s="366"/>
      <c r="Z490" s="367"/>
      <c r="AA490" s="366"/>
      <c r="AB490" s="367"/>
      <c r="AC490" s="366"/>
      <c r="AD490" s="367"/>
      <c r="AE490" s="368"/>
    </row>
    <row r="491" spans="1:31" s="369" customFormat="1" x14ac:dyDescent="0.25">
      <c r="A491" s="2"/>
      <c r="B491" s="2"/>
      <c r="C491" s="2"/>
      <c r="D491" s="2"/>
      <c r="E491" s="2"/>
      <c r="F491" s="2"/>
      <c r="G491" s="2"/>
      <c r="H491" s="2"/>
      <c r="I491" s="2"/>
      <c r="J491" s="629"/>
      <c r="K491" s="629"/>
      <c r="L491" s="629"/>
      <c r="M491" s="629"/>
      <c r="N491" s="629"/>
      <c r="O491" s="629"/>
      <c r="P491" s="629"/>
      <c r="Q491" s="2"/>
      <c r="R491" s="366"/>
      <c r="S491" s="366"/>
      <c r="T491" s="366"/>
      <c r="U491" s="366"/>
      <c r="V491" s="366"/>
      <c r="W491" s="366"/>
      <c r="X491" s="367"/>
      <c r="Y491" s="366"/>
      <c r="Z491" s="367"/>
      <c r="AA491" s="366"/>
      <c r="AB491" s="367"/>
      <c r="AC491" s="366"/>
      <c r="AD491" s="367"/>
      <c r="AE491" s="368"/>
    </row>
    <row r="492" spans="1:31" s="369" customFormat="1" x14ac:dyDescent="0.25">
      <c r="A492" s="2"/>
      <c r="B492" s="2"/>
      <c r="C492" s="2"/>
      <c r="D492" s="2"/>
      <c r="E492" s="2"/>
      <c r="F492" s="2"/>
      <c r="G492" s="2"/>
      <c r="H492" s="2"/>
      <c r="I492" s="2"/>
      <c r="J492" s="629"/>
      <c r="K492" s="629"/>
      <c r="L492" s="629"/>
      <c r="M492" s="629"/>
      <c r="N492" s="629"/>
      <c r="O492" s="629"/>
      <c r="P492" s="629"/>
      <c r="Q492" s="2"/>
      <c r="R492" s="366"/>
      <c r="S492" s="366"/>
      <c r="T492" s="366"/>
      <c r="U492" s="366"/>
      <c r="V492" s="366"/>
      <c r="W492" s="366"/>
      <c r="X492" s="367"/>
      <c r="Y492" s="366"/>
      <c r="Z492" s="367"/>
      <c r="AA492" s="366"/>
      <c r="AB492" s="367"/>
      <c r="AC492" s="366"/>
      <c r="AD492" s="367"/>
      <c r="AE492" s="368"/>
    </row>
    <row r="493" spans="1:31" s="369" customFormat="1" x14ac:dyDescent="0.25">
      <c r="A493" s="2"/>
      <c r="B493" s="2"/>
      <c r="C493" s="2"/>
      <c r="D493" s="2"/>
      <c r="E493" s="2"/>
      <c r="F493" s="2"/>
      <c r="G493" s="2"/>
      <c r="H493" s="2"/>
      <c r="I493" s="2"/>
      <c r="J493" s="629"/>
      <c r="K493" s="629"/>
      <c r="L493" s="629"/>
      <c r="M493" s="629"/>
      <c r="N493" s="629"/>
      <c r="O493" s="629"/>
      <c r="P493" s="629"/>
      <c r="Q493" s="2"/>
      <c r="R493" s="366"/>
      <c r="S493" s="366"/>
      <c r="T493" s="366"/>
      <c r="U493" s="366"/>
      <c r="V493" s="366"/>
      <c r="W493" s="366"/>
      <c r="X493" s="367"/>
      <c r="Y493" s="366"/>
      <c r="Z493" s="367"/>
      <c r="AA493" s="366"/>
      <c r="AB493" s="367"/>
      <c r="AC493" s="366"/>
      <c r="AD493" s="367"/>
      <c r="AE493" s="368"/>
    </row>
    <row r="494" spans="1:31" s="369" customFormat="1" x14ac:dyDescent="0.25">
      <c r="A494" s="2"/>
      <c r="B494" s="2"/>
      <c r="C494" s="2"/>
      <c r="D494" s="2"/>
      <c r="E494" s="2"/>
      <c r="F494" s="2"/>
      <c r="G494" s="2"/>
      <c r="H494" s="2"/>
      <c r="I494" s="2"/>
      <c r="J494" s="629"/>
      <c r="K494" s="629"/>
      <c r="L494" s="629"/>
      <c r="M494" s="629"/>
      <c r="N494" s="629"/>
      <c r="O494" s="629"/>
      <c r="P494" s="629"/>
      <c r="Q494" s="2"/>
      <c r="R494" s="366"/>
      <c r="S494" s="366"/>
      <c r="T494" s="366"/>
      <c r="U494" s="366"/>
      <c r="V494" s="366"/>
      <c r="W494" s="366"/>
      <c r="X494" s="367"/>
      <c r="Y494" s="366"/>
      <c r="Z494" s="367"/>
      <c r="AA494" s="366"/>
      <c r="AB494" s="367"/>
      <c r="AC494" s="366"/>
      <c r="AD494" s="367"/>
      <c r="AE494" s="368"/>
    </row>
    <row r="495" spans="1:31" s="369" customFormat="1" x14ac:dyDescent="0.25">
      <c r="A495" s="2"/>
      <c r="B495" s="2"/>
      <c r="C495" s="2"/>
      <c r="D495" s="2"/>
      <c r="E495" s="2"/>
      <c r="F495" s="2"/>
      <c r="G495" s="2"/>
      <c r="H495" s="2"/>
      <c r="I495" s="2"/>
      <c r="J495" s="629"/>
      <c r="K495" s="629"/>
      <c r="L495" s="629"/>
      <c r="M495" s="629"/>
      <c r="N495" s="629"/>
      <c r="O495" s="629"/>
      <c r="P495" s="629"/>
      <c r="Q495" s="2"/>
      <c r="R495" s="366"/>
      <c r="S495" s="366"/>
      <c r="T495" s="366"/>
      <c r="U495" s="366"/>
      <c r="V495" s="366"/>
      <c r="W495" s="366"/>
      <c r="X495" s="367"/>
      <c r="Y495" s="366"/>
      <c r="Z495" s="367"/>
      <c r="AA495" s="366"/>
      <c r="AB495" s="367"/>
      <c r="AC495" s="366"/>
      <c r="AD495" s="367"/>
      <c r="AE495" s="368"/>
    </row>
    <row r="496" spans="1:31" s="369" customFormat="1" x14ac:dyDescent="0.25">
      <c r="A496" s="2"/>
      <c r="B496" s="2"/>
      <c r="C496" s="2"/>
      <c r="D496" s="2"/>
      <c r="E496" s="2"/>
      <c r="F496" s="2"/>
      <c r="G496" s="2"/>
      <c r="H496" s="2"/>
      <c r="I496" s="2"/>
      <c r="J496" s="629"/>
      <c r="K496" s="629"/>
      <c r="L496" s="629"/>
      <c r="M496" s="629"/>
      <c r="N496" s="629"/>
      <c r="O496" s="629"/>
      <c r="P496" s="629"/>
      <c r="Q496" s="2"/>
      <c r="R496" s="366"/>
      <c r="S496" s="366"/>
      <c r="T496" s="366"/>
      <c r="U496" s="366"/>
      <c r="V496" s="366"/>
      <c r="W496" s="366"/>
      <c r="X496" s="367"/>
      <c r="Y496" s="366"/>
      <c r="Z496" s="367"/>
      <c r="AA496" s="366"/>
      <c r="AB496" s="367"/>
      <c r="AC496" s="366"/>
      <c r="AD496" s="367"/>
      <c r="AE496" s="368"/>
    </row>
    <row r="497" spans="1:31" s="369" customFormat="1" x14ac:dyDescent="0.25">
      <c r="A497" s="2"/>
      <c r="B497" s="2"/>
      <c r="C497" s="2"/>
      <c r="D497" s="2"/>
      <c r="E497" s="2"/>
      <c r="F497" s="2"/>
      <c r="G497" s="2"/>
      <c r="H497" s="2"/>
      <c r="I497" s="2"/>
      <c r="J497" s="629"/>
      <c r="K497" s="629"/>
      <c r="L497" s="629"/>
      <c r="M497" s="629"/>
      <c r="N497" s="629"/>
      <c r="O497" s="629"/>
      <c r="P497" s="629"/>
      <c r="Q497" s="2"/>
      <c r="R497" s="366"/>
      <c r="S497" s="366"/>
      <c r="T497" s="366"/>
      <c r="U497" s="366"/>
      <c r="V497" s="366"/>
      <c r="W497" s="366"/>
      <c r="X497" s="367"/>
      <c r="Y497" s="366"/>
      <c r="Z497" s="367"/>
      <c r="AA497" s="366"/>
      <c r="AB497" s="367"/>
      <c r="AC497" s="366"/>
      <c r="AD497" s="367"/>
      <c r="AE497" s="368"/>
    </row>
    <row r="498" spans="1:31" s="369" customFormat="1" x14ac:dyDescent="0.25">
      <c r="A498" s="2"/>
      <c r="B498" s="2"/>
      <c r="C498" s="2"/>
      <c r="D498" s="2"/>
      <c r="E498" s="2"/>
      <c r="F498" s="2"/>
      <c r="G498" s="2"/>
      <c r="H498" s="2"/>
      <c r="I498" s="2"/>
      <c r="J498" s="629"/>
      <c r="K498" s="629"/>
      <c r="L498" s="629"/>
      <c r="M498" s="629"/>
      <c r="N498" s="629"/>
      <c r="O498" s="629"/>
      <c r="P498" s="629"/>
      <c r="Q498" s="2"/>
      <c r="R498" s="366"/>
      <c r="S498" s="366"/>
      <c r="T498" s="366"/>
      <c r="U498" s="366"/>
      <c r="V498" s="366"/>
      <c r="W498" s="366"/>
      <c r="X498" s="367"/>
      <c r="Y498" s="366"/>
      <c r="Z498" s="367"/>
      <c r="AA498" s="366"/>
      <c r="AB498" s="367"/>
      <c r="AC498" s="366"/>
      <c r="AD498" s="367"/>
      <c r="AE498" s="368"/>
    </row>
    <row r="499" spans="1:31" s="369" customFormat="1" x14ac:dyDescent="0.25">
      <c r="A499" s="2"/>
      <c r="B499" s="2"/>
      <c r="C499" s="2"/>
      <c r="D499" s="2"/>
      <c r="E499" s="2"/>
      <c r="F499" s="2"/>
      <c r="G499" s="2"/>
      <c r="H499" s="2"/>
      <c r="I499" s="2"/>
      <c r="J499" s="629"/>
      <c r="K499" s="629"/>
      <c r="L499" s="629"/>
      <c r="M499" s="629"/>
      <c r="N499" s="629"/>
      <c r="O499" s="629"/>
      <c r="P499" s="629"/>
      <c r="Q499" s="2"/>
      <c r="R499" s="366"/>
      <c r="S499" s="366"/>
      <c r="T499" s="366"/>
      <c r="U499" s="366"/>
      <c r="V499" s="366"/>
      <c r="W499" s="366"/>
      <c r="X499" s="367"/>
      <c r="Y499" s="366"/>
      <c r="Z499" s="367"/>
      <c r="AA499" s="366"/>
      <c r="AB499" s="367"/>
      <c r="AC499" s="366"/>
      <c r="AD499" s="367"/>
      <c r="AE499" s="368"/>
    </row>
    <row r="500" spans="1:31" s="369" customFormat="1" x14ac:dyDescent="0.25">
      <c r="A500" s="2"/>
      <c r="B500" s="2"/>
      <c r="C500" s="2"/>
      <c r="D500" s="2"/>
      <c r="E500" s="2"/>
      <c r="F500" s="2"/>
      <c r="G500" s="2"/>
      <c r="H500" s="2"/>
      <c r="I500" s="2"/>
      <c r="J500" s="629"/>
      <c r="K500" s="629"/>
      <c r="L500" s="629"/>
      <c r="M500" s="629"/>
      <c r="N500" s="629"/>
      <c r="O500" s="629"/>
      <c r="P500" s="629"/>
      <c r="Q500" s="2"/>
      <c r="R500" s="366"/>
      <c r="S500" s="366"/>
      <c r="T500" s="366"/>
      <c r="U500" s="366"/>
      <c r="V500" s="366"/>
      <c r="W500" s="366"/>
      <c r="X500" s="367"/>
      <c r="Y500" s="366"/>
      <c r="Z500" s="367"/>
      <c r="AA500" s="366"/>
      <c r="AB500" s="367"/>
      <c r="AC500" s="366"/>
      <c r="AD500" s="367"/>
      <c r="AE500" s="368"/>
    </row>
    <row r="501" spans="1:31" s="369" customFormat="1" x14ac:dyDescent="0.25">
      <c r="A501" s="2"/>
      <c r="B501" s="2"/>
      <c r="C501" s="2"/>
      <c r="D501" s="2"/>
      <c r="E501" s="2"/>
      <c r="F501" s="2"/>
      <c r="G501" s="2"/>
      <c r="H501" s="2"/>
      <c r="I501" s="2"/>
      <c r="J501" s="629"/>
      <c r="K501" s="629"/>
      <c r="L501" s="629"/>
      <c r="M501" s="629"/>
      <c r="N501" s="629"/>
      <c r="O501" s="629"/>
      <c r="P501" s="629"/>
      <c r="Q501" s="2"/>
      <c r="R501" s="366"/>
      <c r="S501" s="366"/>
      <c r="T501" s="366"/>
      <c r="U501" s="366"/>
      <c r="V501" s="366"/>
      <c r="W501" s="366"/>
      <c r="X501" s="367"/>
      <c r="Y501" s="366"/>
      <c r="Z501" s="367"/>
      <c r="AA501" s="366"/>
      <c r="AB501" s="367"/>
      <c r="AC501" s="366"/>
      <c r="AD501" s="367"/>
      <c r="AE501" s="368"/>
    </row>
    <row r="502" spans="1:31" s="369" customFormat="1" x14ac:dyDescent="0.25">
      <c r="A502" s="2"/>
      <c r="B502" s="2"/>
      <c r="C502" s="2"/>
      <c r="D502" s="2"/>
      <c r="E502" s="2"/>
      <c r="F502" s="2"/>
      <c r="G502" s="2"/>
      <c r="H502" s="2"/>
      <c r="I502" s="2"/>
      <c r="J502" s="629"/>
      <c r="K502" s="629"/>
      <c r="L502" s="629"/>
      <c r="M502" s="629"/>
      <c r="N502" s="629"/>
      <c r="O502" s="629"/>
      <c r="P502" s="629"/>
      <c r="Q502" s="2"/>
      <c r="R502" s="366"/>
      <c r="S502" s="366"/>
      <c r="T502" s="366"/>
      <c r="U502" s="366"/>
      <c r="V502" s="366"/>
      <c r="W502" s="366"/>
      <c r="X502" s="367"/>
      <c r="Y502" s="366"/>
      <c r="Z502" s="367"/>
      <c r="AA502" s="366"/>
      <c r="AB502" s="367"/>
      <c r="AC502" s="366"/>
      <c r="AD502" s="367"/>
      <c r="AE502" s="368"/>
    </row>
    <row r="503" spans="1:31" s="369" customFormat="1" x14ac:dyDescent="0.25">
      <c r="A503" s="2"/>
      <c r="B503" s="2"/>
      <c r="C503" s="2"/>
      <c r="D503" s="2"/>
      <c r="E503" s="2"/>
      <c r="F503" s="2"/>
      <c r="G503" s="2"/>
      <c r="H503" s="2"/>
      <c r="I503" s="2"/>
      <c r="J503" s="629"/>
      <c r="K503" s="629"/>
      <c r="L503" s="629"/>
      <c r="M503" s="629"/>
      <c r="N503" s="629"/>
      <c r="O503" s="629"/>
      <c r="P503" s="629"/>
      <c r="Q503" s="2"/>
      <c r="R503" s="366"/>
      <c r="S503" s="366"/>
      <c r="T503" s="366"/>
      <c r="U503" s="366"/>
      <c r="V503" s="366"/>
      <c r="W503" s="366"/>
      <c r="X503" s="367"/>
      <c r="Y503" s="366"/>
      <c r="Z503" s="367"/>
      <c r="AA503" s="366"/>
      <c r="AB503" s="367"/>
      <c r="AC503" s="366"/>
      <c r="AD503" s="367"/>
      <c r="AE503" s="368"/>
    </row>
    <row r="504" spans="1:31" s="369" customFormat="1" x14ac:dyDescent="0.25">
      <c r="A504" s="2"/>
      <c r="B504" s="2"/>
      <c r="C504" s="2"/>
      <c r="D504" s="2"/>
      <c r="E504" s="2"/>
      <c r="F504" s="2"/>
      <c r="G504" s="2"/>
      <c r="H504" s="2"/>
      <c r="I504" s="2"/>
      <c r="J504" s="629"/>
      <c r="K504" s="629"/>
      <c r="L504" s="629"/>
      <c r="M504" s="629"/>
      <c r="N504" s="629"/>
      <c r="O504" s="629"/>
      <c r="P504" s="629"/>
      <c r="Q504" s="2"/>
      <c r="R504" s="366"/>
      <c r="S504" s="366"/>
      <c r="T504" s="366"/>
      <c r="U504" s="366"/>
      <c r="V504" s="366"/>
      <c r="W504" s="366"/>
      <c r="X504" s="367"/>
      <c r="Y504" s="366"/>
      <c r="Z504" s="367"/>
      <c r="AA504" s="366"/>
      <c r="AB504" s="367"/>
      <c r="AC504" s="366"/>
      <c r="AD504" s="367"/>
      <c r="AE504" s="368"/>
    </row>
    <row r="505" spans="1:31" s="369" customFormat="1" x14ac:dyDescent="0.25">
      <c r="A505" s="2"/>
      <c r="B505" s="2"/>
      <c r="C505" s="2"/>
      <c r="D505" s="2"/>
      <c r="E505" s="2"/>
      <c r="F505" s="2"/>
      <c r="G505" s="2"/>
      <c r="H505" s="2"/>
      <c r="I505" s="2"/>
      <c r="J505" s="629"/>
      <c r="K505" s="629"/>
      <c r="L505" s="629"/>
      <c r="M505" s="629"/>
      <c r="N505" s="629"/>
      <c r="O505" s="629"/>
      <c r="P505" s="629"/>
      <c r="Q505" s="2"/>
      <c r="R505" s="366"/>
      <c r="S505" s="366"/>
      <c r="T505" s="366"/>
      <c r="U505" s="366"/>
      <c r="V505" s="366"/>
      <c r="W505" s="366"/>
      <c r="X505" s="367"/>
      <c r="Y505" s="366"/>
      <c r="Z505" s="367"/>
      <c r="AA505" s="366"/>
      <c r="AB505" s="367"/>
      <c r="AC505" s="366"/>
      <c r="AD505" s="367"/>
      <c r="AE505" s="368"/>
    </row>
    <row r="506" spans="1:31" s="369" customFormat="1" x14ac:dyDescent="0.25">
      <c r="A506" s="2"/>
      <c r="B506" s="2"/>
      <c r="C506" s="2"/>
      <c r="D506" s="2"/>
      <c r="E506" s="2"/>
      <c r="F506" s="2"/>
      <c r="G506" s="2"/>
      <c r="H506" s="2"/>
      <c r="I506" s="2"/>
      <c r="J506" s="629"/>
      <c r="K506" s="629"/>
      <c r="L506" s="629"/>
      <c r="M506" s="629"/>
      <c r="N506" s="629"/>
      <c r="O506" s="629"/>
      <c r="P506" s="629"/>
      <c r="Q506" s="2"/>
      <c r="R506" s="366"/>
      <c r="S506" s="366"/>
      <c r="T506" s="366"/>
      <c r="U506" s="366"/>
      <c r="V506" s="366"/>
      <c r="W506" s="366"/>
      <c r="X506" s="367"/>
      <c r="Y506" s="366"/>
      <c r="Z506" s="367"/>
      <c r="AA506" s="366"/>
      <c r="AB506" s="367"/>
      <c r="AC506" s="366"/>
      <c r="AD506" s="367"/>
      <c r="AE506" s="368"/>
    </row>
    <row r="507" spans="1:31" s="369" customFormat="1" x14ac:dyDescent="0.25">
      <c r="A507" s="2"/>
      <c r="B507" s="2"/>
      <c r="C507" s="2"/>
      <c r="D507" s="2"/>
      <c r="E507" s="2"/>
      <c r="F507" s="2"/>
      <c r="G507" s="2"/>
      <c r="H507" s="2"/>
      <c r="I507" s="2"/>
      <c r="J507" s="629"/>
      <c r="K507" s="629"/>
      <c r="L507" s="629"/>
      <c r="M507" s="629"/>
      <c r="N507" s="629"/>
      <c r="O507" s="629"/>
      <c r="P507" s="629"/>
      <c r="Q507" s="2"/>
      <c r="R507" s="366"/>
      <c r="S507" s="366"/>
      <c r="T507" s="366"/>
      <c r="U507" s="366"/>
      <c r="V507" s="366"/>
      <c r="W507" s="366"/>
      <c r="X507" s="367"/>
      <c r="Y507" s="366"/>
      <c r="Z507" s="367"/>
      <c r="AA507" s="366"/>
      <c r="AB507" s="367"/>
      <c r="AC507" s="366"/>
      <c r="AD507" s="367"/>
      <c r="AE507" s="368"/>
    </row>
    <row r="508" spans="1:31" s="369" customFormat="1" x14ac:dyDescent="0.25">
      <c r="A508" s="2"/>
      <c r="B508" s="2"/>
      <c r="C508" s="2"/>
      <c r="D508" s="2"/>
      <c r="E508" s="2"/>
      <c r="F508" s="2"/>
      <c r="G508" s="2"/>
      <c r="H508" s="2"/>
      <c r="I508" s="2"/>
      <c r="J508" s="629"/>
      <c r="K508" s="629"/>
      <c r="L508" s="629"/>
      <c r="M508" s="629"/>
      <c r="N508" s="629"/>
      <c r="O508" s="629"/>
      <c r="P508" s="629"/>
      <c r="Q508" s="2"/>
      <c r="R508" s="366"/>
      <c r="S508" s="366"/>
      <c r="T508" s="366"/>
      <c r="U508" s="366"/>
      <c r="V508" s="366"/>
      <c r="W508" s="366"/>
      <c r="X508" s="367"/>
      <c r="Y508" s="366"/>
      <c r="Z508" s="367"/>
      <c r="AA508" s="366"/>
      <c r="AB508" s="367"/>
      <c r="AC508" s="366"/>
      <c r="AD508" s="367"/>
      <c r="AE508" s="368"/>
    </row>
    <row r="509" spans="1:31" s="369" customFormat="1" x14ac:dyDescent="0.25">
      <c r="A509" s="2"/>
      <c r="B509" s="2"/>
      <c r="C509" s="2"/>
      <c r="D509" s="2"/>
      <c r="E509" s="2"/>
      <c r="F509" s="2"/>
      <c r="G509" s="2"/>
      <c r="H509" s="2"/>
      <c r="I509" s="2"/>
      <c r="J509" s="629"/>
      <c r="K509" s="629"/>
      <c r="L509" s="629"/>
      <c r="M509" s="629"/>
      <c r="N509" s="629"/>
      <c r="O509" s="629"/>
      <c r="P509" s="629"/>
      <c r="Q509" s="2"/>
      <c r="R509" s="366"/>
      <c r="S509" s="366"/>
      <c r="T509" s="366"/>
      <c r="U509" s="366"/>
      <c r="V509" s="366"/>
      <c r="W509" s="366"/>
      <c r="X509" s="367"/>
      <c r="Y509" s="366"/>
      <c r="Z509" s="367"/>
      <c r="AA509" s="366"/>
      <c r="AB509" s="367"/>
      <c r="AC509" s="366"/>
      <c r="AD509" s="367"/>
      <c r="AE509" s="368"/>
    </row>
    <row r="510" spans="1:31" s="369" customFormat="1" x14ac:dyDescent="0.25">
      <c r="A510" s="2"/>
      <c r="B510" s="2"/>
      <c r="C510" s="2"/>
      <c r="D510" s="2"/>
      <c r="E510" s="2"/>
      <c r="F510" s="2"/>
      <c r="G510" s="2"/>
      <c r="H510" s="2"/>
      <c r="I510" s="2"/>
      <c r="J510" s="629"/>
      <c r="K510" s="629"/>
      <c r="L510" s="629"/>
      <c r="M510" s="629"/>
      <c r="N510" s="629"/>
      <c r="O510" s="629"/>
      <c r="P510" s="629"/>
      <c r="Q510" s="2"/>
      <c r="R510" s="366"/>
      <c r="S510" s="366"/>
      <c r="T510" s="366"/>
      <c r="U510" s="366"/>
      <c r="V510" s="366"/>
      <c r="W510" s="366"/>
      <c r="X510" s="367"/>
      <c r="Y510" s="366"/>
      <c r="Z510" s="367"/>
      <c r="AA510" s="366"/>
      <c r="AB510" s="367"/>
      <c r="AC510" s="366"/>
      <c r="AD510" s="367"/>
      <c r="AE510" s="368"/>
    </row>
    <row r="511" spans="1:31" s="369" customFormat="1" x14ac:dyDescent="0.25">
      <c r="A511" s="2"/>
      <c r="B511" s="2"/>
      <c r="C511" s="2"/>
      <c r="D511" s="2"/>
      <c r="E511" s="2"/>
      <c r="F511" s="2"/>
      <c r="G511" s="2"/>
      <c r="H511" s="2"/>
      <c r="I511" s="2"/>
      <c r="J511" s="629"/>
      <c r="K511" s="629"/>
      <c r="L511" s="629"/>
      <c r="M511" s="629"/>
      <c r="N511" s="629"/>
      <c r="O511" s="629"/>
      <c r="P511" s="629"/>
      <c r="Q511" s="2"/>
      <c r="R511" s="366"/>
      <c r="S511" s="366"/>
      <c r="T511" s="366"/>
      <c r="U511" s="366"/>
      <c r="V511" s="366"/>
      <c r="W511" s="366"/>
      <c r="X511" s="367"/>
      <c r="Y511" s="366"/>
      <c r="Z511" s="367"/>
      <c r="AA511" s="366"/>
      <c r="AB511" s="367"/>
      <c r="AC511" s="366"/>
      <c r="AD511" s="367"/>
      <c r="AE511" s="368"/>
    </row>
    <row r="512" spans="1:31" s="369" customFormat="1" x14ac:dyDescent="0.25">
      <c r="A512" s="2"/>
      <c r="B512" s="2"/>
      <c r="C512" s="2"/>
      <c r="D512" s="2"/>
      <c r="E512" s="2"/>
      <c r="F512" s="2"/>
      <c r="G512" s="2"/>
      <c r="H512" s="2"/>
      <c r="I512" s="2"/>
      <c r="J512" s="629"/>
      <c r="K512" s="629"/>
      <c r="L512" s="629"/>
      <c r="M512" s="629"/>
      <c r="N512" s="629"/>
      <c r="O512" s="629"/>
      <c r="P512" s="629"/>
      <c r="Q512" s="2"/>
      <c r="R512" s="366"/>
      <c r="S512" s="366"/>
      <c r="T512" s="366"/>
      <c r="U512" s="366"/>
      <c r="V512" s="366"/>
      <c r="W512" s="366"/>
      <c r="X512" s="367"/>
      <c r="Y512" s="366"/>
      <c r="Z512" s="367"/>
      <c r="AA512" s="366"/>
      <c r="AB512" s="367"/>
      <c r="AC512" s="366"/>
      <c r="AD512" s="367"/>
      <c r="AE512" s="368"/>
    </row>
    <row r="513" spans="1:31" s="369" customFormat="1" x14ac:dyDescent="0.25">
      <c r="A513" s="2"/>
      <c r="B513" s="2"/>
      <c r="C513" s="2"/>
      <c r="D513" s="2"/>
      <c r="E513" s="2"/>
      <c r="F513" s="2"/>
      <c r="G513" s="2"/>
      <c r="H513" s="2"/>
      <c r="I513" s="2"/>
      <c r="J513" s="629"/>
      <c r="K513" s="629"/>
      <c r="L513" s="629"/>
      <c r="M513" s="629"/>
      <c r="N513" s="629"/>
      <c r="O513" s="629"/>
      <c r="P513" s="629"/>
      <c r="Q513" s="2"/>
      <c r="R513" s="366"/>
      <c r="S513" s="366"/>
      <c r="T513" s="366"/>
      <c r="U513" s="366"/>
      <c r="V513" s="366"/>
      <c r="W513" s="366"/>
      <c r="X513" s="367"/>
      <c r="Y513" s="366"/>
      <c r="Z513" s="367"/>
      <c r="AA513" s="366"/>
      <c r="AB513" s="367"/>
      <c r="AC513" s="366"/>
      <c r="AD513" s="367"/>
      <c r="AE513" s="368"/>
    </row>
    <row r="514" spans="1:31" s="369" customFormat="1" x14ac:dyDescent="0.25">
      <c r="A514" s="2"/>
      <c r="B514" s="2"/>
      <c r="C514" s="2"/>
      <c r="D514" s="2"/>
      <c r="E514" s="2"/>
      <c r="F514" s="2"/>
      <c r="G514" s="2"/>
      <c r="H514" s="2"/>
      <c r="I514" s="2"/>
      <c r="J514" s="629"/>
      <c r="K514" s="629"/>
      <c r="L514" s="629"/>
      <c r="M514" s="629"/>
      <c r="N514" s="629"/>
      <c r="O514" s="629"/>
      <c r="P514" s="629"/>
      <c r="Q514" s="2"/>
      <c r="R514" s="366"/>
      <c r="S514" s="366"/>
      <c r="T514" s="366"/>
      <c r="U514" s="366"/>
      <c r="V514" s="366"/>
      <c r="W514" s="366"/>
      <c r="X514" s="367"/>
      <c r="Y514" s="366"/>
      <c r="Z514" s="367"/>
      <c r="AA514" s="366"/>
      <c r="AB514" s="367"/>
      <c r="AC514" s="366"/>
      <c r="AD514" s="367"/>
      <c r="AE514" s="368"/>
    </row>
    <row r="515" spans="1:31" s="369" customFormat="1" x14ac:dyDescent="0.25">
      <c r="A515" s="2"/>
      <c r="B515" s="2"/>
      <c r="C515" s="2"/>
      <c r="D515" s="2"/>
      <c r="E515" s="2"/>
      <c r="F515" s="2"/>
      <c r="G515" s="2"/>
      <c r="H515" s="2"/>
      <c r="I515" s="2"/>
      <c r="J515" s="629"/>
      <c r="K515" s="629"/>
      <c r="L515" s="629"/>
      <c r="M515" s="629"/>
      <c r="N515" s="629"/>
      <c r="O515" s="629"/>
      <c r="P515" s="629"/>
      <c r="Q515" s="2"/>
      <c r="R515" s="366"/>
      <c r="S515" s="366"/>
      <c r="T515" s="366"/>
      <c r="U515" s="366"/>
      <c r="V515" s="366"/>
      <c r="W515" s="366"/>
      <c r="X515" s="367"/>
      <c r="Y515" s="366"/>
      <c r="Z515" s="367"/>
      <c r="AA515" s="366"/>
      <c r="AB515" s="367"/>
      <c r="AC515" s="366"/>
      <c r="AD515" s="367"/>
      <c r="AE515" s="368"/>
    </row>
    <row r="516" spans="1:31" s="369" customFormat="1" x14ac:dyDescent="0.25">
      <c r="A516" s="2"/>
      <c r="B516" s="2"/>
      <c r="C516" s="2"/>
      <c r="D516" s="2"/>
      <c r="E516" s="2"/>
      <c r="F516" s="2"/>
      <c r="G516" s="2"/>
      <c r="H516" s="2"/>
      <c r="I516" s="2"/>
      <c r="J516" s="629"/>
      <c r="K516" s="629"/>
      <c r="L516" s="629"/>
      <c r="M516" s="629"/>
      <c r="N516" s="629"/>
      <c r="O516" s="629"/>
      <c r="P516" s="629"/>
      <c r="Q516" s="2"/>
      <c r="R516" s="366"/>
      <c r="S516" s="366"/>
      <c r="T516" s="366"/>
      <c r="U516" s="366"/>
      <c r="V516" s="366"/>
      <c r="W516" s="366"/>
      <c r="X516" s="367"/>
      <c r="Y516" s="366"/>
      <c r="Z516" s="367"/>
      <c r="AA516" s="366"/>
      <c r="AB516" s="367"/>
      <c r="AC516" s="366"/>
      <c r="AD516" s="367"/>
      <c r="AE516" s="368"/>
    </row>
    <row r="517" spans="1:31" s="369" customFormat="1" x14ac:dyDescent="0.25">
      <c r="A517" s="2"/>
      <c r="B517" s="2"/>
      <c r="C517" s="2"/>
      <c r="D517" s="2"/>
      <c r="E517" s="2"/>
      <c r="F517" s="2"/>
      <c r="G517" s="2"/>
      <c r="H517" s="2"/>
      <c r="I517" s="2"/>
      <c r="J517" s="629"/>
      <c r="K517" s="629"/>
      <c r="L517" s="629"/>
      <c r="M517" s="629"/>
      <c r="N517" s="629"/>
      <c r="O517" s="629"/>
      <c r="P517" s="629"/>
      <c r="Q517" s="2"/>
      <c r="R517" s="366"/>
      <c r="S517" s="366"/>
      <c r="T517" s="366"/>
      <c r="U517" s="366"/>
      <c r="V517" s="366"/>
      <c r="W517" s="366"/>
      <c r="X517" s="367"/>
      <c r="Y517" s="366"/>
      <c r="Z517" s="367"/>
      <c r="AA517" s="366"/>
      <c r="AB517" s="367"/>
      <c r="AC517" s="366"/>
      <c r="AD517" s="367"/>
      <c r="AE517" s="368"/>
    </row>
    <row r="518" spans="1:31" s="369" customFormat="1" x14ac:dyDescent="0.25">
      <c r="A518" s="2"/>
      <c r="B518" s="2"/>
      <c r="C518" s="2"/>
      <c r="D518" s="2"/>
      <c r="E518" s="2"/>
      <c r="F518" s="2"/>
      <c r="G518" s="2"/>
      <c r="H518" s="2"/>
      <c r="I518" s="2"/>
      <c r="J518" s="629"/>
      <c r="K518" s="629"/>
      <c r="L518" s="629"/>
      <c r="M518" s="629"/>
      <c r="N518" s="629"/>
      <c r="O518" s="629"/>
      <c r="P518" s="629"/>
      <c r="Q518" s="2"/>
      <c r="R518" s="366"/>
      <c r="S518" s="366"/>
      <c r="T518" s="366"/>
      <c r="U518" s="366"/>
      <c r="V518" s="366"/>
      <c r="W518" s="366"/>
      <c r="X518" s="367"/>
      <c r="Y518" s="366"/>
      <c r="Z518" s="367"/>
      <c r="AA518" s="366"/>
      <c r="AB518" s="367"/>
      <c r="AC518" s="366"/>
      <c r="AD518" s="367"/>
      <c r="AE518" s="368"/>
    </row>
    <row r="519" spans="1:31" s="369" customFormat="1" x14ac:dyDescent="0.25">
      <c r="A519" s="2"/>
      <c r="B519" s="2"/>
      <c r="C519" s="2"/>
      <c r="D519" s="2"/>
      <c r="E519" s="2"/>
      <c r="F519" s="2"/>
      <c r="G519" s="2"/>
      <c r="H519" s="2"/>
      <c r="I519" s="2"/>
      <c r="J519" s="629"/>
      <c r="K519" s="629"/>
      <c r="L519" s="629"/>
      <c r="M519" s="629"/>
      <c r="N519" s="629"/>
      <c r="O519" s="629"/>
      <c r="P519" s="629"/>
      <c r="Q519" s="2"/>
      <c r="R519" s="366"/>
      <c r="S519" s="366"/>
      <c r="T519" s="366"/>
      <c r="U519" s="366"/>
      <c r="V519" s="366"/>
      <c r="W519" s="366"/>
      <c r="X519" s="367"/>
      <c r="Y519" s="366"/>
      <c r="Z519" s="367"/>
      <c r="AA519" s="366"/>
      <c r="AB519" s="367"/>
      <c r="AC519" s="366"/>
      <c r="AD519" s="367"/>
      <c r="AE519" s="368"/>
    </row>
    <row r="520" spans="1:31" s="369" customFormat="1" x14ac:dyDescent="0.25">
      <c r="A520" s="2"/>
      <c r="B520" s="2"/>
      <c r="C520" s="2"/>
      <c r="D520" s="2"/>
      <c r="E520" s="2"/>
      <c r="F520" s="2"/>
      <c r="G520" s="2"/>
      <c r="H520" s="2"/>
      <c r="I520" s="2"/>
      <c r="J520" s="629"/>
      <c r="K520" s="629"/>
      <c r="L520" s="629"/>
      <c r="M520" s="629"/>
      <c r="N520" s="629"/>
      <c r="O520" s="629"/>
      <c r="P520" s="629"/>
      <c r="Q520" s="2"/>
      <c r="R520" s="366"/>
      <c r="S520" s="366"/>
      <c r="T520" s="366"/>
      <c r="U520" s="366"/>
      <c r="V520" s="366"/>
      <c r="W520" s="366"/>
      <c r="X520" s="367"/>
      <c r="Y520" s="366"/>
      <c r="Z520" s="367"/>
      <c r="AA520" s="366"/>
      <c r="AB520" s="367"/>
      <c r="AC520" s="366"/>
      <c r="AD520" s="367"/>
      <c r="AE520" s="368"/>
    </row>
    <row r="521" spans="1:31" s="369" customFormat="1" x14ac:dyDescent="0.25">
      <c r="A521" s="2"/>
      <c r="B521" s="2"/>
      <c r="C521" s="2"/>
      <c r="D521" s="2"/>
      <c r="E521" s="2"/>
      <c r="F521" s="2"/>
      <c r="G521" s="2"/>
      <c r="H521" s="2"/>
      <c r="I521" s="2"/>
      <c r="J521" s="629"/>
      <c r="K521" s="629"/>
      <c r="L521" s="629"/>
      <c r="M521" s="629"/>
      <c r="N521" s="629"/>
      <c r="O521" s="629"/>
      <c r="P521" s="629"/>
      <c r="Q521" s="2"/>
      <c r="R521" s="366"/>
      <c r="S521" s="366"/>
      <c r="T521" s="366"/>
      <c r="U521" s="366"/>
      <c r="V521" s="366"/>
      <c r="W521" s="366"/>
      <c r="X521" s="367"/>
      <c r="Y521" s="366"/>
      <c r="Z521" s="367"/>
      <c r="AA521" s="366"/>
      <c r="AB521" s="367"/>
      <c r="AC521" s="366"/>
      <c r="AD521" s="367"/>
      <c r="AE521" s="368"/>
    </row>
    <row r="522" spans="1:31" s="369" customFormat="1" x14ac:dyDescent="0.25">
      <c r="A522" s="2"/>
      <c r="B522" s="2"/>
      <c r="C522" s="2"/>
      <c r="D522" s="2"/>
      <c r="E522" s="2"/>
      <c r="F522" s="2"/>
      <c r="G522" s="2"/>
      <c r="H522" s="2"/>
      <c r="I522" s="2"/>
      <c r="J522" s="629"/>
      <c r="K522" s="629"/>
      <c r="L522" s="629"/>
      <c r="M522" s="629"/>
      <c r="N522" s="629"/>
      <c r="O522" s="629"/>
      <c r="P522" s="629"/>
      <c r="Q522" s="2"/>
      <c r="R522" s="366"/>
      <c r="S522" s="366"/>
      <c r="T522" s="366"/>
      <c r="U522" s="366"/>
      <c r="V522" s="366"/>
      <c r="W522" s="366"/>
      <c r="X522" s="367"/>
      <c r="Y522" s="366"/>
      <c r="Z522" s="367"/>
      <c r="AA522" s="366"/>
      <c r="AB522" s="367"/>
      <c r="AC522" s="366"/>
      <c r="AD522" s="367"/>
      <c r="AE522" s="368"/>
    </row>
    <row r="523" spans="1:31" s="369" customFormat="1" x14ac:dyDescent="0.25">
      <c r="A523" s="2"/>
      <c r="B523" s="2"/>
      <c r="C523" s="2"/>
      <c r="D523" s="2"/>
      <c r="E523" s="2"/>
      <c r="F523" s="2"/>
      <c r="G523" s="2"/>
      <c r="H523" s="2"/>
      <c r="I523" s="2"/>
      <c r="J523" s="629"/>
      <c r="K523" s="629"/>
      <c r="L523" s="629"/>
      <c r="M523" s="629"/>
      <c r="N523" s="629"/>
      <c r="O523" s="629"/>
      <c r="P523" s="629"/>
      <c r="Q523" s="2"/>
      <c r="R523" s="366"/>
      <c r="S523" s="366"/>
      <c r="T523" s="366"/>
      <c r="U523" s="366"/>
      <c r="V523" s="366"/>
      <c r="W523" s="366"/>
      <c r="X523" s="367"/>
      <c r="Y523" s="366"/>
      <c r="Z523" s="367"/>
      <c r="AA523" s="366"/>
      <c r="AB523" s="367"/>
      <c r="AC523" s="366"/>
      <c r="AD523" s="367"/>
      <c r="AE523" s="368"/>
    </row>
    <row r="524" spans="1:31" s="369" customFormat="1" x14ac:dyDescent="0.25">
      <c r="A524" s="2"/>
      <c r="B524" s="2"/>
      <c r="C524" s="2"/>
      <c r="D524" s="2"/>
      <c r="E524" s="2"/>
      <c r="F524" s="2"/>
      <c r="G524" s="2"/>
      <c r="H524" s="2"/>
      <c r="I524" s="2"/>
      <c r="J524" s="629"/>
      <c r="K524" s="629"/>
      <c r="L524" s="629"/>
      <c r="M524" s="629"/>
      <c r="N524" s="629"/>
      <c r="O524" s="629"/>
      <c r="P524" s="629"/>
      <c r="Q524" s="2"/>
      <c r="R524" s="366"/>
      <c r="S524" s="366"/>
      <c r="T524" s="366"/>
      <c r="U524" s="366"/>
      <c r="V524" s="366"/>
      <c r="W524" s="366"/>
      <c r="X524" s="367"/>
      <c r="Y524" s="366"/>
      <c r="Z524" s="367"/>
      <c r="AA524" s="366"/>
      <c r="AB524" s="367"/>
      <c r="AC524" s="366"/>
      <c r="AD524" s="367"/>
      <c r="AE524" s="368"/>
    </row>
    <row r="525" spans="1:31" s="369" customFormat="1" x14ac:dyDescent="0.25">
      <c r="A525" s="2"/>
      <c r="B525" s="2"/>
      <c r="C525" s="2"/>
      <c r="D525" s="2"/>
      <c r="E525" s="2"/>
      <c r="F525" s="2"/>
      <c r="G525" s="2"/>
      <c r="H525" s="2"/>
      <c r="I525" s="2"/>
      <c r="J525" s="629"/>
      <c r="K525" s="629"/>
      <c r="L525" s="629"/>
      <c r="M525" s="629"/>
      <c r="N525" s="629"/>
      <c r="O525" s="629"/>
      <c r="P525" s="629"/>
      <c r="Q525" s="2"/>
      <c r="R525" s="366"/>
      <c r="S525" s="366"/>
      <c r="T525" s="366"/>
      <c r="U525" s="366"/>
      <c r="V525" s="366"/>
      <c r="W525" s="366"/>
      <c r="X525" s="367"/>
      <c r="Y525" s="366"/>
      <c r="Z525" s="367"/>
      <c r="AA525" s="366"/>
      <c r="AB525" s="367"/>
      <c r="AC525" s="366"/>
      <c r="AD525" s="367"/>
      <c r="AE525" s="368"/>
    </row>
    <row r="526" spans="1:31" s="369" customFormat="1" x14ac:dyDescent="0.25">
      <c r="A526" s="2"/>
      <c r="B526" s="2"/>
      <c r="C526" s="2"/>
      <c r="D526" s="2"/>
      <c r="E526" s="2"/>
      <c r="F526" s="2"/>
      <c r="G526" s="2"/>
      <c r="H526" s="2"/>
      <c r="I526" s="2"/>
      <c r="J526" s="629"/>
      <c r="K526" s="629"/>
      <c r="L526" s="629"/>
      <c r="M526" s="629"/>
      <c r="N526" s="629"/>
      <c r="O526" s="629"/>
      <c r="P526" s="629"/>
      <c r="Q526" s="2"/>
      <c r="R526" s="366"/>
      <c r="S526" s="366"/>
      <c r="T526" s="366"/>
      <c r="U526" s="366"/>
      <c r="V526" s="366"/>
      <c r="W526" s="366"/>
      <c r="X526" s="367"/>
      <c r="Y526" s="366"/>
      <c r="Z526" s="367"/>
      <c r="AA526" s="366"/>
      <c r="AB526" s="367"/>
      <c r="AC526" s="366"/>
      <c r="AD526" s="367"/>
      <c r="AE526" s="368"/>
    </row>
    <row r="527" spans="1:31" s="369" customFormat="1" x14ac:dyDescent="0.25">
      <c r="A527" s="2"/>
      <c r="B527" s="2"/>
      <c r="C527" s="2"/>
      <c r="D527" s="2"/>
      <c r="E527" s="2"/>
      <c r="F527" s="2"/>
      <c r="G527" s="2"/>
      <c r="H527" s="2"/>
      <c r="I527" s="2"/>
      <c r="J527" s="629"/>
      <c r="K527" s="629"/>
      <c r="L527" s="629"/>
      <c r="M527" s="629"/>
      <c r="N527" s="629"/>
      <c r="O527" s="629"/>
      <c r="P527" s="629"/>
      <c r="Q527" s="2"/>
      <c r="R527" s="366"/>
      <c r="S527" s="366"/>
      <c r="T527" s="366"/>
      <c r="U527" s="366"/>
      <c r="V527" s="366"/>
      <c r="W527" s="366"/>
      <c r="X527" s="367"/>
      <c r="Y527" s="366"/>
      <c r="Z527" s="367"/>
      <c r="AA527" s="366"/>
      <c r="AB527" s="367"/>
      <c r="AC527" s="366"/>
      <c r="AD527" s="367"/>
      <c r="AE527" s="368"/>
    </row>
    <row r="528" spans="1:31" s="369" customFormat="1" x14ac:dyDescent="0.25">
      <c r="A528" s="2"/>
      <c r="B528" s="2"/>
      <c r="C528" s="2"/>
      <c r="D528" s="2"/>
      <c r="E528" s="2"/>
      <c r="F528" s="2"/>
      <c r="G528" s="2"/>
      <c r="H528" s="2"/>
      <c r="I528" s="2"/>
      <c r="J528" s="629"/>
      <c r="K528" s="629"/>
      <c r="L528" s="629"/>
      <c r="M528" s="629"/>
      <c r="N528" s="629"/>
      <c r="O528" s="629"/>
      <c r="P528" s="629"/>
      <c r="Q528" s="2"/>
      <c r="R528" s="366"/>
      <c r="S528" s="366"/>
      <c r="T528" s="366"/>
      <c r="U528" s="366"/>
      <c r="V528" s="366"/>
      <c r="W528" s="366"/>
      <c r="X528" s="367"/>
      <c r="Y528" s="366"/>
      <c r="Z528" s="367"/>
      <c r="AA528" s="366"/>
      <c r="AB528" s="367"/>
      <c r="AC528" s="366"/>
      <c r="AD528" s="367"/>
      <c r="AE528" s="368"/>
    </row>
    <row r="529" spans="1:31" s="369" customFormat="1" x14ac:dyDescent="0.25">
      <c r="A529" s="2"/>
      <c r="B529" s="2"/>
      <c r="C529" s="2"/>
      <c r="D529" s="2"/>
      <c r="E529" s="2"/>
      <c r="F529" s="2"/>
      <c r="G529" s="2"/>
      <c r="H529" s="2"/>
      <c r="I529" s="2"/>
      <c r="J529" s="629"/>
      <c r="K529" s="629"/>
      <c r="L529" s="629"/>
      <c r="M529" s="629"/>
      <c r="N529" s="629"/>
      <c r="O529" s="629"/>
      <c r="P529" s="629"/>
      <c r="Q529" s="2"/>
      <c r="R529" s="366"/>
      <c r="S529" s="366"/>
      <c r="T529" s="366"/>
      <c r="U529" s="366"/>
      <c r="V529" s="366"/>
      <c r="W529" s="366"/>
      <c r="X529" s="367"/>
      <c r="Y529" s="366"/>
      <c r="Z529" s="367"/>
      <c r="AA529" s="366"/>
      <c r="AB529" s="367"/>
      <c r="AC529" s="366"/>
      <c r="AD529" s="367"/>
      <c r="AE529" s="368"/>
    </row>
    <row r="530" spans="1:31" s="369" customFormat="1" x14ac:dyDescent="0.25">
      <c r="A530" s="2"/>
      <c r="B530" s="2"/>
      <c r="C530" s="2"/>
      <c r="D530" s="2"/>
      <c r="E530" s="2"/>
      <c r="F530" s="2"/>
      <c r="G530" s="2"/>
      <c r="H530" s="2"/>
      <c r="I530" s="2"/>
      <c r="J530" s="629"/>
      <c r="K530" s="629"/>
      <c r="L530" s="629"/>
      <c r="M530" s="629"/>
      <c r="N530" s="629"/>
      <c r="O530" s="629"/>
      <c r="P530" s="629"/>
      <c r="Q530" s="2"/>
      <c r="R530" s="366"/>
      <c r="S530" s="366"/>
      <c r="T530" s="366"/>
      <c r="U530" s="366"/>
      <c r="V530" s="366"/>
      <c r="W530" s="366"/>
      <c r="X530" s="367"/>
      <c r="Y530" s="366"/>
      <c r="Z530" s="367"/>
      <c r="AA530" s="366"/>
      <c r="AB530" s="367"/>
      <c r="AC530" s="366"/>
      <c r="AD530" s="367"/>
      <c r="AE530" s="368"/>
    </row>
    <row r="531" spans="1:31" s="369" customFormat="1" x14ac:dyDescent="0.25">
      <c r="A531" s="2"/>
      <c r="B531" s="2"/>
      <c r="C531" s="2"/>
      <c r="D531" s="2"/>
      <c r="E531" s="2"/>
      <c r="F531" s="2"/>
      <c r="G531" s="2"/>
      <c r="H531" s="2"/>
      <c r="I531" s="2"/>
      <c r="J531" s="629"/>
      <c r="K531" s="629"/>
      <c r="L531" s="629"/>
      <c r="M531" s="629"/>
      <c r="N531" s="629"/>
      <c r="O531" s="629"/>
      <c r="P531" s="629"/>
      <c r="Q531" s="2"/>
      <c r="R531" s="366"/>
      <c r="S531" s="366"/>
      <c r="T531" s="366"/>
      <c r="U531" s="366"/>
      <c r="V531" s="366"/>
      <c r="W531" s="366"/>
      <c r="X531" s="367"/>
      <c r="Y531" s="366"/>
      <c r="Z531" s="367"/>
      <c r="AA531" s="366"/>
      <c r="AB531" s="367"/>
      <c r="AC531" s="366"/>
      <c r="AD531" s="367"/>
      <c r="AE531" s="368"/>
    </row>
    <row r="532" spans="1:31" s="369" customFormat="1" x14ac:dyDescent="0.25">
      <c r="A532" s="2"/>
      <c r="B532" s="2"/>
      <c r="C532" s="2"/>
      <c r="D532" s="2"/>
      <c r="E532" s="2"/>
      <c r="F532" s="2"/>
      <c r="G532" s="2"/>
      <c r="H532" s="2"/>
      <c r="I532" s="2"/>
      <c r="J532" s="629"/>
      <c r="K532" s="629"/>
      <c r="L532" s="629"/>
      <c r="M532" s="629"/>
      <c r="N532" s="629"/>
      <c r="O532" s="629"/>
      <c r="P532" s="629"/>
      <c r="Q532" s="2"/>
      <c r="R532" s="366"/>
      <c r="S532" s="366"/>
      <c r="T532" s="366"/>
      <c r="U532" s="366"/>
      <c r="V532" s="366"/>
      <c r="W532" s="366"/>
      <c r="X532" s="367"/>
      <c r="Y532" s="366"/>
      <c r="Z532" s="367"/>
      <c r="AA532" s="366"/>
      <c r="AB532" s="367"/>
      <c r="AC532" s="366"/>
      <c r="AD532" s="367"/>
      <c r="AE532" s="368"/>
    </row>
    <row r="533" spans="1:31" s="369" customFormat="1" x14ac:dyDescent="0.25">
      <c r="A533" s="2"/>
      <c r="B533" s="2"/>
      <c r="C533" s="2"/>
      <c r="D533" s="2"/>
      <c r="E533" s="2"/>
      <c r="F533" s="2"/>
      <c r="G533" s="2"/>
      <c r="H533" s="2"/>
      <c r="I533" s="2"/>
      <c r="J533" s="629"/>
      <c r="K533" s="629"/>
      <c r="L533" s="629"/>
      <c r="M533" s="629"/>
      <c r="N533" s="629"/>
      <c r="O533" s="629"/>
      <c r="P533" s="629"/>
      <c r="Q533" s="2"/>
      <c r="R533" s="366"/>
      <c r="S533" s="366"/>
      <c r="T533" s="366"/>
      <c r="U533" s="366"/>
      <c r="V533" s="366"/>
      <c r="W533" s="366"/>
      <c r="X533" s="367"/>
      <c r="Y533" s="366"/>
      <c r="Z533" s="367"/>
      <c r="AA533" s="366"/>
      <c r="AB533" s="367"/>
      <c r="AC533" s="366"/>
      <c r="AD533" s="367"/>
      <c r="AE533" s="368"/>
    </row>
    <row r="534" spans="1:31" s="369" customFormat="1" x14ac:dyDescent="0.25">
      <c r="A534" s="2"/>
      <c r="B534" s="2"/>
      <c r="C534" s="2"/>
      <c r="D534" s="2"/>
      <c r="E534" s="2"/>
      <c r="F534" s="2"/>
      <c r="G534" s="2"/>
      <c r="H534" s="2"/>
      <c r="I534" s="2"/>
      <c r="J534" s="629"/>
      <c r="K534" s="629"/>
      <c r="L534" s="629"/>
      <c r="M534" s="629"/>
      <c r="N534" s="629"/>
      <c r="O534" s="629"/>
      <c r="P534" s="629"/>
      <c r="Q534" s="2"/>
      <c r="R534" s="366"/>
      <c r="S534" s="366"/>
      <c r="T534" s="366"/>
      <c r="U534" s="366"/>
      <c r="V534" s="366"/>
      <c r="W534" s="366"/>
      <c r="X534" s="367"/>
      <c r="Y534" s="366"/>
      <c r="Z534" s="367"/>
      <c r="AA534" s="366"/>
      <c r="AB534" s="367"/>
      <c r="AC534" s="366"/>
      <c r="AD534" s="367"/>
      <c r="AE534" s="368"/>
    </row>
    <row r="535" spans="1:31" s="369" customFormat="1" x14ac:dyDescent="0.25">
      <c r="A535" s="2"/>
      <c r="B535" s="2"/>
      <c r="C535" s="2"/>
      <c r="D535" s="2"/>
      <c r="E535" s="2"/>
      <c r="F535" s="2"/>
      <c r="G535" s="2"/>
      <c r="H535" s="2"/>
      <c r="I535" s="2"/>
      <c r="J535" s="629"/>
      <c r="K535" s="629"/>
      <c r="L535" s="629"/>
      <c r="M535" s="629"/>
      <c r="N535" s="629"/>
      <c r="O535" s="629"/>
      <c r="P535" s="629"/>
      <c r="Q535" s="2"/>
      <c r="R535" s="366"/>
      <c r="S535" s="366"/>
      <c r="T535" s="366"/>
      <c r="U535" s="366"/>
      <c r="V535" s="366"/>
      <c r="W535" s="366"/>
      <c r="X535" s="367"/>
      <c r="Y535" s="366"/>
      <c r="Z535" s="367"/>
      <c r="AA535" s="366"/>
      <c r="AB535" s="367"/>
      <c r="AC535" s="366"/>
      <c r="AD535" s="367"/>
      <c r="AE535" s="368"/>
    </row>
    <row r="536" spans="1:31" s="369" customFormat="1" x14ac:dyDescent="0.25">
      <c r="A536" s="2"/>
      <c r="B536" s="2"/>
      <c r="C536" s="2"/>
      <c r="D536" s="2"/>
      <c r="E536" s="2"/>
      <c r="F536" s="2"/>
      <c r="G536" s="2"/>
      <c r="H536" s="2"/>
      <c r="I536" s="2"/>
      <c r="J536" s="629"/>
      <c r="K536" s="629"/>
      <c r="L536" s="629"/>
      <c r="M536" s="629"/>
      <c r="N536" s="629"/>
      <c r="O536" s="629"/>
      <c r="P536" s="629"/>
      <c r="Q536" s="2"/>
      <c r="R536" s="366"/>
      <c r="S536" s="366"/>
      <c r="T536" s="366"/>
      <c r="U536" s="366"/>
      <c r="V536" s="366"/>
      <c r="W536" s="366"/>
      <c r="X536" s="367"/>
      <c r="Y536" s="366"/>
      <c r="Z536" s="367"/>
      <c r="AA536" s="366"/>
      <c r="AB536" s="367"/>
      <c r="AC536" s="366"/>
      <c r="AD536" s="367"/>
      <c r="AE536" s="368"/>
    </row>
    <row r="537" spans="1:31" s="369" customFormat="1" x14ac:dyDescent="0.25">
      <c r="A537" s="2"/>
      <c r="B537" s="2"/>
      <c r="C537" s="2"/>
      <c r="D537" s="2"/>
      <c r="E537" s="2"/>
      <c r="F537" s="2"/>
      <c r="G537" s="2"/>
      <c r="H537" s="2"/>
      <c r="I537" s="2"/>
      <c r="J537" s="629"/>
      <c r="K537" s="629"/>
      <c r="L537" s="629"/>
      <c r="M537" s="629"/>
      <c r="N537" s="629"/>
      <c r="O537" s="629"/>
      <c r="P537" s="629"/>
      <c r="Q537" s="2"/>
      <c r="R537" s="366"/>
      <c r="S537" s="366"/>
      <c r="T537" s="366"/>
      <c r="U537" s="366"/>
      <c r="V537" s="366"/>
      <c r="W537" s="366"/>
      <c r="X537" s="367"/>
      <c r="Y537" s="366"/>
      <c r="Z537" s="367"/>
      <c r="AA537" s="366"/>
      <c r="AB537" s="367"/>
      <c r="AC537" s="366"/>
      <c r="AD537" s="367"/>
      <c r="AE537" s="368"/>
    </row>
    <row r="538" spans="1:31" s="369" customFormat="1" x14ac:dyDescent="0.25">
      <c r="A538" s="2"/>
      <c r="B538" s="2"/>
      <c r="C538" s="2"/>
      <c r="D538" s="2"/>
      <c r="E538" s="2"/>
      <c r="F538" s="2"/>
      <c r="G538" s="2"/>
      <c r="H538" s="2"/>
      <c r="I538" s="2"/>
      <c r="J538" s="629"/>
      <c r="K538" s="629"/>
      <c r="L538" s="629"/>
      <c r="M538" s="629"/>
      <c r="N538" s="629"/>
      <c r="O538" s="629"/>
      <c r="P538" s="629"/>
      <c r="Q538" s="2"/>
      <c r="R538" s="366"/>
      <c r="S538" s="366"/>
      <c r="T538" s="366"/>
      <c r="U538" s="366"/>
      <c r="V538" s="366"/>
      <c r="W538" s="366"/>
      <c r="X538" s="367"/>
      <c r="Y538" s="366"/>
      <c r="Z538" s="367"/>
      <c r="AA538" s="366"/>
      <c r="AB538" s="367"/>
      <c r="AC538" s="366"/>
      <c r="AD538" s="367"/>
      <c r="AE538" s="368"/>
    </row>
    <row r="539" spans="1:31" s="369" customFormat="1" x14ac:dyDescent="0.25">
      <c r="A539" s="2"/>
      <c r="B539" s="2"/>
      <c r="C539" s="2"/>
      <c r="D539" s="2"/>
      <c r="E539" s="2"/>
      <c r="F539" s="2"/>
      <c r="G539" s="2"/>
      <c r="H539" s="2"/>
      <c r="I539" s="2"/>
      <c r="J539" s="629"/>
      <c r="K539" s="629"/>
      <c r="L539" s="629"/>
      <c r="M539" s="629"/>
      <c r="N539" s="629"/>
      <c r="O539" s="629"/>
      <c r="P539" s="629"/>
      <c r="Q539" s="2"/>
      <c r="R539" s="366"/>
      <c r="S539" s="366"/>
      <c r="T539" s="366"/>
      <c r="U539" s="366"/>
      <c r="V539" s="366"/>
      <c r="W539" s="366"/>
      <c r="X539" s="367"/>
      <c r="Y539" s="366"/>
      <c r="Z539" s="367"/>
      <c r="AA539" s="366"/>
      <c r="AB539" s="367"/>
      <c r="AC539" s="366"/>
      <c r="AD539" s="367"/>
      <c r="AE539" s="368"/>
    </row>
    <row r="540" spans="1:31" s="369" customFormat="1" x14ac:dyDescent="0.25">
      <c r="A540" s="2"/>
      <c r="B540" s="2"/>
      <c r="C540" s="2"/>
      <c r="D540" s="2"/>
      <c r="E540" s="2"/>
      <c r="F540" s="2"/>
      <c r="G540" s="2"/>
      <c r="H540" s="2"/>
      <c r="I540" s="2"/>
      <c r="J540" s="629"/>
      <c r="K540" s="629"/>
      <c r="L540" s="629"/>
      <c r="M540" s="629"/>
      <c r="N540" s="629"/>
      <c r="O540" s="629"/>
      <c r="P540" s="629"/>
      <c r="Q540" s="2"/>
      <c r="R540" s="366"/>
      <c r="S540" s="366"/>
      <c r="T540" s="366"/>
      <c r="U540" s="366"/>
      <c r="V540" s="366"/>
      <c r="W540" s="366"/>
      <c r="X540" s="367"/>
      <c r="Y540" s="366"/>
      <c r="Z540" s="367"/>
      <c r="AA540" s="366"/>
      <c r="AB540" s="367"/>
      <c r="AC540" s="366"/>
      <c r="AD540" s="367"/>
      <c r="AE540" s="368"/>
    </row>
    <row r="541" spans="1:31" s="369" customFormat="1" x14ac:dyDescent="0.25">
      <c r="A541" s="2"/>
      <c r="B541" s="2"/>
      <c r="C541" s="2"/>
      <c r="D541" s="2"/>
      <c r="E541" s="2"/>
      <c r="F541" s="2"/>
      <c r="G541" s="2"/>
      <c r="H541" s="2"/>
      <c r="I541" s="2"/>
      <c r="J541" s="629"/>
      <c r="K541" s="629"/>
      <c r="L541" s="629"/>
      <c r="M541" s="629"/>
      <c r="N541" s="629"/>
      <c r="O541" s="629"/>
      <c r="P541" s="629"/>
      <c r="Q541" s="2"/>
      <c r="R541" s="366"/>
      <c r="S541" s="366"/>
      <c r="T541" s="366"/>
      <c r="U541" s="366"/>
      <c r="V541" s="366"/>
      <c r="W541" s="366"/>
      <c r="X541" s="367"/>
      <c r="Y541" s="366"/>
      <c r="Z541" s="367"/>
      <c r="AA541" s="366"/>
      <c r="AB541" s="367"/>
      <c r="AC541" s="366"/>
      <c r="AD541" s="367"/>
      <c r="AE541" s="368"/>
    </row>
    <row r="542" spans="1:31" s="369" customFormat="1" x14ac:dyDescent="0.25">
      <c r="A542" s="2"/>
      <c r="B542" s="2"/>
      <c r="C542" s="2"/>
      <c r="D542" s="2"/>
      <c r="E542" s="2"/>
      <c r="F542" s="2"/>
      <c r="G542" s="2"/>
      <c r="H542" s="2"/>
      <c r="I542" s="2"/>
      <c r="J542" s="629"/>
      <c r="K542" s="629"/>
      <c r="L542" s="629"/>
      <c r="M542" s="629"/>
      <c r="N542" s="629"/>
      <c r="O542" s="629"/>
      <c r="P542" s="629"/>
      <c r="Q542" s="2"/>
      <c r="R542" s="366"/>
      <c r="S542" s="366"/>
      <c r="T542" s="366"/>
      <c r="U542" s="366"/>
      <c r="V542" s="366"/>
      <c r="W542" s="366"/>
      <c r="X542" s="367"/>
      <c r="Y542" s="366"/>
      <c r="Z542" s="367"/>
      <c r="AA542" s="366"/>
      <c r="AB542" s="367"/>
      <c r="AC542" s="366"/>
      <c r="AD542" s="367"/>
      <c r="AE542" s="368"/>
    </row>
    <row r="543" spans="1:31" s="369" customFormat="1" x14ac:dyDescent="0.25">
      <c r="A543" s="2"/>
      <c r="B543" s="2"/>
      <c r="C543" s="2"/>
      <c r="D543" s="2"/>
      <c r="E543" s="2"/>
      <c r="F543" s="2"/>
      <c r="G543" s="2"/>
      <c r="H543" s="2"/>
      <c r="I543" s="2"/>
      <c r="J543" s="629"/>
      <c r="K543" s="629"/>
      <c r="L543" s="629"/>
      <c r="M543" s="629"/>
      <c r="N543" s="629"/>
      <c r="O543" s="629"/>
      <c r="P543" s="629"/>
      <c r="Q543" s="2"/>
      <c r="R543" s="366"/>
      <c r="S543" s="366"/>
      <c r="T543" s="366"/>
      <c r="U543" s="366"/>
      <c r="V543" s="366"/>
      <c r="W543" s="366"/>
      <c r="X543" s="367"/>
      <c r="Y543" s="366"/>
      <c r="Z543" s="367"/>
      <c r="AA543" s="366"/>
      <c r="AB543" s="367"/>
      <c r="AC543" s="366"/>
      <c r="AD543" s="367"/>
      <c r="AE543" s="368"/>
    </row>
    <row r="544" spans="1:31" s="369" customFormat="1" x14ac:dyDescent="0.25">
      <c r="A544" s="2"/>
      <c r="B544" s="2"/>
      <c r="C544" s="2"/>
      <c r="D544" s="2"/>
      <c r="E544" s="2"/>
      <c r="F544" s="2"/>
      <c r="G544" s="2"/>
      <c r="H544" s="2"/>
      <c r="I544" s="2"/>
      <c r="J544" s="629"/>
      <c r="K544" s="629"/>
      <c r="L544" s="629"/>
      <c r="M544" s="629"/>
      <c r="N544" s="629"/>
      <c r="O544" s="629"/>
      <c r="P544" s="629"/>
      <c r="Q544" s="2"/>
      <c r="R544" s="366"/>
      <c r="S544" s="366"/>
      <c r="T544" s="366"/>
      <c r="U544" s="366"/>
      <c r="V544" s="366"/>
      <c r="W544" s="366"/>
      <c r="X544" s="367"/>
      <c r="Y544" s="366"/>
      <c r="Z544" s="367"/>
      <c r="AA544" s="366"/>
      <c r="AB544" s="367"/>
      <c r="AC544" s="366"/>
      <c r="AD544" s="367"/>
      <c r="AE544" s="368"/>
    </row>
    <row r="545" spans="1:31" s="369" customFormat="1" x14ac:dyDescent="0.25">
      <c r="A545" s="2"/>
      <c r="B545" s="2"/>
      <c r="C545" s="2"/>
      <c r="D545" s="2"/>
      <c r="E545" s="2"/>
      <c r="F545" s="2"/>
      <c r="G545" s="2"/>
      <c r="H545" s="2"/>
      <c r="I545" s="2"/>
      <c r="J545" s="629"/>
      <c r="K545" s="629"/>
      <c r="L545" s="629"/>
      <c r="M545" s="629"/>
      <c r="N545" s="629"/>
      <c r="O545" s="629"/>
      <c r="P545" s="629"/>
      <c r="Q545" s="2"/>
      <c r="R545" s="366"/>
      <c r="S545" s="366"/>
      <c r="T545" s="366"/>
      <c r="U545" s="366"/>
      <c r="V545" s="366"/>
      <c r="W545" s="366"/>
      <c r="X545" s="367"/>
      <c r="Y545" s="366"/>
      <c r="Z545" s="367"/>
      <c r="AA545" s="366"/>
      <c r="AB545" s="367"/>
      <c r="AC545" s="366"/>
      <c r="AD545" s="367"/>
      <c r="AE545" s="368"/>
    </row>
    <row r="546" spans="1:31" s="369" customFormat="1" x14ac:dyDescent="0.25">
      <c r="A546" s="2"/>
      <c r="B546" s="2"/>
      <c r="C546" s="2"/>
      <c r="D546" s="2"/>
      <c r="E546" s="2"/>
      <c r="F546" s="2"/>
      <c r="G546" s="2"/>
      <c r="H546" s="2"/>
      <c r="I546" s="2"/>
      <c r="J546" s="629"/>
      <c r="K546" s="629"/>
      <c r="L546" s="629"/>
      <c r="M546" s="629"/>
      <c r="N546" s="629"/>
      <c r="O546" s="629"/>
      <c r="P546" s="629"/>
      <c r="Q546" s="2"/>
      <c r="R546" s="366"/>
      <c r="S546" s="366"/>
      <c r="T546" s="366"/>
      <c r="U546" s="366"/>
      <c r="V546" s="366"/>
      <c r="W546" s="366"/>
      <c r="X546" s="367"/>
      <c r="Y546" s="366"/>
      <c r="Z546" s="367"/>
      <c r="AA546" s="366"/>
      <c r="AB546" s="367"/>
      <c r="AC546" s="366"/>
      <c r="AD546" s="367"/>
      <c r="AE546" s="368"/>
    </row>
    <row r="547" spans="1:31" s="369" customFormat="1" x14ac:dyDescent="0.25">
      <c r="A547" s="2"/>
      <c r="B547" s="2"/>
      <c r="C547" s="2"/>
      <c r="D547" s="2"/>
      <c r="E547" s="2"/>
      <c r="F547" s="2"/>
      <c r="G547" s="2"/>
      <c r="H547" s="2"/>
      <c r="I547" s="2"/>
      <c r="J547" s="629"/>
      <c r="K547" s="629"/>
      <c r="L547" s="629"/>
      <c r="M547" s="629"/>
      <c r="N547" s="629"/>
      <c r="O547" s="629"/>
      <c r="P547" s="629"/>
      <c r="Q547" s="2"/>
      <c r="R547" s="366"/>
      <c r="S547" s="366"/>
      <c r="T547" s="366"/>
      <c r="U547" s="366"/>
      <c r="V547" s="366"/>
      <c r="W547" s="366"/>
      <c r="X547" s="367"/>
      <c r="Y547" s="366"/>
      <c r="Z547" s="367"/>
      <c r="AA547" s="366"/>
      <c r="AB547" s="367"/>
      <c r="AC547" s="366"/>
      <c r="AD547" s="367"/>
      <c r="AE547" s="368"/>
    </row>
    <row r="548" spans="1:31" s="369" customFormat="1" x14ac:dyDescent="0.25">
      <c r="A548" s="2"/>
      <c r="B548" s="2"/>
      <c r="C548" s="2"/>
      <c r="D548" s="2"/>
      <c r="E548" s="2"/>
      <c r="F548" s="2"/>
      <c r="G548" s="2"/>
      <c r="H548" s="2"/>
      <c r="I548" s="2"/>
      <c r="J548" s="629"/>
      <c r="K548" s="629"/>
      <c r="L548" s="629"/>
      <c r="M548" s="629"/>
      <c r="N548" s="629"/>
      <c r="O548" s="629"/>
      <c r="P548" s="629"/>
      <c r="Q548" s="2"/>
      <c r="R548" s="366"/>
      <c r="S548" s="366"/>
      <c r="T548" s="366"/>
      <c r="U548" s="366"/>
      <c r="V548" s="366"/>
      <c r="W548" s="366"/>
      <c r="X548" s="367"/>
      <c r="Y548" s="366"/>
      <c r="Z548" s="367"/>
      <c r="AA548" s="366"/>
      <c r="AB548" s="367"/>
      <c r="AC548" s="366"/>
      <c r="AD548" s="367"/>
      <c r="AE548" s="368"/>
    </row>
    <row r="549" spans="1:31" s="369" customFormat="1" x14ac:dyDescent="0.25">
      <c r="A549" s="2"/>
      <c r="B549" s="2"/>
      <c r="C549" s="2"/>
      <c r="D549" s="2"/>
      <c r="E549" s="2"/>
      <c r="F549" s="2"/>
      <c r="G549" s="2"/>
      <c r="H549" s="2"/>
      <c r="I549" s="2"/>
      <c r="J549" s="629"/>
      <c r="K549" s="629"/>
      <c r="L549" s="629"/>
      <c r="M549" s="629"/>
      <c r="N549" s="629"/>
      <c r="O549" s="629"/>
      <c r="P549" s="629"/>
      <c r="Q549" s="2"/>
      <c r="R549" s="366"/>
      <c r="S549" s="366"/>
      <c r="T549" s="366"/>
      <c r="U549" s="366"/>
      <c r="V549" s="366"/>
      <c r="W549" s="366"/>
      <c r="X549" s="367"/>
      <c r="Y549" s="366"/>
      <c r="Z549" s="367"/>
      <c r="AA549" s="366"/>
      <c r="AB549" s="367"/>
      <c r="AC549" s="366"/>
      <c r="AD549" s="367"/>
      <c r="AE549" s="368"/>
    </row>
    <row r="550" spans="1:31" s="369" customFormat="1" x14ac:dyDescent="0.25">
      <c r="A550" s="2"/>
      <c r="B550" s="2"/>
      <c r="C550" s="2"/>
      <c r="D550" s="2"/>
      <c r="E550" s="2"/>
      <c r="F550" s="2"/>
      <c r="G550" s="2"/>
      <c r="H550" s="2"/>
      <c r="I550" s="2"/>
      <c r="J550" s="629"/>
      <c r="K550" s="629"/>
      <c r="L550" s="629"/>
      <c r="M550" s="629"/>
      <c r="N550" s="629"/>
      <c r="O550" s="629"/>
      <c r="P550" s="629"/>
      <c r="Q550" s="2"/>
      <c r="R550" s="366"/>
      <c r="S550" s="366"/>
      <c r="T550" s="366"/>
      <c r="U550" s="366"/>
      <c r="V550" s="366"/>
      <c r="W550" s="366"/>
      <c r="X550" s="367"/>
      <c r="Y550" s="366"/>
      <c r="Z550" s="367"/>
      <c r="AA550" s="366"/>
      <c r="AB550" s="367"/>
      <c r="AC550" s="366"/>
      <c r="AD550" s="367"/>
      <c r="AE550" s="368"/>
    </row>
    <row r="551" spans="1:31" s="369" customFormat="1" x14ac:dyDescent="0.25">
      <c r="A551" s="2"/>
      <c r="B551" s="2"/>
      <c r="C551" s="2"/>
      <c r="D551" s="2"/>
      <c r="E551" s="2"/>
      <c r="F551" s="2"/>
      <c r="G551" s="2"/>
      <c r="H551" s="2"/>
      <c r="I551" s="2"/>
      <c r="J551" s="629"/>
      <c r="K551" s="629"/>
      <c r="L551" s="629"/>
      <c r="M551" s="629"/>
      <c r="N551" s="629"/>
      <c r="O551" s="629"/>
      <c r="P551" s="629"/>
      <c r="Q551" s="2"/>
      <c r="R551" s="366"/>
      <c r="S551" s="366"/>
      <c r="T551" s="366"/>
      <c r="U551" s="366"/>
      <c r="V551" s="366"/>
      <c r="W551" s="366"/>
      <c r="X551" s="367"/>
      <c r="Y551" s="366"/>
      <c r="Z551" s="367"/>
      <c r="AA551" s="366"/>
      <c r="AB551" s="367"/>
      <c r="AC551" s="366"/>
      <c r="AD551" s="367"/>
      <c r="AE551" s="368"/>
    </row>
    <row r="552" spans="1:31" s="369" customFormat="1" x14ac:dyDescent="0.25">
      <c r="A552" s="2"/>
      <c r="B552" s="2"/>
      <c r="C552" s="2"/>
      <c r="D552" s="2"/>
      <c r="E552" s="2"/>
      <c r="F552" s="2"/>
      <c r="G552" s="2"/>
      <c r="H552" s="2"/>
      <c r="I552" s="2"/>
      <c r="J552" s="629"/>
      <c r="K552" s="629"/>
      <c r="L552" s="629"/>
      <c r="M552" s="629"/>
      <c r="N552" s="629"/>
      <c r="O552" s="629"/>
      <c r="P552" s="629"/>
      <c r="Q552" s="2"/>
      <c r="R552" s="366"/>
      <c r="S552" s="366"/>
      <c r="T552" s="366"/>
      <c r="U552" s="366"/>
      <c r="V552" s="366"/>
      <c r="W552" s="366"/>
      <c r="X552" s="367"/>
      <c r="Y552" s="366"/>
      <c r="Z552" s="367"/>
      <c r="AA552" s="366"/>
      <c r="AB552" s="367"/>
      <c r="AC552" s="366"/>
      <c r="AD552" s="367"/>
      <c r="AE552" s="368"/>
    </row>
    <row r="553" spans="1:31" s="369" customFormat="1" x14ac:dyDescent="0.25">
      <c r="A553" s="2"/>
      <c r="B553" s="2"/>
      <c r="C553" s="2"/>
      <c r="D553" s="2"/>
      <c r="E553" s="2"/>
      <c r="F553" s="2"/>
      <c r="G553" s="2"/>
      <c r="H553" s="2"/>
      <c r="I553" s="2"/>
      <c r="J553" s="629"/>
      <c r="K553" s="629"/>
      <c r="L553" s="629"/>
      <c r="M553" s="629"/>
      <c r="N553" s="629"/>
      <c r="O553" s="629"/>
      <c r="P553" s="629"/>
      <c r="Q553" s="2"/>
      <c r="R553" s="366"/>
      <c r="S553" s="366"/>
      <c r="T553" s="366"/>
      <c r="U553" s="366"/>
      <c r="V553" s="366"/>
      <c r="W553" s="366"/>
      <c r="X553" s="367"/>
      <c r="Y553" s="366"/>
      <c r="Z553" s="367"/>
      <c r="AA553" s="366"/>
      <c r="AB553" s="367"/>
      <c r="AC553" s="366"/>
      <c r="AD553" s="367"/>
      <c r="AE553" s="368"/>
    </row>
    <row r="554" spans="1:31" s="369" customFormat="1" x14ac:dyDescent="0.25">
      <c r="A554" s="2"/>
      <c r="B554" s="2"/>
      <c r="C554" s="2"/>
      <c r="D554" s="2"/>
      <c r="E554" s="2"/>
      <c r="F554" s="2"/>
      <c r="G554" s="2"/>
      <c r="H554" s="2"/>
      <c r="I554" s="2"/>
      <c r="J554" s="629"/>
      <c r="K554" s="629"/>
      <c r="L554" s="629"/>
      <c r="M554" s="629"/>
      <c r="N554" s="629"/>
      <c r="O554" s="629"/>
      <c r="P554" s="629"/>
      <c r="Q554" s="2"/>
      <c r="R554" s="366"/>
      <c r="S554" s="366"/>
      <c r="T554" s="366"/>
      <c r="U554" s="366"/>
      <c r="V554" s="366"/>
      <c r="W554" s="366"/>
      <c r="X554" s="367"/>
      <c r="Y554" s="366"/>
      <c r="Z554" s="367"/>
      <c r="AA554" s="366"/>
      <c r="AB554" s="367"/>
      <c r="AC554" s="366"/>
      <c r="AD554" s="367"/>
      <c r="AE554" s="368"/>
    </row>
    <row r="555" spans="1:31" s="369" customFormat="1" x14ac:dyDescent="0.25">
      <c r="A555" s="2"/>
      <c r="B555" s="2"/>
      <c r="C555" s="2"/>
      <c r="D555" s="2"/>
      <c r="E555" s="2"/>
      <c r="F555" s="2"/>
      <c r="G555" s="2"/>
      <c r="H555" s="2"/>
      <c r="I555" s="2"/>
      <c r="J555" s="629"/>
      <c r="K555" s="629"/>
      <c r="L555" s="629"/>
      <c r="M555" s="629"/>
      <c r="N555" s="629"/>
      <c r="O555" s="629"/>
      <c r="P555" s="629"/>
      <c r="Q555" s="2"/>
      <c r="R555" s="366"/>
      <c r="S555" s="366"/>
      <c r="T555" s="366"/>
      <c r="U555" s="366"/>
      <c r="V555" s="366"/>
      <c r="W555" s="366"/>
      <c r="X555" s="367"/>
      <c r="Y555" s="366"/>
      <c r="Z555" s="367"/>
      <c r="AA555" s="366"/>
      <c r="AB555" s="367"/>
      <c r="AC555" s="366"/>
      <c r="AD555" s="367"/>
      <c r="AE555" s="368"/>
    </row>
    <row r="556" spans="1:31" s="369" customFormat="1" x14ac:dyDescent="0.25">
      <c r="A556" s="2"/>
      <c r="B556" s="2"/>
      <c r="C556" s="2"/>
      <c r="D556" s="2"/>
      <c r="E556" s="2"/>
      <c r="F556" s="2"/>
      <c r="G556" s="2"/>
      <c r="H556" s="2"/>
      <c r="I556" s="2"/>
      <c r="J556" s="629"/>
      <c r="K556" s="629"/>
      <c r="L556" s="629"/>
      <c r="M556" s="629"/>
      <c r="N556" s="629"/>
      <c r="O556" s="629"/>
      <c r="P556" s="629"/>
      <c r="Q556" s="2"/>
      <c r="R556" s="366"/>
      <c r="S556" s="366"/>
      <c r="T556" s="366"/>
      <c r="U556" s="366"/>
      <c r="V556" s="366"/>
      <c r="W556" s="366"/>
      <c r="X556" s="367"/>
      <c r="Y556" s="366"/>
      <c r="Z556" s="367"/>
      <c r="AA556" s="366"/>
      <c r="AB556" s="367"/>
      <c r="AC556" s="366"/>
      <c r="AD556" s="367"/>
      <c r="AE556" s="368"/>
    </row>
    <row r="557" spans="1:31" s="369" customFormat="1" x14ac:dyDescent="0.25">
      <c r="A557" s="2"/>
      <c r="B557" s="2"/>
      <c r="C557" s="2"/>
      <c r="D557" s="2"/>
      <c r="E557" s="2"/>
      <c r="F557" s="2"/>
      <c r="G557" s="2"/>
      <c r="H557" s="2"/>
      <c r="I557" s="2"/>
      <c r="J557" s="629"/>
      <c r="K557" s="629"/>
      <c r="L557" s="629"/>
      <c r="M557" s="629"/>
      <c r="N557" s="629"/>
      <c r="O557" s="629"/>
      <c r="P557" s="629"/>
      <c r="Q557" s="2"/>
      <c r="R557" s="366"/>
      <c r="S557" s="366"/>
      <c r="T557" s="366"/>
      <c r="U557" s="366"/>
      <c r="V557" s="366"/>
      <c r="W557" s="366"/>
      <c r="X557" s="367"/>
      <c r="Y557" s="366"/>
      <c r="Z557" s="367"/>
      <c r="AA557" s="366"/>
      <c r="AB557" s="367"/>
      <c r="AC557" s="366"/>
      <c r="AD557" s="367"/>
      <c r="AE557" s="368"/>
    </row>
    <row r="558" spans="1:31" s="369" customFormat="1" x14ac:dyDescent="0.25">
      <c r="A558" s="2"/>
      <c r="B558" s="2"/>
      <c r="C558" s="2"/>
      <c r="D558" s="2"/>
      <c r="E558" s="2"/>
      <c r="F558" s="2"/>
      <c r="G558" s="2"/>
      <c r="H558" s="2"/>
      <c r="I558" s="2"/>
      <c r="J558" s="629"/>
      <c r="K558" s="629"/>
      <c r="L558" s="629"/>
      <c r="M558" s="629"/>
      <c r="N558" s="629"/>
      <c r="O558" s="629"/>
      <c r="P558" s="629"/>
      <c r="Q558" s="2"/>
      <c r="R558" s="366"/>
      <c r="S558" s="366"/>
      <c r="T558" s="366"/>
      <c r="U558" s="366"/>
      <c r="V558" s="366"/>
      <c r="W558" s="366"/>
      <c r="X558" s="367"/>
      <c r="Y558" s="366"/>
      <c r="Z558" s="367"/>
      <c r="AA558" s="366"/>
      <c r="AB558" s="367"/>
      <c r="AC558" s="366"/>
      <c r="AD558" s="367"/>
      <c r="AE558" s="368"/>
    </row>
    <row r="559" spans="1:31" s="369" customFormat="1" x14ac:dyDescent="0.25">
      <c r="A559" s="2"/>
      <c r="B559" s="2"/>
      <c r="C559" s="2"/>
      <c r="D559" s="2"/>
      <c r="E559" s="2"/>
      <c r="F559" s="2"/>
      <c r="G559" s="2"/>
      <c r="H559" s="2"/>
      <c r="I559" s="2"/>
      <c r="J559" s="629"/>
      <c r="K559" s="629"/>
      <c r="L559" s="629"/>
      <c r="M559" s="629"/>
      <c r="N559" s="629"/>
      <c r="O559" s="629"/>
      <c r="P559" s="629"/>
      <c r="Q559" s="2"/>
      <c r="R559" s="366"/>
      <c r="S559" s="366"/>
      <c r="T559" s="366"/>
      <c r="U559" s="366"/>
      <c r="V559" s="366"/>
      <c r="W559" s="366"/>
      <c r="X559" s="367"/>
      <c r="Y559" s="366"/>
      <c r="Z559" s="367"/>
      <c r="AA559" s="366"/>
      <c r="AB559" s="367"/>
      <c r="AC559" s="366"/>
      <c r="AD559" s="367"/>
      <c r="AE559" s="368"/>
    </row>
    <row r="560" spans="1:31" s="369" customFormat="1" x14ac:dyDescent="0.25">
      <c r="A560" s="2"/>
      <c r="B560" s="2"/>
      <c r="C560" s="2"/>
      <c r="D560" s="2"/>
      <c r="E560" s="2"/>
      <c r="F560" s="2"/>
      <c r="G560" s="2"/>
      <c r="H560" s="2"/>
      <c r="I560" s="2"/>
      <c r="J560" s="629"/>
      <c r="K560" s="629"/>
      <c r="L560" s="629"/>
      <c r="M560" s="629"/>
      <c r="N560" s="629"/>
      <c r="O560" s="629"/>
      <c r="P560" s="629"/>
      <c r="Q560" s="2"/>
      <c r="R560" s="366"/>
      <c r="S560" s="366"/>
      <c r="T560" s="366"/>
      <c r="U560" s="366"/>
      <c r="V560" s="366"/>
      <c r="W560" s="366"/>
      <c r="X560" s="367"/>
      <c r="Y560" s="366"/>
      <c r="Z560" s="367"/>
      <c r="AA560" s="366"/>
      <c r="AB560" s="367"/>
      <c r="AC560" s="366"/>
      <c r="AD560" s="367"/>
      <c r="AE560" s="368"/>
    </row>
    <row r="561" spans="1:31" s="369" customFormat="1" x14ac:dyDescent="0.25">
      <c r="A561" s="2"/>
      <c r="B561" s="2"/>
      <c r="C561" s="2"/>
      <c r="D561" s="2"/>
      <c r="E561" s="2"/>
      <c r="F561" s="2"/>
      <c r="G561" s="2"/>
      <c r="H561" s="2"/>
      <c r="I561" s="2"/>
      <c r="J561" s="629"/>
      <c r="K561" s="629"/>
      <c r="L561" s="629"/>
      <c r="M561" s="629"/>
      <c r="N561" s="629"/>
      <c r="O561" s="629"/>
      <c r="P561" s="629"/>
      <c r="Q561" s="2"/>
      <c r="R561" s="366"/>
      <c r="S561" s="366"/>
      <c r="T561" s="366"/>
      <c r="U561" s="366"/>
      <c r="V561" s="366"/>
      <c r="W561" s="366"/>
      <c r="X561" s="367"/>
      <c r="Y561" s="366"/>
      <c r="Z561" s="367"/>
      <c r="AA561" s="366"/>
      <c r="AB561" s="367"/>
      <c r="AC561" s="366"/>
      <c r="AD561" s="367"/>
      <c r="AE561" s="368"/>
    </row>
    <row r="562" spans="1:31" s="369" customFormat="1" x14ac:dyDescent="0.25">
      <c r="A562" s="2"/>
      <c r="B562" s="2"/>
      <c r="C562" s="2"/>
      <c r="D562" s="2"/>
      <c r="E562" s="2"/>
      <c r="F562" s="2"/>
      <c r="G562" s="2"/>
      <c r="H562" s="2"/>
      <c r="I562" s="2"/>
      <c r="J562" s="629"/>
      <c r="K562" s="629"/>
      <c r="L562" s="629"/>
      <c r="M562" s="629"/>
      <c r="N562" s="629"/>
      <c r="O562" s="629"/>
      <c r="P562" s="629"/>
      <c r="Q562" s="2"/>
      <c r="R562" s="366"/>
      <c r="S562" s="366"/>
      <c r="T562" s="366"/>
      <c r="U562" s="366"/>
      <c r="V562" s="366"/>
      <c r="W562" s="366"/>
      <c r="X562" s="367"/>
      <c r="Y562" s="366"/>
      <c r="Z562" s="367"/>
      <c r="AA562" s="366"/>
      <c r="AB562" s="367"/>
      <c r="AC562" s="366"/>
      <c r="AD562" s="367"/>
      <c r="AE562" s="368"/>
    </row>
    <row r="563" spans="1:31" s="369" customFormat="1" x14ac:dyDescent="0.25">
      <c r="A563" s="2"/>
      <c r="B563" s="2"/>
      <c r="C563" s="2"/>
      <c r="D563" s="2"/>
      <c r="E563" s="2"/>
      <c r="F563" s="2"/>
      <c r="G563" s="2"/>
      <c r="H563" s="2"/>
      <c r="I563" s="2"/>
      <c r="J563" s="629"/>
      <c r="K563" s="629"/>
      <c r="L563" s="629"/>
      <c r="M563" s="629"/>
      <c r="N563" s="629"/>
      <c r="O563" s="629"/>
      <c r="P563" s="629"/>
      <c r="Q563" s="2"/>
      <c r="R563" s="366"/>
      <c r="S563" s="366"/>
      <c r="T563" s="366"/>
      <c r="U563" s="366"/>
      <c r="V563" s="366"/>
      <c r="W563" s="366"/>
      <c r="X563" s="367"/>
      <c r="Y563" s="366"/>
      <c r="Z563" s="367"/>
      <c r="AA563" s="366"/>
      <c r="AB563" s="367"/>
      <c r="AC563" s="366"/>
      <c r="AD563" s="367"/>
      <c r="AE563" s="368"/>
    </row>
    <row r="564" spans="1:31" s="369" customFormat="1" x14ac:dyDescent="0.25">
      <c r="A564" s="2"/>
      <c r="B564" s="2"/>
      <c r="C564" s="2"/>
      <c r="D564" s="2"/>
      <c r="E564" s="2"/>
      <c r="F564" s="2"/>
      <c r="G564" s="2"/>
      <c r="H564" s="2"/>
      <c r="I564" s="2"/>
      <c r="J564" s="629"/>
      <c r="K564" s="629"/>
      <c r="L564" s="629"/>
      <c r="M564" s="629"/>
      <c r="N564" s="629"/>
      <c r="O564" s="629"/>
      <c r="P564" s="629"/>
      <c r="Q564" s="2"/>
      <c r="R564" s="366"/>
      <c r="S564" s="366"/>
      <c r="T564" s="366"/>
      <c r="U564" s="366"/>
      <c r="V564" s="366"/>
      <c r="W564" s="366"/>
      <c r="X564" s="367"/>
      <c r="Y564" s="366"/>
      <c r="Z564" s="367"/>
      <c r="AA564" s="366"/>
      <c r="AB564" s="367"/>
      <c r="AC564" s="366"/>
      <c r="AD564" s="367"/>
      <c r="AE564" s="368"/>
    </row>
    <row r="565" spans="1:31" s="369" customFormat="1" x14ac:dyDescent="0.25">
      <c r="A565" s="2"/>
      <c r="B565" s="2"/>
      <c r="C565" s="2"/>
      <c r="D565" s="2"/>
      <c r="E565" s="2"/>
      <c r="F565" s="2"/>
      <c r="G565" s="2"/>
      <c r="H565" s="2"/>
      <c r="I565" s="2"/>
      <c r="J565" s="629"/>
      <c r="K565" s="629"/>
      <c r="L565" s="629"/>
      <c r="M565" s="629"/>
      <c r="N565" s="629"/>
      <c r="O565" s="629"/>
      <c r="P565" s="629"/>
      <c r="Q565" s="2"/>
      <c r="R565" s="366"/>
      <c r="S565" s="366"/>
      <c r="T565" s="366"/>
      <c r="U565" s="366"/>
      <c r="V565" s="366"/>
      <c r="W565" s="366"/>
      <c r="X565" s="367"/>
      <c r="Y565" s="366"/>
      <c r="Z565" s="367"/>
      <c r="AA565" s="366"/>
      <c r="AB565" s="367"/>
      <c r="AC565" s="366"/>
      <c r="AD565" s="367"/>
      <c r="AE565" s="368"/>
    </row>
    <row r="566" spans="1:31" s="369" customFormat="1" x14ac:dyDescent="0.25">
      <c r="A566" s="2"/>
      <c r="B566" s="2"/>
      <c r="C566" s="2"/>
      <c r="D566" s="2"/>
      <c r="E566" s="2"/>
      <c r="F566" s="2"/>
      <c r="G566" s="2"/>
      <c r="H566" s="2"/>
      <c r="I566" s="2"/>
      <c r="J566" s="629"/>
      <c r="K566" s="629"/>
      <c r="L566" s="629"/>
      <c r="M566" s="629"/>
      <c r="N566" s="629"/>
      <c r="O566" s="629"/>
      <c r="P566" s="629"/>
      <c r="Q566" s="2"/>
      <c r="R566" s="366"/>
      <c r="S566" s="366"/>
      <c r="T566" s="366"/>
      <c r="U566" s="366"/>
      <c r="V566" s="366"/>
      <c r="W566" s="366"/>
      <c r="X566" s="367"/>
      <c r="Y566" s="366"/>
      <c r="Z566" s="367"/>
      <c r="AA566" s="366"/>
      <c r="AB566" s="367"/>
      <c r="AC566" s="366"/>
      <c r="AD566" s="367"/>
      <c r="AE566" s="368"/>
    </row>
    <row r="567" spans="1:31" s="369" customFormat="1" x14ac:dyDescent="0.25">
      <c r="A567" s="2"/>
      <c r="B567" s="2"/>
      <c r="C567" s="2"/>
      <c r="D567" s="2"/>
      <c r="E567" s="2"/>
      <c r="F567" s="2"/>
      <c r="G567" s="2"/>
      <c r="H567" s="2"/>
      <c r="I567" s="2"/>
      <c r="J567" s="629"/>
      <c r="K567" s="629"/>
      <c r="L567" s="629"/>
      <c r="M567" s="629"/>
      <c r="N567" s="629"/>
      <c r="O567" s="629"/>
      <c r="P567" s="629"/>
      <c r="Q567" s="2"/>
      <c r="R567" s="366"/>
      <c r="S567" s="366"/>
      <c r="T567" s="366"/>
      <c r="U567" s="366"/>
      <c r="V567" s="366"/>
      <c r="W567" s="366"/>
      <c r="X567" s="367"/>
      <c r="Y567" s="366"/>
      <c r="Z567" s="367"/>
      <c r="AA567" s="366"/>
      <c r="AB567" s="367"/>
      <c r="AC567" s="366"/>
      <c r="AD567" s="367"/>
      <c r="AE567" s="368"/>
    </row>
    <row r="568" spans="1:31" s="369" customFormat="1" x14ac:dyDescent="0.25">
      <c r="A568" s="2"/>
      <c r="B568" s="2"/>
      <c r="C568" s="2"/>
      <c r="D568" s="2"/>
      <c r="E568" s="2"/>
      <c r="F568" s="2"/>
      <c r="G568" s="2"/>
      <c r="H568" s="2"/>
      <c r="I568" s="2"/>
      <c r="J568" s="629"/>
      <c r="K568" s="629"/>
      <c r="L568" s="629"/>
      <c r="M568" s="629"/>
      <c r="N568" s="629"/>
      <c r="O568" s="629"/>
      <c r="P568" s="629"/>
      <c r="Q568" s="2"/>
      <c r="R568" s="366"/>
      <c r="S568" s="366"/>
      <c r="T568" s="366"/>
      <c r="U568" s="366"/>
      <c r="V568" s="366"/>
      <c r="W568" s="366"/>
      <c r="X568" s="367"/>
      <c r="Y568" s="366"/>
      <c r="Z568" s="367"/>
      <c r="AA568" s="366"/>
      <c r="AB568" s="367"/>
      <c r="AC568" s="366"/>
      <c r="AD568" s="367"/>
      <c r="AE568" s="368"/>
    </row>
    <row r="569" spans="1:31" s="369" customFormat="1" x14ac:dyDescent="0.25">
      <c r="A569" s="2"/>
      <c r="B569" s="2"/>
      <c r="C569" s="2"/>
      <c r="D569" s="2"/>
      <c r="E569" s="2"/>
      <c r="F569" s="2"/>
      <c r="G569" s="2"/>
      <c r="H569" s="2"/>
      <c r="I569" s="2"/>
      <c r="J569" s="629"/>
      <c r="K569" s="629"/>
      <c r="L569" s="629"/>
      <c r="M569" s="629"/>
      <c r="N569" s="629"/>
      <c r="O569" s="629"/>
      <c r="P569" s="629"/>
      <c r="Q569" s="2"/>
      <c r="R569" s="366"/>
      <c r="S569" s="366"/>
      <c r="T569" s="366"/>
      <c r="U569" s="366"/>
      <c r="V569" s="366"/>
      <c r="W569" s="366"/>
      <c r="X569" s="367"/>
      <c r="Y569" s="366"/>
      <c r="Z569" s="367"/>
      <c r="AA569" s="366"/>
      <c r="AB569" s="367"/>
      <c r="AC569" s="366"/>
      <c r="AD569" s="367"/>
      <c r="AE569" s="368"/>
    </row>
    <row r="570" spans="1:31" s="369" customFormat="1" x14ac:dyDescent="0.25">
      <c r="A570" s="2"/>
      <c r="B570" s="2"/>
      <c r="C570" s="2"/>
      <c r="D570" s="2"/>
      <c r="E570" s="2"/>
      <c r="F570" s="2"/>
      <c r="G570" s="2"/>
      <c r="H570" s="2"/>
      <c r="I570" s="2"/>
      <c r="J570" s="629"/>
      <c r="K570" s="629"/>
      <c r="L570" s="629"/>
      <c r="M570" s="629"/>
      <c r="N570" s="629"/>
      <c r="O570" s="629"/>
      <c r="P570" s="629"/>
      <c r="Q570" s="2"/>
      <c r="R570" s="366"/>
      <c r="S570" s="366"/>
      <c r="T570" s="366"/>
      <c r="U570" s="366"/>
      <c r="V570" s="366"/>
      <c r="W570" s="366"/>
      <c r="X570" s="367"/>
      <c r="Y570" s="366"/>
      <c r="Z570" s="367"/>
      <c r="AA570" s="366"/>
      <c r="AB570" s="367"/>
      <c r="AC570" s="366"/>
      <c r="AD570" s="367"/>
      <c r="AE570" s="368"/>
    </row>
    <row r="571" spans="1:31" s="369" customFormat="1" x14ac:dyDescent="0.25">
      <c r="A571" s="2"/>
      <c r="B571" s="2"/>
      <c r="C571" s="2"/>
      <c r="D571" s="2"/>
      <c r="E571" s="2"/>
      <c r="F571" s="2"/>
      <c r="G571" s="2"/>
      <c r="H571" s="2"/>
      <c r="I571" s="2"/>
      <c r="J571" s="629"/>
      <c r="K571" s="629"/>
      <c r="L571" s="629"/>
      <c r="M571" s="629"/>
      <c r="N571" s="629"/>
      <c r="O571" s="629"/>
      <c r="P571" s="629"/>
      <c r="Q571" s="2"/>
      <c r="R571" s="366"/>
      <c r="S571" s="366"/>
      <c r="T571" s="366"/>
      <c r="U571" s="366"/>
      <c r="V571" s="366"/>
      <c r="W571" s="366"/>
      <c r="X571" s="367"/>
      <c r="Y571" s="366"/>
      <c r="Z571" s="367"/>
      <c r="AA571" s="366"/>
      <c r="AB571" s="367"/>
      <c r="AC571" s="366"/>
      <c r="AD571" s="367"/>
      <c r="AE571" s="368"/>
    </row>
    <row r="572" spans="1:31" s="369" customFormat="1" x14ac:dyDescent="0.25">
      <c r="A572" s="2"/>
      <c r="B572" s="2"/>
      <c r="C572" s="2"/>
      <c r="D572" s="2"/>
      <c r="E572" s="2"/>
      <c r="F572" s="2"/>
      <c r="G572" s="2"/>
      <c r="H572" s="2"/>
      <c r="I572" s="2"/>
      <c r="J572" s="629"/>
      <c r="K572" s="629"/>
      <c r="L572" s="629"/>
      <c r="M572" s="629"/>
      <c r="N572" s="629"/>
      <c r="O572" s="629"/>
      <c r="P572" s="629"/>
      <c r="Q572" s="2"/>
      <c r="R572" s="366"/>
      <c r="S572" s="366"/>
      <c r="T572" s="366"/>
      <c r="U572" s="366"/>
      <c r="V572" s="366"/>
      <c r="W572" s="366"/>
      <c r="X572" s="367"/>
      <c r="Y572" s="366"/>
      <c r="Z572" s="367"/>
      <c r="AA572" s="366"/>
      <c r="AB572" s="367"/>
      <c r="AC572" s="366"/>
      <c r="AD572" s="367"/>
      <c r="AE572" s="368"/>
    </row>
    <row r="573" spans="1:31" s="369" customFormat="1" x14ac:dyDescent="0.25">
      <c r="A573" s="2"/>
      <c r="B573" s="2"/>
      <c r="C573" s="2"/>
      <c r="D573" s="2"/>
      <c r="E573" s="2"/>
      <c r="F573" s="2"/>
      <c r="G573" s="2"/>
      <c r="H573" s="2"/>
      <c r="I573" s="2"/>
      <c r="J573" s="629"/>
      <c r="K573" s="629"/>
      <c r="L573" s="629"/>
      <c r="M573" s="629"/>
      <c r="N573" s="629"/>
      <c r="O573" s="629"/>
      <c r="P573" s="629"/>
      <c r="Q573" s="2"/>
      <c r="R573" s="366"/>
      <c r="S573" s="366"/>
      <c r="T573" s="366"/>
      <c r="U573" s="366"/>
      <c r="V573" s="366"/>
      <c r="W573" s="366"/>
      <c r="X573" s="367"/>
      <c r="Y573" s="366"/>
      <c r="Z573" s="367"/>
      <c r="AA573" s="366"/>
      <c r="AB573" s="367"/>
      <c r="AC573" s="366"/>
      <c r="AD573" s="367"/>
      <c r="AE573" s="368"/>
    </row>
    <row r="574" spans="1:31" s="369" customFormat="1" x14ac:dyDescent="0.25">
      <c r="A574" s="2"/>
      <c r="B574" s="2"/>
      <c r="C574" s="2"/>
      <c r="D574" s="2"/>
      <c r="E574" s="2"/>
      <c r="F574" s="2"/>
      <c r="G574" s="2"/>
      <c r="H574" s="2"/>
      <c r="I574" s="2"/>
      <c r="J574" s="629"/>
      <c r="K574" s="629"/>
      <c r="L574" s="629"/>
      <c r="M574" s="629"/>
      <c r="N574" s="629"/>
      <c r="O574" s="629"/>
      <c r="P574" s="629"/>
      <c r="Q574" s="2"/>
      <c r="R574" s="366"/>
      <c r="S574" s="366"/>
      <c r="T574" s="366"/>
      <c r="U574" s="366"/>
      <c r="V574" s="366"/>
      <c r="W574" s="366"/>
      <c r="X574" s="367"/>
      <c r="Y574" s="366"/>
      <c r="Z574" s="367"/>
      <c r="AA574" s="366"/>
      <c r="AB574" s="367"/>
      <c r="AC574" s="366"/>
      <c r="AD574" s="367"/>
      <c r="AE574" s="368"/>
    </row>
    <row r="575" spans="1:31" s="369" customFormat="1" x14ac:dyDescent="0.25">
      <c r="A575" s="2"/>
      <c r="B575" s="2"/>
      <c r="C575" s="2"/>
      <c r="D575" s="2"/>
      <c r="E575" s="2"/>
      <c r="F575" s="2"/>
      <c r="G575" s="2"/>
      <c r="H575" s="2"/>
      <c r="I575" s="2"/>
      <c r="J575" s="629"/>
      <c r="K575" s="629"/>
      <c r="L575" s="629"/>
      <c r="M575" s="629"/>
      <c r="N575" s="629"/>
      <c r="O575" s="629"/>
      <c r="P575" s="629"/>
      <c r="Q575" s="2"/>
      <c r="R575" s="366"/>
      <c r="S575" s="366"/>
      <c r="T575" s="366"/>
      <c r="U575" s="366"/>
      <c r="V575" s="366"/>
      <c r="W575" s="366"/>
      <c r="X575" s="367"/>
      <c r="Y575" s="366"/>
      <c r="Z575" s="367"/>
      <c r="AA575" s="366"/>
      <c r="AB575" s="367"/>
      <c r="AC575" s="366"/>
      <c r="AD575" s="367"/>
      <c r="AE575" s="368"/>
    </row>
    <row r="576" spans="1:31" s="369" customFormat="1" x14ac:dyDescent="0.25">
      <c r="A576" s="2"/>
      <c r="B576" s="2"/>
      <c r="C576" s="2"/>
      <c r="D576" s="2"/>
      <c r="E576" s="2"/>
      <c r="F576" s="2"/>
      <c r="G576" s="2"/>
      <c r="H576" s="2"/>
      <c r="I576" s="2"/>
      <c r="J576" s="629"/>
      <c r="K576" s="629"/>
      <c r="L576" s="629"/>
      <c r="M576" s="629"/>
      <c r="N576" s="629"/>
      <c r="O576" s="629"/>
      <c r="P576" s="629"/>
      <c r="Q576" s="2"/>
      <c r="R576" s="366"/>
      <c r="S576" s="366"/>
      <c r="T576" s="366"/>
      <c r="U576" s="366"/>
      <c r="V576" s="366"/>
      <c r="W576" s="366"/>
      <c r="X576" s="367"/>
      <c r="Y576" s="366"/>
      <c r="Z576" s="367"/>
      <c r="AA576" s="366"/>
      <c r="AB576" s="367"/>
      <c r="AC576" s="366"/>
      <c r="AD576" s="367"/>
      <c r="AE576" s="368"/>
    </row>
    <row r="577" spans="1:31" s="369" customFormat="1" x14ac:dyDescent="0.25">
      <c r="A577" s="2"/>
      <c r="B577" s="2"/>
      <c r="C577" s="2"/>
      <c r="D577" s="2"/>
      <c r="E577" s="2"/>
      <c r="F577" s="2"/>
      <c r="G577" s="2"/>
      <c r="H577" s="2"/>
      <c r="I577" s="2"/>
      <c r="J577" s="629"/>
      <c r="K577" s="629"/>
      <c r="L577" s="629"/>
      <c r="M577" s="629"/>
      <c r="N577" s="629"/>
      <c r="O577" s="629"/>
      <c r="P577" s="629"/>
      <c r="Q577" s="2"/>
      <c r="R577" s="366"/>
      <c r="S577" s="366"/>
      <c r="T577" s="366"/>
      <c r="U577" s="366"/>
      <c r="V577" s="366"/>
      <c r="W577" s="366"/>
      <c r="X577" s="367"/>
      <c r="Y577" s="366"/>
      <c r="Z577" s="367"/>
      <c r="AA577" s="366"/>
      <c r="AB577" s="367"/>
      <c r="AC577" s="366"/>
      <c r="AD577" s="367"/>
      <c r="AE577" s="368"/>
    </row>
    <row r="578" spans="1:31" s="369" customFormat="1" x14ac:dyDescent="0.25">
      <c r="A578" s="2"/>
      <c r="B578" s="2"/>
      <c r="C578" s="2"/>
      <c r="D578" s="2"/>
      <c r="E578" s="2"/>
      <c r="F578" s="2"/>
      <c r="G578" s="2"/>
      <c r="H578" s="2"/>
      <c r="I578" s="2"/>
      <c r="J578" s="629"/>
      <c r="K578" s="629"/>
      <c r="L578" s="629"/>
      <c r="M578" s="629"/>
      <c r="N578" s="629"/>
      <c r="O578" s="629"/>
      <c r="P578" s="629"/>
      <c r="Q578" s="2"/>
      <c r="R578" s="366"/>
      <c r="S578" s="366"/>
      <c r="T578" s="366"/>
      <c r="U578" s="366"/>
      <c r="V578" s="366"/>
      <c r="W578" s="366"/>
      <c r="X578" s="367"/>
      <c r="Y578" s="366"/>
      <c r="Z578" s="367"/>
      <c r="AA578" s="366"/>
      <c r="AB578" s="367"/>
      <c r="AC578" s="366"/>
      <c r="AD578" s="367"/>
      <c r="AE578" s="368"/>
    </row>
    <row r="579" spans="1:31" s="369" customFormat="1" x14ac:dyDescent="0.25">
      <c r="A579" s="2"/>
      <c r="B579" s="2"/>
      <c r="C579" s="2"/>
      <c r="D579" s="2"/>
      <c r="E579" s="2"/>
      <c r="F579" s="2"/>
      <c r="G579" s="2"/>
      <c r="H579" s="2"/>
      <c r="I579" s="2"/>
      <c r="J579" s="629"/>
      <c r="K579" s="629"/>
      <c r="L579" s="629"/>
      <c r="M579" s="629"/>
      <c r="N579" s="629"/>
      <c r="O579" s="629"/>
      <c r="P579" s="629"/>
      <c r="Q579" s="2"/>
      <c r="R579" s="366"/>
      <c r="S579" s="366"/>
      <c r="T579" s="366"/>
      <c r="U579" s="366"/>
      <c r="V579" s="366"/>
      <c r="W579" s="366"/>
      <c r="X579" s="367"/>
      <c r="Y579" s="366"/>
      <c r="Z579" s="367"/>
      <c r="AA579" s="366"/>
      <c r="AB579" s="367"/>
      <c r="AC579" s="366"/>
      <c r="AD579" s="367"/>
      <c r="AE579" s="368"/>
    </row>
    <row r="580" spans="1:31" s="369" customFormat="1" x14ac:dyDescent="0.25">
      <c r="A580" s="2"/>
      <c r="B580" s="2"/>
      <c r="C580" s="2"/>
      <c r="D580" s="2"/>
      <c r="E580" s="2"/>
      <c r="F580" s="2"/>
      <c r="G580" s="2"/>
      <c r="H580" s="2"/>
      <c r="I580" s="2"/>
      <c r="J580" s="629"/>
      <c r="K580" s="629"/>
      <c r="L580" s="629"/>
      <c r="M580" s="629"/>
      <c r="N580" s="629"/>
      <c r="O580" s="629"/>
      <c r="P580" s="629"/>
      <c r="Q580" s="2"/>
      <c r="R580" s="366"/>
      <c r="S580" s="366"/>
      <c r="T580" s="366"/>
      <c r="U580" s="366"/>
      <c r="V580" s="366"/>
      <c r="W580" s="366"/>
      <c r="X580" s="367"/>
      <c r="Y580" s="366"/>
      <c r="Z580" s="367"/>
      <c r="AA580" s="366"/>
      <c r="AB580" s="367"/>
      <c r="AC580" s="366"/>
      <c r="AD580" s="367"/>
      <c r="AE580" s="368"/>
    </row>
    <row r="581" spans="1:31" s="369" customFormat="1" x14ac:dyDescent="0.25">
      <c r="A581" s="2"/>
      <c r="B581" s="2"/>
      <c r="C581" s="2"/>
      <c r="D581" s="2"/>
      <c r="E581" s="2"/>
      <c r="F581" s="2"/>
      <c r="G581" s="2"/>
      <c r="H581" s="2"/>
      <c r="I581" s="2"/>
      <c r="J581" s="629"/>
      <c r="K581" s="629"/>
      <c r="L581" s="629"/>
      <c r="M581" s="629"/>
      <c r="N581" s="629"/>
      <c r="O581" s="629"/>
      <c r="P581" s="629"/>
      <c r="Q581" s="2"/>
      <c r="R581" s="366"/>
      <c r="S581" s="366"/>
      <c r="T581" s="366"/>
      <c r="U581" s="366"/>
      <c r="V581" s="366"/>
      <c r="W581" s="366"/>
      <c r="X581" s="367"/>
      <c r="Y581" s="366"/>
      <c r="Z581" s="367"/>
      <c r="AA581" s="366"/>
      <c r="AB581" s="367"/>
      <c r="AC581" s="366"/>
      <c r="AD581" s="367"/>
      <c r="AE581" s="368"/>
    </row>
    <row r="582" spans="1:31" s="369" customFormat="1" x14ac:dyDescent="0.25">
      <c r="A582" s="2"/>
      <c r="B582" s="2"/>
      <c r="C582" s="2"/>
      <c r="D582" s="2"/>
      <c r="E582" s="2"/>
      <c r="F582" s="2"/>
      <c r="G582" s="2"/>
      <c r="H582" s="2"/>
      <c r="I582" s="2"/>
      <c r="J582" s="629"/>
      <c r="K582" s="629"/>
      <c r="L582" s="629"/>
      <c r="M582" s="629"/>
      <c r="N582" s="629"/>
      <c r="O582" s="629"/>
      <c r="P582" s="629"/>
      <c r="Q582" s="2"/>
      <c r="R582" s="366"/>
      <c r="S582" s="366"/>
      <c r="T582" s="366"/>
      <c r="U582" s="366"/>
      <c r="V582" s="366"/>
      <c r="W582" s="366"/>
      <c r="X582" s="367"/>
      <c r="Y582" s="366"/>
      <c r="Z582" s="367"/>
      <c r="AA582" s="366"/>
      <c r="AB582" s="367"/>
      <c r="AC582" s="366"/>
      <c r="AD582" s="367"/>
      <c r="AE582" s="368"/>
    </row>
    <row r="583" spans="1:31" s="369" customFormat="1" x14ac:dyDescent="0.25">
      <c r="A583" s="2"/>
      <c r="B583" s="2"/>
      <c r="C583" s="2"/>
      <c r="D583" s="2"/>
      <c r="E583" s="2"/>
      <c r="F583" s="2"/>
      <c r="G583" s="2"/>
      <c r="H583" s="2"/>
      <c r="I583" s="2"/>
      <c r="J583" s="629"/>
      <c r="K583" s="629"/>
      <c r="L583" s="629"/>
      <c r="M583" s="629"/>
      <c r="N583" s="629"/>
      <c r="O583" s="629"/>
      <c r="P583" s="629"/>
      <c r="Q583" s="2"/>
      <c r="R583" s="366"/>
      <c r="S583" s="366"/>
      <c r="T583" s="366"/>
      <c r="U583" s="366"/>
      <c r="V583" s="366"/>
      <c r="W583" s="366"/>
      <c r="X583" s="367"/>
      <c r="Y583" s="366"/>
      <c r="Z583" s="367"/>
      <c r="AA583" s="366"/>
      <c r="AB583" s="367"/>
      <c r="AC583" s="366"/>
      <c r="AD583" s="367"/>
      <c r="AE583" s="368"/>
    </row>
    <row r="584" spans="1:31" s="369" customFormat="1" x14ac:dyDescent="0.25">
      <c r="A584" s="2"/>
      <c r="B584" s="2"/>
      <c r="C584" s="2"/>
      <c r="D584" s="2"/>
      <c r="E584" s="2"/>
      <c r="F584" s="2"/>
      <c r="G584" s="2"/>
      <c r="H584" s="2"/>
      <c r="I584" s="2"/>
      <c r="J584" s="629"/>
      <c r="K584" s="629"/>
      <c r="L584" s="629"/>
      <c r="M584" s="629"/>
      <c r="N584" s="629"/>
      <c r="O584" s="629"/>
      <c r="P584" s="629"/>
      <c r="Q584" s="2"/>
      <c r="R584" s="366"/>
      <c r="S584" s="366"/>
      <c r="T584" s="366"/>
      <c r="U584" s="366"/>
      <c r="V584" s="366"/>
      <c r="W584" s="366"/>
      <c r="X584" s="367"/>
      <c r="Y584" s="366"/>
      <c r="Z584" s="367"/>
      <c r="AA584" s="366"/>
      <c r="AB584" s="367"/>
      <c r="AC584" s="366"/>
      <c r="AD584" s="367"/>
      <c r="AE584" s="368"/>
    </row>
    <row r="585" spans="1:31" s="369" customFormat="1" x14ac:dyDescent="0.25">
      <c r="A585" s="2"/>
      <c r="B585" s="2"/>
      <c r="C585" s="2"/>
      <c r="D585" s="2"/>
      <c r="E585" s="2"/>
      <c r="F585" s="2"/>
      <c r="G585" s="2"/>
      <c r="H585" s="2"/>
      <c r="I585" s="2"/>
      <c r="J585" s="629"/>
      <c r="K585" s="629"/>
      <c r="L585" s="629"/>
      <c r="M585" s="629"/>
      <c r="N585" s="629"/>
      <c r="O585" s="629"/>
      <c r="P585" s="629"/>
      <c r="Q585" s="2"/>
      <c r="R585" s="366"/>
      <c r="S585" s="366"/>
      <c r="T585" s="366"/>
      <c r="U585" s="366"/>
      <c r="V585" s="366"/>
      <c r="W585" s="366"/>
      <c r="X585" s="367"/>
      <c r="Y585" s="366"/>
      <c r="Z585" s="367"/>
      <c r="AA585" s="366"/>
      <c r="AB585" s="367"/>
      <c r="AC585" s="366"/>
      <c r="AD585" s="367"/>
      <c r="AE585" s="368"/>
    </row>
    <row r="586" spans="1:31" s="369" customFormat="1" x14ac:dyDescent="0.25">
      <c r="A586" s="2"/>
      <c r="B586" s="2"/>
      <c r="C586" s="2"/>
      <c r="D586" s="2"/>
      <c r="E586" s="2"/>
      <c r="F586" s="2"/>
      <c r="G586" s="2"/>
      <c r="H586" s="2"/>
      <c r="I586" s="2"/>
      <c r="J586" s="629"/>
      <c r="K586" s="629"/>
      <c r="L586" s="629"/>
      <c r="M586" s="629"/>
      <c r="N586" s="629"/>
      <c r="O586" s="629"/>
      <c r="P586" s="629"/>
      <c r="Q586" s="2"/>
      <c r="R586" s="366"/>
      <c r="S586" s="366"/>
      <c r="T586" s="366"/>
      <c r="U586" s="366"/>
      <c r="V586" s="366"/>
      <c r="W586" s="366"/>
      <c r="X586" s="367"/>
      <c r="Y586" s="366"/>
      <c r="Z586" s="367"/>
      <c r="AA586" s="366"/>
      <c r="AB586" s="367"/>
      <c r="AC586" s="366"/>
      <c r="AD586" s="367"/>
      <c r="AE586" s="368"/>
    </row>
    <row r="587" spans="1:31" s="369" customFormat="1" x14ac:dyDescent="0.25">
      <c r="A587" s="2"/>
      <c r="B587" s="2"/>
      <c r="C587" s="2"/>
      <c r="D587" s="2"/>
      <c r="E587" s="2"/>
      <c r="F587" s="2"/>
      <c r="G587" s="2"/>
      <c r="H587" s="2"/>
      <c r="I587" s="2"/>
      <c r="J587" s="629"/>
      <c r="K587" s="629"/>
      <c r="L587" s="629"/>
      <c r="M587" s="629"/>
      <c r="N587" s="629"/>
      <c r="O587" s="629"/>
      <c r="P587" s="629"/>
      <c r="Q587" s="2"/>
      <c r="R587" s="366"/>
      <c r="S587" s="366"/>
      <c r="T587" s="366"/>
      <c r="U587" s="366"/>
      <c r="V587" s="366"/>
      <c r="W587" s="366"/>
      <c r="X587" s="367"/>
      <c r="Y587" s="366"/>
      <c r="Z587" s="367"/>
      <c r="AA587" s="366"/>
      <c r="AB587" s="367"/>
      <c r="AC587" s="366"/>
      <c r="AD587" s="367"/>
      <c r="AE587" s="368"/>
    </row>
    <row r="588" spans="1:31" s="369" customFormat="1" x14ac:dyDescent="0.25">
      <c r="A588" s="2"/>
      <c r="B588" s="2"/>
      <c r="C588" s="2"/>
      <c r="D588" s="2"/>
      <c r="E588" s="2"/>
      <c r="F588" s="2"/>
      <c r="G588" s="2"/>
      <c r="H588" s="2"/>
      <c r="I588" s="2"/>
      <c r="J588" s="629"/>
      <c r="K588" s="629"/>
      <c r="L588" s="629"/>
      <c r="M588" s="629"/>
      <c r="N588" s="629"/>
      <c r="O588" s="629"/>
      <c r="P588" s="629"/>
      <c r="Q588" s="2"/>
      <c r="R588" s="366"/>
      <c r="S588" s="366"/>
      <c r="T588" s="366"/>
      <c r="U588" s="366"/>
      <c r="V588" s="366"/>
      <c r="W588" s="366"/>
      <c r="X588" s="367"/>
      <c r="Y588" s="366"/>
      <c r="Z588" s="367"/>
      <c r="AA588" s="366"/>
      <c r="AB588" s="367"/>
      <c r="AC588" s="366"/>
      <c r="AD588" s="367"/>
      <c r="AE588" s="368"/>
    </row>
    <row r="589" spans="1:31" s="369" customFormat="1" x14ac:dyDescent="0.25">
      <c r="A589" s="2"/>
      <c r="B589" s="2"/>
      <c r="C589" s="2"/>
      <c r="D589" s="2"/>
      <c r="E589" s="2"/>
      <c r="F589" s="2"/>
      <c r="G589" s="2"/>
      <c r="H589" s="2"/>
      <c r="I589" s="2"/>
      <c r="J589" s="629"/>
      <c r="K589" s="629"/>
      <c r="L589" s="629"/>
      <c r="M589" s="629"/>
      <c r="N589" s="629"/>
      <c r="O589" s="629"/>
      <c r="P589" s="629"/>
      <c r="Q589" s="2"/>
      <c r="R589" s="366"/>
      <c r="S589" s="366"/>
      <c r="T589" s="366"/>
      <c r="U589" s="366"/>
      <c r="V589" s="366"/>
      <c r="W589" s="366"/>
      <c r="X589" s="367"/>
      <c r="Y589" s="366"/>
      <c r="Z589" s="367"/>
      <c r="AA589" s="366"/>
      <c r="AB589" s="367"/>
      <c r="AC589" s="366"/>
      <c r="AD589" s="367"/>
      <c r="AE589" s="368"/>
    </row>
    <row r="590" spans="1:31" s="369" customFormat="1" x14ac:dyDescent="0.25">
      <c r="A590" s="2"/>
      <c r="B590" s="2"/>
      <c r="C590" s="2"/>
      <c r="D590" s="2"/>
      <c r="E590" s="2"/>
      <c r="F590" s="2"/>
      <c r="G590" s="2"/>
      <c r="H590" s="2"/>
      <c r="I590" s="2"/>
      <c r="J590" s="629"/>
      <c r="K590" s="629"/>
      <c r="L590" s="629"/>
      <c r="M590" s="629"/>
      <c r="N590" s="629"/>
      <c r="O590" s="629"/>
      <c r="P590" s="629"/>
      <c r="Q590" s="2"/>
      <c r="R590" s="366"/>
      <c r="S590" s="366"/>
      <c r="T590" s="366"/>
      <c r="U590" s="366"/>
      <c r="V590" s="366"/>
      <c r="W590" s="366"/>
      <c r="X590" s="367"/>
      <c r="Y590" s="366"/>
      <c r="Z590" s="367"/>
      <c r="AA590" s="366"/>
      <c r="AB590" s="367"/>
      <c r="AC590" s="366"/>
      <c r="AD590" s="367"/>
      <c r="AE590" s="368"/>
    </row>
    <row r="591" spans="1:31" s="369" customFormat="1" x14ac:dyDescent="0.25">
      <c r="A591" s="2"/>
      <c r="B591" s="2"/>
      <c r="C591" s="2"/>
      <c r="D591" s="2"/>
      <c r="E591" s="2"/>
      <c r="F591" s="2"/>
      <c r="G591" s="2"/>
      <c r="H591" s="2"/>
      <c r="I591" s="2"/>
      <c r="J591" s="629"/>
      <c r="K591" s="629"/>
      <c r="L591" s="629"/>
      <c r="M591" s="629"/>
      <c r="N591" s="629"/>
      <c r="O591" s="629"/>
      <c r="P591" s="629"/>
      <c r="Q591" s="2"/>
      <c r="R591" s="366"/>
      <c r="S591" s="366"/>
      <c r="T591" s="366"/>
      <c r="U591" s="366"/>
      <c r="V591" s="366"/>
      <c r="W591" s="366"/>
      <c r="X591" s="367"/>
      <c r="Y591" s="366"/>
      <c r="Z591" s="367"/>
      <c r="AA591" s="366"/>
      <c r="AB591" s="367"/>
      <c r="AC591" s="366"/>
      <c r="AD591" s="367"/>
      <c r="AE591" s="368"/>
    </row>
    <row r="592" spans="1:31" s="369" customFormat="1" x14ac:dyDescent="0.25">
      <c r="A592" s="2"/>
      <c r="B592" s="2"/>
      <c r="C592" s="2"/>
      <c r="D592" s="2"/>
      <c r="E592" s="2"/>
      <c r="F592" s="2"/>
      <c r="G592" s="2"/>
      <c r="H592" s="2"/>
      <c r="I592" s="2"/>
      <c r="J592" s="629"/>
      <c r="K592" s="629"/>
      <c r="L592" s="629"/>
      <c r="M592" s="629"/>
      <c r="N592" s="629"/>
      <c r="O592" s="629"/>
      <c r="P592" s="629"/>
      <c r="Q592" s="2"/>
      <c r="R592" s="366"/>
      <c r="S592" s="366"/>
      <c r="T592" s="366"/>
      <c r="U592" s="366"/>
      <c r="V592" s="366"/>
      <c r="W592" s="366"/>
      <c r="X592" s="367"/>
      <c r="Y592" s="366"/>
      <c r="Z592" s="367"/>
      <c r="AA592" s="366"/>
      <c r="AB592" s="367"/>
      <c r="AC592" s="366"/>
      <c r="AD592" s="367"/>
      <c r="AE592" s="368"/>
    </row>
    <row r="593" spans="1:31" s="369" customFormat="1" x14ac:dyDescent="0.25">
      <c r="A593" s="2"/>
      <c r="B593" s="2"/>
      <c r="C593" s="2"/>
      <c r="D593" s="2"/>
      <c r="E593" s="2"/>
      <c r="F593" s="2"/>
      <c r="G593" s="2"/>
      <c r="H593" s="2"/>
      <c r="I593" s="2"/>
      <c r="J593" s="629"/>
      <c r="K593" s="629"/>
      <c r="L593" s="629"/>
      <c r="M593" s="629"/>
      <c r="N593" s="629"/>
      <c r="O593" s="629"/>
      <c r="P593" s="629"/>
      <c r="Q593" s="2"/>
      <c r="R593" s="366"/>
      <c r="S593" s="366"/>
      <c r="T593" s="366"/>
      <c r="U593" s="366"/>
      <c r="V593" s="366"/>
      <c r="W593" s="366"/>
      <c r="X593" s="367"/>
      <c r="Y593" s="366"/>
      <c r="Z593" s="367"/>
      <c r="AA593" s="366"/>
      <c r="AB593" s="367"/>
      <c r="AC593" s="366"/>
      <c r="AD593" s="367"/>
      <c r="AE593" s="368"/>
    </row>
    <row r="594" spans="1:31" s="369" customFormat="1" x14ac:dyDescent="0.25">
      <c r="A594" s="2"/>
      <c r="B594" s="2"/>
      <c r="C594" s="2"/>
      <c r="D594" s="2"/>
      <c r="E594" s="2"/>
      <c r="F594" s="2"/>
      <c r="G594" s="2"/>
      <c r="H594" s="2"/>
      <c r="I594" s="2"/>
      <c r="J594" s="629"/>
      <c r="K594" s="629"/>
      <c r="L594" s="629"/>
      <c r="M594" s="629"/>
      <c r="N594" s="629"/>
      <c r="O594" s="629"/>
      <c r="P594" s="629"/>
      <c r="Q594" s="2"/>
      <c r="R594" s="366"/>
      <c r="S594" s="366"/>
      <c r="T594" s="366"/>
      <c r="U594" s="366"/>
      <c r="V594" s="366"/>
      <c r="W594" s="366"/>
      <c r="X594" s="367"/>
      <c r="Y594" s="366"/>
      <c r="Z594" s="367"/>
      <c r="AA594" s="366"/>
      <c r="AB594" s="367"/>
      <c r="AC594" s="366"/>
      <c r="AD594" s="367"/>
      <c r="AE594" s="368"/>
    </row>
    <row r="595" spans="1:31" s="369" customFormat="1" x14ac:dyDescent="0.25">
      <c r="A595" s="2"/>
      <c r="B595" s="2"/>
      <c r="C595" s="2"/>
      <c r="D595" s="2"/>
      <c r="E595" s="2"/>
      <c r="F595" s="2"/>
      <c r="G595" s="2"/>
      <c r="H595" s="2"/>
      <c r="I595" s="2"/>
      <c r="J595" s="629"/>
      <c r="K595" s="629"/>
      <c r="L595" s="629"/>
      <c r="M595" s="629"/>
      <c r="N595" s="629"/>
      <c r="O595" s="629"/>
      <c r="P595" s="629"/>
      <c r="Q595" s="2"/>
      <c r="R595" s="366"/>
      <c r="S595" s="366"/>
      <c r="T595" s="366"/>
      <c r="U595" s="366"/>
      <c r="V595" s="366"/>
      <c r="W595" s="366"/>
      <c r="X595" s="367"/>
      <c r="Y595" s="366"/>
      <c r="Z595" s="367"/>
      <c r="AA595" s="366"/>
      <c r="AB595" s="367"/>
      <c r="AC595" s="366"/>
      <c r="AD595" s="367"/>
      <c r="AE595" s="368"/>
    </row>
    <row r="596" spans="1:31" s="369" customFormat="1" x14ac:dyDescent="0.25">
      <c r="A596" s="2"/>
      <c r="B596" s="2"/>
      <c r="C596" s="2"/>
      <c r="D596" s="2"/>
      <c r="E596" s="2"/>
      <c r="F596" s="2"/>
      <c r="G596" s="2"/>
      <c r="H596" s="2"/>
      <c r="I596" s="2"/>
      <c r="J596" s="629"/>
      <c r="K596" s="629"/>
      <c r="L596" s="629"/>
      <c r="M596" s="629"/>
      <c r="N596" s="629"/>
      <c r="O596" s="629"/>
      <c r="P596" s="629"/>
      <c r="Q596" s="2"/>
      <c r="R596" s="366"/>
      <c r="S596" s="366"/>
      <c r="T596" s="366"/>
      <c r="U596" s="366"/>
      <c r="V596" s="366"/>
      <c r="W596" s="366"/>
      <c r="X596" s="367"/>
      <c r="Y596" s="366"/>
      <c r="Z596" s="367"/>
      <c r="AA596" s="366"/>
      <c r="AB596" s="367"/>
      <c r="AC596" s="366"/>
      <c r="AD596" s="367"/>
      <c r="AE596" s="368"/>
    </row>
    <row r="597" spans="1:31" s="369" customFormat="1" x14ac:dyDescent="0.25">
      <c r="A597" s="2"/>
      <c r="B597" s="2"/>
      <c r="C597" s="2"/>
      <c r="D597" s="2"/>
      <c r="E597" s="2"/>
      <c r="F597" s="2"/>
      <c r="G597" s="2"/>
      <c r="H597" s="2"/>
      <c r="I597" s="2"/>
      <c r="J597" s="629"/>
      <c r="K597" s="629"/>
      <c r="L597" s="629"/>
      <c r="M597" s="629"/>
      <c r="N597" s="629"/>
      <c r="O597" s="629"/>
      <c r="P597" s="629"/>
      <c r="Q597" s="2"/>
      <c r="R597" s="366"/>
      <c r="S597" s="366"/>
      <c r="T597" s="366"/>
      <c r="U597" s="366"/>
      <c r="V597" s="366"/>
      <c r="W597" s="366"/>
      <c r="X597" s="367"/>
      <c r="Y597" s="366"/>
      <c r="Z597" s="367"/>
      <c r="AA597" s="366"/>
      <c r="AB597" s="367"/>
      <c r="AC597" s="366"/>
      <c r="AD597" s="367"/>
      <c r="AE597" s="368"/>
    </row>
    <row r="598" spans="1:31" s="369" customFormat="1" x14ac:dyDescent="0.25">
      <c r="A598" s="2"/>
      <c r="B598" s="2"/>
      <c r="C598" s="2"/>
      <c r="D598" s="2"/>
      <c r="E598" s="2"/>
      <c r="F598" s="2"/>
      <c r="G598" s="2"/>
      <c r="H598" s="2"/>
      <c r="I598" s="2"/>
      <c r="J598" s="629"/>
      <c r="K598" s="629"/>
      <c r="L598" s="629"/>
      <c r="M598" s="629"/>
      <c r="N598" s="629"/>
      <c r="O598" s="629"/>
      <c r="P598" s="629"/>
      <c r="Q598" s="2"/>
      <c r="R598" s="366"/>
      <c r="S598" s="366"/>
      <c r="T598" s="366"/>
      <c r="U598" s="366"/>
      <c r="V598" s="366"/>
      <c r="W598" s="366"/>
      <c r="X598" s="367"/>
      <c r="Y598" s="366"/>
      <c r="Z598" s="367"/>
      <c r="AA598" s="366"/>
      <c r="AB598" s="367"/>
      <c r="AC598" s="366"/>
      <c r="AD598" s="367"/>
      <c r="AE598" s="368"/>
    </row>
    <row r="599" spans="1:31" s="369" customFormat="1" x14ac:dyDescent="0.25">
      <c r="A599" s="2"/>
      <c r="B599" s="2"/>
      <c r="C599" s="2"/>
      <c r="D599" s="2"/>
      <c r="E599" s="2"/>
      <c r="F599" s="2"/>
      <c r="G599" s="2"/>
      <c r="H599" s="2"/>
      <c r="I599" s="2"/>
      <c r="J599" s="629"/>
      <c r="K599" s="629"/>
      <c r="L599" s="629"/>
      <c r="M599" s="629"/>
      <c r="N599" s="629"/>
      <c r="O599" s="629"/>
      <c r="P599" s="629"/>
      <c r="Q599" s="2"/>
      <c r="R599" s="366"/>
      <c r="S599" s="366"/>
      <c r="T599" s="366"/>
      <c r="U599" s="366"/>
      <c r="V599" s="366"/>
      <c r="W599" s="366"/>
      <c r="X599" s="367"/>
      <c r="Y599" s="366"/>
      <c r="Z599" s="367"/>
      <c r="AA599" s="366"/>
      <c r="AB599" s="367"/>
      <c r="AC599" s="366"/>
      <c r="AD599" s="367"/>
      <c r="AE599" s="368"/>
    </row>
    <row r="600" spans="1:31" s="369" customFormat="1" x14ac:dyDescent="0.25">
      <c r="A600" s="2"/>
      <c r="B600" s="2"/>
      <c r="C600" s="2"/>
      <c r="D600" s="2"/>
      <c r="E600" s="2"/>
      <c r="F600" s="2"/>
      <c r="G600" s="2"/>
      <c r="H600" s="2"/>
      <c r="I600" s="2"/>
      <c r="J600" s="629"/>
      <c r="K600" s="629"/>
      <c r="L600" s="629"/>
      <c r="M600" s="629"/>
      <c r="N600" s="629"/>
      <c r="O600" s="629"/>
      <c r="P600" s="629"/>
      <c r="Q600" s="2"/>
      <c r="R600" s="366"/>
      <c r="S600" s="366"/>
      <c r="T600" s="366"/>
      <c r="U600" s="366"/>
      <c r="V600" s="366"/>
      <c r="W600" s="366"/>
      <c r="X600" s="367"/>
      <c r="Y600" s="366"/>
      <c r="Z600" s="367"/>
      <c r="AA600" s="366"/>
      <c r="AB600" s="367"/>
      <c r="AC600" s="366"/>
      <c r="AD600" s="367"/>
      <c r="AE600" s="368"/>
    </row>
    <row r="601" spans="1:31" s="369" customFormat="1" x14ac:dyDescent="0.25">
      <c r="A601" s="2"/>
      <c r="B601" s="2"/>
      <c r="C601" s="2"/>
      <c r="D601" s="2"/>
      <c r="E601" s="2"/>
      <c r="F601" s="2"/>
      <c r="G601" s="2"/>
      <c r="H601" s="2"/>
      <c r="I601" s="2"/>
      <c r="J601" s="629"/>
      <c r="K601" s="629"/>
      <c r="L601" s="629"/>
      <c r="M601" s="629"/>
      <c r="N601" s="629"/>
      <c r="O601" s="629"/>
      <c r="P601" s="629"/>
      <c r="Q601" s="2"/>
      <c r="R601" s="366"/>
      <c r="S601" s="366"/>
      <c r="T601" s="366"/>
      <c r="U601" s="366"/>
      <c r="V601" s="366"/>
      <c r="W601" s="366"/>
      <c r="X601" s="367"/>
      <c r="Y601" s="366"/>
      <c r="Z601" s="367"/>
      <c r="AA601" s="366"/>
      <c r="AB601" s="367"/>
      <c r="AC601" s="366"/>
      <c r="AD601" s="367"/>
      <c r="AE601" s="368"/>
    </row>
    <row r="602" spans="1:31" s="369" customFormat="1" x14ac:dyDescent="0.25">
      <c r="A602" s="2"/>
      <c r="B602" s="2"/>
      <c r="C602" s="2"/>
      <c r="D602" s="2"/>
      <c r="E602" s="2"/>
      <c r="F602" s="2"/>
      <c r="G602" s="2"/>
      <c r="H602" s="2"/>
      <c r="I602" s="2"/>
      <c r="J602" s="629"/>
      <c r="K602" s="629"/>
      <c r="L602" s="629"/>
      <c r="M602" s="629"/>
      <c r="N602" s="629"/>
      <c r="O602" s="629"/>
      <c r="P602" s="629"/>
      <c r="Q602" s="2"/>
      <c r="R602" s="366"/>
      <c r="S602" s="366"/>
      <c r="T602" s="366"/>
      <c r="U602" s="366"/>
      <c r="V602" s="366"/>
      <c r="W602" s="366"/>
      <c r="X602" s="367"/>
      <c r="Y602" s="366"/>
      <c r="Z602" s="367"/>
      <c r="AA602" s="366"/>
      <c r="AB602" s="367"/>
      <c r="AC602" s="366"/>
      <c r="AD602" s="367"/>
      <c r="AE602" s="368"/>
    </row>
    <row r="603" spans="1:31" s="369" customFormat="1" x14ac:dyDescent="0.25">
      <c r="A603" s="2"/>
      <c r="B603" s="2"/>
      <c r="C603" s="2"/>
      <c r="D603" s="2"/>
      <c r="E603" s="2"/>
      <c r="F603" s="2"/>
      <c r="G603" s="2"/>
      <c r="H603" s="2"/>
      <c r="I603" s="2"/>
      <c r="J603" s="629"/>
      <c r="K603" s="629"/>
      <c r="L603" s="629"/>
      <c r="M603" s="629"/>
      <c r="N603" s="629"/>
      <c r="O603" s="629"/>
      <c r="P603" s="629"/>
      <c r="Q603" s="2"/>
      <c r="R603" s="366"/>
      <c r="S603" s="366"/>
      <c r="T603" s="366"/>
      <c r="U603" s="366"/>
      <c r="V603" s="366"/>
      <c r="W603" s="366"/>
      <c r="X603" s="367"/>
      <c r="Y603" s="366"/>
      <c r="Z603" s="367"/>
      <c r="AA603" s="366"/>
      <c r="AB603" s="367"/>
      <c r="AC603" s="366"/>
      <c r="AD603" s="367"/>
      <c r="AE603" s="368"/>
    </row>
    <row r="604" spans="1:31" s="369" customFormat="1" x14ac:dyDescent="0.25">
      <c r="A604" s="2"/>
      <c r="B604" s="2"/>
      <c r="C604" s="2"/>
      <c r="D604" s="2"/>
      <c r="E604" s="2"/>
      <c r="F604" s="2"/>
      <c r="G604" s="2"/>
      <c r="H604" s="2"/>
      <c r="I604" s="2"/>
      <c r="J604" s="629"/>
      <c r="K604" s="629"/>
      <c r="L604" s="629"/>
      <c r="M604" s="629"/>
      <c r="N604" s="629"/>
      <c r="O604" s="629"/>
      <c r="P604" s="629"/>
      <c r="Q604" s="2"/>
      <c r="R604" s="366"/>
      <c r="S604" s="366"/>
      <c r="T604" s="366"/>
      <c r="U604" s="366"/>
      <c r="V604" s="366"/>
      <c r="W604" s="366"/>
      <c r="X604" s="367"/>
      <c r="Y604" s="366"/>
      <c r="Z604" s="367"/>
      <c r="AA604" s="366"/>
      <c r="AB604" s="367"/>
      <c r="AC604" s="366"/>
      <c r="AD604" s="367"/>
      <c r="AE604" s="368"/>
    </row>
    <row r="605" spans="1:31" s="369" customFormat="1" x14ac:dyDescent="0.25">
      <c r="A605" s="2"/>
      <c r="B605" s="2"/>
      <c r="C605" s="2"/>
      <c r="D605" s="2"/>
      <c r="E605" s="2"/>
      <c r="F605" s="2"/>
      <c r="G605" s="2"/>
      <c r="H605" s="2"/>
      <c r="I605" s="2"/>
      <c r="J605" s="629"/>
      <c r="K605" s="629"/>
      <c r="L605" s="629"/>
      <c r="M605" s="629"/>
      <c r="N605" s="629"/>
      <c r="O605" s="629"/>
      <c r="P605" s="629"/>
      <c r="Q605" s="2"/>
      <c r="R605" s="366"/>
      <c r="S605" s="366"/>
      <c r="T605" s="366"/>
      <c r="U605" s="366"/>
      <c r="V605" s="366"/>
      <c r="W605" s="366"/>
      <c r="X605" s="367"/>
      <c r="Y605" s="366"/>
      <c r="Z605" s="367"/>
      <c r="AA605" s="366"/>
      <c r="AB605" s="367"/>
      <c r="AC605" s="366"/>
      <c r="AD605" s="367"/>
      <c r="AE605" s="368"/>
    </row>
    <row r="606" spans="1:31" s="369" customFormat="1" x14ac:dyDescent="0.25">
      <c r="A606" s="2"/>
      <c r="B606" s="2"/>
      <c r="C606" s="2"/>
      <c r="D606" s="2"/>
      <c r="E606" s="2"/>
      <c r="F606" s="2"/>
      <c r="G606" s="2"/>
      <c r="H606" s="2"/>
      <c r="I606" s="2"/>
      <c r="J606" s="629"/>
      <c r="K606" s="629"/>
      <c r="L606" s="629"/>
      <c r="M606" s="629"/>
      <c r="N606" s="629"/>
      <c r="O606" s="629"/>
      <c r="P606" s="629"/>
      <c r="Q606" s="2"/>
      <c r="R606" s="366"/>
      <c r="S606" s="366"/>
      <c r="T606" s="366"/>
      <c r="U606" s="366"/>
      <c r="V606" s="366"/>
      <c r="W606" s="366"/>
      <c r="X606" s="367"/>
      <c r="Y606" s="366"/>
      <c r="Z606" s="367"/>
      <c r="AA606" s="366"/>
      <c r="AB606" s="367"/>
      <c r="AC606" s="366"/>
      <c r="AD606" s="367"/>
      <c r="AE606" s="368"/>
    </row>
    <row r="607" spans="1:31" s="369" customFormat="1" x14ac:dyDescent="0.25">
      <c r="A607" s="2"/>
      <c r="B607" s="2"/>
      <c r="C607" s="2"/>
      <c r="D607" s="2"/>
      <c r="E607" s="2"/>
      <c r="F607" s="2"/>
      <c r="G607" s="2"/>
      <c r="H607" s="2"/>
      <c r="I607" s="2"/>
      <c r="J607" s="629"/>
      <c r="K607" s="629"/>
      <c r="L607" s="629"/>
      <c r="M607" s="629"/>
      <c r="N607" s="629"/>
      <c r="O607" s="629"/>
      <c r="P607" s="629"/>
      <c r="Q607" s="2"/>
      <c r="R607" s="366"/>
      <c r="S607" s="366"/>
      <c r="T607" s="366"/>
      <c r="U607" s="366"/>
      <c r="V607" s="366"/>
      <c r="W607" s="366"/>
      <c r="X607" s="367"/>
      <c r="Y607" s="366"/>
      <c r="Z607" s="367"/>
      <c r="AA607" s="366"/>
      <c r="AB607" s="367"/>
      <c r="AC607" s="366"/>
      <c r="AD607" s="367"/>
      <c r="AE607" s="368"/>
    </row>
    <row r="608" spans="1:31" s="369" customFormat="1" x14ac:dyDescent="0.25">
      <c r="A608" s="2"/>
      <c r="B608" s="2"/>
      <c r="C608" s="2"/>
      <c r="D608" s="2"/>
      <c r="E608" s="2"/>
      <c r="F608" s="2"/>
      <c r="G608" s="2"/>
      <c r="H608" s="2"/>
      <c r="I608" s="2"/>
      <c r="J608" s="629"/>
      <c r="K608" s="629"/>
      <c r="L608" s="629"/>
      <c r="M608" s="629"/>
      <c r="N608" s="629"/>
      <c r="O608" s="629"/>
      <c r="P608" s="629"/>
      <c r="Q608" s="2"/>
      <c r="R608" s="366"/>
      <c r="S608" s="366"/>
      <c r="T608" s="366"/>
      <c r="U608" s="366"/>
      <c r="V608" s="366"/>
      <c r="W608" s="366"/>
      <c r="X608" s="367"/>
      <c r="Y608" s="366"/>
      <c r="Z608" s="367"/>
      <c r="AA608" s="366"/>
      <c r="AB608" s="367"/>
      <c r="AC608" s="366"/>
      <c r="AD608" s="367"/>
      <c r="AE608" s="368"/>
    </row>
    <row r="609" spans="1:31" s="369" customFormat="1" x14ac:dyDescent="0.25">
      <c r="A609" s="2"/>
      <c r="B609" s="2"/>
      <c r="C609" s="2"/>
      <c r="D609" s="2"/>
      <c r="E609" s="2"/>
      <c r="F609" s="2"/>
      <c r="G609" s="2"/>
      <c r="H609" s="2"/>
      <c r="I609" s="2"/>
      <c r="J609" s="629"/>
      <c r="K609" s="629"/>
      <c r="L609" s="629"/>
      <c r="M609" s="629"/>
      <c r="N609" s="629"/>
      <c r="O609" s="629"/>
      <c r="P609" s="629"/>
      <c r="Q609" s="2"/>
      <c r="R609" s="366"/>
      <c r="S609" s="366"/>
      <c r="T609" s="366"/>
      <c r="U609" s="366"/>
      <c r="V609" s="366"/>
      <c r="W609" s="366"/>
      <c r="X609" s="367"/>
      <c r="Y609" s="366"/>
      <c r="Z609" s="367"/>
      <c r="AA609" s="366"/>
      <c r="AB609" s="367"/>
      <c r="AC609" s="366"/>
      <c r="AD609" s="367"/>
      <c r="AE609" s="368"/>
    </row>
    <row r="610" spans="1:31" s="369" customFormat="1" x14ac:dyDescent="0.25">
      <c r="A610" s="2"/>
      <c r="B610" s="2"/>
      <c r="C610" s="2"/>
      <c r="D610" s="2"/>
      <c r="E610" s="2"/>
      <c r="F610" s="2"/>
      <c r="G610" s="2"/>
      <c r="H610" s="2"/>
      <c r="I610" s="2"/>
      <c r="J610" s="629"/>
      <c r="K610" s="629"/>
      <c r="L610" s="629"/>
      <c r="M610" s="629"/>
      <c r="N610" s="629"/>
      <c r="O610" s="629"/>
      <c r="P610" s="629"/>
      <c r="Q610" s="2"/>
      <c r="R610" s="366"/>
      <c r="S610" s="366"/>
      <c r="T610" s="366"/>
      <c r="U610" s="366"/>
      <c r="V610" s="366"/>
      <c r="W610" s="366"/>
      <c r="X610" s="367"/>
      <c r="Y610" s="366"/>
      <c r="Z610" s="367"/>
      <c r="AA610" s="366"/>
      <c r="AB610" s="367"/>
      <c r="AC610" s="366"/>
      <c r="AD610" s="367"/>
      <c r="AE610" s="368"/>
    </row>
    <row r="611" spans="1:31" s="369" customFormat="1" x14ac:dyDescent="0.25">
      <c r="A611" s="2"/>
      <c r="B611" s="2"/>
      <c r="C611" s="2"/>
      <c r="D611" s="2"/>
      <c r="E611" s="2"/>
      <c r="F611" s="2"/>
      <c r="G611" s="2"/>
      <c r="H611" s="2"/>
      <c r="I611" s="2"/>
      <c r="J611" s="629"/>
      <c r="K611" s="629"/>
      <c r="L611" s="629"/>
      <c r="M611" s="629"/>
      <c r="N611" s="629"/>
      <c r="O611" s="629"/>
      <c r="P611" s="629"/>
      <c r="Q611" s="2"/>
      <c r="R611" s="366"/>
      <c r="S611" s="366"/>
      <c r="T611" s="366"/>
      <c r="U611" s="366"/>
      <c r="V611" s="366"/>
      <c r="W611" s="366"/>
      <c r="X611" s="367"/>
      <c r="Y611" s="366"/>
      <c r="Z611" s="367"/>
      <c r="AA611" s="366"/>
      <c r="AB611" s="367"/>
      <c r="AC611" s="366"/>
      <c r="AD611" s="367"/>
      <c r="AE611" s="368"/>
    </row>
    <row r="612" spans="1:31" s="369" customFormat="1" x14ac:dyDescent="0.25">
      <c r="A612" s="2"/>
      <c r="B612" s="2"/>
      <c r="C612" s="2"/>
      <c r="D612" s="2"/>
      <c r="E612" s="2"/>
      <c r="F612" s="2"/>
      <c r="G612" s="2"/>
      <c r="H612" s="2"/>
      <c r="I612" s="2"/>
      <c r="J612" s="629"/>
      <c r="K612" s="629"/>
      <c r="L612" s="629"/>
      <c r="M612" s="629"/>
      <c r="N612" s="629"/>
      <c r="O612" s="629"/>
      <c r="P612" s="629"/>
      <c r="Q612" s="2"/>
      <c r="R612" s="366"/>
      <c r="S612" s="366"/>
      <c r="T612" s="366"/>
      <c r="U612" s="366"/>
      <c r="V612" s="366"/>
      <c r="W612" s="366"/>
      <c r="X612" s="367"/>
      <c r="Y612" s="366"/>
      <c r="Z612" s="367"/>
      <c r="AA612" s="366"/>
      <c r="AB612" s="367"/>
      <c r="AC612" s="366"/>
      <c r="AD612" s="367"/>
      <c r="AE612" s="368"/>
    </row>
    <row r="613" spans="1:31" s="369" customFormat="1" x14ac:dyDescent="0.25">
      <c r="A613" s="2"/>
      <c r="B613" s="2"/>
      <c r="C613" s="2"/>
      <c r="D613" s="2"/>
      <c r="E613" s="2"/>
      <c r="F613" s="2"/>
      <c r="G613" s="2"/>
      <c r="H613" s="2"/>
      <c r="I613" s="2"/>
      <c r="J613" s="629"/>
      <c r="K613" s="629"/>
      <c r="L613" s="629"/>
      <c r="M613" s="629"/>
      <c r="N613" s="629"/>
      <c r="O613" s="629"/>
      <c r="P613" s="629"/>
      <c r="Q613" s="2"/>
      <c r="R613" s="366"/>
      <c r="S613" s="366"/>
      <c r="T613" s="366"/>
      <c r="U613" s="366"/>
      <c r="V613" s="366"/>
      <c r="W613" s="366"/>
      <c r="X613" s="367"/>
      <c r="Y613" s="366"/>
      <c r="Z613" s="367"/>
      <c r="AA613" s="366"/>
      <c r="AB613" s="367"/>
      <c r="AC613" s="366"/>
      <c r="AD613" s="367"/>
      <c r="AE613" s="368"/>
    </row>
    <row r="614" spans="1:31" s="369" customFormat="1" x14ac:dyDescent="0.25">
      <c r="A614" s="2"/>
      <c r="B614" s="2"/>
      <c r="C614" s="2"/>
      <c r="D614" s="2"/>
      <c r="E614" s="2"/>
      <c r="F614" s="2"/>
      <c r="G614" s="2"/>
      <c r="H614" s="2"/>
      <c r="I614" s="2"/>
      <c r="J614" s="629"/>
      <c r="K614" s="629"/>
      <c r="L614" s="629"/>
      <c r="M614" s="629"/>
      <c r="N614" s="629"/>
      <c r="O614" s="629"/>
      <c r="P614" s="629"/>
      <c r="Q614" s="2"/>
      <c r="R614" s="366"/>
      <c r="S614" s="366"/>
      <c r="T614" s="366"/>
      <c r="U614" s="366"/>
      <c r="V614" s="366"/>
      <c r="W614" s="366"/>
      <c r="X614" s="367"/>
      <c r="Y614" s="366"/>
      <c r="Z614" s="367"/>
      <c r="AA614" s="366"/>
      <c r="AB614" s="367"/>
      <c r="AC614" s="366"/>
      <c r="AD614" s="367"/>
      <c r="AE614" s="368"/>
    </row>
    <row r="615" spans="1:31" s="369" customFormat="1" x14ac:dyDescent="0.25">
      <c r="A615" s="2"/>
      <c r="B615" s="2"/>
      <c r="C615" s="2"/>
      <c r="D615" s="2"/>
      <c r="E615" s="2"/>
      <c r="F615" s="2"/>
      <c r="G615" s="2"/>
      <c r="H615" s="2"/>
      <c r="I615" s="2"/>
      <c r="J615" s="629"/>
      <c r="K615" s="629"/>
      <c r="L615" s="629"/>
      <c r="M615" s="629"/>
      <c r="N615" s="629"/>
      <c r="O615" s="629"/>
      <c r="P615" s="629"/>
      <c r="Q615" s="2"/>
      <c r="R615" s="366"/>
      <c r="S615" s="366"/>
      <c r="T615" s="366"/>
      <c r="U615" s="366"/>
      <c r="V615" s="366"/>
      <c r="W615" s="366"/>
      <c r="X615" s="367"/>
      <c r="Y615" s="366"/>
      <c r="Z615" s="367"/>
      <c r="AA615" s="366"/>
      <c r="AB615" s="367"/>
      <c r="AC615" s="366"/>
      <c r="AD615" s="367"/>
      <c r="AE615" s="368"/>
    </row>
    <row r="616" spans="1:31" s="369" customFormat="1" x14ac:dyDescent="0.25">
      <c r="A616" s="2"/>
      <c r="B616" s="2"/>
      <c r="C616" s="2"/>
      <c r="D616" s="2"/>
      <c r="E616" s="2"/>
      <c r="F616" s="2"/>
      <c r="G616" s="2"/>
      <c r="H616" s="2"/>
      <c r="I616" s="2"/>
      <c r="J616" s="629"/>
      <c r="K616" s="629"/>
      <c r="L616" s="629"/>
      <c r="M616" s="629"/>
      <c r="N616" s="629"/>
      <c r="O616" s="629"/>
      <c r="P616" s="629"/>
      <c r="Q616" s="2"/>
      <c r="R616" s="366"/>
      <c r="S616" s="366"/>
      <c r="T616" s="366"/>
      <c r="U616" s="366"/>
      <c r="V616" s="366"/>
      <c r="W616" s="366"/>
      <c r="X616" s="367"/>
      <c r="Y616" s="366"/>
      <c r="Z616" s="367"/>
      <c r="AA616" s="366"/>
      <c r="AB616" s="367"/>
      <c r="AC616" s="366"/>
      <c r="AD616" s="367"/>
      <c r="AE616" s="368"/>
    </row>
    <row r="617" spans="1:31" s="369" customFormat="1" x14ac:dyDescent="0.25">
      <c r="A617" s="2"/>
      <c r="B617" s="2"/>
      <c r="C617" s="2"/>
      <c r="D617" s="2"/>
      <c r="E617" s="2"/>
      <c r="F617" s="2"/>
      <c r="G617" s="2"/>
      <c r="H617" s="2"/>
      <c r="I617" s="2"/>
      <c r="J617" s="629"/>
      <c r="K617" s="629"/>
      <c r="L617" s="629"/>
      <c r="M617" s="629"/>
      <c r="N617" s="629"/>
      <c r="O617" s="629"/>
      <c r="P617" s="629"/>
      <c r="Q617" s="2"/>
      <c r="R617" s="366"/>
      <c r="S617" s="366"/>
      <c r="T617" s="366"/>
      <c r="U617" s="366"/>
      <c r="V617" s="366"/>
      <c r="W617" s="366"/>
      <c r="X617" s="367"/>
      <c r="Y617" s="366"/>
      <c r="Z617" s="367"/>
      <c r="AA617" s="366"/>
      <c r="AB617" s="367"/>
      <c r="AC617" s="366"/>
      <c r="AD617" s="367"/>
      <c r="AE617" s="368"/>
    </row>
    <row r="618" spans="1:31" s="369" customFormat="1" x14ac:dyDescent="0.25">
      <c r="A618" s="2"/>
      <c r="B618" s="2"/>
      <c r="C618" s="2"/>
      <c r="D618" s="2"/>
      <c r="E618" s="2"/>
      <c r="F618" s="2"/>
      <c r="G618" s="2"/>
      <c r="H618" s="2"/>
      <c r="I618" s="2"/>
      <c r="J618" s="629"/>
      <c r="K618" s="629"/>
      <c r="L618" s="629"/>
      <c r="M618" s="629"/>
      <c r="N618" s="629"/>
      <c r="O618" s="629"/>
      <c r="P618" s="629"/>
      <c r="Q618" s="2"/>
      <c r="R618" s="366"/>
      <c r="S618" s="366"/>
      <c r="T618" s="366"/>
      <c r="U618" s="366"/>
      <c r="V618" s="366"/>
      <c r="W618" s="366"/>
      <c r="X618" s="367"/>
      <c r="Y618" s="366"/>
      <c r="Z618" s="367"/>
      <c r="AA618" s="366"/>
      <c r="AB618" s="367"/>
      <c r="AC618" s="366"/>
      <c r="AD618" s="367"/>
      <c r="AE618" s="368"/>
    </row>
    <row r="619" spans="1:31" s="369" customFormat="1" x14ac:dyDescent="0.25">
      <c r="A619" s="2"/>
      <c r="B619" s="2"/>
      <c r="C619" s="2"/>
      <c r="D619" s="2"/>
      <c r="E619" s="2"/>
      <c r="F619" s="2"/>
      <c r="G619" s="2"/>
      <c r="H619" s="2"/>
      <c r="I619" s="2"/>
      <c r="J619" s="629"/>
      <c r="K619" s="629"/>
      <c r="L619" s="629"/>
      <c r="M619" s="629"/>
      <c r="N619" s="629"/>
      <c r="O619" s="629"/>
      <c r="P619" s="629"/>
      <c r="Q619" s="2"/>
      <c r="R619" s="366"/>
      <c r="S619" s="366"/>
      <c r="T619" s="366"/>
      <c r="U619" s="366"/>
      <c r="V619" s="366"/>
      <c r="W619" s="366"/>
      <c r="X619" s="367"/>
      <c r="Y619" s="366"/>
      <c r="Z619" s="367"/>
      <c r="AA619" s="366"/>
      <c r="AB619" s="367"/>
      <c r="AC619" s="366"/>
      <c r="AD619" s="367"/>
      <c r="AE619" s="368"/>
    </row>
    <row r="620" spans="1:31" s="369" customFormat="1" x14ac:dyDescent="0.25">
      <c r="A620" s="2"/>
      <c r="B620" s="2"/>
      <c r="C620" s="2"/>
      <c r="D620" s="2"/>
      <c r="E620" s="2"/>
      <c r="F620" s="2"/>
      <c r="G620" s="2"/>
      <c r="H620" s="2"/>
      <c r="I620" s="2"/>
      <c r="J620" s="629"/>
      <c r="K620" s="629"/>
      <c r="L620" s="629"/>
      <c r="M620" s="629"/>
      <c r="N620" s="629"/>
      <c r="O620" s="629"/>
      <c r="P620" s="629"/>
      <c r="Q620" s="2"/>
      <c r="R620" s="366"/>
      <c r="S620" s="366"/>
      <c r="T620" s="366"/>
      <c r="U620" s="366"/>
      <c r="V620" s="366"/>
      <c r="W620" s="366"/>
      <c r="X620" s="367"/>
      <c r="Y620" s="366"/>
      <c r="Z620" s="367"/>
      <c r="AA620" s="366"/>
      <c r="AB620" s="367"/>
      <c r="AC620" s="366"/>
      <c r="AD620" s="367"/>
      <c r="AE620" s="368"/>
    </row>
    <row r="621" spans="1:31" s="369" customFormat="1" x14ac:dyDescent="0.25">
      <c r="A621" s="2"/>
      <c r="B621" s="2"/>
      <c r="C621" s="2"/>
      <c r="D621" s="2"/>
      <c r="E621" s="2"/>
      <c r="F621" s="2"/>
      <c r="G621" s="2"/>
      <c r="H621" s="2"/>
      <c r="I621" s="2"/>
      <c r="J621" s="629"/>
      <c r="K621" s="629"/>
      <c r="L621" s="629"/>
      <c r="M621" s="629"/>
      <c r="N621" s="629"/>
      <c r="O621" s="629"/>
      <c r="P621" s="629"/>
      <c r="Q621" s="2"/>
      <c r="R621" s="366"/>
      <c r="S621" s="366"/>
      <c r="T621" s="366"/>
      <c r="U621" s="366"/>
      <c r="V621" s="366"/>
      <c r="W621" s="366"/>
      <c r="X621" s="367"/>
      <c r="Y621" s="366"/>
      <c r="Z621" s="367"/>
      <c r="AA621" s="366"/>
      <c r="AB621" s="367"/>
      <c r="AC621" s="366"/>
      <c r="AD621" s="367"/>
      <c r="AE621" s="368"/>
    </row>
    <row r="622" spans="1:31" s="369" customFormat="1" x14ac:dyDescent="0.25">
      <c r="A622" s="2"/>
      <c r="B622" s="2"/>
      <c r="C622" s="2"/>
      <c r="D622" s="2"/>
      <c r="E622" s="2"/>
      <c r="F622" s="2"/>
      <c r="G622" s="2"/>
      <c r="H622" s="2"/>
      <c r="I622" s="2"/>
      <c r="J622" s="629"/>
      <c r="K622" s="629"/>
      <c r="L622" s="629"/>
      <c r="M622" s="629"/>
      <c r="N622" s="629"/>
      <c r="O622" s="629"/>
      <c r="P622" s="629"/>
      <c r="Q622" s="2"/>
      <c r="R622" s="366"/>
      <c r="S622" s="366"/>
      <c r="T622" s="366"/>
      <c r="U622" s="366"/>
      <c r="V622" s="366"/>
      <c r="W622" s="366"/>
      <c r="X622" s="367"/>
      <c r="Y622" s="366"/>
      <c r="Z622" s="367"/>
      <c r="AA622" s="366"/>
      <c r="AB622" s="367"/>
      <c r="AC622" s="366"/>
      <c r="AD622" s="367"/>
      <c r="AE622" s="368"/>
    </row>
    <row r="623" spans="1:31" s="369" customFormat="1" x14ac:dyDescent="0.25">
      <c r="A623" s="2"/>
      <c r="B623" s="2"/>
      <c r="C623" s="2"/>
      <c r="D623" s="2"/>
      <c r="E623" s="2"/>
      <c r="F623" s="2"/>
      <c r="G623" s="2"/>
      <c r="H623" s="2"/>
      <c r="I623" s="2"/>
      <c r="J623" s="629"/>
      <c r="K623" s="629"/>
      <c r="L623" s="629"/>
      <c r="M623" s="629"/>
      <c r="N623" s="629"/>
      <c r="O623" s="629"/>
      <c r="P623" s="629"/>
      <c r="Q623" s="2"/>
      <c r="R623" s="366"/>
      <c r="S623" s="366"/>
      <c r="T623" s="366"/>
      <c r="U623" s="366"/>
      <c r="V623" s="366"/>
      <c r="W623" s="366"/>
      <c r="X623" s="367"/>
      <c r="Y623" s="366"/>
      <c r="Z623" s="367"/>
      <c r="AA623" s="366"/>
      <c r="AB623" s="367"/>
      <c r="AC623" s="366"/>
      <c r="AD623" s="367"/>
      <c r="AE623" s="368"/>
    </row>
    <row r="624" spans="1:31" s="369" customFormat="1" x14ac:dyDescent="0.25">
      <c r="A624" s="2"/>
      <c r="B624" s="2"/>
      <c r="C624" s="2"/>
      <c r="D624" s="2"/>
      <c r="E624" s="2"/>
      <c r="F624" s="2"/>
      <c r="G624" s="2"/>
      <c r="H624" s="2"/>
      <c r="I624" s="2"/>
      <c r="J624" s="629"/>
      <c r="K624" s="629"/>
      <c r="L624" s="629"/>
      <c r="M624" s="629"/>
      <c r="N624" s="629"/>
      <c r="O624" s="629"/>
      <c r="P624" s="629"/>
      <c r="Q624" s="2"/>
      <c r="R624" s="366"/>
      <c r="S624" s="366"/>
      <c r="T624" s="366"/>
      <c r="U624" s="366"/>
      <c r="V624" s="366"/>
      <c r="W624" s="366"/>
      <c r="X624" s="367"/>
      <c r="Y624" s="366"/>
      <c r="Z624" s="367"/>
      <c r="AA624" s="366"/>
      <c r="AB624" s="367"/>
      <c r="AC624" s="366"/>
      <c r="AD624" s="367"/>
      <c r="AE624" s="368"/>
    </row>
    <row r="625" spans="1:31" s="369" customFormat="1" x14ac:dyDescent="0.25">
      <c r="A625" s="2"/>
      <c r="B625" s="2"/>
      <c r="C625" s="2"/>
      <c r="D625" s="2"/>
      <c r="E625" s="2"/>
      <c r="F625" s="2"/>
      <c r="G625" s="2"/>
      <c r="H625" s="2"/>
      <c r="I625" s="2"/>
      <c r="J625" s="629"/>
      <c r="K625" s="629"/>
      <c r="L625" s="629"/>
      <c r="M625" s="629"/>
      <c r="N625" s="629"/>
      <c r="O625" s="629"/>
      <c r="P625" s="629"/>
      <c r="Q625" s="2"/>
      <c r="R625" s="366"/>
      <c r="S625" s="366"/>
      <c r="T625" s="366"/>
      <c r="U625" s="366"/>
      <c r="V625" s="366"/>
      <c r="W625" s="366"/>
      <c r="X625" s="367"/>
      <c r="Y625" s="366"/>
      <c r="Z625" s="367"/>
      <c r="AA625" s="366"/>
      <c r="AB625" s="367"/>
      <c r="AC625" s="366"/>
      <c r="AD625" s="367"/>
      <c r="AE625" s="368"/>
    </row>
    <row r="626" spans="1:31" s="369" customFormat="1" x14ac:dyDescent="0.25">
      <c r="A626" s="2"/>
      <c r="B626" s="2"/>
      <c r="C626" s="2"/>
      <c r="D626" s="2"/>
      <c r="E626" s="2"/>
      <c r="F626" s="2"/>
      <c r="G626" s="2"/>
      <c r="H626" s="2"/>
      <c r="I626" s="2"/>
      <c r="J626" s="629"/>
      <c r="K626" s="629"/>
      <c r="L626" s="629"/>
      <c r="M626" s="629"/>
      <c r="N626" s="629"/>
      <c r="O626" s="629"/>
      <c r="P626" s="629"/>
      <c r="Q626" s="2"/>
      <c r="R626" s="366"/>
      <c r="S626" s="366"/>
      <c r="T626" s="366"/>
      <c r="U626" s="366"/>
      <c r="V626" s="366"/>
      <c r="W626" s="366"/>
      <c r="X626" s="367"/>
      <c r="Y626" s="366"/>
      <c r="Z626" s="367"/>
      <c r="AA626" s="366"/>
      <c r="AB626" s="367"/>
      <c r="AC626" s="366"/>
      <c r="AD626" s="367"/>
      <c r="AE626" s="368"/>
    </row>
    <row r="627" spans="1:31" s="369" customFormat="1" x14ac:dyDescent="0.25">
      <c r="A627" s="2"/>
      <c r="B627" s="2"/>
      <c r="C627" s="2"/>
      <c r="D627" s="2"/>
      <c r="E627" s="2"/>
      <c r="F627" s="2"/>
      <c r="G627" s="2"/>
      <c r="H627" s="2"/>
      <c r="I627" s="2"/>
      <c r="J627" s="629"/>
      <c r="K627" s="629"/>
      <c r="L627" s="629"/>
      <c r="M627" s="629"/>
      <c r="N627" s="629"/>
      <c r="O627" s="629"/>
      <c r="P627" s="629"/>
      <c r="Q627" s="2"/>
      <c r="R627" s="366"/>
      <c r="S627" s="366"/>
      <c r="T627" s="366"/>
      <c r="U627" s="366"/>
      <c r="V627" s="366"/>
      <c r="W627" s="366"/>
      <c r="X627" s="367"/>
      <c r="Y627" s="366"/>
      <c r="Z627" s="367"/>
      <c r="AA627" s="366"/>
      <c r="AB627" s="367"/>
      <c r="AC627" s="366"/>
      <c r="AD627" s="367"/>
      <c r="AE627" s="368"/>
    </row>
    <row r="628" spans="1:31" s="369" customFormat="1" x14ac:dyDescent="0.25">
      <c r="A628" s="2"/>
      <c r="B628" s="2"/>
      <c r="C628" s="2"/>
      <c r="D628" s="2"/>
      <c r="E628" s="2"/>
      <c r="F628" s="2"/>
      <c r="G628" s="2"/>
      <c r="H628" s="2"/>
      <c r="I628" s="2"/>
      <c r="J628" s="629"/>
      <c r="K628" s="629"/>
      <c r="L628" s="629"/>
      <c r="M628" s="629"/>
      <c r="N628" s="629"/>
      <c r="O628" s="629"/>
      <c r="P628" s="629"/>
      <c r="Q628" s="2"/>
      <c r="R628" s="366"/>
      <c r="S628" s="366"/>
      <c r="T628" s="366"/>
      <c r="U628" s="366"/>
      <c r="V628" s="366"/>
      <c r="W628" s="366"/>
      <c r="X628" s="367"/>
      <c r="Y628" s="366"/>
      <c r="Z628" s="367"/>
      <c r="AA628" s="366"/>
      <c r="AB628" s="367"/>
      <c r="AC628" s="366"/>
      <c r="AD628" s="367"/>
      <c r="AE628" s="368"/>
    </row>
    <row r="629" spans="1:31" s="369" customFormat="1" x14ac:dyDescent="0.25">
      <c r="A629" s="2"/>
      <c r="B629" s="2"/>
      <c r="C629" s="2"/>
      <c r="D629" s="2"/>
      <c r="E629" s="2"/>
      <c r="F629" s="2"/>
      <c r="G629" s="2"/>
      <c r="H629" s="2"/>
      <c r="I629" s="2"/>
      <c r="J629" s="629"/>
      <c r="K629" s="629"/>
      <c r="L629" s="629"/>
      <c r="M629" s="629"/>
      <c r="N629" s="629"/>
      <c r="O629" s="629"/>
      <c r="P629" s="629"/>
      <c r="Q629" s="2"/>
      <c r="R629" s="366"/>
      <c r="S629" s="366"/>
      <c r="T629" s="366"/>
      <c r="U629" s="366"/>
      <c r="V629" s="366"/>
      <c r="W629" s="366"/>
      <c r="X629" s="367"/>
      <c r="Y629" s="366"/>
      <c r="Z629" s="367"/>
      <c r="AA629" s="366"/>
      <c r="AB629" s="367"/>
      <c r="AC629" s="366"/>
      <c r="AD629" s="367"/>
      <c r="AE629" s="368"/>
    </row>
    <row r="630" spans="1:31" s="369" customFormat="1" x14ac:dyDescent="0.25">
      <c r="A630" s="2"/>
      <c r="B630" s="2"/>
      <c r="C630" s="2"/>
      <c r="D630" s="2"/>
      <c r="E630" s="2"/>
      <c r="F630" s="2"/>
      <c r="G630" s="2"/>
      <c r="H630" s="2"/>
      <c r="I630" s="2"/>
      <c r="J630" s="629"/>
      <c r="K630" s="629"/>
      <c r="L630" s="629"/>
      <c r="M630" s="629"/>
      <c r="N630" s="629"/>
      <c r="O630" s="629"/>
      <c r="P630" s="629"/>
      <c r="Q630" s="2"/>
      <c r="R630" s="366"/>
      <c r="S630" s="366"/>
      <c r="T630" s="366"/>
      <c r="U630" s="366"/>
      <c r="V630" s="366"/>
      <c r="W630" s="366"/>
      <c r="X630" s="367"/>
      <c r="Y630" s="366"/>
      <c r="Z630" s="367"/>
      <c r="AA630" s="366"/>
      <c r="AB630" s="367"/>
      <c r="AC630" s="366"/>
      <c r="AD630" s="367"/>
      <c r="AE630" s="368"/>
    </row>
    <row r="631" spans="1:31" s="369" customFormat="1" x14ac:dyDescent="0.25">
      <c r="A631" s="2"/>
      <c r="B631" s="2"/>
      <c r="C631" s="2"/>
      <c r="D631" s="2"/>
      <c r="E631" s="2"/>
      <c r="F631" s="2"/>
      <c r="G631" s="2"/>
      <c r="H631" s="2"/>
      <c r="I631" s="2"/>
      <c r="J631" s="629"/>
      <c r="K631" s="629"/>
      <c r="L631" s="629"/>
      <c r="M631" s="629"/>
      <c r="N631" s="629"/>
      <c r="O631" s="629"/>
      <c r="P631" s="629"/>
      <c r="Q631" s="2"/>
      <c r="R631" s="366"/>
      <c r="S631" s="366"/>
      <c r="T631" s="366"/>
      <c r="U631" s="366"/>
      <c r="V631" s="366"/>
      <c r="W631" s="366"/>
      <c r="X631" s="367"/>
      <c r="Y631" s="366"/>
      <c r="Z631" s="367"/>
      <c r="AA631" s="366"/>
      <c r="AB631" s="367"/>
      <c r="AC631" s="366"/>
      <c r="AD631" s="367"/>
      <c r="AE631" s="368"/>
    </row>
    <row r="632" spans="1:31" s="369" customFormat="1" x14ac:dyDescent="0.25">
      <c r="A632" s="2"/>
      <c r="B632" s="2"/>
      <c r="C632" s="2"/>
      <c r="D632" s="2"/>
      <c r="E632" s="2"/>
      <c r="F632" s="2"/>
      <c r="G632" s="2"/>
      <c r="H632" s="2"/>
      <c r="I632" s="2"/>
      <c r="J632" s="629"/>
      <c r="K632" s="629"/>
      <c r="L632" s="629"/>
      <c r="M632" s="629"/>
      <c r="N632" s="629"/>
      <c r="O632" s="629"/>
      <c r="P632" s="629"/>
      <c r="Q632" s="2"/>
      <c r="R632" s="366"/>
      <c r="S632" s="366"/>
      <c r="T632" s="366"/>
      <c r="U632" s="366"/>
      <c r="V632" s="366"/>
      <c r="W632" s="366"/>
      <c r="X632" s="367"/>
      <c r="Y632" s="366"/>
      <c r="Z632" s="367"/>
      <c r="AA632" s="366"/>
      <c r="AB632" s="367"/>
      <c r="AC632" s="366"/>
      <c r="AD632" s="367"/>
      <c r="AE632" s="368"/>
    </row>
    <row r="633" spans="1:31" s="369" customFormat="1" x14ac:dyDescent="0.25">
      <c r="A633" s="2"/>
      <c r="B633" s="2"/>
      <c r="C633" s="2"/>
      <c r="D633" s="2"/>
      <c r="E633" s="2"/>
      <c r="F633" s="2"/>
      <c r="G633" s="2"/>
      <c r="H633" s="2"/>
      <c r="I633" s="2"/>
      <c r="J633" s="629"/>
      <c r="K633" s="629"/>
      <c r="L633" s="629"/>
      <c r="M633" s="629"/>
      <c r="N633" s="629"/>
      <c r="O633" s="629"/>
      <c r="P633" s="629"/>
      <c r="Q633" s="2"/>
      <c r="R633" s="366"/>
      <c r="S633" s="366"/>
      <c r="T633" s="366"/>
      <c r="U633" s="366"/>
      <c r="V633" s="366"/>
      <c r="W633" s="366"/>
      <c r="X633" s="367"/>
      <c r="Y633" s="366"/>
      <c r="Z633" s="367"/>
      <c r="AA633" s="366"/>
      <c r="AB633" s="367"/>
      <c r="AC633" s="366"/>
      <c r="AD633" s="367"/>
      <c r="AE633" s="368"/>
    </row>
    <row r="634" spans="1:31" s="369" customFormat="1" x14ac:dyDescent="0.25">
      <c r="A634" s="2"/>
      <c r="B634" s="2"/>
      <c r="C634" s="2"/>
      <c r="D634" s="2"/>
      <c r="E634" s="2"/>
      <c r="F634" s="2"/>
      <c r="G634" s="2"/>
      <c r="H634" s="2"/>
      <c r="I634" s="2"/>
      <c r="J634" s="629"/>
      <c r="K634" s="629"/>
      <c r="L634" s="629"/>
      <c r="M634" s="629"/>
      <c r="N634" s="629"/>
      <c r="O634" s="629"/>
      <c r="P634" s="629"/>
      <c r="Q634" s="2"/>
      <c r="R634" s="366"/>
      <c r="S634" s="366"/>
      <c r="T634" s="366"/>
      <c r="U634" s="366"/>
      <c r="V634" s="366"/>
      <c r="W634" s="366"/>
      <c r="X634" s="367"/>
      <c r="Y634" s="366"/>
      <c r="Z634" s="367"/>
      <c r="AA634" s="366"/>
      <c r="AB634" s="367"/>
      <c r="AC634" s="366"/>
      <c r="AD634" s="367"/>
      <c r="AE634" s="368"/>
    </row>
    <row r="635" spans="1:31" s="369" customFormat="1" x14ac:dyDescent="0.25">
      <c r="A635" s="2"/>
      <c r="B635" s="2"/>
      <c r="C635" s="2"/>
      <c r="D635" s="2"/>
      <c r="E635" s="2"/>
      <c r="F635" s="2"/>
      <c r="G635" s="2"/>
      <c r="H635" s="2"/>
      <c r="I635" s="2"/>
      <c r="J635" s="629"/>
      <c r="K635" s="629"/>
      <c r="L635" s="629"/>
      <c r="M635" s="629"/>
      <c r="N635" s="629"/>
      <c r="O635" s="629"/>
      <c r="P635" s="629"/>
      <c r="Q635" s="2"/>
      <c r="R635" s="366"/>
      <c r="S635" s="366"/>
      <c r="T635" s="366"/>
      <c r="U635" s="366"/>
      <c r="V635" s="366"/>
      <c r="W635" s="366"/>
      <c r="X635" s="367"/>
      <c r="Y635" s="366"/>
      <c r="Z635" s="367"/>
      <c r="AA635" s="366"/>
      <c r="AB635" s="367"/>
      <c r="AC635" s="366"/>
      <c r="AD635" s="367"/>
      <c r="AE635" s="368"/>
    </row>
    <row r="636" spans="1:31" s="369" customFormat="1" x14ac:dyDescent="0.25">
      <c r="A636" s="2"/>
      <c r="B636" s="2"/>
      <c r="C636" s="2"/>
      <c r="D636" s="2"/>
      <c r="E636" s="2"/>
      <c r="F636" s="2"/>
      <c r="G636" s="2"/>
      <c r="H636" s="2"/>
      <c r="I636" s="2"/>
      <c r="J636" s="629"/>
      <c r="K636" s="629"/>
      <c r="L636" s="629"/>
      <c r="M636" s="629"/>
      <c r="N636" s="629"/>
      <c r="O636" s="629"/>
      <c r="P636" s="629"/>
      <c r="Q636" s="2"/>
      <c r="R636" s="366"/>
      <c r="S636" s="366"/>
      <c r="T636" s="366"/>
      <c r="U636" s="366"/>
      <c r="V636" s="366"/>
      <c r="W636" s="366"/>
      <c r="X636" s="367"/>
      <c r="Y636" s="366"/>
      <c r="Z636" s="367"/>
      <c r="AA636" s="366"/>
      <c r="AB636" s="367"/>
      <c r="AC636" s="366"/>
      <c r="AD636" s="367"/>
      <c r="AE636" s="368"/>
    </row>
    <row r="637" spans="1:31" s="369" customFormat="1" x14ac:dyDescent="0.25">
      <c r="A637" s="2"/>
      <c r="B637" s="2"/>
      <c r="C637" s="2"/>
      <c r="D637" s="2"/>
      <c r="E637" s="2"/>
      <c r="F637" s="2"/>
      <c r="G637" s="2"/>
      <c r="H637" s="2"/>
      <c r="I637" s="2"/>
      <c r="J637" s="629"/>
      <c r="K637" s="629"/>
      <c r="L637" s="629"/>
      <c r="M637" s="629"/>
      <c r="N637" s="629"/>
      <c r="O637" s="629"/>
      <c r="P637" s="629"/>
      <c r="Q637" s="2"/>
      <c r="R637" s="366"/>
      <c r="S637" s="366"/>
      <c r="T637" s="366"/>
      <c r="U637" s="366"/>
      <c r="V637" s="366"/>
      <c r="W637" s="366"/>
      <c r="X637" s="367"/>
      <c r="Y637" s="366"/>
      <c r="Z637" s="367"/>
      <c r="AA637" s="366"/>
      <c r="AB637" s="367"/>
      <c r="AC637" s="366"/>
      <c r="AD637" s="367"/>
      <c r="AE637" s="368"/>
    </row>
    <row r="638" spans="1:31" s="369" customFormat="1" x14ac:dyDescent="0.25">
      <c r="A638" s="2"/>
      <c r="B638" s="2"/>
      <c r="C638" s="2"/>
      <c r="D638" s="2"/>
      <c r="E638" s="2"/>
      <c r="F638" s="2"/>
      <c r="G638" s="2"/>
      <c r="H638" s="2"/>
      <c r="I638" s="2"/>
      <c r="J638" s="629"/>
      <c r="K638" s="629"/>
      <c r="L638" s="629"/>
      <c r="M638" s="629"/>
      <c r="N638" s="629"/>
      <c r="O638" s="629"/>
      <c r="P638" s="629"/>
      <c r="Q638" s="2"/>
      <c r="R638" s="366"/>
      <c r="S638" s="366"/>
      <c r="T638" s="366"/>
      <c r="U638" s="366"/>
      <c r="V638" s="366"/>
      <c r="W638" s="366"/>
      <c r="X638" s="367"/>
      <c r="Y638" s="366"/>
      <c r="Z638" s="367"/>
      <c r="AA638" s="366"/>
      <c r="AB638" s="367"/>
      <c r="AC638" s="366"/>
      <c r="AD638" s="367"/>
      <c r="AE638" s="368"/>
    </row>
    <row r="639" spans="1:31" s="369" customFormat="1" x14ac:dyDescent="0.25">
      <c r="A639" s="2"/>
      <c r="B639" s="2"/>
      <c r="C639" s="2"/>
      <c r="D639" s="2"/>
      <c r="E639" s="2"/>
      <c r="F639" s="2"/>
      <c r="G639" s="2"/>
      <c r="H639" s="2"/>
      <c r="I639" s="2"/>
      <c r="J639" s="629"/>
      <c r="K639" s="629"/>
      <c r="L639" s="629"/>
      <c r="M639" s="629"/>
      <c r="N639" s="629"/>
      <c r="O639" s="629"/>
      <c r="P639" s="629"/>
      <c r="Q639" s="2"/>
      <c r="R639" s="366"/>
      <c r="S639" s="366"/>
      <c r="T639" s="366"/>
      <c r="U639" s="366"/>
      <c r="V639" s="366"/>
      <c r="W639" s="366"/>
      <c r="X639" s="367"/>
      <c r="Y639" s="366"/>
      <c r="Z639" s="367"/>
      <c r="AA639" s="366"/>
      <c r="AB639" s="367"/>
      <c r="AC639" s="366"/>
      <c r="AD639" s="367"/>
      <c r="AE639" s="368"/>
    </row>
    <row r="640" spans="1:31" s="369" customFormat="1" x14ac:dyDescent="0.25">
      <c r="A640" s="2"/>
      <c r="B640" s="2"/>
      <c r="C640" s="2"/>
      <c r="D640" s="2"/>
      <c r="E640" s="2"/>
      <c r="F640" s="2"/>
      <c r="G640" s="2"/>
      <c r="H640" s="2"/>
      <c r="I640" s="2"/>
      <c r="J640" s="629"/>
      <c r="K640" s="629"/>
      <c r="L640" s="629"/>
      <c r="M640" s="629"/>
      <c r="N640" s="629"/>
      <c r="O640" s="629"/>
      <c r="P640" s="629"/>
      <c r="Q640" s="2"/>
      <c r="R640" s="366"/>
      <c r="S640" s="366"/>
      <c r="T640" s="366"/>
      <c r="U640" s="366"/>
      <c r="V640" s="366"/>
      <c r="W640" s="366"/>
      <c r="X640" s="367"/>
      <c r="Y640" s="366"/>
      <c r="Z640" s="367"/>
      <c r="AA640" s="366"/>
      <c r="AB640" s="367"/>
      <c r="AC640" s="366"/>
      <c r="AD640" s="367"/>
      <c r="AE640" s="368"/>
    </row>
    <row r="641" spans="1:31" s="369" customFormat="1" x14ac:dyDescent="0.25">
      <c r="A641" s="2"/>
      <c r="B641" s="2"/>
      <c r="C641" s="2"/>
      <c r="D641" s="2"/>
      <c r="E641" s="2"/>
      <c r="F641" s="2"/>
      <c r="G641" s="2"/>
      <c r="H641" s="2"/>
      <c r="I641" s="2"/>
      <c r="J641" s="629"/>
      <c r="K641" s="629"/>
      <c r="L641" s="629"/>
      <c r="M641" s="629"/>
      <c r="N641" s="629"/>
      <c r="O641" s="629"/>
      <c r="P641" s="629"/>
      <c r="Q641" s="2"/>
      <c r="R641" s="366"/>
      <c r="S641" s="366"/>
      <c r="T641" s="366"/>
      <c r="U641" s="366"/>
      <c r="V641" s="366"/>
      <c r="W641" s="366"/>
      <c r="X641" s="367"/>
      <c r="Y641" s="366"/>
      <c r="Z641" s="367"/>
      <c r="AA641" s="366"/>
      <c r="AB641" s="367"/>
      <c r="AC641" s="366"/>
      <c r="AD641" s="367"/>
      <c r="AE641" s="368"/>
    </row>
    <row r="642" spans="1:31" s="369" customFormat="1" x14ac:dyDescent="0.25">
      <c r="A642" s="2"/>
      <c r="B642" s="2"/>
      <c r="C642" s="2"/>
      <c r="D642" s="2"/>
      <c r="E642" s="2"/>
      <c r="F642" s="2"/>
      <c r="G642" s="2"/>
      <c r="H642" s="2"/>
      <c r="I642" s="2"/>
      <c r="J642" s="629"/>
      <c r="K642" s="629"/>
      <c r="L642" s="629"/>
      <c r="M642" s="629"/>
      <c r="N642" s="629"/>
      <c r="O642" s="629"/>
      <c r="P642" s="629"/>
      <c r="Q642" s="2"/>
      <c r="R642" s="366"/>
      <c r="S642" s="366"/>
      <c r="T642" s="366"/>
      <c r="U642" s="366"/>
      <c r="V642" s="366"/>
      <c r="W642" s="366"/>
      <c r="X642" s="367"/>
      <c r="Y642" s="366"/>
      <c r="Z642" s="367"/>
      <c r="AA642" s="366"/>
      <c r="AB642" s="367"/>
      <c r="AC642" s="366"/>
      <c r="AD642" s="367"/>
      <c r="AE642" s="368"/>
    </row>
    <row r="643" spans="1:31" s="369" customFormat="1" x14ac:dyDescent="0.25">
      <c r="A643" s="2"/>
      <c r="B643" s="2"/>
      <c r="C643" s="2"/>
      <c r="D643" s="2"/>
      <c r="E643" s="2"/>
      <c r="F643" s="2"/>
      <c r="G643" s="2"/>
      <c r="H643" s="2"/>
      <c r="I643" s="2"/>
      <c r="J643" s="629"/>
      <c r="K643" s="629"/>
      <c r="L643" s="629"/>
      <c r="M643" s="629"/>
      <c r="N643" s="629"/>
      <c r="O643" s="629"/>
      <c r="P643" s="629"/>
      <c r="Q643" s="2"/>
      <c r="R643" s="366"/>
      <c r="S643" s="366"/>
      <c r="T643" s="366"/>
      <c r="U643" s="366"/>
      <c r="V643" s="366"/>
      <c r="W643" s="366"/>
      <c r="X643" s="367"/>
      <c r="Y643" s="366"/>
      <c r="Z643" s="367"/>
      <c r="AA643" s="366"/>
      <c r="AB643" s="367"/>
      <c r="AC643" s="366"/>
      <c r="AD643" s="367"/>
      <c r="AE643" s="368"/>
    </row>
    <row r="644" spans="1:31" s="369" customFormat="1" x14ac:dyDescent="0.25">
      <c r="A644" s="2"/>
      <c r="B644" s="2"/>
      <c r="C644" s="2"/>
      <c r="D644" s="2"/>
      <c r="E644" s="2"/>
      <c r="F644" s="2"/>
      <c r="G644" s="2"/>
      <c r="H644" s="2"/>
      <c r="I644" s="2"/>
      <c r="J644" s="629"/>
      <c r="K644" s="629"/>
      <c r="L644" s="629"/>
      <c r="M644" s="629"/>
      <c r="N644" s="629"/>
      <c r="O644" s="629"/>
      <c r="P644" s="629"/>
      <c r="Q644" s="2"/>
      <c r="R644" s="366"/>
      <c r="S644" s="366"/>
      <c r="T644" s="366"/>
      <c r="U644" s="366"/>
      <c r="V644" s="366"/>
      <c r="W644" s="366"/>
      <c r="X644" s="367"/>
      <c r="Y644" s="366"/>
      <c r="Z644" s="367"/>
      <c r="AA644" s="366"/>
      <c r="AB644" s="367"/>
      <c r="AC644" s="366"/>
      <c r="AD644" s="367"/>
      <c r="AE644" s="368"/>
    </row>
    <row r="645" spans="1:31" s="369" customFormat="1" x14ac:dyDescent="0.25">
      <c r="A645" s="2"/>
      <c r="B645" s="2"/>
      <c r="C645" s="2"/>
      <c r="D645" s="2"/>
      <c r="E645" s="2"/>
      <c r="F645" s="2"/>
      <c r="G645" s="2"/>
      <c r="H645" s="2"/>
      <c r="I645" s="2"/>
      <c r="J645" s="629"/>
      <c r="K645" s="629"/>
      <c r="L645" s="629"/>
      <c r="M645" s="629"/>
      <c r="N645" s="629"/>
      <c r="O645" s="629"/>
      <c r="P645" s="629"/>
      <c r="Q645" s="2"/>
      <c r="R645" s="366"/>
      <c r="S645" s="366"/>
      <c r="T645" s="366"/>
      <c r="U645" s="366"/>
      <c r="V645" s="366"/>
      <c r="W645" s="366"/>
      <c r="X645" s="367"/>
      <c r="Y645" s="366"/>
      <c r="Z645" s="367"/>
      <c r="AA645" s="366"/>
      <c r="AB645" s="367"/>
      <c r="AC645" s="366"/>
      <c r="AD645" s="367"/>
      <c r="AE645" s="368"/>
    </row>
    <row r="646" spans="1:31" s="369" customFormat="1" x14ac:dyDescent="0.25">
      <c r="A646" s="2"/>
      <c r="B646" s="2"/>
      <c r="C646" s="2"/>
      <c r="D646" s="2"/>
      <c r="E646" s="2"/>
      <c r="F646" s="2"/>
      <c r="G646" s="2"/>
      <c r="H646" s="2"/>
      <c r="I646" s="2"/>
      <c r="J646" s="629"/>
      <c r="K646" s="629"/>
      <c r="L646" s="629"/>
      <c r="M646" s="629"/>
      <c r="N646" s="629"/>
      <c r="O646" s="629"/>
      <c r="P646" s="629"/>
      <c r="Q646" s="2"/>
      <c r="R646" s="366"/>
      <c r="S646" s="366"/>
      <c r="T646" s="366"/>
      <c r="U646" s="366"/>
      <c r="V646" s="366"/>
      <c r="W646" s="366"/>
      <c r="X646" s="367"/>
      <c r="Y646" s="366"/>
      <c r="Z646" s="367"/>
      <c r="AA646" s="366"/>
      <c r="AB646" s="367"/>
      <c r="AC646" s="366"/>
      <c r="AD646" s="367"/>
      <c r="AE646" s="368"/>
    </row>
    <row r="647" spans="1:31" s="369" customFormat="1" x14ac:dyDescent="0.25">
      <c r="A647" s="2"/>
      <c r="B647" s="2"/>
      <c r="C647" s="2"/>
      <c r="D647" s="2"/>
      <c r="E647" s="2"/>
      <c r="F647" s="2"/>
      <c r="G647" s="2"/>
      <c r="H647" s="2"/>
      <c r="I647" s="2"/>
      <c r="J647" s="629"/>
      <c r="K647" s="629"/>
      <c r="L647" s="629"/>
      <c r="M647" s="629"/>
      <c r="N647" s="629"/>
      <c r="O647" s="629"/>
      <c r="P647" s="629"/>
      <c r="Q647" s="2"/>
      <c r="R647" s="366"/>
      <c r="S647" s="366"/>
      <c r="T647" s="366"/>
      <c r="U647" s="366"/>
      <c r="V647" s="366"/>
      <c r="W647" s="366"/>
      <c r="X647" s="367"/>
      <c r="Y647" s="366"/>
      <c r="Z647" s="367"/>
      <c r="AA647" s="366"/>
      <c r="AB647" s="367"/>
      <c r="AC647" s="366"/>
      <c r="AD647" s="367"/>
      <c r="AE647" s="368"/>
    </row>
    <row r="648" spans="1:31" s="369" customFormat="1" x14ac:dyDescent="0.25">
      <c r="A648" s="2"/>
      <c r="B648" s="2"/>
      <c r="C648" s="2"/>
      <c r="D648" s="2"/>
      <c r="E648" s="2"/>
      <c r="F648" s="2"/>
      <c r="G648" s="2"/>
      <c r="H648" s="2"/>
      <c r="I648" s="2"/>
      <c r="J648" s="629"/>
      <c r="K648" s="629"/>
      <c r="L648" s="629"/>
      <c r="M648" s="629"/>
      <c r="N648" s="629"/>
      <c r="O648" s="629"/>
      <c r="P648" s="629"/>
      <c r="Q648" s="2"/>
      <c r="R648" s="366"/>
      <c r="S648" s="366"/>
      <c r="T648" s="366"/>
      <c r="U648" s="366"/>
      <c r="V648" s="366"/>
      <c r="W648" s="366"/>
      <c r="X648" s="367"/>
      <c r="Y648" s="366"/>
      <c r="Z648" s="367"/>
      <c r="AA648" s="366"/>
      <c r="AB648" s="367"/>
      <c r="AC648" s="366"/>
      <c r="AD648" s="367"/>
      <c r="AE648" s="368"/>
    </row>
    <row r="649" spans="1:31" s="369" customFormat="1" x14ac:dyDescent="0.25">
      <c r="A649" s="2"/>
      <c r="B649" s="2"/>
      <c r="C649" s="2"/>
      <c r="D649" s="2"/>
      <c r="E649" s="2"/>
      <c r="F649" s="2"/>
      <c r="G649" s="2"/>
      <c r="H649" s="2"/>
      <c r="I649" s="2"/>
      <c r="J649" s="629"/>
      <c r="K649" s="629"/>
      <c r="L649" s="629"/>
      <c r="M649" s="629"/>
      <c r="N649" s="629"/>
      <c r="O649" s="629"/>
      <c r="P649" s="629"/>
      <c r="Q649" s="2"/>
      <c r="R649" s="366"/>
      <c r="S649" s="366"/>
      <c r="T649" s="366"/>
      <c r="U649" s="366"/>
      <c r="V649" s="366"/>
      <c r="W649" s="366"/>
      <c r="X649" s="367"/>
      <c r="Y649" s="366"/>
      <c r="Z649" s="367"/>
      <c r="AA649" s="366"/>
      <c r="AB649" s="367"/>
      <c r="AC649" s="366"/>
      <c r="AD649" s="367"/>
      <c r="AE649" s="368"/>
    </row>
    <row r="650" spans="1:31" s="369" customFormat="1" x14ac:dyDescent="0.25">
      <c r="A650" s="2"/>
      <c r="B650" s="2"/>
      <c r="C650" s="2"/>
      <c r="D650" s="2"/>
      <c r="E650" s="2"/>
      <c r="F650" s="2"/>
      <c r="G650" s="2"/>
      <c r="H650" s="2"/>
      <c r="I650" s="2"/>
      <c r="J650" s="629"/>
      <c r="K650" s="629"/>
      <c r="L650" s="629"/>
      <c r="M650" s="629"/>
      <c r="N650" s="629"/>
      <c r="O650" s="629"/>
      <c r="P650" s="629"/>
      <c r="Q650" s="2"/>
      <c r="R650" s="366"/>
      <c r="S650" s="366"/>
      <c r="T650" s="366"/>
      <c r="U650" s="366"/>
      <c r="V650" s="366"/>
      <c r="W650" s="366"/>
      <c r="X650" s="367"/>
      <c r="Y650" s="366"/>
      <c r="Z650" s="367"/>
      <c r="AA650" s="366"/>
      <c r="AB650" s="367"/>
      <c r="AC650" s="366"/>
      <c r="AD650" s="367"/>
      <c r="AE650" s="368"/>
    </row>
    <row r="651" spans="1:31" s="369" customFormat="1" x14ac:dyDescent="0.25">
      <c r="A651" s="2"/>
      <c r="B651" s="2"/>
      <c r="C651" s="2"/>
      <c r="D651" s="2"/>
      <c r="E651" s="2"/>
      <c r="F651" s="2"/>
      <c r="G651" s="2"/>
      <c r="H651" s="2"/>
      <c r="I651" s="2"/>
      <c r="J651" s="629"/>
      <c r="K651" s="629"/>
      <c r="L651" s="629"/>
      <c r="M651" s="629"/>
      <c r="N651" s="629"/>
      <c r="O651" s="629"/>
      <c r="P651" s="629"/>
      <c r="Q651" s="2"/>
      <c r="R651" s="366"/>
      <c r="S651" s="366"/>
      <c r="T651" s="366"/>
      <c r="U651" s="366"/>
      <c r="V651" s="366"/>
      <c r="W651" s="366"/>
      <c r="X651" s="367"/>
      <c r="Y651" s="366"/>
      <c r="Z651" s="367"/>
      <c r="AA651" s="366"/>
      <c r="AB651" s="367"/>
      <c r="AC651" s="366"/>
      <c r="AD651" s="367"/>
      <c r="AE651" s="368"/>
    </row>
    <row r="652" spans="1:31" s="369" customFormat="1" x14ac:dyDescent="0.25">
      <c r="A652" s="2"/>
      <c r="B652" s="2"/>
      <c r="C652" s="2"/>
      <c r="D652" s="2"/>
      <c r="E652" s="2"/>
      <c r="F652" s="2"/>
      <c r="G652" s="2"/>
      <c r="H652" s="2"/>
      <c r="I652" s="2"/>
      <c r="J652" s="629"/>
      <c r="K652" s="629"/>
      <c r="L652" s="629"/>
      <c r="M652" s="629"/>
      <c r="N652" s="629"/>
      <c r="O652" s="629"/>
      <c r="P652" s="629"/>
      <c r="Q652" s="2"/>
      <c r="R652" s="366"/>
      <c r="S652" s="366"/>
      <c r="T652" s="366"/>
      <c r="U652" s="366"/>
      <c r="V652" s="366"/>
      <c r="W652" s="366"/>
      <c r="X652" s="367"/>
      <c r="Y652" s="366"/>
      <c r="Z652" s="367"/>
      <c r="AA652" s="366"/>
      <c r="AB652" s="367"/>
      <c r="AC652" s="366"/>
      <c r="AD652" s="367"/>
      <c r="AE652" s="368"/>
    </row>
    <row r="653" spans="1:31" s="369" customFormat="1" x14ac:dyDescent="0.25">
      <c r="A653" s="2"/>
      <c r="B653" s="2"/>
      <c r="C653" s="2"/>
      <c r="D653" s="2"/>
      <c r="E653" s="2"/>
      <c r="F653" s="2"/>
      <c r="G653" s="2"/>
      <c r="H653" s="2"/>
      <c r="I653" s="2"/>
      <c r="J653" s="629"/>
      <c r="K653" s="629"/>
      <c r="L653" s="629"/>
      <c r="M653" s="629"/>
      <c r="N653" s="629"/>
      <c r="O653" s="629"/>
      <c r="P653" s="629"/>
      <c r="Q653" s="2"/>
      <c r="R653" s="366"/>
      <c r="S653" s="366"/>
      <c r="T653" s="366"/>
      <c r="U653" s="366"/>
      <c r="V653" s="366"/>
      <c r="W653" s="366"/>
      <c r="X653" s="367"/>
      <c r="Y653" s="366"/>
      <c r="Z653" s="367"/>
      <c r="AA653" s="366"/>
      <c r="AB653" s="367"/>
      <c r="AC653" s="366"/>
      <c r="AD653" s="367"/>
      <c r="AE653" s="368"/>
    </row>
    <row r="654" spans="1:31" s="369" customFormat="1" x14ac:dyDescent="0.25">
      <c r="A654" s="2"/>
      <c r="B654" s="2"/>
      <c r="C654" s="2"/>
      <c r="D654" s="2"/>
      <c r="E654" s="2"/>
      <c r="F654" s="2"/>
      <c r="G654" s="2"/>
      <c r="H654" s="2"/>
      <c r="I654" s="2"/>
      <c r="J654" s="629"/>
      <c r="K654" s="629"/>
      <c r="L654" s="629"/>
      <c r="M654" s="629"/>
      <c r="N654" s="629"/>
      <c r="O654" s="629"/>
      <c r="P654" s="629"/>
      <c r="Q654" s="2"/>
      <c r="R654" s="366"/>
      <c r="S654" s="366"/>
      <c r="T654" s="366"/>
      <c r="U654" s="366"/>
      <c r="V654" s="366"/>
      <c r="W654" s="366"/>
      <c r="X654" s="367"/>
      <c r="Y654" s="366"/>
      <c r="Z654" s="367"/>
      <c r="AA654" s="366"/>
      <c r="AB654" s="367"/>
      <c r="AC654" s="366"/>
      <c r="AD654" s="367"/>
      <c r="AE654" s="368"/>
    </row>
    <row r="655" spans="1:31" s="369" customFormat="1" x14ac:dyDescent="0.25">
      <c r="A655" s="2"/>
      <c r="B655" s="2"/>
      <c r="C655" s="2"/>
      <c r="D655" s="2"/>
      <c r="E655" s="2"/>
      <c r="F655" s="2"/>
      <c r="G655" s="2"/>
      <c r="H655" s="2"/>
      <c r="I655" s="2"/>
      <c r="J655" s="629"/>
      <c r="K655" s="629"/>
      <c r="L655" s="629"/>
      <c r="M655" s="629"/>
      <c r="N655" s="629"/>
      <c r="O655" s="629"/>
      <c r="P655" s="629"/>
      <c r="Q655" s="2"/>
      <c r="R655" s="366"/>
      <c r="S655" s="366"/>
      <c r="T655" s="366"/>
      <c r="U655" s="366"/>
      <c r="V655" s="366"/>
      <c r="W655" s="366"/>
      <c r="X655" s="367"/>
      <c r="Y655" s="366"/>
      <c r="Z655" s="367"/>
      <c r="AA655" s="366"/>
      <c r="AB655" s="367"/>
      <c r="AC655" s="366"/>
      <c r="AD655" s="367"/>
      <c r="AE655" s="368"/>
    </row>
    <row r="656" spans="1:31" s="369" customFormat="1" x14ac:dyDescent="0.25">
      <c r="A656" s="2"/>
      <c r="B656" s="2"/>
      <c r="C656" s="2"/>
      <c r="D656" s="2"/>
      <c r="E656" s="2"/>
      <c r="F656" s="2"/>
      <c r="G656" s="2"/>
      <c r="H656" s="2"/>
      <c r="I656" s="2"/>
      <c r="J656" s="629"/>
      <c r="K656" s="629"/>
      <c r="L656" s="629"/>
      <c r="M656" s="629"/>
      <c r="N656" s="629"/>
      <c r="O656" s="629"/>
      <c r="P656" s="629"/>
      <c r="Q656" s="2"/>
      <c r="R656" s="366"/>
      <c r="S656" s="366"/>
      <c r="T656" s="366"/>
      <c r="U656" s="366"/>
      <c r="V656" s="366"/>
      <c r="W656" s="366"/>
      <c r="X656" s="367"/>
      <c r="Y656" s="366"/>
      <c r="Z656" s="367"/>
      <c r="AA656" s="366"/>
      <c r="AB656" s="367"/>
      <c r="AC656" s="366"/>
      <c r="AD656" s="367"/>
      <c r="AE656" s="368"/>
    </row>
    <row r="657" spans="1:31" s="369" customFormat="1" x14ac:dyDescent="0.25">
      <c r="A657" s="2"/>
      <c r="B657" s="2"/>
      <c r="C657" s="2"/>
      <c r="D657" s="2"/>
      <c r="E657" s="2"/>
      <c r="F657" s="2"/>
      <c r="G657" s="2"/>
      <c r="H657" s="2"/>
      <c r="I657" s="2"/>
      <c r="J657" s="629"/>
      <c r="K657" s="629"/>
      <c r="L657" s="629"/>
      <c r="M657" s="629"/>
      <c r="N657" s="629"/>
      <c r="O657" s="629"/>
      <c r="P657" s="629"/>
      <c r="Q657" s="2"/>
      <c r="R657" s="366"/>
      <c r="S657" s="366"/>
      <c r="T657" s="366"/>
      <c r="U657" s="366"/>
      <c r="V657" s="366"/>
      <c r="W657" s="366"/>
      <c r="X657" s="367"/>
      <c r="Y657" s="366"/>
      <c r="Z657" s="367"/>
      <c r="AA657" s="366"/>
      <c r="AB657" s="367"/>
      <c r="AC657" s="366"/>
      <c r="AD657" s="367"/>
      <c r="AE657" s="368"/>
    </row>
    <row r="658" spans="1:31" s="369" customFormat="1" x14ac:dyDescent="0.25">
      <c r="A658" s="2"/>
      <c r="B658" s="2"/>
      <c r="C658" s="2"/>
      <c r="D658" s="2"/>
      <c r="E658" s="2"/>
      <c r="F658" s="2"/>
      <c r="G658" s="2"/>
      <c r="H658" s="2"/>
      <c r="I658" s="2"/>
      <c r="J658" s="629"/>
      <c r="K658" s="629"/>
      <c r="L658" s="629"/>
      <c r="M658" s="629"/>
      <c r="N658" s="629"/>
      <c r="O658" s="629"/>
      <c r="P658" s="629"/>
      <c r="Q658" s="2"/>
      <c r="R658" s="366"/>
      <c r="S658" s="366"/>
      <c r="T658" s="366"/>
      <c r="U658" s="366"/>
      <c r="V658" s="366"/>
      <c r="W658" s="366"/>
      <c r="X658" s="367"/>
      <c r="Y658" s="366"/>
      <c r="Z658" s="367"/>
      <c r="AA658" s="366"/>
      <c r="AB658" s="367"/>
      <c r="AC658" s="366"/>
      <c r="AD658" s="367"/>
      <c r="AE658" s="368"/>
    </row>
    <row r="659" spans="1:31" s="369" customFormat="1" x14ac:dyDescent="0.25">
      <c r="A659" s="2"/>
      <c r="B659" s="2"/>
      <c r="C659" s="2"/>
      <c r="D659" s="2"/>
      <c r="E659" s="2"/>
      <c r="F659" s="2"/>
      <c r="G659" s="2"/>
      <c r="H659" s="2"/>
      <c r="I659" s="2"/>
      <c r="J659" s="629"/>
      <c r="K659" s="629"/>
      <c r="L659" s="629"/>
      <c r="M659" s="629"/>
      <c r="N659" s="629"/>
      <c r="O659" s="629"/>
      <c r="P659" s="629"/>
      <c r="Q659" s="2"/>
      <c r="R659" s="366"/>
      <c r="S659" s="366"/>
      <c r="T659" s="366"/>
      <c r="U659" s="366"/>
      <c r="V659" s="366"/>
      <c r="W659" s="366"/>
      <c r="X659" s="367"/>
      <c r="Y659" s="366"/>
      <c r="Z659" s="367"/>
      <c r="AA659" s="366"/>
      <c r="AB659" s="367"/>
      <c r="AC659" s="366"/>
      <c r="AD659" s="367"/>
      <c r="AE659" s="368"/>
    </row>
    <row r="660" spans="1:31" s="369" customFormat="1" x14ac:dyDescent="0.25">
      <c r="A660" s="2"/>
      <c r="B660" s="2"/>
      <c r="C660" s="2"/>
      <c r="D660" s="2"/>
      <c r="E660" s="2"/>
      <c r="F660" s="2"/>
      <c r="G660" s="2"/>
      <c r="H660" s="2"/>
      <c r="I660" s="2"/>
      <c r="J660" s="629"/>
      <c r="K660" s="629"/>
      <c r="L660" s="629"/>
      <c r="M660" s="629"/>
      <c r="N660" s="629"/>
      <c r="O660" s="629"/>
      <c r="P660" s="629"/>
      <c r="Q660" s="2"/>
      <c r="R660" s="366"/>
      <c r="S660" s="366"/>
      <c r="T660" s="366"/>
      <c r="U660" s="366"/>
      <c r="V660" s="366"/>
      <c r="W660" s="366"/>
      <c r="X660" s="367"/>
      <c r="Y660" s="366"/>
      <c r="Z660" s="367"/>
      <c r="AA660" s="366"/>
      <c r="AB660" s="367"/>
      <c r="AC660" s="366"/>
      <c r="AD660" s="367"/>
      <c r="AE660" s="368"/>
    </row>
    <row r="661" spans="1:31" s="369" customFormat="1" x14ac:dyDescent="0.25">
      <c r="A661" s="2"/>
      <c r="B661" s="2"/>
      <c r="C661" s="2"/>
      <c r="D661" s="2"/>
      <c r="E661" s="2"/>
      <c r="F661" s="2"/>
      <c r="G661" s="2"/>
      <c r="H661" s="2"/>
      <c r="I661" s="2"/>
      <c r="J661" s="629"/>
      <c r="K661" s="629"/>
      <c r="L661" s="629"/>
      <c r="M661" s="629"/>
      <c r="N661" s="629"/>
      <c r="O661" s="629"/>
      <c r="P661" s="629"/>
      <c r="Q661" s="2"/>
      <c r="R661" s="366"/>
      <c r="S661" s="366"/>
      <c r="T661" s="366"/>
      <c r="U661" s="366"/>
      <c r="V661" s="366"/>
      <c r="W661" s="366"/>
      <c r="X661" s="367"/>
      <c r="Y661" s="366"/>
      <c r="Z661" s="367"/>
      <c r="AA661" s="366"/>
      <c r="AB661" s="367"/>
      <c r="AC661" s="366"/>
      <c r="AD661" s="367"/>
      <c r="AE661" s="368"/>
    </row>
    <row r="662" spans="1:31" s="369" customFormat="1" x14ac:dyDescent="0.25">
      <c r="A662" s="2"/>
      <c r="B662" s="2"/>
      <c r="C662" s="2"/>
      <c r="D662" s="2"/>
      <c r="E662" s="2"/>
      <c r="F662" s="2"/>
      <c r="G662" s="2"/>
      <c r="H662" s="2"/>
      <c r="I662" s="2"/>
      <c r="J662" s="629"/>
      <c r="K662" s="629"/>
      <c r="L662" s="629"/>
      <c r="M662" s="629"/>
      <c r="N662" s="629"/>
      <c r="O662" s="629"/>
      <c r="P662" s="629"/>
      <c r="Q662" s="2"/>
      <c r="R662" s="366"/>
      <c r="S662" s="366"/>
      <c r="T662" s="366"/>
      <c r="U662" s="366"/>
      <c r="V662" s="366"/>
      <c r="W662" s="366"/>
      <c r="X662" s="367"/>
      <c r="Y662" s="366"/>
      <c r="Z662" s="367"/>
      <c r="AA662" s="366"/>
      <c r="AB662" s="367"/>
      <c r="AC662" s="366"/>
      <c r="AD662" s="367"/>
      <c r="AE662" s="368"/>
    </row>
    <row r="663" spans="1:31" s="369" customFormat="1" x14ac:dyDescent="0.25">
      <c r="A663" s="2"/>
      <c r="B663" s="2"/>
      <c r="C663" s="2"/>
      <c r="D663" s="2"/>
      <c r="E663" s="2"/>
      <c r="F663" s="2"/>
      <c r="G663" s="2"/>
      <c r="H663" s="2"/>
      <c r="I663" s="2"/>
      <c r="J663" s="629"/>
      <c r="K663" s="629"/>
      <c r="L663" s="629"/>
      <c r="M663" s="629"/>
      <c r="N663" s="629"/>
      <c r="O663" s="629"/>
      <c r="P663" s="629"/>
      <c r="Q663" s="2"/>
      <c r="R663" s="366"/>
      <c r="S663" s="366"/>
      <c r="T663" s="366"/>
      <c r="U663" s="366"/>
      <c r="V663" s="366"/>
      <c r="W663" s="366"/>
      <c r="X663" s="367"/>
      <c r="Y663" s="366"/>
      <c r="Z663" s="367"/>
      <c r="AA663" s="366"/>
      <c r="AB663" s="367"/>
      <c r="AC663" s="366"/>
      <c r="AD663" s="367"/>
      <c r="AE663" s="368"/>
    </row>
    <row r="664" spans="1:31" s="369" customFormat="1" x14ac:dyDescent="0.25">
      <c r="A664" s="2"/>
      <c r="B664" s="2"/>
      <c r="C664" s="2"/>
      <c r="D664" s="2"/>
      <c r="E664" s="2"/>
      <c r="F664" s="2"/>
      <c r="G664" s="2"/>
      <c r="H664" s="2"/>
      <c r="I664" s="2"/>
      <c r="J664" s="629"/>
      <c r="K664" s="629"/>
      <c r="L664" s="629"/>
      <c r="M664" s="629"/>
      <c r="N664" s="629"/>
      <c r="O664" s="629"/>
      <c r="P664" s="629"/>
      <c r="Q664" s="2"/>
      <c r="R664" s="366"/>
      <c r="S664" s="366"/>
      <c r="T664" s="366"/>
      <c r="U664" s="366"/>
      <c r="V664" s="366"/>
      <c r="W664" s="366"/>
      <c r="X664" s="367"/>
      <c r="Y664" s="366"/>
      <c r="Z664" s="367"/>
      <c r="AA664" s="366"/>
      <c r="AB664" s="367"/>
      <c r="AC664" s="366"/>
      <c r="AD664" s="367"/>
      <c r="AE664" s="368"/>
    </row>
    <row r="665" spans="1:31" s="369" customFormat="1" x14ac:dyDescent="0.25">
      <c r="A665" s="2"/>
      <c r="B665" s="2"/>
      <c r="C665" s="2"/>
      <c r="D665" s="2"/>
      <c r="E665" s="2"/>
      <c r="F665" s="2"/>
      <c r="G665" s="2"/>
      <c r="H665" s="2"/>
      <c r="I665" s="2"/>
      <c r="J665" s="629"/>
      <c r="K665" s="629"/>
      <c r="L665" s="629"/>
      <c r="M665" s="629"/>
      <c r="N665" s="629"/>
      <c r="O665" s="629"/>
      <c r="P665" s="629"/>
      <c r="Q665" s="2"/>
      <c r="R665" s="366"/>
      <c r="S665" s="366"/>
      <c r="T665" s="366"/>
      <c r="U665" s="366"/>
      <c r="V665" s="366"/>
      <c r="W665" s="366"/>
      <c r="X665" s="367"/>
      <c r="Y665" s="366"/>
      <c r="Z665" s="367"/>
      <c r="AA665" s="366"/>
      <c r="AB665" s="367"/>
      <c r="AC665" s="366"/>
      <c r="AD665" s="367"/>
      <c r="AE665" s="368"/>
    </row>
    <row r="666" spans="1:31" s="369" customFormat="1" x14ac:dyDescent="0.25">
      <c r="A666" s="2"/>
      <c r="B666" s="2"/>
      <c r="C666" s="2"/>
      <c r="D666" s="2"/>
      <c r="E666" s="2"/>
      <c r="F666" s="2"/>
      <c r="G666" s="2"/>
      <c r="H666" s="2"/>
      <c r="I666" s="2"/>
      <c r="J666" s="629"/>
      <c r="K666" s="629"/>
      <c r="L666" s="629"/>
      <c r="M666" s="629"/>
      <c r="N666" s="629"/>
      <c r="O666" s="629"/>
      <c r="P666" s="629"/>
      <c r="Q666" s="2"/>
      <c r="R666" s="366"/>
      <c r="S666" s="366"/>
      <c r="T666" s="366"/>
      <c r="U666" s="366"/>
      <c r="V666" s="366"/>
      <c r="W666" s="366"/>
      <c r="X666" s="367"/>
      <c r="Y666" s="366"/>
      <c r="Z666" s="367"/>
      <c r="AA666" s="366"/>
      <c r="AB666" s="367"/>
      <c r="AC666" s="366"/>
      <c r="AD666" s="367"/>
      <c r="AE666" s="368"/>
    </row>
    <row r="667" spans="1:31" s="369" customFormat="1" x14ac:dyDescent="0.25">
      <c r="A667" s="2"/>
      <c r="B667" s="2"/>
      <c r="C667" s="2"/>
      <c r="D667" s="2"/>
      <c r="E667" s="2"/>
      <c r="F667" s="2"/>
      <c r="G667" s="2"/>
      <c r="H667" s="2"/>
      <c r="I667" s="2"/>
      <c r="J667" s="629"/>
      <c r="K667" s="629"/>
      <c r="L667" s="629"/>
      <c r="M667" s="629"/>
      <c r="N667" s="629"/>
      <c r="O667" s="629"/>
      <c r="P667" s="629"/>
      <c r="Q667" s="2"/>
      <c r="R667" s="366"/>
      <c r="S667" s="366"/>
      <c r="T667" s="366"/>
      <c r="U667" s="366"/>
      <c r="V667" s="366"/>
      <c r="W667" s="366"/>
      <c r="X667" s="367"/>
      <c r="Y667" s="366"/>
      <c r="Z667" s="367"/>
      <c r="AA667" s="366"/>
      <c r="AB667" s="367"/>
      <c r="AC667" s="366"/>
      <c r="AD667" s="367"/>
      <c r="AE667" s="368"/>
    </row>
    <row r="668" spans="1:31" s="369" customFormat="1" x14ac:dyDescent="0.25">
      <c r="A668" s="2"/>
      <c r="B668" s="2"/>
      <c r="C668" s="2"/>
      <c r="D668" s="2"/>
      <c r="E668" s="2"/>
      <c r="F668" s="2"/>
      <c r="G668" s="2"/>
      <c r="H668" s="2"/>
      <c r="I668" s="2"/>
      <c r="J668" s="629"/>
      <c r="K668" s="629"/>
      <c r="L668" s="629"/>
      <c r="M668" s="629"/>
      <c r="N668" s="629"/>
      <c r="O668" s="629"/>
      <c r="P668" s="629"/>
      <c r="Q668" s="2"/>
      <c r="R668" s="366"/>
      <c r="S668" s="366"/>
      <c r="T668" s="366"/>
      <c r="U668" s="366"/>
      <c r="V668" s="366"/>
      <c r="W668" s="366"/>
      <c r="X668" s="367"/>
      <c r="Y668" s="366"/>
      <c r="Z668" s="367"/>
      <c r="AA668" s="366"/>
      <c r="AB668" s="367"/>
      <c r="AC668" s="366"/>
      <c r="AD668" s="367"/>
      <c r="AE668" s="368"/>
    </row>
    <row r="669" spans="1:31" s="369" customFormat="1" x14ac:dyDescent="0.25">
      <c r="A669" s="2"/>
      <c r="B669" s="2"/>
      <c r="C669" s="2"/>
      <c r="D669" s="2"/>
      <c r="E669" s="2"/>
      <c r="F669" s="2"/>
      <c r="G669" s="2"/>
      <c r="H669" s="2"/>
      <c r="I669" s="2"/>
      <c r="J669" s="629"/>
      <c r="K669" s="629"/>
      <c r="L669" s="629"/>
      <c r="M669" s="629"/>
      <c r="N669" s="629"/>
      <c r="O669" s="629"/>
      <c r="P669" s="629"/>
      <c r="Q669" s="2"/>
      <c r="R669" s="366"/>
      <c r="S669" s="366"/>
      <c r="T669" s="366"/>
      <c r="U669" s="366"/>
      <c r="V669" s="366"/>
      <c r="W669" s="366"/>
      <c r="X669" s="367"/>
      <c r="Y669" s="366"/>
      <c r="Z669" s="367"/>
      <c r="AA669" s="366"/>
      <c r="AB669" s="367"/>
      <c r="AC669" s="366"/>
      <c r="AD669" s="367"/>
      <c r="AE669" s="368"/>
    </row>
    <row r="670" spans="1:31" s="369" customFormat="1" x14ac:dyDescent="0.25">
      <c r="A670" s="2"/>
      <c r="B670" s="2"/>
      <c r="C670" s="2"/>
      <c r="D670" s="2"/>
      <c r="E670" s="2"/>
      <c r="F670" s="2"/>
      <c r="G670" s="2"/>
      <c r="H670" s="2"/>
      <c r="I670" s="2"/>
      <c r="J670" s="629"/>
      <c r="K670" s="629"/>
      <c r="L670" s="629"/>
      <c r="M670" s="629"/>
      <c r="N670" s="629"/>
      <c r="O670" s="629"/>
      <c r="P670" s="629"/>
      <c r="Q670" s="2"/>
      <c r="R670" s="366"/>
      <c r="S670" s="366"/>
      <c r="T670" s="366"/>
      <c r="U670" s="366"/>
      <c r="V670" s="366"/>
      <c r="W670" s="366"/>
      <c r="X670" s="367"/>
      <c r="Y670" s="366"/>
      <c r="Z670" s="367"/>
      <c r="AA670" s="366"/>
      <c r="AB670" s="367"/>
      <c r="AC670" s="366"/>
      <c r="AD670" s="367"/>
      <c r="AE670" s="368"/>
    </row>
    <row r="671" spans="1:31" s="369" customFormat="1" x14ac:dyDescent="0.25">
      <c r="A671" s="2"/>
      <c r="B671" s="2"/>
      <c r="C671" s="2"/>
      <c r="D671" s="2"/>
      <c r="E671" s="2"/>
      <c r="F671" s="2"/>
      <c r="G671" s="2"/>
      <c r="H671" s="2"/>
      <c r="I671" s="2"/>
      <c r="J671" s="629"/>
      <c r="K671" s="629"/>
      <c r="L671" s="629"/>
      <c r="M671" s="629"/>
      <c r="N671" s="629"/>
      <c r="O671" s="629"/>
      <c r="P671" s="629"/>
      <c r="Q671" s="2"/>
      <c r="R671" s="366"/>
      <c r="S671" s="366"/>
      <c r="T671" s="366"/>
      <c r="U671" s="366"/>
      <c r="V671" s="366"/>
      <c r="W671" s="366"/>
      <c r="X671" s="367"/>
      <c r="Y671" s="366"/>
      <c r="Z671" s="367"/>
      <c r="AA671" s="366"/>
      <c r="AB671" s="367"/>
      <c r="AC671" s="366"/>
      <c r="AD671" s="367"/>
      <c r="AE671" s="368"/>
    </row>
    <row r="672" spans="1:31" s="369" customFormat="1" x14ac:dyDescent="0.25">
      <c r="A672" s="2"/>
      <c r="B672" s="2"/>
      <c r="C672" s="2"/>
      <c r="D672" s="2"/>
      <c r="E672" s="2"/>
      <c r="F672" s="2"/>
      <c r="G672" s="2"/>
      <c r="H672" s="2"/>
      <c r="I672" s="2"/>
      <c r="J672" s="629"/>
      <c r="K672" s="629"/>
      <c r="L672" s="629"/>
      <c r="M672" s="629"/>
      <c r="N672" s="629"/>
      <c r="O672" s="629"/>
      <c r="P672" s="629"/>
      <c r="Q672" s="2"/>
      <c r="R672" s="366"/>
      <c r="S672" s="366"/>
      <c r="T672" s="366"/>
      <c r="U672" s="366"/>
      <c r="V672" s="366"/>
      <c r="W672" s="366"/>
      <c r="X672" s="367"/>
      <c r="Y672" s="366"/>
      <c r="Z672" s="367"/>
      <c r="AA672" s="366"/>
      <c r="AB672" s="367"/>
      <c r="AC672" s="366"/>
      <c r="AD672" s="367"/>
      <c r="AE672" s="368"/>
    </row>
    <row r="673" spans="1:31" s="369" customFormat="1" x14ac:dyDescent="0.25">
      <c r="A673" s="2"/>
      <c r="B673" s="2"/>
      <c r="C673" s="2"/>
      <c r="D673" s="2"/>
      <c r="E673" s="2"/>
      <c r="F673" s="2"/>
      <c r="G673" s="2"/>
      <c r="H673" s="2"/>
      <c r="I673" s="2"/>
      <c r="J673" s="629"/>
      <c r="K673" s="629"/>
      <c r="L673" s="629"/>
      <c r="M673" s="629"/>
      <c r="N673" s="629"/>
      <c r="O673" s="629"/>
      <c r="P673" s="629"/>
      <c r="Q673" s="2"/>
      <c r="R673" s="366"/>
      <c r="S673" s="366"/>
      <c r="T673" s="366"/>
      <c r="U673" s="366"/>
      <c r="V673" s="366"/>
      <c r="W673" s="366"/>
      <c r="X673" s="367"/>
      <c r="Y673" s="366"/>
      <c r="Z673" s="367"/>
      <c r="AA673" s="366"/>
      <c r="AB673" s="367"/>
      <c r="AC673" s="366"/>
      <c r="AD673" s="367"/>
      <c r="AE673" s="368"/>
    </row>
    <row r="674" spans="1:31" s="369" customFormat="1" x14ac:dyDescent="0.25">
      <c r="A674" s="2"/>
      <c r="B674" s="2"/>
      <c r="C674" s="2"/>
      <c r="D674" s="2"/>
      <c r="E674" s="2"/>
      <c r="F674" s="2"/>
      <c r="G674" s="2"/>
      <c r="H674" s="2"/>
      <c r="I674" s="2"/>
      <c r="J674" s="629"/>
      <c r="K674" s="629"/>
      <c r="L674" s="629"/>
      <c r="M674" s="629"/>
      <c r="N674" s="629"/>
      <c r="O674" s="629"/>
      <c r="P674" s="629"/>
      <c r="Q674" s="2"/>
      <c r="R674" s="366"/>
      <c r="S674" s="366"/>
      <c r="T674" s="366"/>
      <c r="U674" s="366"/>
      <c r="V674" s="366"/>
      <c r="W674" s="366"/>
      <c r="X674" s="367"/>
      <c r="Y674" s="366"/>
      <c r="Z674" s="367"/>
      <c r="AA674" s="366"/>
      <c r="AB674" s="367"/>
      <c r="AC674" s="366"/>
      <c r="AD674" s="367"/>
      <c r="AE674" s="368"/>
    </row>
    <row r="675" spans="1:31" s="369" customFormat="1" x14ac:dyDescent="0.25">
      <c r="A675" s="2"/>
      <c r="B675" s="2"/>
      <c r="C675" s="2"/>
      <c r="D675" s="2"/>
      <c r="E675" s="2"/>
      <c r="F675" s="2"/>
      <c r="G675" s="2"/>
      <c r="H675" s="2"/>
      <c r="I675" s="2"/>
      <c r="J675" s="629"/>
      <c r="K675" s="629"/>
      <c r="L675" s="629"/>
      <c r="M675" s="629"/>
      <c r="N675" s="629"/>
      <c r="O675" s="629"/>
      <c r="P675" s="629"/>
      <c r="Q675" s="2"/>
      <c r="R675" s="366"/>
      <c r="S675" s="366"/>
      <c r="T675" s="366"/>
      <c r="U675" s="366"/>
      <c r="V675" s="366"/>
      <c r="W675" s="366"/>
      <c r="X675" s="367"/>
      <c r="Y675" s="366"/>
      <c r="Z675" s="367"/>
      <c r="AA675" s="366"/>
      <c r="AB675" s="367"/>
      <c r="AC675" s="366"/>
      <c r="AD675" s="367"/>
      <c r="AE675" s="368"/>
    </row>
    <row r="676" spans="1:31" s="369" customFormat="1" x14ac:dyDescent="0.25">
      <c r="A676" s="2"/>
      <c r="B676" s="2"/>
      <c r="C676" s="2"/>
      <c r="D676" s="2"/>
      <c r="E676" s="2"/>
      <c r="F676" s="2"/>
      <c r="G676" s="2"/>
      <c r="H676" s="2"/>
      <c r="I676" s="2"/>
      <c r="J676" s="629"/>
      <c r="K676" s="629"/>
      <c r="L676" s="629"/>
      <c r="M676" s="629"/>
      <c r="N676" s="629"/>
      <c r="O676" s="629"/>
      <c r="P676" s="629"/>
      <c r="Q676" s="2"/>
      <c r="R676" s="366"/>
      <c r="S676" s="366"/>
      <c r="T676" s="366"/>
      <c r="U676" s="366"/>
      <c r="V676" s="366"/>
      <c r="W676" s="366"/>
      <c r="X676" s="367"/>
      <c r="Y676" s="366"/>
      <c r="Z676" s="367"/>
      <c r="AA676" s="366"/>
      <c r="AB676" s="367"/>
      <c r="AC676" s="366"/>
      <c r="AD676" s="367"/>
      <c r="AE676" s="368"/>
    </row>
    <row r="677" spans="1:31" s="369" customFormat="1" x14ac:dyDescent="0.25">
      <c r="A677" s="2"/>
      <c r="B677" s="2"/>
      <c r="C677" s="2"/>
      <c r="D677" s="2"/>
      <c r="E677" s="2"/>
      <c r="F677" s="2"/>
      <c r="G677" s="2"/>
      <c r="H677" s="2"/>
      <c r="I677" s="2"/>
      <c r="J677" s="629"/>
      <c r="K677" s="629"/>
      <c r="L677" s="629"/>
      <c r="M677" s="629"/>
      <c r="N677" s="629"/>
      <c r="O677" s="629"/>
      <c r="P677" s="629"/>
      <c r="Q677" s="2"/>
      <c r="R677" s="366"/>
      <c r="S677" s="366"/>
      <c r="T677" s="366"/>
      <c r="U677" s="366"/>
      <c r="V677" s="366"/>
      <c r="W677" s="366"/>
      <c r="X677" s="367"/>
      <c r="Y677" s="366"/>
      <c r="Z677" s="367"/>
      <c r="AA677" s="366"/>
      <c r="AB677" s="367"/>
      <c r="AC677" s="366"/>
      <c r="AD677" s="367"/>
      <c r="AE677" s="368"/>
    </row>
  </sheetData>
  <mergeCells count="8">
    <mergeCell ref="A1:AP1"/>
    <mergeCell ref="J2:P2"/>
    <mergeCell ref="R2:S2"/>
    <mergeCell ref="T2:U2"/>
    <mergeCell ref="W2:X2"/>
    <mergeCell ref="Y2:Z2"/>
    <mergeCell ref="AA2:AB2"/>
    <mergeCell ref="AC2:AD2"/>
  </mergeCells>
  <conditionalFormatting sqref="V106:V112 V4:V104">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GENERAL 2015-2025</vt:lpstr>
      <vt:lpstr>Plan Decenal</vt:lpstr>
      <vt:lpstr>GRAFICA 2</vt:lpstr>
      <vt:lpstr>2015</vt:lpstr>
      <vt:lpstr>2016</vt:lpstr>
      <vt:lpstr>2017</vt:lpstr>
      <vt:lpstr>2018</vt:lpstr>
      <vt:lpstr>2019</vt:lpstr>
      <vt:lpstr>2020</vt:lpstr>
      <vt:lpstr>2021</vt:lpstr>
      <vt:lpstr>2022</vt:lpstr>
      <vt:lpstr>2023</vt:lpstr>
      <vt:lpstr>'GENERAL 2015-2025'!Área_de_impresión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lenovo</cp:lastModifiedBy>
  <cp:lastPrinted>2018-05-10T21:54:50Z</cp:lastPrinted>
  <dcterms:created xsi:type="dcterms:W3CDTF">2018-04-02T15:00:12Z</dcterms:created>
  <dcterms:modified xsi:type="dcterms:W3CDTF">2025-07-02T14:41:50Z</dcterms:modified>
</cp:coreProperties>
</file>