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lumis\OneDrive\Desktop\SEGUIMIENTO I DEL 2025\"/>
    </mc:Choice>
  </mc:AlternateContent>
  <xr:revisionPtr revIDLastSave="0" documentId="13_ncr:1_{096BD114-552B-4D28-80E9-95A0A7F4BA5A}" xr6:coauthVersionLast="47" xr6:coauthVersionMax="47" xr10:uidLastSave="{00000000-0000-0000-0000-000000000000}"/>
  <bookViews>
    <workbookView xWindow="-120" yWindow="-120" windowWidth="20730" windowHeight="11040" xr2:uid="{00000000-000D-0000-FFFF-FFFF00000000}"/>
  </bookViews>
  <sheets>
    <sheet name="SEGUIMIENTO" sheetId="2" r:id="rId1"/>
    <sheet name="SEGUIMIENTO (2)" sheetId="5" state="hidden" r:id="rId2"/>
  </sheets>
  <definedNames>
    <definedName name="_xlnm._FilterDatabase" localSheetId="0" hidden="1">SEGUIMIENTO!$A$3:$BLT$3</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S31" i="2" l="1"/>
  <c r="BT31" i="2" s="1"/>
  <c r="BM31" i="2"/>
  <c r="BM23" i="2"/>
  <c r="BP34" i="2" l="1"/>
  <c r="BM34" i="2"/>
  <c r="BM33" i="2"/>
  <c r="BM32" i="2"/>
  <c r="BM30" i="2"/>
  <c r="BM28" i="2"/>
  <c r="BM27" i="2"/>
  <c r="BM26" i="2"/>
  <c r="BM25" i="2"/>
  <c r="BM24" i="2"/>
  <c r="BM22" i="2"/>
  <c r="BM21" i="2"/>
  <c r="BM20" i="2"/>
  <c r="BM19" i="2"/>
  <c r="BM18" i="2"/>
  <c r="BM17" i="2"/>
  <c r="BM16" i="2"/>
  <c r="BM15" i="2"/>
  <c r="BM13" i="2"/>
  <c r="BM11" i="2"/>
  <c r="BM10" i="2"/>
  <c r="BM9" i="2"/>
  <c r="BM8" i="2"/>
  <c r="BM7" i="2"/>
  <c r="BM4" i="2"/>
  <c r="BT20" i="2"/>
  <c r="BT6" i="2"/>
  <c r="BT12" i="2"/>
  <c r="BI34" i="2"/>
  <c r="BF34" i="2"/>
  <c r="BF33" i="2"/>
  <c r="BF32" i="2"/>
  <c r="BF31" i="2"/>
  <c r="BF30" i="2"/>
  <c r="BF28" i="2"/>
  <c r="BI27" i="2"/>
  <c r="BF27" i="2"/>
  <c r="BI26" i="2"/>
  <c r="BF26" i="2"/>
  <c r="BI25" i="2"/>
  <c r="BF25" i="2"/>
  <c r="BF24" i="2"/>
  <c r="BF22" i="2"/>
  <c r="BF21" i="2"/>
  <c r="BF20" i="2"/>
  <c r="BF19" i="2"/>
  <c r="BF18" i="2"/>
  <c r="BF17" i="2"/>
  <c r="BF16" i="2"/>
  <c r="BF15" i="2"/>
  <c r="BF14" i="2"/>
  <c r="BF13" i="2"/>
  <c r="BF11" i="2"/>
  <c r="BF10" i="2"/>
  <c r="BF9" i="2"/>
  <c r="BF8" i="2"/>
  <c r="BF7" i="2"/>
  <c r="BF4" i="2"/>
  <c r="BT34" i="2" l="1"/>
  <c r="BT33" i="2"/>
  <c r="BT32" i="2"/>
  <c r="BT30" i="2"/>
  <c r="BT27" i="2"/>
  <c r="BT25" i="2"/>
  <c r="BT23" i="2"/>
  <c r="BT22" i="2"/>
  <c r="BT21" i="2"/>
  <c r="BT18" i="2"/>
  <c r="BT17" i="2"/>
  <c r="BT15" i="2"/>
  <c r="BT13" i="2"/>
  <c r="BT9" i="2"/>
  <c r="BT4" i="2"/>
  <c r="AO34" i="2" l="1"/>
  <c r="AO33" i="2"/>
  <c r="AO32" i="2"/>
  <c r="AO31" i="2"/>
  <c r="AO30" i="2"/>
  <c r="AO28" i="2"/>
  <c r="AO27" i="2"/>
  <c r="AO26" i="2"/>
  <c r="AO25" i="2"/>
  <c r="AO24" i="2"/>
  <c r="AO23" i="2"/>
  <c r="AO22" i="2"/>
  <c r="AO21" i="2"/>
  <c r="AO20" i="2"/>
  <c r="AO19" i="2"/>
  <c r="AO18" i="2"/>
  <c r="AO17" i="2"/>
  <c r="AO16" i="2"/>
  <c r="AO15" i="2"/>
  <c r="AO14" i="2"/>
  <c r="AO13" i="2"/>
  <c r="AO12" i="2"/>
  <c r="AO11" i="2"/>
  <c r="AO10" i="2"/>
  <c r="AO9" i="2"/>
  <c r="AQ8" i="2"/>
  <c r="AR8" i="2" s="1"/>
  <c r="AO8" i="2"/>
  <c r="AO7" i="2"/>
  <c r="AO6" i="2"/>
  <c r="AR5" i="2"/>
  <c r="AO4" i="2"/>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Laura</author>
  </authors>
  <commentList>
    <comment ref="BS18" authorId="0" shapeId="0" xr:uid="{1A41BC2B-2677-4927-8160-45630B8C3F80}">
      <text>
        <r>
          <rPr>
            <b/>
            <sz val="9"/>
            <color indexed="81"/>
            <rFont val="Tahoma"/>
            <family val="2"/>
          </rPr>
          <t>acer:</t>
        </r>
        <r>
          <rPr>
            <sz val="9"/>
            <color indexed="81"/>
            <rFont val="Tahoma"/>
            <family val="2"/>
          </rPr>
          <t xml:space="preserve">
ajustar</t>
        </r>
      </text>
    </comment>
    <comment ref="AN23" authorId="1" shapeId="0" xr:uid="{00000000-0006-0000-0000-000001000000}">
      <text>
        <r>
          <rPr>
            <b/>
            <sz val="9"/>
            <color indexed="81"/>
            <rFont val="Tahoma"/>
            <family val="2"/>
          </rPr>
          <t>Laura:</t>
        </r>
        <r>
          <rPr>
            <sz val="9"/>
            <color indexed="81"/>
            <rFont val="Tahoma"/>
            <family val="2"/>
          </rPr>
          <t xml:space="preserve">
coordinar con los actores involucrados el cumplimiento del indicado</t>
        </r>
      </text>
    </comment>
    <comment ref="AR25" authorId="1" shapeId="0" xr:uid="{00000000-0006-0000-0000-000002000000}">
      <text>
        <r>
          <rPr>
            <b/>
            <sz val="14"/>
            <color indexed="81"/>
            <rFont val="Tahoma"/>
            <family val="2"/>
          </rPr>
          <t>Laura:</t>
        </r>
        <r>
          <rPr>
            <sz val="14"/>
            <color indexed="81"/>
            <rFont val="Tahoma"/>
            <family val="2"/>
          </rPr>
          <t xml:space="preserve">
ajustar el % de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<sst xmlns="http://schemas.openxmlformats.org/spreadsheetml/2006/main" count="1141" uniqueCount="508">
  <si>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</si>
  <si>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</si>
  <si>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</si>
  <si>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</si>
  <si>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</si>
  <si>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</si>
  <si>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</si>
  <si>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</si>
  <si>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</si>
  <si>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</si>
  <si>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</si>
  <si>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</si>
  <si>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</si>
  <si>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</si>
  <si>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</si>
  <si>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</si>
  <si>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</si>
  <si>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</si>
  <si>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</si>
  <si>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</si>
  <si>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</si>
  <si>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</si>
  <si>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</si>
  <si>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</si>
  <si>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</si>
  <si>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</si>
  <si>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</si>
  <si>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</si>
  <si>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</si>
  <si>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</si>
  <si>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</si>
  <si>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</si>
  <si>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</si>
  <si>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</si>
  <si>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</si>
  <si>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</si>
  <si>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</si>
  <si>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</si>
  <si>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</si>
  <si>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</si>
  <si>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</si>
  <si>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</si>
  <si>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</si>
  <si>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</si>
  <si>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</si>
  <si>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</si>
  <si>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</si>
  <si>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</si>
  <si>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</si>
  <si>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</si>
  <si>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</si>
  <si>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</si>
  <si>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</si>
  <si>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</si>
  <si>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</si>
  <si>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</si>
  <si>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</si>
  <si>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</si>
  <si>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</si>
  <si>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</si>
  <si>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</si>
  <si>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</si>
  <si>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</si>
  <si>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</si>
  <si>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</si>
  <si>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</si>
  <si>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</si>
  <si>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</si>
  <si>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</si>
  <si>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</si>
  <si>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</si>
  <si>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</si>
  <si>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</si>
  <si>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</si>
  <si>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</si>
  <si>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</si>
  <si>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</si>
  <si>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</si>
  <si>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</si>
  <si>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</si>
  <si>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</si>
  <si>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</si>
  <si>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</si>
  <si>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</si>
  <si>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</si>
  <si>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</si>
  <si>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</si>
  <si>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</si>
  <si>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</si>
  <si>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</si>
  <si>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</si>
  <si>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</si>
  <si>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</si>
  <si>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</si>
  <si>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</si>
  <si>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</si>
  <si>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</si>
  <si>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</si>
  <si>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</si>
  <si>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</si>
  <si>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</si>
  <si>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</si>
  <si>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</si>
  <si>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</si>
  <si>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</si>
  <si>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</si>
  <si>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</si>
  <si>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</si>
  <si>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</si>
  <si>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</si>
  <si>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</si>
  <si>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</si>
  <si>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</si>
  <si>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</si>
  <si>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</si>
  <si>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</si>
  <si>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</si>
  <si>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</si>
  <si>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</si>
  <si>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</si>
  <si>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</si>
  <si>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</si>
  <si>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</si>
  <si>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</si>
  <si>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</si>
  <si>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</si>
  <si>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</si>
  <si>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</si>
  <si>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</si>
  <si>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</si>
  <si>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</si>
  <si>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</si>
  <si>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</si>
  <si>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</si>
  <si>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</si>
  <si>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</si>
  <si>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</si>
  <si>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</si>
  <si>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</si>
  <si>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</si>
  <si>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</si>
  <si>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</si>
  <si>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</si>
  <si>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</si>
  <si>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</si>
  <si>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</si>
  <si>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</si>
  <si>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</si>
  <si>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</si>
  <si>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</si>
  <si>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</si>
  <si>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</si>
  <si>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</si>
  <si>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</si>
  <si>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</si>
  <si>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</si>
  <si>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</si>
  <si>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</si>
  <si>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</si>
  <si>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</si>
  <si>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</si>
  <si>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</si>
  <si>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</si>
  <si>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</si>
  <si>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</si>
  <si>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</si>
  <si>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</si>
  <si>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</si>
  <si>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</si>
  <si>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</si>
  <si>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</si>
  <si>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</si>
  <si>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</si>
  <si>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</si>
  <si>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</si>
  <si>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</si>
  <si>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</si>
  <si>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</si>
  <si>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</si>
  <si>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</si>
  <si>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</si>
  <si>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</si>
  <si>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</si>
  <si>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</si>
  <si>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</si>
  <si>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</si>
  <si>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</si>
  <si>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</si>
  <si>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</si>
  <si>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</si>
  <si>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</si>
  <si>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</si>
  <si>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</si>
  <si>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</si>
  <si>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</si>
  <si>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</si>
  <si>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</si>
  <si>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</si>
  <si>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</si>
  <si>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</si>
  <si>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</si>
  <si>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</si>
  <si>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</si>
  <si>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</si>
  <si>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</si>
  <si>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</si>
  <si>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</si>
  <si>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</si>
  <si>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</si>
  <si>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</si>
  <si>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</si>
  <si>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</si>
  <si>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</si>
  <si>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</si>
  <si>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</si>
  <si>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</si>
  <si>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</si>
  <si>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</si>
  <si>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</si>
  <si>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</si>
  <si>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</si>
  <si>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</si>
  <si>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</si>
  <si>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</si>
  <si>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</si>
  <si>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</si>
  <si>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</si>
  <si>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</si>
  <si>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</si>
  <si>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</si>
  <si>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</si>
  <si>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</si>
  <si>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</si>
  <si>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</si>
  <si>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</si>
  <si>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</si>
  <si>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</si>
  <si>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</si>
  <si>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</si>
  <si>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</si>
  <si>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</si>
  <si>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</si>
  <si>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</si>
  <si>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</si>
  <si>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</si>
  <si>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</si>
  <si>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</si>
  <si>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</si>
  <si>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</si>
  <si>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</si>
  <si>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</si>
  <si>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</si>
  <si>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</si>
  <si>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</si>
  <si>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</si>
  <si>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</si>
  <si>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</si>
  <si>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</si>
  <si>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Decenio</t>
  </si>
  <si>
    <t xml:space="preserve">Meta Programada </t>
  </si>
  <si>
    <t xml:space="preserve">Meta Acumulada </t>
  </si>
  <si>
    <t xml:space="preserve">PORCENTAJE DE AVANCE TOTAL DE LA POLÍTICA PÚBLICA </t>
  </si>
  <si>
    <t xml:space="preserve">Observaciones cumplimiento Politica </t>
  </si>
  <si>
    <t>0.1</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</si>
  <si>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</si>
  <si>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Durante el periodo reportado no  adelantaron  acciones en cumplimidento al indicador.  </t>
  </si>
  <si>
    <t xml:space="preserve">Para el  periodo reportado no se han adelantado acciones en  el cumplimiento del indicador. </t>
  </si>
  <si>
    <t>2.2.2.1 Acciones de promoción  de la economía naranja con población NARP del Departamento del Quindío ejecutadas</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</si>
  <si>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</si>
  <si>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Presupesto Programado</t>
  </si>
  <si>
    <t>Meta Física programada</t>
  </si>
  <si>
    <t>Meta física ejecutada</t>
  </si>
  <si>
    <t xml:space="preserve">Porcentaje de avance meta fisica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</si>
  <si>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</si>
  <si>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</si>
  <si>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</si>
  <si>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</si>
  <si>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</si>
  <si>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</si>
  <si>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</si>
  <si>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</si>
  <si>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realizo  acciones de promoción para nuevas organizaciones con enfoque de derechos  étnico NARP.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</si>
  <si>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</si>
  <si>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</si>
  <si>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</si>
  <si>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</si>
  <si>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</si>
  <si>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</si>
  <si>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</si>
  <si>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</si>
  <si>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</si>
  <si>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</si>
  <si>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</si>
  <si>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</si>
  <si>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</si>
  <si>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</si>
  <si>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</si>
  <si>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</si>
  <si>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</si>
  <si>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</si>
  <si>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</si>
  <si>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</si>
  <si>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</si>
  <si>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</si>
  <si>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</si>
  <si>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</si>
  <si>
    <t xml:space="preserve">Proyecta </t>
  </si>
  <si>
    <t xml:space="preserve">La Secretaria de Familia  realiza  seguimiento Trimestral a la Política Pública para las Comunidades Negras, Afrocolombianas, Raizales y Palenqueras residentes en el Departamento del Quindío.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</si>
  <si>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la estrategia  “TU y YO FORTALECIENDO COMUNIDADES NARP”  a la lider de la población  NARP en el municipio de Circasia, Montenegro y Quimbaya. 
 </t>
  </si>
  <si>
    <t xml:space="preserve">1.2.1.3 Comunidad educativa de las instituciones educativas de los 11 municipios no certificados del Departamento del Quindío, capacitada cada año en inclusión educativa con enfoque diferencial y de interseccionalidad. </t>
  </si>
  <si>
    <t xml:space="preserve">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           Para  el primer periodo del 2024  Indeportes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</si>
  <si>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reportan que los  12 municipios  dispusieron de oferta deportiva inclusiva, mediante las escuelas de formación deportiva en la cual  se atendieron a 7 personas de la población NARP en el deporte de altos logros.  Para el periodo 2024   comprendido entre enero y marzo, Indeportes  abrio la oferta instirucional de escuelas deportivas en los doce municipios del Departamento , la cual es abierta a todo público.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</si>
  <si>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r>
      <rPr>
        <sz val="12"/>
        <rFont val="Arial"/>
        <family val="2"/>
      </rPr>
      <t xml:space="preserve">          Durante el primer trimestre del 2024, 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t>
    </r>
  </si>
  <si>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Secretaría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</si>
  <si>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t>4.2.2.3 Estrategia de fortalecimiento de las organizaciones de base social y comunitaria con enfoque diferencial NARP existentes en el Departamento del Quindio elaborada e implementada.</t>
  </si>
  <si>
    <t xml:space="preserve">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    
</t>
  </si>
  <si>
    <t>$14.800.000</t>
  </si>
  <si>
    <t>$7.400.000</t>
  </si>
  <si>
    <t xml:space="preserve">En la vigencia  2024, la Secretaría del Interior,  realizó asistencia técnica para la inclusión del enfoque NARP, en sus planes municipales de gestión de riesgo de desastres en el   municipio de La Tebaida. </t>
  </si>
  <si>
    <t xml:space="preserve">ARMONIZACIÓN Plan de Desarrollo Por y Para la Gente  2024 - 2027 </t>
  </si>
  <si>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</si>
  <si>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</si>
  <si>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</si>
  <si>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</si>
  <si>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</si>
  <si>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</si>
  <si>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</si>
  <si>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</si>
  <si>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</si>
  <si>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</si>
  <si>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SOCIAL, INCLUSIVA Y PARTICIPATIVA. En el Quindío todos caben y nadie se quedan atrás</t>
  </si>
  <si>
    <t>DEPORTE Y RECREACIÓN</t>
  </si>
  <si>
    <t>4301</t>
  </si>
  <si>
    <t>Fomento a la recreación, la actividad física y el deporte</t>
  </si>
  <si>
    <t>4301007</t>
  </si>
  <si>
    <t>Servicio de Escuelas Deportivas</t>
  </si>
  <si>
    <t>Municipios con Escuelas Deportivas</t>
  </si>
  <si>
    <t>430103704 - 430103703</t>
  </si>
  <si>
    <t>43</t>
  </si>
  <si>
    <t>4301037</t>
  </si>
  <si>
    <t>Servicio de promoción de la actividad física, la recreación y el deporte</t>
  </si>
  <si>
    <t>Municipios implementando programas de recreación, actividad física y deporte social comunitario</t>
  </si>
  <si>
    <t>Mecanismos de articulación implementados para la gestión de oferta social</t>
  </si>
  <si>
    <t>Servicio de gestión de oferta social para la población vulnerable</t>
  </si>
  <si>
    <t>Inclusión social y productiva para la población en situación de vulnerabilidad</t>
  </si>
  <si>
    <t>4103</t>
  </si>
  <si>
    <t>INCLUSIÓN SOCIAL Y RECONCILIACIÓN</t>
  </si>
  <si>
    <t>SOCIAL, INCLUSIVA Y PARTICIPATIVA.
En el Quindío todos caben y nadie se queda atrás</t>
  </si>
  <si>
    <t xml:space="preserve">Educación </t>
  </si>
  <si>
    <t>Calidad, cobertura y fortalecimiento de la educación inicial, prescolar, básica y media</t>
  </si>
  <si>
    <t>2201017
2201028
2201029</t>
  </si>
  <si>
    <t>Servicio de fomento para el acceso a la educación inicial, preescolar, básica y media
Servicio de apoyo a la permanencia con   alimentación
escolar
Servicio de apoyo a la permanencia con       transporte
escolar</t>
  </si>
  <si>
    <t>220101700
220102800
220102900</t>
  </si>
  <si>
    <t>Personas beneficiadas     con estrategias         de
fomento para el acceso a la educación inicial, preescolar, básica y media
Raciones contratadas
Beneficiarios      de transporte escolar</t>
  </si>
  <si>
    <t>Servicio de fortalecimiento a las  capacidades de   los   docentes de educación Inicial, preescolar, básica y media</t>
  </si>
  <si>
    <t>Docentes y agentes educativos de educación inicial, preescolar, básica y media beneficiados con estrategias de mejoramiento de sus capacidades</t>
  </si>
  <si>
    <t xml:space="preserve">Cultura </t>
  </si>
  <si>
    <t xml:space="preserve">Promoción y Acceso efectivo a procesos culturales y artisticos </t>
  </si>
  <si>
    <t xml:space="preserve">Documentos  de lineamientos técnicos </t>
  </si>
  <si>
    <t xml:space="preserve">Documentos técnicos realizados </t>
  </si>
  <si>
    <t xml:space="preserve">Servicio de apoyo financiero al sector artistico y cultura </t>
  </si>
  <si>
    <t xml:space="preserve">Estimulos otorgados </t>
  </si>
  <si>
    <t xml:space="preserve">Servicios de educación informal en areaas artisticas y culturales </t>
  </si>
  <si>
    <t xml:space="preserve">Personas capacitadas </t>
  </si>
  <si>
    <t xml:space="preserve">Salud y Protección social </t>
  </si>
  <si>
    <t xml:space="preserve">Salud Publica </t>
  </si>
  <si>
    <t xml:space="preserve">Servicios de promoción de la salud y prevención de riesgo asociados a condiciones no trasmisibles </t>
  </si>
  <si>
    <t xml:space="preserve">Campañas de promoción de la salud y prevención de riesgo asoscasociados a condiciones no trasmisibles  implementadas </t>
  </si>
  <si>
    <t xml:space="preserve">Agricultura y desarrollo rural </t>
  </si>
  <si>
    <t xml:space="preserve">Servicio de apoyo  a la implementaciónm de mecanismos y herramientas para el conocimiento, redución y manejo de riesgo agropecuarios. </t>
  </si>
  <si>
    <t xml:space="preserve">Personas beneficiadas     
</t>
  </si>
  <si>
    <t xml:space="preserve">Ordenamiento ambiental y territorial </t>
  </si>
  <si>
    <t xml:space="preserve">Ambiente y desarrollo sostenible </t>
  </si>
  <si>
    <t>3205009 -  3205010</t>
  </si>
  <si>
    <t xml:space="preserve">Barreras rompevientos recuperadas  ,  Obras para la estabilización de taludes 
</t>
  </si>
  <si>
    <t>320590900 -  320501000</t>
  </si>
  <si>
    <t xml:space="preserve">Barreras rompevientos  , Obras para la estabilización de taludes realizacadas </t>
  </si>
  <si>
    <t xml:space="preserve"> Productividada y competitividad quindío ,amigo de las empresas y el empleo. Quindío Verde, Territorio de agua, agricultura y medio ambiente. </t>
  </si>
  <si>
    <t xml:space="preserve">Servicios financieros y gestión del riesgo para las actividades agropecuarias y rurales </t>
  </si>
  <si>
    <t xml:space="preserve">TERRITORIO AMBIENTE Y DESARROLLO  SOSTENIBLE </t>
  </si>
  <si>
    <t xml:space="preserve">AMBIENTE Y DESARROLLO SOSTENIBLE </t>
  </si>
  <si>
    <t xml:space="preserve">CONSERVACIÓN DE LA BIODEIVERSIDAD Y SUS SERVICIOS ECOSISTEMICO  TU Y YO TERRITORIO BIODEIVERSOS </t>
  </si>
  <si>
    <t xml:space="preserve">SERVICO DE EDUCACIÓN INFORMAL EN EL MARCO DE LA CONSERVACIÓN Y LOS SERVICJOS ECOSISTEMICOS </t>
  </si>
  <si>
    <t xml:space="preserve">TALLERES REALIZADOIS </t>
  </si>
  <si>
    <t xml:space="preserve">Trabajo </t>
  </si>
  <si>
    <t>Generación y formalización del empleo</t>
  </si>
  <si>
    <t>Servicios de apoyo financiero para la creación de empresas</t>
  </si>
  <si>
    <t>Planes de negocio financiado</t>
  </si>
  <si>
    <t>Productividad, Competitividad y Medio Ambiente. “Quindío amigo de las empresas y el empleo. Quindío verde, territorio de agua, agricultura y medio ambiente”</t>
  </si>
  <si>
    <t xml:space="preserve"> Productividad, Competitividad y Medio Ambiente. “Quindío amigo de las empresas y el empleo. Quindío verde, territorio de agua, agricultura y medio ambiente”</t>
  </si>
  <si>
    <t>Servicio de asesoría técnica para el emprendimiento</t>
  </si>
  <si>
    <t>Servicio de orientación laboral</t>
  </si>
  <si>
    <t>Personas orientadas laboralmente</t>
  </si>
  <si>
    <t xml:space="preserve">Gobierno territorial </t>
  </si>
  <si>
    <t xml:space="preserve">Fortalecimiento del buen gobierno para el  respeto y garantia de los derechos humanos </t>
  </si>
  <si>
    <t xml:space="preserve">Servicio de apoyo pa ala implementación de maedidas en derechos humanos y derecho internacional humanitario. </t>
  </si>
  <si>
    <t xml:space="preserve">Numero de medidas </t>
  </si>
  <si>
    <t xml:space="preserve">Gonbernabilidad fortalecimiento institucional y seguridad </t>
  </si>
  <si>
    <t xml:space="preserve">Gestiónm de riesgo de desatres  y emergencias </t>
  </si>
  <si>
    <t xml:space="preserve">Servicios  de educación informal </t>
  </si>
  <si>
    <t xml:space="preserve">Personas Capacitadas </t>
  </si>
  <si>
    <t xml:space="preserve">Instancias territoriales asistidas </t>
  </si>
  <si>
    <t>Gobernabilidad ,fortalecimiento institucional y seguridad " Quindío territorio seguro y confiable".</t>
  </si>
  <si>
    <t xml:space="preserve">Servico de promoción a la participación cudadana </t>
  </si>
  <si>
    <t xml:space="preserve">Estrategia de acompañamiento sobre capacidades demograticas y organizativas implementadas. </t>
  </si>
  <si>
    <t xml:space="preserve">Justicia y derecho </t>
  </si>
  <si>
    <t xml:space="preserve">Promoción de los metodos de resolución de conflictos </t>
  </si>
  <si>
    <t xml:space="preserve">Servicios de asistencia técnica para la implementación de lo smetodos de resolución de conflictos </t>
  </si>
  <si>
    <t xml:space="preserve">Insticiones publicas y privadas asisitidas técnicamente en metodos de resolución de conflictos </t>
  </si>
  <si>
    <t xml:space="preserve">Fortalecimiento de la convivencia y la seguridad ciudadana </t>
  </si>
  <si>
    <t>Servicio de apoyo financiero para proyectos de convivencia y serudiad ciudadana</t>
  </si>
  <si>
    <t xml:space="preserve">Proyectos de convivencia y seguridad ciudana apoyoados financieramente </t>
  </si>
  <si>
    <t>CONVERGENCIA TERRITORIAL “Quindío interconectado territorialmente, donde el progreso y las oportunidades llegan a todos los rincones”</t>
  </si>
  <si>
    <t>40</t>
  </si>
  <si>
    <t>VIVIENDA, CIUDAD Y TERRITORIO</t>
  </si>
  <si>
    <t>4001</t>
  </si>
  <si>
    <t>Acceso a soluciones de vivienda</t>
  </si>
  <si>
    <t>4001039</t>
  </si>
  <si>
    <t>Vivienda de Interés Prioritario construidas</t>
  </si>
  <si>
    <t>400103900</t>
  </si>
  <si>
    <t>4001041</t>
  </si>
  <si>
    <t>Vivienda de Interés Prioritario mejoradas</t>
  </si>
  <si>
    <t>400104100</t>
  </si>
  <si>
    <t xml:space="preserve">Aseguramiento  - calidad y prestación de servicio 
</t>
  </si>
  <si>
    <t xml:space="preserve">
1906
</t>
  </si>
  <si>
    <t xml:space="preserve">Servicio de atención en salud a la población </t>
  </si>
  <si>
    <t xml:space="preserve">Personas afiliadas en servicios de salud </t>
  </si>
  <si>
    <t>Para   el periodo reportado la secretaría del interior,  no ha  promovido la inclusión  del enfoque étnico NARP en los planes integrales de seguridad y convivencia ciudadana promovida</t>
  </si>
  <si>
    <t xml:space="preserve">1 
</t>
  </si>
  <si>
    <t>La secretaría de interior  para este tercer trimestre, no desarrolló actividades frente a  acciones de promoción de nuevas organizaciones con enfoque de derechos y étnico NARP en los Municipios del Departamento ejecutadas</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</si>
  <si>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</si>
  <si>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 se evidencia una variacion en el presupuesto programado ya que Se realizó una adición  a la meta 2201028.            * En el periodo reportado la  secretaría de Educación  informa que las 54 instituciones educativas adscritas a la secretaria de educación departamental, cuenta con las siguientes estrategias PAE, TRANSPORTE, MODELOS FLEXIBLES, ALFABETIZACION, que son acciones para el fortalecimiento y permanencia de la población caracterizada durante la vigencia escolar.     *La secretaría de Educación en el periodo reportartado informa que,   Las 54 instituciones educativas adscritas a la secretaria de educación departamental, cuenta con una oferta del 100% para todo tipo de población durante la vigencia escolar.
</t>
    </r>
  </si>
  <si>
    <r>
      <rPr>
        <sz val="11"/>
        <color rgb="FFFF0000"/>
        <rFont val="Arial"/>
        <family val="2"/>
      </rPr>
      <t>L</t>
    </r>
    <r>
      <rPr>
        <sz val="11"/>
        <rFont val="Arial"/>
        <family val="2"/>
      </rPr>
      <t xml:space="preserve">a Secretaría de Educación  a la fecha no  han elaborado una estrategia e etnoeducación en el contexto educativo formulada e implementada.    *Para el periodo reportado la Secretaría de Educación  informa que han realizado:  1. asistencia técnica en el tema de enseñanza obligatorias catedra de estudios afrocolombianos, 
2. Asignación de talento humano para liderar la implementación de la catedra de la afrocolombianidad, 
3. Elaboración de documentos para prestación de los lineamientos de catedra de estudio de la afrocolombianidad, 
4. Ejecución de talleres con estudiantes del nivel media (técnica – Académica) , 26 asistencias a las IE.  2 contratistas asignados para para el liderazgo,  2 talleres implementados en las Instituciones educativas, Gabriela mistral y francisco miranda. sin embargo no se cuenta con la estrategia  de  etnoeducación en el  contexto educativo formulada e implementada.   
</t>
    </r>
  </si>
  <si>
    <t>En el segundo trimestre la Secretaría de Agricultura no reporto  Acciones para el fomento productivo orientado a la conservación, protección y sostenibilidad del PCC incluyendo el enfoque NARP.    En el tercer trimestre la Secretaría de Agricultura no adelanto acciones en relación al indicador.  Para el cuarto trimestre la la Secretaría de Agricultura no adelanto acciones en relación al indicador.</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</si>
  <si>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tercer trimeste y cuarto trimmestre  del 2024,  brindo  apoyo en las ferias de servicios Afros  realizadas en los municipios de Armenia y Montenegro. 
</t>
  </si>
  <si>
    <t xml:space="preserve">Indeportes en el primer semestre del 2024  no ha realizado acciones de apoyo a encuentro deportivos de la población NARP.  
Indeportes para el segundro trimestre y  tercer trimestre del 2024, hasta el mes de septiembre  no han programado actividades  para la meta de apoyo a encuentro deportivos de la población Negra,Afrocolombiana, Raizal y Palenquera. 
Para el cuarto trimestre  del 2024, Indeportes hasta el mes de diciembre no ha programado actividades  en esta meta. 
</t>
  </si>
  <si>
    <t xml:space="preserve">Indeportes en el primer trimestre del 2024 comprendido entre enero y marzo, abrio la oferta instirucional de escuelas deportivas en los doce municipios del Departamento , la cual es abierta a todo público.    
Indeporte para el segundo trimestre , tercer triemestre y cuarto trimestre  del 2024, realizo una jornada de identificación  y capacitación de talentos con la comunidad  Negra, Afrocolombiana, Raizal y Palenquera del municipio de La Tebaida con  niños,  niñas y adolescentes en donde hubo 8 participantes.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</si>
  <si>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Para el tercer trimestre  y cuarto trimestre la Secretaría de Familia, a través de la estrategia   " Fortaleciendo Comunidades ";  Se  realizo feria de servico en el municipio de Armenia  con el objetivo de visibilizar la participación de la población NARP en la cual participaron   lideres  de los municipios de Circasia, Calarcá, Armenia, 
 </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</si>
  <si>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2023, se socilaizo la  estrategia “ Tu Yo  FORTALECIENDO COMUNIDADES NARP” a los lideres  de la población NARP  en los municipios   de Circasia, La Tebaida , Genova,Montenegro,Quimbaya .            
Para el primer periodo del 2024, La Secretaría de Familia , socializo la estrategia  " Tu y Yo FORTALECIENDO COMUNIDADES NARP”  a  lideres  de la población  NARP en el municipio de Circasia, Montenegro y Quimbaya.    La Secretaría de familia a traves de la Estrategia " Tu y Yo Fortaleciendo Comunidades "  ha realizado   ferias de servicios  en los municipios de Circasia, Tebaida y  Pijao;  a demás se  llevo acabo talleres sobre derechos culturales a la población afro en el barrio Zuldemaida en el municipio de Armenia, Salento, Quimbaya, Circasia , Tebaida y Calarca. 
</t>
  </si>
  <si>
    <t>0.5</t>
  </si>
  <si>
    <t xml:space="preserve">1.2.2. Estrategia de estímulos a talento o expresiones artisticas y culturales juveniles en el Departamento del Quindío creada e implementada. </t>
  </si>
  <si>
    <t xml:space="preserve">1.1.2. Estrategia orientada a la  recuperación, conservación y promoción de las prácticas culturales de la población NARP del Departamento formulada e implementada  </t>
  </si>
  <si>
    <t xml:space="preserve">2. ECONÓMICO </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</si>
  <si>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 Para el tercer trimestre del 2024, la Secretaríad e Turismo están fortaleciendo un emprendimiento, dentro de la ruta metodológica del CINNE (CENTRO DE INNOVACIÒN EMPRESARIAL) donde se iniciarán las etapas de asistencia técnica en habilidades blandas y planificación estratégica; con el fin de ir escalando las fortalezas que deben adquirir dichos emprendimientos.  
-	Un emprendimiento de venta de juguetes para gatos. </t>
  </si>
  <si>
    <t xml:space="preserve">De acuerdo con el seguimiento a las metas del PDD "Por y para la gente 2024-2027", la secretaria de turismo,indsutria y comercio con corte a 31 de diciembre de 2024, no le dìo avance la meta  3602018 Servicios de apoyo financiero para la creación de empresas, dicha meta serà reprogramada para la vigencia 2025. </t>
  </si>
  <si>
    <t>La secretaria  de turismo industria y comercio en el cuarto trimestre, informa que llevo a cabo actividades de orientación laboral enfocado en el fortalecimiento del perfil ocupacional de los ciudadanos, la optimización de hojas de vida, la preparación para pruebas de selección, la mejora de habilidades para enfrentar entrevistas laborales, y el desarrollo de habilidades blandas, entre otras áreas claves para mejorar la inserción laboral.</t>
  </si>
  <si>
    <t xml:space="preserve"> 
La  Secretaría del Interior, para  el cuarto  trimestre de 2024  no  realizó ninguna actividad en este periodo en cumplimiento del indicador. 
</t>
  </si>
  <si>
    <t>La Secretaría del Interior  durante este cuarto  trimestre,  realizó el marco normativo y la construcción   del  plan concertado de promoción y protección de derechos humanos</t>
  </si>
  <si>
    <t xml:space="preserve">La  Secretaría del Interior, para  el cuarto  trimestre de 2024  no  realizó ninguna actividad en este periodo en cumploimiento del indicador. </t>
  </si>
  <si>
    <t xml:space="preserve"> 
La  Secretaría del Interior, para  el cuarto  trimestre de 2024  no  realizó ninguna actividad en este periodo en cumploimiento del indicador. 
</t>
  </si>
  <si>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SIn embargo se esta brindando Asistencias técnicas  para la adopción de los actos administrativos  institucionales en las 54 instituciones.  educativas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 La Secretaría de Educación, Asigno  el talento humano para liderar la implementación en la instituciones educativas en la catedra de la afrocolombianidad 
</t>
  </si>
  <si>
    <t>La secretaría de Salud,  en el cuarto trimestre  diseño la estrategia  Institucional con enfoque étnico NARP denominada "Raices Saludables Cultura Y Bienestar para la comunidad NARP" Codigo: PR-SSD-01 del 12/12/2024, para el fomente estilos de vida y prácticas saludables a partir del reconocimiento de valores culturales de la población NARP.</t>
  </si>
  <si>
    <t>Para la vigencia 2024 La secretaría de Salud,  diseño la estrategia  Institucional con enfoque étnico NARP denominada "Raices Saludables Cultura Y Bienestar para la comunidad NARP" Codigo: PR-SSD-01 del 12/12/2024, para el fomente estilos de vida y prácticas saludables a partir del reconocimiento de valores culturales de la población NARP.</t>
  </si>
  <si>
    <t xml:space="preserve">La Secretaría de Agricultura,  realizo  Suscripción convenio con el Banco Agrario para tasa compensada para pequeños productores rurales. 
</t>
  </si>
  <si>
    <t>Al cierre fiscal se adelantaron trámites jurídicos, administrativos y financieros, para la firma del convenio interadministrativo entre Proyecta y Fomvivienda; para la ejecución de 350 mejoramientos de vivienda urbanos y rurales, a desarrollarse en el departamento del Quindío; además se realizó trámite frente a la secretaria de planeación departamental para comprometer vigencias futuras 2025, con el fin de realizar el cierre financiero y emitir el CDP del 30% de contrapartida, por más de 1.800 millones, para el proyecto.   Se realizaron ferias de servicio a través de la empresa proyecta, la oficina de vivienda y los municipios, donde se atendió la comunidad, y se tomaron los datos de las personas interesadas para crear la base de datos oficial de vivienda del municipio de acuerdo a la matriz estructurada con enfoque diferencial por la empresa, se atendieron los municipio de: Filandia, Circasia, Córdoba, Génova, Buenavista y Pijao.</t>
  </si>
  <si>
    <t xml:space="preserve">La empresa proyecta, la oficina de vivienda y los municipios, donde se atendió la comunidad, y se tomaron los datos de las personas interesadas para crear la base de datos oficial de vivienda del municipio de acuerdo a la matriz estructurada con enfoque diferencial , se atendieron los municipio de: Filandia, Circasia, Córdoba, Génova, Buenavista, Calarcá, Montenegro y Pijao.    </t>
  </si>
  <si>
    <t xml:space="preserve">En los periodos 2021,2022 , 2023 y 2024  Desde la Secretaria de Familia, se han realizado los seguimientos a la Política Pública NARP.       
</t>
  </si>
  <si>
    <t>La Secretaría de Salud , diseño la ficha tecnica de enfoque diferencial, con la cual se planificaron y se ejecutan las siguientes acciones: 
*Articulación con la secretaria de Familia una jornada de información, educación y comunicación para actores del SGSSS frente a las acciones de Promoción y Prevención con enfoque diferencial dirigidas a la población NARP del departamento del Quindío. En los municipios de QUIMBAYA, LA TEBAIDA, ARMENIA.
*Apoyo en el proceso de garantía de DERECHOS Y DEBERES y la orientacion referente a como obtener la CERTIFICACION DE DISCAPACIDAD en salud de la población NARP, a través de la implementación del enfoque diferencial étnico en salud para comunidades Negras, Afrocolombianas, Raizales y Palenqueras con las ESE en los municipios CIRCASIA, ARMENIA, CALARCA.
*Se enruta un proceso de atencion en salud con la gestion y ELIMINACION DE BARRERAS EN SALUD, donde se exponen los casos con demoras en la atencion en salud, tratamientos, medicamentos.                          
*Apoyo en el fomento de HÁBITOS Y ESTILOS DE VIDA SALUDABLE desde la promoción de la salud y prevención de la enfermedad en la población NARP ubicada en los municipios del departamento del Quindío. En los municipios de QUIMBAYA, MONTENEGRO, CIRCASIA, CALARCA, ARMENIA
*Articulacion con indeportes para coordinar una (1) jornada de actividad física para la población NARP identificada en los municipios del departamento del Quindío conservando sus tradiciones." En el municipio de LA TEBAIDA
*Se realizo apoyo en asistencia tecnica y acpmpañamiento en el proceso de caracterizacion, que han iniciado algunos municipios del Departamento con la comunidad NARP. LA TEBAIDA, QUIMBAYA</t>
  </si>
  <si>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
  En la vigencia 2024 la Secretaría de Educación contrato y puso en marcha el Programa de Alimentación Escolar PAE, con el que se benefician a 221 estudiantes de la Població NARP.</t>
    </r>
  </si>
  <si>
    <t xml:space="preserve">Para la vigencia 2023 y 2024 la Secretaria de Educación,  No  han adelantado acciones para el cumplimiento del indicador de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</si>
  <si>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Desde la Secretaría de Cultura del Gobierno Departamental se ha diseñado la estrategia “Entrelazando Saberes Ancestrales”; con el propósito de promover la inclusión y conservación de las tradiciones culturales de la población NARP presente en el Departamento del Quindío, la cual esta enmarcada dentro de los lineamientos de la 
política pública para las comunidades Negras, Afrocolombianas, Raizales y Palenqueras 
residentes en el Quindío 2020-2030.   </t>
  </si>
  <si>
    <t xml:space="preserve">La Secretaría de Cultura esta realizando mesas de trabajo con el área de familia para estructurar las actividades a realizar de la estrategia que se requiere desarrollar  los elementos identitarios de la comunidad Negra,Afrocolombiana,Raizal y Palenquera.  </t>
  </si>
  <si>
    <t xml:space="preserve">Para la vigencia 2023  , la Secretaía de Cultura y  secretaria de Familia como Corresponsable de la politica NARP, adelantan acciones para la elaboración de la estrategia orientada a la recuperación, conservación y promoción de las practicas culturalres de la población NARP.         
* Durante la vigencia  2024 la Secretaría de Cultura, se ha diseñado la estrategia “Entrelazando Saberes Ancestrales”; con el propósito de promover la inclusión y conservación de las tradiciones culturales de la población Negras, Afrocolombianas, Raizales y Palenqueras  presente en el Departamento del Quindío. 
 </t>
  </si>
  <si>
    <t xml:space="preserve">La secretaría de Cultura para el tercer trimestre 2024,  continuan con los  procesos de formación artísticas en áreas como música  y artes plásticas en las casas de las cultura de los municipios del Quindio impactando a 186 personas de la comunidad NARP .  Así mismo se continuan con el  programa de promoción de lectura, escritura y oralidad en las Bibliotecas de la Red departamental el cual incluye  lugares convencionales y no convencionales al fecha de corte se han caracterizado 221 personas como poblacion NARP.  Aunque aun no se cuenta con el Proyecto de formación y divulgación de diversas manifestaciones del arte y la cultura de la población NARP  diseñado. </t>
  </si>
  <si>
    <t xml:space="preserve">La Secretaría de  Cultura ,  publicó la lista de ganadores de la convocatoria de concertación en la resolución número 4610 del 18 de Julio de 2024  Y  en la convocatoria de estímulos con la resolución número 5503 del 29 de Agosto 2024 en la que se desarrollaran becas que impactaran a la población NARP y tambien en el que la gestora cultura Josefina de la Vega gana la beca de circulacion poblacion NARP  actualmente se encuentran en proceso de  ejecución. sin embargo  no se ha  elaborada una Estrategia de estímulos a talentos y/o expresiones artisticas y culturales  NARP en el Departamento del Quindío. </t>
  </si>
  <si>
    <t>La Secretaria de Turismo en el 2022, reporto que brindo apoyo 4 emprendimientos de la comunidad NARP  en  los municipio de la Tebaida, Quimbaya,circasia para el periodo 2023 no se han reportado acciones de cumpliento con el imdicador.     Para la vigencia 2024, Secretaría de Turismo Industria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A su vez Se fortaleció un emprendimiento, dentro de la ruta metodológica del CINNE (CENTRO DE INNOVACIÒN EMPRESARIAL) superando  las etapas de asistencia técnica en habilidades blandas y planificación estratégica; con el fin de ir escalando las fortalezas que deben adquirir dichos emprendimientos.  
-	Un emprendimiento de venta de juguetes para gatos</t>
  </si>
  <si>
    <t xml:space="preserve">La secretaría de Educación durante los periodos 2021,2022 y 2023 no reporta información de  una estrategia etnoeducativa en el contexto educativo. Para la vigencia 2024 , La Secretaría de Educación  a la fecha no  han elaborado una estrategia e etnoeducación en el contexto educativo formulada e implementada. sin embargo la  Secretaría de Educación  han realizado las siguientes actividades:  1. asistencia técnica en el tema de enseñanza obligatorias catedra de estudios afrocolombianos, 
2. Asignación de talento humano para liderar la implementación de la catedra de la afrocolombianidad, 
3. Elaboración de documentos para prestación de los lineamientos de catedra de estudio de la afrocolombianidad, 
4. Ejecución de talleres con estudiantes del nivel media (técnica – Académica) , 26 asistencias a las IE.  2 contratistas asignados para para el liderazgo,  2 talleres implementados en las Instituciones educativas, Gabriela mistral y francisco miranda. sin embargo no se cuenta con la estrategia  de  etnoeducación en el  contexto educativo formulada e implementada.   </t>
  </si>
  <si>
    <t xml:space="preserve">La secretaría de Educación a la fecha no han  realizado capacitaciones   a la Comunidad educativa de las instituciones educativas de los 11 municipios no certificados del Departamento del Quindío, en inclusión educativa con enfoque diferencial y de interseccionalidad. 
*  La Secretaría de Educación  en el periodo reportado informa  que  en las 54 instituciones educativas, se realizan capacitaciones atreves de los docentes de apoyo de cada institución educativa, en pautas de crianza, normatividad para la atención a la población con discapacidad y talento de apoyo académico especial.
</t>
  </si>
  <si>
    <t xml:space="preserve"> Durante las vigencias 2023 y 2024 la Secretaría de Educación  No  han adelantado acciones para el cumplimiento del indicador relacionadas con capacitaciones   a la Comunidad educativa de las instituciones educativas de los 11 municipios no certificados del Departamento del Quindío, en inclusión educativa con enfoque diferencial y de interseccionalidad. </t>
  </si>
  <si>
    <t xml:space="preserve">En la vigencia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
Para la vigencia 2024, no se adelantaron acciones para el apoyo a torneos y encuentros deportivos población NARP en el Departamento del Quindío ejecutadas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</si>
  <si>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y 2024 , la secretaria de agricultura, realizo acciones para el acceso acreditos de medianas y pequeñas productoras mediante el convenio con el Banco Agrario para compensar 3 puntos de la tasa y facilitar creditos agropecuarios a todo tipo de poblacion incluyendo la NARP.   </t>
  </si>
  <si>
    <t xml:space="preserve">La Secrtaría de Agricultura para el cuarto trimestre de la vigencia 2024 reporta  que a 1.456 personas capacitadas en estrategias y temas ambientales. No obstante no se ha diseñado la estrategia de apropiación del patrimonio ambiental que incluya a la población NARP del Departamento del Quindío diseñada e implementada. ( El presupuesto relacionado  corresponde a lo ejejcutado para capacitar a las pesrsonas). 
</t>
  </si>
  <si>
    <t xml:space="preserve">Para las vigencias 2023 y 2024  no se han adelantado acciones en  el cumplimiento del indicador.  la Secretaría de Agricultrura    no ha   diseño  una estrategia de apropiación del patrimonio ambiental que incluya a la población Negra, Afrocolombiana, Raizal y Palenquera. </t>
  </si>
  <si>
    <t xml:space="preserve"> Para la vigencia  2023, se llevó a cabo la siguiente acción:   El dia 28 de marzo ,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</si>
  <si>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4.2.2.2 Acciones de promoción de nuevas organizaciones con enfoque de derechos y étnico NARP en los Municipios del Departamento ejecutadas</t>
  </si>
  <si>
    <t>SEGUIMIENTO  I TRIMESTRE  2025</t>
  </si>
  <si>
    <t>La estrategia se encuentra elaborada, con el código: PR-SSD-01 "Raíces saludables: Cultura y Bienstar para la Comunidad NARP". La cual puede ser consultada en MIPG, pendiente la socialización e implementación en espacios de participación social con líderes y lideresas de la comunidad Negra.</t>
  </si>
  <si>
    <t xml:space="preserve">La Secretaría de Salud, para el primer  trimestre 2025  no reporto  acciones para el cumplimiento de este indicador. </t>
  </si>
  <si>
    <t xml:space="preserve">La Empresa para el Desarrollo Territorial- Proyecta llevó a cabo el cruce de base de datos de las personas postuladas para la modalidad de Mejoramiento de Vivienda Urbano y Rural a través del Convenio firmado con el Ministerior de Vivienda, así mismo se hicieron las visitas domiciliarias a los predios para verificar condiciones técnicas, sociales y cumplimiento de requisitos exigidos por el Ministerio de Vivienda en los siguientes Municipios: Buenavista, Calarcá, Circasia, Córdoba, Filandia, Génova, La Tebaida, Pijao y salento.
Lo anterior con el objetivo de priorizar los 350 mejoramientos urbanos y  rurales. </t>
  </si>
  <si>
    <t>La Empresa para el Desarrollo Territorial- Proyecta continua con las asistencias técnicas y juridicas a los municipios de Buenavista, Calarcá, Circasia, Córdoba, Filandia, Génova, La Tebaida, Pijao y Salento. Lo anterior con el objetivo de lograr el saneamiento de bienes fiscales para la construcción de vivienda nueva, meta que esta establecida para la vigencia 2026 y 2027.</t>
  </si>
  <si>
    <t>SEGUIMIENTO  2023</t>
  </si>
  <si>
    <t>SEGUIMIENTO   2024</t>
  </si>
  <si>
    <t>Desde la Secretaría de Cultura del Gobierno Departamental se ha realizado la contratación de personal enfocado al desarrollo de proyectos, con la intención de diseñar estrategias de inclusión y conservación de las tradiciones culturales de la población NARP presente en el Departamento del Quindío, la cual esta enmarcada dentro de los lineamientos de la política pública para las comunidades Negras, Afrocolombianas, Raizales y Palenqueras 
residentes en el Quindío 2020-2030.   Aun que es de aclarar que la secretaría de cultura no ha diseñado el diagnostico de los elementos identitarios  de la poblacion NARP del Quindio elaborado</t>
  </si>
  <si>
    <t xml:space="preserve">La Secretaría de Edcucación informa que en los 11 municipios adscritos a la secretaria de educación departamental, se cuenta con una oferta del 100% para todo tipo de población durante la vigencia escolar, teniendo prioridad a las estrategias de acceso y permanencia. </t>
  </si>
  <si>
    <t>Secretaría de Educación,  A corte de 31 de marzo de 2025, se están llevando acciones para realizar acompañamiento a la promoción en el entorno educativo de la paz, la resolución alternativa de conflictos, la democracia, la ciudadanía, la inclusión, el gobierno escolar y promoción de los elementos identitarios de la población NARP.</t>
  </si>
  <si>
    <t>1.2.2.1.Una estrategia de etnoeducación en el contexto educativo formulada e implementada.</t>
  </si>
  <si>
    <t>Indeportes durante el primer trimestre del 202, 5 no  ha realizado ninguna actividad para el cumplimiento de este indicador</t>
  </si>
  <si>
    <t>Secretaría de  Educación  en el periodo reportado informa que,  en las 54 instituciones educativas, se realizan capacitaciones a través de los docentes de apoyo de cada institución educativa, en pautas de crianza, normatividad para la atención a la población con discapacidad y talento de apoyo académico especial.</t>
  </si>
  <si>
    <t xml:space="preserve"> Secretaría de Educación  está trabajando en la estrategia de etnoeducacion con base a la catedra de estudios afrocolombianos (CEA) que es una estrategia pedagógica que busca reconocer la cultura y la historia de las comunidades afrocolombianas. Su objetivo es fortalecer la identidad étnica de los afrodescendientes y eliminar la discriminación racial. Para el segundo trimestre se espera iniciar con las asistencias técnicas de la catedra en las Instituciones Educativas. </t>
  </si>
  <si>
    <t>Por parte de la Secretaria de Turismo, Industria y Comercio se viene apoyando con talleres de diferentes temas de interes para el crecimiento de los emprendimientos. Se han apoyado 4 emprendimientos de la población NARP en el departamento del Quindío en los siguientes sectores economicos:
*Tics (1)
*Comercio Al Por Mayor y Al Por Menor (2)
*Industrias Manufactureras (1)</t>
  </si>
  <si>
    <t xml:space="preserve">La Secrtareia de Agricultura, durante el periodo reportado no  adelantaron  acciones en cumplimidento al indicador.  </t>
  </si>
  <si>
    <t xml:space="preserve">La Secrtareia de Turismo , durante el periodo reportado no  adelantaron  acciones en cumplimidento al indicador.  </t>
  </si>
  <si>
    <t>Indeportes durante el primer trimestre del 202 5, no  ha realizado ninguna actividad para el cumplimiento de este indicador</t>
  </si>
  <si>
    <t xml:space="preserve">Secretaría de Turismo durante el periodo reportado no  adelantaron  acciones en cumplimidento al indicador.  </t>
  </si>
  <si>
    <t xml:space="preserve">Secretaría de Agricultura  durante el periodo reportado no  adelantaron  acciones en cumplimidento al indicador.  </t>
  </si>
  <si>
    <t xml:space="preserve">Secretaría del Interior  durante el periodo reportado no  adelanto  acciones en cumplimidento al indicador.  </t>
  </si>
  <si>
    <t>Se avanzó en la construcción del plan concertado de promoción y protección de derechos humanos, el cual, se envió al enlace de la dirección de poblaciónes para revisión y observaciones.</t>
  </si>
  <si>
    <t>Se realizó asistencia técnica en los municpios de Circasia, Quimbaya y Montenegro a los enlaces de la población</t>
  </si>
  <si>
    <t xml:space="preserve">La secretaría de familia a traves de la Estrategia " Fortaleciendo Comunidades ", brindo acompañamiento a la corporación TEJIMOYO  en el primer festival Afrofest en el municipio de Circasia  como muestra de la identidad cultura. </t>
  </si>
  <si>
    <t xml:space="preserve">Para el periodo 2023, la Secretaría de Cultura elaboró  el formato para realizar el diagnostico identitario cultural de la población NARP, se paso  para la revisión, sugerencias  y aprobación de la consultiva.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</si>
  <si>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El 31 de Marzo 2023, se dio apertura a  la convocatoria de concertación y estímulos, cual da paso para la presentación de proyectos y propuestas culturales y desarrollarlas en todo el territorio Quindiano, esperando que la poblacion NARP presente proyectos.    *   En La vigencia 2024,  continuan con los  procesos de formación artísticas en áreas como música  y artes plásticas en las casas de las cultura de los municipios del Quindio impactando a </t>
    </r>
    <r>
      <rPr>
        <b/>
        <sz val="12"/>
        <color theme="1"/>
        <rFont val="Arial"/>
        <family val="2"/>
      </rPr>
      <t>186</t>
    </r>
    <r>
      <rPr>
        <sz val="12"/>
        <color theme="1"/>
        <rFont val="Arial"/>
        <family val="2"/>
      </rPr>
      <t xml:space="preserve"> personas de la comunidad NARP .  Así mismo se continuan con el  programa de promoción de lectura, escritura y oralidad en las Bibliotecas de la Red departamental el cual incluye  lugares convencionales y no convencionales al fecha de corte se han caracterizado</t>
    </r>
    <r>
      <rPr>
        <b/>
        <sz val="12"/>
        <color theme="1"/>
        <rFont val="Arial"/>
        <family val="2"/>
      </rPr>
      <t xml:space="preserve"> 221 </t>
    </r>
    <r>
      <rPr>
        <sz val="12"/>
        <color theme="1"/>
        <rFont val="Arial"/>
        <family val="2"/>
      </rPr>
      <t xml:space="preserve">personas como poblacion NARP.  Aunque aun no se cuenta con el Proyecto de formación y divulgación de diversas manifestaciones del arte y la cultura de la población NARP  diseñado. </t>
    </r>
  </si>
  <si>
    <t xml:space="preserve">Entre (enero - marzo) de 2025,  INDEPORTES ha realizado la atencion en dos municipios del departamento: en Circasia y Montenegro atendiendo a 15 personas NARP, con sesiones de 1 hora semanal atendiendo a niños, niñas, adolescentes y persona mayor.   
Se brinda atención integral a toda la población del departamento del Quindio, con cobertura en los 12 municipios en actividades: deportivas,  recreativas y de actividad física orientadas a la promoción de hábitos saludables, la lúdica y el uso adecuado del tiempo libre de la población. 
</t>
  </si>
  <si>
    <t>1.6</t>
  </si>
  <si>
    <t xml:space="preserve">La secretaría de Cultura ha  realizaron mesas de trabajo con la consultiva y población NARP  donde se busca estructurar un proyecto para la promoción y difusión de los procesos culturales y tradicionales propias de la comunidad.  Se diseño  la estrategia “Entrelazando Saberes Ancestrales”; con el propósito de promover la inclusión y conservación de las tradiciones culturales de la población NARP presente en el Departamento del Quindío. esta pendiente remirir a la Secretaría de Planeación para su normalización. </t>
  </si>
  <si>
    <t xml:space="preserve">La secretaria de cultura  no ha formulado el Proyecto de formación y divulgación de diversas manifestaciones del arte y la cultura de la población NARP del Departamento del Quindo diseñado e impulsado, sin embargo ha realizado actividades    en formacion de  areas artisticas en las casas de la cultura y cuenta con profesores de teatro, cuerdas, banda, circo, chirimia , danzas y  artes plasticas los cuales realizan formación artística en las casas de la cultura del departamento formando a  3 personas de poblacion NARP  en el primer trimestre de la vigencia 2025 que participaron  de los procesos de formacion informal. </t>
  </si>
  <si>
    <t xml:space="preserve">La Secretaría Departamental de Cultura , no ha  diseñado la Estrategia de estímulos a talento o expresiones artisticas y culturales juveniles en el Departamento del Quindío creada e implementada.   sin embargo realiza el proceso debido para  implementar concertación y estimulos nuevamente en la vigencia 2025.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Cullturales 2025 .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El presu´piuesto que se relaciona corresponde al programa de concertación y estimulo. </t>
  </si>
  <si>
    <t xml:space="preserve">La secretaria de Cultura no ha adenatado acciones para   crear e implementar una esrategia de estimulos a talentos y/o expresiones artisticas y culturales NARP en el departamento del Quindío.         
En la vigencia   2024.  la Secretaría de Cultura  dio  apertura a las convocatorias de concertación resolución 1831/ 21 de marzo y estímulos resolución 1832/ 21 de marzo de 2024, este genera un estímulo de 5 puntos adicionales para los proyectos que se ejecuten con población NARP, como incentivo a la participación .
En la vigencia   2025.  la Secretaría de Cultura  dio  apertura a las convocatorias de concertación resolución 2225/ 27 de marzo y estímulos resolución 2228/ 27 de marzo de 2025, este genera un estímulo de 5 puntos adicionales para los proyectos que se ejecuten con población NARP, como incentivo a la participación .
</t>
  </si>
  <si>
    <t>En la vigencia 2023 y  2024   no se  adelanto acciones en  el cumplimiento del indicador. 
En el 2025  la secretaría del Interior, realizó asistencia 3  técnica en los municpios de Circasia, Quimbaya y Montenegro a los enlaces de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</si>
</sst>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 numFmtId="170" formatCode="_-[$$-240A]\ * #,##0.00_-;\-[$$-240A]\ * #,##0.00_-;_-[$$-240A]\ * &quot;-&quot;??_-;_-@_-"/>
    <numFmt numFmtId="171" formatCode="_-&quot;$&quot;\ * #,##0_-;\-&quot;$&quot;\ * #,##0_-;_-&quot;$&quot;\ * &quot;-&quot;??_-;_-@_-"/>
    <numFmt numFmtId="172" formatCode="&quot;$&quot;#,##0.00"/>
    <numFmt numFmtId="173" formatCode="&quot;$&quot;\ #,##0.00"/>
  </numFmts>
  <fonts count="42">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sz val="11"/>
      <color theme="1"/>
      <name val="Arial"/>
      <family val="2"/>
    </font>
    <font>
      <sz val="11"/>
      <name val="Arial"/>
      <family val="2"/>
    </font>
    <font>
      <sz val="12"/>
      <color theme="1"/>
      <name val="Arial"/>
      <family val="2"/>
    </font>
    <font>
      <sz val="11"/>
      <color rgb="FF000000"/>
      <name val="Calibri"/>
      <family val="2"/>
    </font>
    <font>
      <sz val="10"/>
      <color rgb="FF000000"/>
      <name val="Arial"/>
      <family val="2"/>
    </font>
    <font>
      <b/>
      <sz val="10"/>
      <color rgb="FF000000"/>
      <name val="Arial"/>
      <family val="2"/>
    </font>
    <font>
      <sz val="12"/>
      <color rgb="FF000000"/>
      <name val="Arial"/>
      <family val="2"/>
    </font>
    <font>
      <sz val="12"/>
      <color rgb="FF222222"/>
      <name val="Arial"/>
      <family val="2"/>
    </font>
    <font>
      <sz val="11"/>
      <color rgb="FFFF0000"/>
      <name val="Arial"/>
      <family val="2"/>
    </font>
    <font>
      <sz val="12"/>
      <color theme="1"/>
      <name val="Arial"/>
      <family val="2"/>
    </font>
    <font>
      <sz val="12"/>
      <color theme="1"/>
      <name val="Calibri"/>
    </font>
    <font>
      <sz val="12"/>
      <color theme="1"/>
      <name val="Arial"/>
    </font>
    <font>
      <sz val="11"/>
      <name val="Calibri"/>
      <family val="2"/>
    </font>
    <font>
      <sz val="11"/>
      <name val="Calibri"/>
    </font>
    <font>
      <b/>
      <sz val="11"/>
      <name val="Arial"/>
      <family val="2"/>
    </font>
    <font>
      <b/>
      <sz val="11"/>
      <color theme="0"/>
      <name val="Arial"/>
      <family val="2"/>
    </font>
    <font>
      <b/>
      <sz val="10"/>
      <color theme="0"/>
      <name val="Arial"/>
      <family val="2"/>
    </font>
    <font>
      <sz val="12"/>
      <color theme="1"/>
      <name val="Calibri"/>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9"/>
        <bgColor indexed="64"/>
      </patternFill>
    </fill>
    <fill>
      <patternFill patternType="solid">
        <fgColor theme="0"/>
        <bgColor theme="0"/>
      </patternFill>
    </fill>
    <fill>
      <patternFill patternType="solid">
        <fgColor theme="7" tint="0.39997558519241921"/>
        <bgColor indexed="64"/>
      </patternFill>
    </fill>
    <fill>
      <patternFill patternType="solid">
        <fgColor rgb="FF002060"/>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s>
  <cellStyleXfs count="1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8" fillId="14" borderId="27">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7" fillId="0" borderId="0" applyBorder="0"/>
    <xf numFmtId="43" fontId="1" fillId="0" borderId="0" applyFont="0" applyFill="0" applyBorder="0" applyAlignment="0" applyProtection="0"/>
    <xf numFmtId="43"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cellStyleXfs>
  <cellXfs count="323">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7"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6"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169" fontId="5" fillId="0" borderId="1" xfId="0" applyNumberFormat="1" applyFont="1" applyBorder="1" applyAlignment="1">
      <alignment horizontal="center" vertical="center" wrapText="1"/>
    </xf>
    <xf numFmtId="168" fontId="5" fillId="0" borderId="1" xfId="2" applyNumberFormat="1" applyFont="1" applyFill="1" applyBorder="1" applyAlignment="1">
      <alignment horizontal="center" vertical="center"/>
    </xf>
    <xf numFmtId="169" fontId="5" fillId="0" borderId="10" xfId="3" applyNumberFormat="1" applyFont="1" applyFill="1" applyBorder="1" applyAlignment="1">
      <alignment horizontal="center" vertical="center" wrapText="1"/>
    </xf>
    <xf numFmtId="0" fontId="5" fillId="0" borderId="0" xfId="0" applyFont="1"/>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170"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0" fontId="0" fillId="0" borderId="1" xfId="2" applyNumberFormat="1" applyFont="1" applyFill="1" applyBorder="1" applyAlignment="1">
      <alignment vertical="center"/>
    </xf>
    <xf numFmtId="170" fontId="19" fillId="0" borderId="1" xfId="0" applyNumberFormat="1" applyFont="1" applyBorder="1" applyAlignment="1">
      <alignment horizontal="center" vertical="center" wrapText="1"/>
    </xf>
    <xf numFmtId="171" fontId="3" fillId="0" borderId="1" xfId="8" applyNumberFormat="1" applyFont="1" applyBorder="1" applyAlignment="1">
      <alignment vertical="center"/>
    </xf>
    <xf numFmtId="171" fontId="3" fillId="0" borderId="5" xfId="8" applyNumberFormat="1" applyFont="1" applyBorder="1" applyAlignment="1">
      <alignment vertical="center"/>
    </xf>
    <xf numFmtId="0" fontId="17" fillId="0" borderId="1" xfId="0" applyFont="1" applyBorder="1" applyAlignment="1">
      <alignment horizontal="justify" vertical="center" wrapText="1"/>
    </xf>
    <xf numFmtId="9" fontId="20" fillId="0" borderId="1" xfId="3" applyFont="1" applyFill="1" applyBorder="1" applyAlignment="1">
      <alignment horizontal="center" vertical="center" wrapText="1"/>
    </xf>
    <xf numFmtId="0" fontId="17" fillId="2" borderId="1" xfId="0" applyFont="1" applyFill="1" applyBorder="1" applyAlignment="1">
      <alignment horizontal="justify" vertical="center" wrapText="1"/>
    </xf>
    <xf numFmtId="9" fontId="17" fillId="2" borderId="10" xfId="3" applyFont="1" applyFill="1" applyBorder="1" applyAlignment="1">
      <alignment horizontal="center" vertical="center" wrapText="1"/>
    </xf>
    <xf numFmtId="0" fontId="19" fillId="2" borderId="10" xfId="0" applyFont="1" applyFill="1" applyBorder="1" applyAlignment="1">
      <alignment horizontal="justify" vertical="center" wrapText="1"/>
    </xf>
    <xf numFmtId="0" fontId="19" fillId="0" borderId="10" xfId="0" applyFont="1" applyBorder="1" applyAlignment="1">
      <alignment horizontal="justify" vertical="center" wrapText="1"/>
    </xf>
    <xf numFmtId="0" fontId="21" fillId="2" borderId="1" xfId="0" applyFont="1" applyFill="1" applyBorder="1" applyAlignment="1">
      <alignment horizontal="justify" vertical="center" wrapText="1"/>
    </xf>
    <xf numFmtId="9" fontId="5" fillId="15" borderId="1" xfId="3" applyFont="1" applyFill="1" applyBorder="1" applyAlignment="1">
      <alignment horizontal="center" vertical="center" wrapText="1"/>
    </xf>
    <xf numFmtId="9" fontId="20" fillId="2" borderId="1" xfId="3" applyFont="1" applyFill="1" applyBorder="1" applyAlignment="1">
      <alignment horizontal="center" vertical="center" wrapText="1"/>
    </xf>
    <xf numFmtId="170"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0" fontId="0" fillId="2" borderId="1" xfId="2" applyNumberFormat="1" applyFont="1" applyFill="1" applyBorder="1" applyAlignment="1">
      <alignment vertical="center"/>
    </xf>
    <xf numFmtId="43" fontId="19" fillId="0" borderId="1" xfId="1" applyFont="1" applyBorder="1" applyAlignment="1">
      <alignment horizontal="center" vertical="center" wrapText="1"/>
    </xf>
    <xf numFmtId="170"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167"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6" fillId="7"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9" fillId="2" borderId="1" xfId="0" applyFont="1" applyFill="1" applyBorder="1" applyAlignment="1">
      <alignment horizontal="justify" vertical="center"/>
    </xf>
    <xf numFmtId="0" fontId="19"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7"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42" fontId="3" fillId="2" borderId="1" xfId="9" applyFont="1" applyFill="1" applyBorder="1"/>
    <xf numFmtId="3" fontId="5"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1" fontId="5" fillId="2" borderId="1" xfId="0" applyNumberFormat="1" applyFont="1" applyFill="1" applyBorder="1" applyAlignment="1">
      <alignment horizontal="left" vertical="center" wrapText="1"/>
    </xf>
    <xf numFmtId="0" fontId="24" fillId="0" borderId="1" xfId="0" applyFont="1" applyBorder="1" applyAlignment="1">
      <alignment horizontal="center" vertical="center" wrapText="1"/>
    </xf>
    <xf numFmtId="42" fontId="0" fillId="0" borderId="1" xfId="0" applyNumberFormat="1" applyBorder="1" applyAlignment="1">
      <alignment vertical="center"/>
    </xf>
    <xf numFmtId="0" fontId="24" fillId="0" borderId="1" xfId="0" applyFont="1" applyBorder="1" applyAlignment="1">
      <alignment horizontal="left" vertical="center" wrapText="1"/>
    </xf>
    <xf numFmtId="0" fontId="19" fillId="0" borderId="1" xfId="0" applyFont="1" applyBorder="1" applyAlignment="1">
      <alignment vertical="center" wrapText="1"/>
    </xf>
    <xf numFmtId="9" fontId="5" fillId="16" borderId="1" xfId="3" applyFont="1" applyFill="1" applyBorder="1" applyAlignment="1">
      <alignment horizontal="center" vertical="center" wrapText="1"/>
    </xf>
    <xf numFmtId="0" fontId="5" fillId="2" borderId="26" xfId="0" applyFont="1" applyFill="1" applyBorder="1" applyAlignment="1">
      <alignment horizontal="center" vertical="center" wrapText="1"/>
    </xf>
    <xf numFmtId="9" fontId="5" fillId="15" borderId="1" xfId="3" applyNumberFormat="1" applyFont="1" applyFill="1" applyBorder="1" applyAlignment="1">
      <alignment horizontal="center" vertical="center" wrapText="1"/>
    </xf>
    <xf numFmtId="0" fontId="9" fillId="2" borderId="10" xfId="0" applyFont="1" applyFill="1" applyBorder="1" applyAlignment="1">
      <alignment horizontal="justify" vertical="center" wrapText="1"/>
    </xf>
    <xf numFmtId="0" fontId="5" fillId="2" borderId="1" xfId="1" applyNumberFormat="1"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168" fontId="25" fillId="2" borderId="1" xfId="2" applyNumberFormat="1" applyFont="1" applyFill="1" applyBorder="1" applyAlignment="1">
      <alignment horizontal="center" vertical="center" wrapText="1"/>
    </xf>
    <xf numFmtId="168" fontId="25" fillId="0" borderId="1" xfId="2" applyNumberFormat="1" applyFont="1" applyBorder="1" applyAlignment="1">
      <alignment vertical="center"/>
    </xf>
    <xf numFmtId="0" fontId="26" fillId="17" borderId="28" xfId="0" applyFont="1" applyFill="1" applyBorder="1" applyAlignment="1">
      <alignment horizontal="center" vertical="center" wrapText="1"/>
    </xf>
    <xf numFmtId="6" fontId="5" fillId="2" borderId="1" xfId="1" applyNumberFormat="1" applyFont="1" applyFill="1" applyBorder="1" applyAlignment="1">
      <alignment horizontal="justify" vertical="center" wrapText="1"/>
    </xf>
    <xf numFmtId="6" fontId="5" fillId="2" borderId="1" xfId="1" applyNumberFormat="1" applyFont="1" applyFill="1" applyBorder="1" applyAlignment="1">
      <alignment horizontal="center" vertical="center" wrapText="1"/>
    </xf>
    <xf numFmtId="169" fontId="5" fillId="12" borderId="1" xfId="3" applyNumberFormat="1" applyFont="1" applyFill="1" applyBorder="1" applyAlignment="1">
      <alignment horizontal="center" vertical="center" wrapText="1"/>
    </xf>
    <xf numFmtId="6" fontId="3" fillId="2" borderId="1" xfId="9" applyNumberFormat="1" applyFont="1" applyFill="1" applyBorder="1" applyAlignment="1">
      <alignment horizontal="center" vertical="center"/>
    </xf>
    <xf numFmtId="6" fontId="0" fillId="0" borderId="1" xfId="0" applyNumberFormat="1" applyBorder="1" applyAlignment="1">
      <alignment vertical="center"/>
    </xf>
    <xf numFmtId="42" fontId="0" fillId="0" borderId="6" xfId="0" applyNumberFormat="1" applyBorder="1" applyAlignment="1">
      <alignment vertical="center"/>
    </xf>
    <xf numFmtId="6" fontId="0" fillId="0" borderId="1" xfId="2" applyNumberFormat="1" applyFont="1" applyBorder="1" applyAlignment="1">
      <alignment vertical="center"/>
    </xf>
    <xf numFmtId="0" fontId="19"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24" fillId="2" borderId="1" xfId="0" applyFont="1" applyFill="1" applyBorder="1" applyAlignment="1">
      <alignment horizontal="left" vertical="center" wrapText="1"/>
    </xf>
    <xf numFmtId="0" fontId="0" fillId="2" borderId="26" xfId="0" applyFill="1" applyBorder="1" applyAlignment="1">
      <alignment vertical="center" wrapText="1"/>
    </xf>
    <xf numFmtId="0" fontId="28" fillId="2" borderId="1" xfId="10" applyFont="1" applyFill="1" applyBorder="1" applyAlignment="1">
      <alignment horizontal="justify" vertical="center" wrapText="1"/>
    </xf>
    <xf numFmtId="0" fontId="28" fillId="2" borderId="1" xfId="10" applyFont="1" applyFill="1" applyBorder="1" applyAlignment="1">
      <alignment horizontal="center" vertical="center" wrapText="1"/>
    </xf>
    <xf numFmtId="0" fontId="28" fillId="2" borderId="1" xfId="0" applyFont="1" applyFill="1" applyBorder="1" applyAlignment="1">
      <alignment horizontal="justify" vertical="center"/>
    </xf>
    <xf numFmtId="0" fontId="29" fillId="2" borderId="1" xfId="0" applyFont="1" applyFill="1" applyBorder="1" applyAlignment="1">
      <alignment horizontal="center" vertical="center" wrapText="1"/>
    </xf>
    <xf numFmtId="0" fontId="28"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0" fillId="0" borderId="0" xfId="0" applyFont="1"/>
    <xf numFmtId="0" fontId="29" fillId="2" borderId="1" xfId="10" applyFont="1" applyFill="1" applyBorder="1" applyAlignment="1">
      <alignment horizontal="justify"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0" fillId="0" borderId="0" xfId="0" applyFont="1" applyAlignment="1">
      <alignment horizontal="center" wrapText="1"/>
    </xf>
    <xf numFmtId="0" fontId="28" fillId="0" borderId="1" xfId="0" applyFont="1" applyBorder="1"/>
    <xf numFmtId="0" fontId="31" fillId="0" borderId="1" xfId="0" applyFont="1" applyBorder="1"/>
    <xf numFmtId="0" fontId="24" fillId="0" borderId="5" xfId="0" applyFont="1" applyBorder="1" applyAlignment="1">
      <alignment horizontal="center" vertical="center" wrapText="1"/>
    </xf>
    <xf numFmtId="0" fontId="28" fillId="0" borderId="1" xfId="0" applyFont="1" applyBorder="1" applyAlignment="1">
      <alignment wrapText="1"/>
    </xf>
    <xf numFmtId="0" fontId="24"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9" fillId="0" borderId="1" xfId="0" applyFont="1" applyBorder="1" applyAlignment="1">
      <alignment horizontal="justify" vertical="center" wrapText="1"/>
    </xf>
    <xf numFmtId="44" fontId="3" fillId="2" borderId="1" xfId="8" applyFont="1" applyFill="1" applyBorder="1" applyAlignment="1">
      <alignment horizontal="center" vertical="center" wrapText="1"/>
    </xf>
    <xf numFmtId="172" fontId="33" fillId="17" borderId="28" xfId="0" applyNumberFormat="1" applyFont="1" applyFill="1" applyBorder="1" applyAlignment="1">
      <alignment horizontal="center" vertical="center" wrapText="1"/>
    </xf>
    <xf numFmtId="9" fontId="5" fillId="3" borderId="10" xfId="3" applyFont="1" applyFill="1" applyBorder="1" applyAlignment="1">
      <alignment horizontal="center" vertical="center" wrapText="1"/>
    </xf>
    <xf numFmtId="0" fontId="3" fillId="2"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19" fillId="2" borderId="1" xfId="0" quotePrefix="1" applyFont="1" applyFill="1" applyBorder="1" applyAlignment="1">
      <alignment horizontal="justify" vertical="center" wrapText="1"/>
    </xf>
    <xf numFmtId="0" fontId="0" fillId="0" borderId="1" xfId="0" applyBorder="1" applyAlignment="1">
      <alignment horizontal="justify" vertical="center" wrapText="1"/>
    </xf>
    <xf numFmtId="10" fontId="5" fillId="0" borderId="1" xfId="0" applyNumberFormat="1" applyFont="1" applyBorder="1" applyAlignment="1">
      <alignment horizontal="justify" vertical="center" wrapText="1"/>
    </xf>
    <xf numFmtId="0" fontId="5" fillId="2" borderId="1" xfId="0" applyNumberFormat="1" applyFont="1" applyFill="1" applyBorder="1" applyAlignment="1">
      <alignment horizontal="justify" vertical="center" wrapText="1"/>
    </xf>
    <xf numFmtId="169" fontId="5" fillId="8" borderId="1" xfId="3" applyNumberFormat="1" applyFont="1" applyFill="1" applyBorder="1" applyAlignment="1">
      <alignment horizontal="center" vertical="center" wrapText="1"/>
    </xf>
    <xf numFmtId="166" fontId="3" fillId="0" borderId="1" xfId="0" applyNumberFormat="1" applyFont="1" applyBorder="1" applyAlignment="1">
      <alignment horizontal="center" vertical="center"/>
    </xf>
    <xf numFmtId="173" fontId="3" fillId="0" borderId="1" xfId="0" applyNumberFormat="1" applyFont="1" applyBorder="1" applyAlignment="1">
      <alignment horizontal="center" vertical="center"/>
    </xf>
    <xf numFmtId="0" fontId="37" fillId="0" borderId="30" xfId="0" applyFont="1" applyBorder="1"/>
    <xf numFmtId="172" fontId="35" fillId="0" borderId="1" xfId="0" applyNumberFormat="1" applyFont="1" applyBorder="1" applyAlignment="1">
      <alignment horizontal="center" vertical="center" wrapText="1"/>
    </xf>
    <xf numFmtId="166" fontId="3" fillId="0" borderId="7" xfId="0" applyNumberFormat="1" applyFont="1" applyBorder="1" applyAlignment="1">
      <alignment vertical="center"/>
    </xf>
    <xf numFmtId="0" fontId="26" fillId="17" borderId="30" xfId="0" applyFont="1" applyFill="1" applyBorder="1" applyAlignment="1">
      <alignment horizontal="center" vertical="center" wrapText="1"/>
    </xf>
    <xf numFmtId="166" fontId="3" fillId="0" borderId="1" xfId="0" applyNumberFormat="1" applyFont="1" applyBorder="1" applyAlignment="1">
      <alignment vertical="center"/>
    </xf>
    <xf numFmtId="9" fontId="5" fillId="20" borderId="10" xfId="3" applyFont="1" applyFill="1" applyBorder="1" applyAlignment="1">
      <alignment horizontal="center" vertical="center" wrapText="1"/>
    </xf>
    <xf numFmtId="0" fontId="3" fillId="2" borderId="1" xfId="0" applyFont="1" applyFill="1" applyBorder="1" applyAlignment="1">
      <alignment horizontal="justify" vertical="center" wrapText="1"/>
    </xf>
    <xf numFmtId="0" fontId="39" fillId="19" borderId="1" xfId="0" applyFont="1" applyFill="1" applyBorder="1" applyAlignment="1">
      <alignment horizontal="center" vertical="center" wrapText="1"/>
    </xf>
    <xf numFmtId="0" fontId="40" fillId="1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6" fillId="0" borderId="28" xfId="0" applyFont="1" applyBorder="1" applyAlignment="1">
      <alignment horizontal="justify" vertical="center" wrapText="1"/>
    </xf>
    <xf numFmtId="0" fontId="5" fillId="2" borderId="1" xfId="0" applyFont="1" applyFill="1" applyBorder="1" applyAlignment="1">
      <alignment horizontal="justify" vertical="top" wrapText="1"/>
    </xf>
    <xf numFmtId="0" fontId="35" fillId="17" borderId="28" xfId="0" applyFont="1" applyFill="1" applyBorder="1" applyAlignment="1">
      <alignment horizontal="justify" vertical="center" wrapText="1"/>
    </xf>
    <xf numFmtId="0" fontId="25" fillId="2" borderId="1" xfId="0" applyFont="1" applyFill="1" applyBorder="1" applyAlignment="1">
      <alignment horizontal="justify" vertical="center" wrapText="1"/>
    </xf>
    <xf numFmtId="0" fontId="35" fillId="0" borderId="1" xfId="0" applyFont="1" applyBorder="1" applyAlignment="1">
      <alignment horizontal="justify" vertical="center" wrapText="1"/>
    </xf>
    <xf numFmtId="0" fontId="4" fillId="13" borderId="11"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13" xfId="0" applyFont="1" applyFill="1" applyBorder="1" applyAlignment="1">
      <alignment horizontal="justify" vertical="center"/>
    </xf>
    <xf numFmtId="0" fontId="4" fillId="6" borderId="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5" xfId="0" applyFont="1" applyFill="1" applyBorder="1" applyAlignment="1">
      <alignment horizontal="justify" vertical="center"/>
    </xf>
    <xf numFmtId="12" fontId="5" fillId="2" borderId="1" xfId="1" quotePrefix="1"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6" fillId="2" borderId="28" xfId="0" applyFont="1" applyFill="1" applyBorder="1" applyAlignment="1">
      <alignment horizontal="justify" vertical="center" wrapText="1"/>
    </xf>
    <xf numFmtId="0" fontId="34" fillId="2" borderId="28" xfId="0" applyFont="1" applyFill="1" applyBorder="1" applyAlignment="1">
      <alignment horizontal="justify" vertical="center" wrapText="1"/>
    </xf>
    <xf numFmtId="0" fontId="41" fillId="2" borderId="28" xfId="0" applyFont="1" applyFill="1" applyBorder="1" applyAlignment="1">
      <alignment horizontal="justify" vertical="center" wrapText="1"/>
    </xf>
    <xf numFmtId="0" fontId="5" fillId="2" borderId="0" xfId="0" applyFont="1" applyFill="1"/>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2" borderId="7" xfId="0" applyFont="1" applyFill="1" applyBorder="1" applyAlignment="1">
      <alignment horizontal="left" vertical="center" wrapText="1"/>
    </xf>
    <xf numFmtId="0" fontId="4" fillId="0" borderId="9"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justify" vertical="center" wrapText="1"/>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3" fillId="1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3" borderId="7"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7" fillId="13" borderId="26" xfId="0" applyFont="1" applyFill="1" applyBorder="1" applyAlignment="1">
      <alignment horizontal="center" vertical="center"/>
    </xf>
    <xf numFmtId="0" fontId="7" fillId="13" borderId="1" xfId="0" applyFont="1" applyFill="1" applyBorder="1" applyAlignment="1">
      <alignment horizontal="center" vertical="center"/>
    </xf>
    <xf numFmtId="0" fontId="38" fillId="18" borderId="10" xfId="0" applyFont="1" applyFill="1" applyBorder="1" applyAlignment="1">
      <alignment horizontal="center" vertical="center"/>
    </xf>
    <xf numFmtId="0" fontId="38" fillId="18" borderId="29" xfId="0" applyFont="1" applyFill="1" applyBorder="1" applyAlignment="1">
      <alignment horizontal="center" vertical="center"/>
    </xf>
    <xf numFmtId="0" fontId="38" fillId="18" borderId="26" xfId="0" applyFont="1" applyFill="1" applyBorder="1" applyAlignment="1">
      <alignment horizontal="center" vertical="center"/>
    </xf>
    <xf numFmtId="0" fontId="7" fillId="13" borderId="10" xfId="0" applyFont="1" applyFill="1" applyBorder="1" applyAlignment="1">
      <alignment horizontal="center" vertical="center"/>
    </xf>
    <xf numFmtId="0" fontId="7" fillId="13" borderId="29"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3" fillId="0" borderId="1" xfId="0" applyFont="1" applyBorder="1" applyAlignment="1">
      <alignment horizontal="center"/>
    </xf>
    <xf numFmtId="0" fontId="3" fillId="0" borderId="25" xfId="0" applyFont="1" applyBorder="1" applyAlignment="1">
      <alignment horizontal="center"/>
    </xf>
  </cellXfs>
  <cellStyles count="16">
    <cellStyle name="KPT04_Main" xfId="4" xr:uid="{00000000-0005-0000-0000-000000000000}"/>
    <cellStyle name="Millares" xfId="1" builtinId="3"/>
    <cellStyle name="Millares 2" xfId="6" xr:uid="{00000000-0005-0000-0000-000002000000}"/>
    <cellStyle name="Millares 2 2" xfId="12" xr:uid="{00000000-0005-0000-0000-000003000000}"/>
    <cellStyle name="Millares 3" xfId="7" xr:uid="{00000000-0005-0000-0000-000004000000}"/>
    <cellStyle name="Millares 4" xfId="11" xr:uid="{00000000-0005-0000-0000-000005000000}"/>
    <cellStyle name="Moneda" xfId="2" builtinId="4"/>
    <cellStyle name="Moneda [0]" xfId="9" builtinId="7"/>
    <cellStyle name="Moneda [0] 2" xfId="14" xr:uid="{00000000-0005-0000-0000-000008000000}"/>
    <cellStyle name="Moneda 2" xfId="5" xr:uid="{00000000-0005-0000-0000-000009000000}"/>
    <cellStyle name="Moneda 2 2" xfId="15" xr:uid="{00000000-0005-0000-0000-00000A000000}"/>
    <cellStyle name="Moneda 3" xfId="8" xr:uid="{00000000-0005-0000-0000-00000B000000}"/>
    <cellStyle name="Normal" xfId="0" builtinId="0"/>
    <cellStyle name="Normal 2" xfId="10" xr:uid="{00000000-0005-0000-0000-00000D000000}"/>
    <cellStyle name="Normal 2 2" xfId="13" xr:uid="{00000000-0005-0000-0000-00000E000000}"/>
    <cellStyle name="Porcentaje" xfId="3" builtinId="5"/>
  </cellStyles>
  <dxfs count="119">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T175"/>
  <sheetViews>
    <sheetView tabSelected="1" topLeftCell="A24" zoomScale="10" zoomScaleNormal="10" zoomScaleSheetLayoutView="90" workbookViewId="0">
      <selection activeCell="BM32" sqref="BM32"/>
    </sheetView>
  </sheetViews>
  <sheetFormatPr baseColWidth="10" defaultColWidth="11.42578125" defaultRowHeight="15"/>
  <cols>
    <col min="1" max="1" width="20" style="3" customWidth="1"/>
    <col min="2" max="2" width="22" style="3" customWidth="1"/>
    <col min="3" max="3" width="19.7109375" style="158" customWidth="1"/>
    <col min="4" max="4" width="34.28515625" style="158" customWidth="1"/>
    <col min="5" max="5" width="32.5703125" style="158" customWidth="1"/>
    <col min="6" max="6" width="12.7109375" style="4" customWidth="1"/>
    <col min="7" max="7" width="10.7109375" style="3" customWidth="1"/>
    <col min="8" max="9" width="19.42578125" style="3" customWidth="1"/>
    <col min="10" max="10" width="16.5703125" style="1" customWidth="1"/>
    <col min="11" max="11" width="14.85546875" style="1" customWidth="1"/>
    <col min="12" max="12" width="13.5703125" style="1" customWidth="1"/>
    <col min="13" max="14" width="14.28515625" style="1" customWidth="1"/>
    <col min="15" max="15" width="12.5703125" style="1" customWidth="1"/>
    <col min="16" max="16" width="13.42578125" style="1" customWidth="1"/>
    <col min="17" max="17" width="14.42578125" style="1" customWidth="1"/>
    <col min="18" max="18" width="17.7109375" style="1" customWidth="1"/>
    <col min="19" max="19" width="16.7109375" style="1" customWidth="1"/>
    <col min="20" max="20" width="12" style="1" customWidth="1"/>
    <col min="21" max="21" width="26.140625" style="1" customWidth="1"/>
    <col min="22" max="22" width="13.42578125" style="1" customWidth="1"/>
    <col min="23" max="23" width="23.7109375" style="1" customWidth="1"/>
    <col min="24" max="24" width="16.140625" style="1" customWidth="1"/>
    <col min="25" max="25" width="29.42578125" style="1" customWidth="1"/>
    <col min="26" max="26" width="10.7109375" style="1" customWidth="1"/>
    <col min="27" max="27" width="20.42578125" style="1" customWidth="1"/>
    <col min="28" max="28" width="12.140625" style="2" customWidth="1"/>
    <col min="29" max="29" width="13.7109375" style="2" customWidth="1"/>
    <col min="30" max="30" width="13.42578125" style="1" customWidth="1"/>
    <col min="31" max="31" width="14" style="1" customWidth="1"/>
    <col min="32" max="32" width="11.5703125" style="1" customWidth="1"/>
    <col min="33" max="33" width="9.85546875" style="1" customWidth="1"/>
    <col min="34" max="34" width="8.85546875" style="1" customWidth="1"/>
    <col min="35" max="35" width="9.85546875" style="1" customWidth="1"/>
    <col min="36" max="36" width="7.140625" style="1" customWidth="1"/>
    <col min="37" max="37" width="13.5703125" style="1" customWidth="1"/>
    <col min="38" max="38" width="19.42578125" style="1" customWidth="1"/>
    <col min="39" max="39" width="12" style="1" customWidth="1"/>
    <col min="40" max="40" width="12.28515625" style="1" customWidth="1"/>
    <col min="41" max="41" width="11.85546875" style="1" customWidth="1"/>
    <col min="42" max="42" width="23.7109375" style="1" customWidth="1"/>
    <col min="43" max="43" width="22" style="1" customWidth="1"/>
    <col min="44" max="44" width="12.85546875" style="1" customWidth="1"/>
    <col min="45" max="45" width="47.5703125" style="117" customWidth="1"/>
    <col min="46" max="46" width="11.42578125" style="117" customWidth="1"/>
    <col min="47" max="47" width="28" style="117" customWidth="1"/>
    <col min="48" max="48" width="12" style="117" customWidth="1"/>
    <col min="49" max="49" width="21.140625" style="117" customWidth="1"/>
    <col min="50" max="50" width="13.5703125" style="117" customWidth="1"/>
    <col min="51" max="51" width="24" style="117" customWidth="1"/>
    <col min="52" max="52" width="13.28515625" style="117" customWidth="1"/>
    <col min="53" max="53" width="22.140625" style="117" customWidth="1"/>
    <col min="54" max="54" width="16.140625" style="117" customWidth="1"/>
    <col min="55" max="55" width="15.7109375" style="117" customWidth="1"/>
    <col min="56" max="56" width="15" style="117" customWidth="1"/>
    <col min="57" max="57" width="11.7109375" style="117" customWidth="1"/>
    <col min="58" max="58" width="14.140625" style="117" customWidth="1"/>
    <col min="59" max="59" width="19" style="117" customWidth="1"/>
    <col min="60" max="60" width="16.5703125" style="117" customWidth="1"/>
    <col min="61" max="61" width="14.5703125" style="117" customWidth="1"/>
    <col min="62" max="62" width="34.140625" style="117" customWidth="1"/>
    <col min="63" max="63" width="11.7109375" style="117" customWidth="1"/>
    <col min="64" max="64" width="12.7109375" style="117" customWidth="1"/>
    <col min="65" max="65" width="14.5703125" style="117" customWidth="1"/>
    <col min="66" max="66" width="20.42578125" style="117" customWidth="1"/>
    <col min="67" max="67" width="18.140625" style="117" customWidth="1"/>
    <col min="68" max="68" width="17.42578125" style="117" customWidth="1"/>
    <col min="69" max="69" width="48" style="117" customWidth="1"/>
    <col min="70" max="70" width="13.28515625" style="1" customWidth="1"/>
    <col min="71" max="71" width="11.7109375" style="1" customWidth="1"/>
    <col min="72" max="72" width="15.140625" style="1" customWidth="1"/>
    <col min="73" max="73" width="65.140625" style="118" customWidth="1"/>
    <col min="74" max="74" width="58" style="1" customWidth="1"/>
    <col min="75" max="104" width="11.42578125" style="1" hidden="1" customWidth="1"/>
    <col min="105" max="112" width="11.42578125" style="1"/>
    <col min="113" max="113" width="19.7109375" style="1" customWidth="1"/>
    <col min="114" max="114" width="22" style="1" customWidth="1"/>
    <col min="115" max="16384" width="11.42578125" style="1"/>
  </cols>
  <sheetData>
    <row r="1" spans="1:233" ht="15.75">
      <c r="A1" s="286" t="s">
        <v>237</v>
      </c>
      <c r="B1" s="286"/>
      <c r="C1" s="286"/>
      <c r="D1" s="286"/>
      <c r="E1" s="286"/>
      <c r="F1" s="286"/>
      <c r="G1" s="286"/>
      <c r="H1" s="286"/>
      <c r="I1" s="286"/>
      <c r="J1" s="282" t="s">
        <v>201</v>
      </c>
      <c r="K1" s="282"/>
      <c r="L1" s="282"/>
      <c r="M1" s="282"/>
      <c r="N1" s="282"/>
      <c r="O1" s="282"/>
      <c r="P1" s="282"/>
      <c r="Q1" s="282"/>
      <c r="R1" s="282"/>
      <c r="S1" s="282"/>
      <c r="T1" s="284" t="s">
        <v>150</v>
      </c>
      <c r="U1" s="284"/>
      <c r="V1" s="284"/>
      <c r="W1" s="284"/>
      <c r="X1" s="284"/>
      <c r="Y1" s="284"/>
      <c r="Z1" s="284"/>
      <c r="AA1" s="266" t="s">
        <v>216</v>
      </c>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116"/>
    </row>
    <row r="2" spans="1:233" ht="27" customHeight="1">
      <c r="A2" s="287"/>
      <c r="B2" s="287"/>
      <c r="C2" s="287"/>
      <c r="D2" s="287"/>
      <c r="E2" s="287"/>
      <c r="F2" s="287"/>
      <c r="G2" s="287"/>
      <c r="H2" s="287"/>
      <c r="I2" s="287"/>
      <c r="J2" s="283"/>
      <c r="K2" s="283"/>
      <c r="L2" s="283"/>
      <c r="M2" s="283"/>
      <c r="N2" s="283"/>
      <c r="O2" s="283"/>
      <c r="P2" s="283"/>
      <c r="Q2" s="283"/>
      <c r="R2" s="283"/>
      <c r="S2" s="283"/>
      <c r="T2" s="285"/>
      <c r="U2" s="285"/>
      <c r="V2" s="285"/>
      <c r="W2" s="285"/>
      <c r="X2" s="285"/>
      <c r="Y2" s="285"/>
      <c r="Z2" s="285"/>
      <c r="AA2" s="277" t="s">
        <v>151</v>
      </c>
      <c r="AB2" s="277"/>
      <c r="AC2" s="277"/>
      <c r="AD2" s="277"/>
      <c r="AE2" s="277"/>
      <c r="AF2" s="277" t="s">
        <v>257</v>
      </c>
      <c r="AG2" s="277"/>
      <c r="AH2" s="277"/>
      <c r="AI2" s="277"/>
      <c r="AJ2" s="277"/>
      <c r="AK2" s="277"/>
      <c r="AL2" s="277"/>
      <c r="AM2" s="298" t="s">
        <v>480</v>
      </c>
      <c r="AN2" s="299"/>
      <c r="AO2" s="299"/>
      <c r="AP2" s="299"/>
      <c r="AQ2" s="299"/>
      <c r="AR2" s="299"/>
      <c r="AS2" s="299"/>
      <c r="AT2" s="300" t="s">
        <v>319</v>
      </c>
      <c r="AU2" s="301"/>
      <c r="AV2" s="301"/>
      <c r="AW2" s="301"/>
      <c r="AX2" s="301"/>
      <c r="AY2" s="301"/>
      <c r="AZ2" s="301"/>
      <c r="BA2" s="301"/>
      <c r="BB2" s="301"/>
      <c r="BC2" s="302"/>
      <c r="BD2" s="303" t="s">
        <v>481</v>
      </c>
      <c r="BE2" s="304"/>
      <c r="BF2" s="304"/>
      <c r="BG2" s="304"/>
      <c r="BH2" s="304"/>
      <c r="BI2" s="304"/>
      <c r="BJ2" s="298"/>
      <c r="BK2" s="303" t="s">
        <v>475</v>
      </c>
      <c r="BL2" s="304"/>
      <c r="BM2" s="304"/>
      <c r="BN2" s="304"/>
      <c r="BO2" s="304"/>
      <c r="BP2" s="304"/>
      <c r="BQ2" s="298"/>
      <c r="BR2" s="278" t="s">
        <v>258</v>
      </c>
      <c r="BS2" s="278"/>
      <c r="BT2" s="278"/>
      <c r="BU2" s="278"/>
    </row>
    <row r="3" spans="1:233" ht="75.75" customHeight="1" thickBot="1">
      <c r="A3" s="21" t="s">
        <v>149</v>
      </c>
      <c r="B3" s="20" t="s">
        <v>148</v>
      </c>
      <c r="C3" s="154" t="s">
        <v>147</v>
      </c>
      <c r="D3" s="154" t="s">
        <v>146</v>
      </c>
      <c r="E3" s="154"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63" t="s">
        <v>141</v>
      </c>
      <c r="U3" s="163" t="s">
        <v>140</v>
      </c>
      <c r="V3" s="163" t="s">
        <v>139</v>
      </c>
      <c r="W3" s="163" t="s">
        <v>138</v>
      </c>
      <c r="X3" s="163" t="s">
        <v>137</v>
      </c>
      <c r="Y3" s="163" t="s">
        <v>136</v>
      </c>
      <c r="Z3" s="163" t="s">
        <v>135</v>
      </c>
      <c r="AA3" s="164" t="s">
        <v>152</v>
      </c>
      <c r="AB3" s="164" t="s">
        <v>153</v>
      </c>
      <c r="AC3" s="164" t="s">
        <v>134</v>
      </c>
      <c r="AD3" s="153" t="s">
        <v>156</v>
      </c>
      <c r="AE3" s="153" t="s">
        <v>155</v>
      </c>
      <c r="AF3" s="153" t="s">
        <v>218</v>
      </c>
      <c r="AG3" s="153" t="s">
        <v>219</v>
      </c>
      <c r="AH3" s="153" t="s">
        <v>220</v>
      </c>
      <c r="AI3" s="164" t="s">
        <v>153</v>
      </c>
      <c r="AJ3" s="164" t="s">
        <v>134</v>
      </c>
      <c r="AK3" s="153" t="s">
        <v>154</v>
      </c>
      <c r="AL3" s="153" t="s">
        <v>155</v>
      </c>
      <c r="AM3" s="249" t="s">
        <v>270</v>
      </c>
      <c r="AN3" s="250" t="s">
        <v>271</v>
      </c>
      <c r="AO3" s="250" t="s">
        <v>272</v>
      </c>
      <c r="AP3" s="250" t="s">
        <v>269</v>
      </c>
      <c r="AQ3" s="250" t="s">
        <v>134</v>
      </c>
      <c r="AR3" s="250" t="s">
        <v>154</v>
      </c>
      <c r="AS3" s="251" t="s">
        <v>155</v>
      </c>
      <c r="AT3" s="242" t="s">
        <v>320</v>
      </c>
      <c r="AU3" s="242" t="s">
        <v>321</v>
      </c>
      <c r="AV3" s="242" t="s">
        <v>322</v>
      </c>
      <c r="AW3" s="242" t="s">
        <v>323</v>
      </c>
      <c r="AX3" s="242" t="s">
        <v>324</v>
      </c>
      <c r="AY3" s="242" t="s">
        <v>325</v>
      </c>
      <c r="AZ3" s="242" t="s">
        <v>326</v>
      </c>
      <c r="BA3" s="242" t="s">
        <v>327</v>
      </c>
      <c r="BB3" s="242" t="s">
        <v>328</v>
      </c>
      <c r="BC3" s="241" t="s">
        <v>329</v>
      </c>
      <c r="BD3" s="250" t="s">
        <v>270</v>
      </c>
      <c r="BE3" s="250" t="s">
        <v>271</v>
      </c>
      <c r="BF3" s="250" t="s">
        <v>272</v>
      </c>
      <c r="BG3" s="250" t="s">
        <v>269</v>
      </c>
      <c r="BH3" s="250" t="s">
        <v>134</v>
      </c>
      <c r="BI3" s="250" t="s">
        <v>154</v>
      </c>
      <c r="BJ3" s="251" t="s">
        <v>155</v>
      </c>
      <c r="BK3" s="250" t="s">
        <v>270</v>
      </c>
      <c r="BL3" s="250" t="s">
        <v>271</v>
      </c>
      <c r="BM3" s="250" t="s">
        <v>272</v>
      </c>
      <c r="BN3" s="250" t="s">
        <v>269</v>
      </c>
      <c r="BO3" s="250" t="s">
        <v>134</v>
      </c>
      <c r="BP3" s="250" t="s">
        <v>154</v>
      </c>
      <c r="BQ3" s="251" t="s">
        <v>155</v>
      </c>
      <c r="BR3" s="252" t="s">
        <v>259</v>
      </c>
      <c r="BS3" s="252" t="s">
        <v>260</v>
      </c>
      <c r="BT3" s="253" t="s">
        <v>261</v>
      </c>
      <c r="BU3" s="254" t="s">
        <v>262</v>
      </c>
    </row>
    <row r="4" spans="1:233" s="12" customFormat="1" ht="186" customHeight="1">
      <c r="A4" s="279" t="s">
        <v>133</v>
      </c>
      <c r="B4" s="261" t="s">
        <v>132</v>
      </c>
      <c r="C4" s="263" t="s">
        <v>131</v>
      </c>
      <c r="D4" s="55" t="s">
        <v>130</v>
      </c>
      <c r="E4" s="55" t="s">
        <v>129</v>
      </c>
      <c r="F4" s="125">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250</v>
      </c>
      <c r="AM4" s="55">
        <v>1</v>
      </c>
      <c r="AN4" s="55">
        <v>0.1</v>
      </c>
      <c r="AO4" s="92">
        <f>+AN4/AM4</f>
        <v>0.1</v>
      </c>
      <c r="AP4" s="31">
        <v>4000000</v>
      </c>
      <c r="AQ4" s="31">
        <v>4000000</v>
      </c>
      <c r="AR4" s="92">
        <v>1</v>
      </c>
      <c r="AS4" s="55" t="s">
        <v>291</v>
      </c>
      <c r="AT4" s="175">
        <v>1</v>
      </c>
      <c r="AU4" s="213" t="s">
        <v>347</v>
      </c>
      <c r="AV4" s="175">
        <v>33</v>
      </c>
      <c r="AW4" s="175" t="s">
        <v>356</v>
      </c>
      <c r="AX4" s="175">
        <v>3301</v>
      </c>
      <c r="AY4" s="175" t="s">
        <v>357</v>
      </c>
      <c r="AZ4" s="175">
        <v>3301070</v>
      </c>
      <c r="BA4" s="175" t="s">
        <v>358</v>
      </c>
      <c r="BB4" s="175">
        <v>330107000</v>
      </c>
      <c r="BC4" s="175" t="s">
        <v>359</v>
      </c>
      <c r="BD4" s="30">
        <v>1</v>
      </c>
      <c r="BE4" s="30">
        <v>0</v>
      </c>
      <c r="BF4" s="92">
        <f>+BE4/BD4</f>
        <v>0</v>
      </c>
      <c r="BG4" s="31">
        <v>0</v>
      </c>
      <c r="BH4" s="31">
        <v>0</v>
      </c>
      <c r="BI4" s="92">
        <v>0</v>
      </c>
      <c r="BJ4" s="175" t="s">
        <v>461</v>
      </c>
      <c r="BK4" s="30">
        <v>1</v>
      </c>
      <c r="BL4" s="30">
        <v>0</v>
      </c>
      <c r="BM4" s="92">
        <f>+BL4/BK4</f>
        <v>0</v>
      </c>
      <c r="BN4" s="31">
        <v>0</v>
      </c>
      <c r="BO4" s="31">
        <v>0</v>
      </c>
      <c r="BP4" s="92">
        <v>0</v>
      </c>
      <c r="BQ4" s="244" t="s">
        <v>482</v>
      </c>
      <c r="BR4" s="87">
        <v>1</v>
      </c>
      <c r="BS4" s="184">
        <v>0.1</v>
      </c>
      <c r="BT4" s="101">
        <f>+BS4/BR4</f>
        <v>0.1</v>
      </c>
      <c r="BU4" s="146" t="s">
        <v>499</v>
      </c>
      <c r="BV4" s="288" t="s">
        <v>133</v>
      </c>
    </row>
    <row r="5" spans="1:233" s="12" customFormat="1" ht="409.5">
      <c r="A5" s="280"/>
      <c r="B5" s="261"/>
      <c r="C5" s="263"/>
      <c r="D5" s="55" t="s">
        <v>126</v>
      </c>
      <c r="E5" s="211" t="s">
        <v>441</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252</v>
      </c>
      <c r="AM5" s="55">
        <v>1</v>
      </c>
      <c r="AN5" s="55" t="s">
        <v>263</v>
      </c>
      <c r="AO5" s="92">
        <v>0.1</v>
      </c>
      <c r="AP5" s="73">
        <v>1516035846</v>
      </c>
      <c r="AQ5" s="145">
        <v>47229551</v>
      </c>
      <c r="AR5" s="92">
        <f>AQ5/AP5</f>
        <v>3.115332076389439E-2</v>
      </c>
      <c r="AS5" s="55" t="s">
        <v>295</v>
      </c>
      <c r="AT5" s="175" t="s">
        <v>428</v>
      </c>
      <c r="AU5" s="58" t="s">
        <v>347</v>
      </c>
      <c r="AV5" s="175">
        <v>33</v>
      </c>
      <c r="AW5" s="175" t="s">
        <v>356</v>
      </c>
      <c r="AX5" s="175">
        <v>3301</v>
      </c>
      <c r="AY5" s="175" t="s">
        <v>357</v>
      </c>
      <c r="AZ5" s="175">
        <v>3301070</v>
      </c>
      <c r="BA5" s="175" t="s">
        <v>358</v>
      </c>
      <c r="BB5" s="175">
        <v>330107000</v>
      </c>
      <c r="BC5" s="175" t="s">
        <v>359</v>
      </c>
      <c r="BD5" s="30">
        <v>1</v>
      </c>
      <c r="BE5" s="30">
        <v>0.4</v>
      </c>
      <c r="BF5" s="92">
        <v>0.4</v>
      </c>
      <c r="BG5" s="31">
        <v>7000000</v>
      </c>
      <c r="BH5" s="31">
        <v>1800000</v>
      </c>
      <c r="BI5" s="91">
        <v>0</v>
      </c>
      <c r="BJ5" s="228" t="s">
        <v>460</v>
      </c>
      <c r="BK5" s="30">
        <v>1</v>
      </c>
      <c r="BL5" s="30">
        <v>0.4</v>
      </c>
      <c r="BM5" s="92">
        <v>0.4</v>
      </c>
      <c r="BN5" s="31">
        <v>7000000</v>
      </c>
      <c r="BO5" s="31">
        <v>1800000</v>
      </c>
      <c r="BP5" s="91">
        <v>0</v>
      </c>
      <c r="BQ5" s="257" t="s">
        <v>503</v>
      </c>
      <c r="BR5" s="87">
        <v>1</v>
      </c>
      <c r="BS5" s="229">
        <v>4.0000000000000001E-3</v>
      </c>
      <c r="BT5" s="100">
        <v>0.4</v>
      </c>
      <c r="BU5" s="119" t="s">
        <v>462</v>
      </c>
      <c r="BV5" s="289"/>
    </row>
    <row r="6" spans="1:233" s="27" customFormat="1" ht="409.5">
      <c r="A6" s="280"/>
      <c r="B6" s="261"/>
      <c r="C6" s="263"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0">+AG6/AF6</f>
        <v>0</v>
      </c>
      <c r="AI6" s="31">
        <v>0</v>
      </c>
      <c r="AJ6" s="31">
        <v>0</v>
      </c>
      <c r="AK6" s="37">
        <v>0</v>
      </c>
      <c r="AL6" s="87" t="s">
        <v>250</v>
      </c>
      <c r="AM6" s="55">
        <v>1</v>
      </c>
      <c r="AN6" s="55">
        <v>0</v>
      </c>
      <c r="AO6" s="92">
        <f t="shared" ref="AO6:AO14" si="1">+AN6/AM6</f>
        <v>0</v>
      </c>
      <c r="AP6" s="149">
        <v>4400000</v>
      </c>
      <c r="AQ6" s="152">
        <v>4400000</v>
      </c>
      <c r="AR6" s="44">
        <v>1</v>
      </c>
      <c r="AS6" s="55" t="s">
        <v>297</v>
      </c>
      <c r="AT6" s="9">
        <v>1</v>
      </c>
      <c r="AU6" s="58" t="s">
        <v>347</v>
      </c>
      <c r="AV6" s="9">
        <v>33</v>
      </c>
      <c r="AW6" s="9" t="s">
        <v>356</v>
      </c>
      <c r="AX6" s="175">
        <v>3301</v>
      </c>
      <c r="AY6" s="175" t="s">
        <v>357</v>
      </c>
      <c r="AZ6" s="175">
        <v>3301087</v>
      </c>
      <c r="BA6" s="175" t="s">
        <v>362</v>
      </c>
      <c r="BB6" s="175">
        <v>330108701</v>
      </c>
      <c r="BC6" s="175" t="s">
        <v>363</v>
      </c>
      <c r="BD6" s="30">
        <v>1</v>
      </c>
      <c r="BE6" s="30">
        <v>0.2</v>
      </c>
      <c r="BF6" s="182">
        <v>0.2</v>
      </c>
      <c r="BG6" s="173">
        <v>24000000</v>
      </c>
      <c r="BH6" s="173">
        <v>24000000</v>
      </c>
      <c r="BI6" s="44">
        <v>1</v>
      </c>
      <c r="BJ6" s="55" t="s">
        <v>463</v>
      </c>
      <c r="BK6" s="30">
        <v>1</v>
      </c>
      <c r="BL6" s="30">
        <v>0.2</v>
      </c>
      <c r="BM6" s="182">
        <v>0.2</v>
      </c>
      <c r="BN6" s="173">
        <v>24000000</v>
      </c>
      <c r="BO6" s="173">
        <v>24000000</v>
      </c>
      <c r="BP6" s="44">
        <v>1</v>
      </c>
      <c r="BQ6" s="258" t="s">
        <v>504</v>
      </c>
      <c r="BR6" s="87">
        <v>1</v>
      </c>
      <c r="BS6" s="230">
        <v>0.2</v>
      </c>
      <c r="BT6" s="111">
        <f>+BS6/BR6</f>
        <v>0.2</v>
      </c>
      <c r="BU6" s="120" t="s">
        <v>500</v>
      </c>
      <c r="BV6" s="289"/>
    </row>
    <row r="7" spans="1:233" s="12" customFormat="1" ht="252.75" customHeight="1">
      <c r="A7" s="280"/>
      <c r="B7" s="261"/>
      <c r="C7" s="263"/>
      <c r="D7" s="55" t="s">
        <v>120</v>
      </c>
      <c r="E7" s="55" t="s">
        <v>440</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252</v>
      </c>
      <c r="AM7" s="55">
        <v>1</v>
      </c>
      <c r="AN7" s="55">
        <v>0</v>
      </c>
      <c r="AO7" s="92">
        <f t="shared" si="1"/>
        <v>0</v>
      </c>
      <c r="AP7" s="159">
        <v>261643826</v>
      </c>
      <c r="AQ7" s="55">
        <v>0</v>
      </c>
      <c r="AR7" s="44">
        <v>0</v>
      </c>
      <c r="AS7" s="55" t="s">
        <v>296</v>
      </c>
      <c r="AT7" s="9">
        <v>1</v>
      </c>
      <c r="AU7" s="58" t="s">
        <v>347</v>
      </c>
      <c r="AV7" s="9">
        <v>33</v>
      </c>
      <c r="AW7" s="212" t="s">
        <v>356</v>
      </c>
      <c r="AX7" s="175">
        <v>3301</v>
      </c>
      <c r="AY7" s="175" t="s">
        <v>357</v>
      </c>
      <c r="AZ7" s="9">
        <v>3301054</v>
      </c>
      <c r="BA7" s="9" t="s">
        <v>360</v>
      </c>
      <c r="BB7" s="9">
        <v>330105400</v>
      </c>
      <c r="BC7" s="9" t="s">
        <v>361</v>
      </c>
      <c r="BD7" s="30">
        <v>1</v>
      </c>
      <c r="BE7" s="30">
        <v>0.1</v>
      </c>
      <c r="BF7" s="92">
        <f t="shared" ref="BF7:BF14" si="2">+BE7/BD7</f>
        <v>0.1</v>
      </c>
      <c r="BG7" s="55">
        <v>15600000</v>
      </c>
      <c r="BH7" s="55">
        <v>15600000</v>
      </c>
      <c r="BI7" s="44">
        <v>1</v>
      </c>
      <c r="BJ7" s="55" t="s">
        <v>464</v>
      </c>
      <c r="BK7" s="30">
        <v>1</v>
      </c>
      <c r="BL7" s="30">
        <v>0.1</v>
      </c>
      <c r="BM7" s="92">
        <f t="shared" ref="BM7:BM11" si="3">+BL7/BK7</f>
        <v>0.1</v>
      </c>
      <c r="BN7" s="162">
        <v>15600000</v>
      </c>
      <c r="BO7" s="162">
        <v>15600000</v>
      </c>
      <c r="BP7" s="44">
        <v>1</v>
      </c>
      <c r="BQ7" s="259" t="s">
        <v>505</v>
      </c>
      <c r="BR7" s="55">
        <v>1</v>
      </c>
      <c r="BS7" s="230">
        <v>0.1</v>
      </c>
      <c r="BT7" s="115">
        <v>0.1</v>
      </c>
      <c r="BU7" s="256" t="s">
        <v>506</v>
      </c>
      <c r="BV7" s="289"/>
    </row>
    <row r="8" spans="1:233" s="12" customFormat="1" ht="293.25" customHeight="1">
      <c r="A8" s="280"/>
      <c r="B8" s="261" t="s">
        <v>114</v>
      </c>
      <c r="C8" s="263"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264</v>
      </c>
      <c r="AM8" s="55">
        <v>11</v>
      </c>
      <c r="AN8" s="55">
        <v>11</v>
      </c>
      <c r="AO8" s="92">
        <f t="shared" si="1"/>
        <v>1</v>
      </c>
      <c r="AP8" s="129">
        <v>153091706</v>
      </c>
      <c r="AQ8" s="129">
        <f>AP8/159*121</f>
        <v>116503751.10691825</v>
      </c>
      <c r="AR8" s="137">
        <f>+AQ8/AP8</f>
        <v>0.76100628930817615</v>
      </c>
      <c r="AS8" s="55" t="s">
        <v>430</v>
      </c>
      <c r="AT8" s="58">
        <v>1</v>
      </c>
      <c r="AU8" s="58" t="s">
        <v>347</v>
      </c>
      <c r="AV8" s="58">
        <v>22</v>
      </c>
      <c r="AW8" s="58" t="s">
        <v>348</v>
      </c>
      <c r="AX8" s="58">
        <v>2201</v>
      </c>
      <c r="AY8" s="58" t="s">
        <v>349</v>
      </c>
      <c r="AZ8" s="58" t="s">
        <v>350</v>
      </c>
      <c r="BA8" s="58" t="s">
        <v>351</v>
      </c>
      <c r="BB8" s="58" t="s">
        <v>352</v>
      </c>
      <c r="BC8" s="58" t="s">
        <v>353</v>
      </c>
      <c r="BD8" s="30">
        <v>11</v>
      </c>
      <c r="BE8" s="30">
        <v>11</v>
      </c>
      <c r="BF8" s="92">
        <f t="shared" si="2"/>
        <v>1</v>
      </c>
      <c r="BG8" s="222">
        <v>0</v>
      </c>
      <c r="BH8" s="222">
        <v>0</v>
      </c>
      <c r="BI8" s="92">
        <v>0</v>
      </c>
      <c r="BJ8" s="225" t="s">
        <v>431</v>
      </c>
      <c r="BK8" s="30">
        <v>11</v>
      </c>
      <c r="BL8" s="30">
        <v>11</v>
      </c>
      <c r="BM8" s="92">
        <f t="shared" si="3"/>
        <v>1</v>
      </c>
      <c r="BN8" s="222">
        <v>0</v>
      </c>
      <c r="BO8" s="222">
        <v>0</v>
      </c>
      <c r="BP8" s="92">
        <v>0</v>
      </c>
      <c r="BQ8" s="55" t="s">
        <v>483</v>
      </c>
      <c r="BR8" s="87">
        <v>11</v>
      </c>
      <c r="BS8" s="87">
        <v>11</v>
      </c>
      <c r="BT8" s="100">
        <v>1</v>
      </c>
      <c r="BU8" s="120" t="s">
        <v>458</v>
      </c>
      <c r="BV8" s="289"/>
    </row>
    <row r="9" spans="1:233" s="12" customFormat="1" ht="409.5">
      <c r="A9" s="280"/>
      <c r="B9" s="261"/>
      <c r="C9" s="263"/>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23">
        <v>0</v>
      </c>
      <c r="AL9" s="55" t="s">
        <v>253</v>
      </c>
      <c r="AM9" s="55">
        <v>1</v>
      </c>
      <c r="AN9" s="55">
        <v>0</v>
      </c>
      <c r="AO9" s="92">
        <f t="shared" si="1"/>
        <v>0</v>
      </c>
      <c r="AP9" s="55">
        <v>0</v>
      </c>
      <c r="AQ9" s="55">
        <v>0</v>
      </c>
      <c r="AR9" s="123">
        <v>0</v>
      </c>
      <c r="AS9" s="55" t="s">
        <v>298</v>
      </c>
      <c r="AT9" s="58">
        <v>1</v>
      </c>
      <c r="AU9" s="58" t="s">
        <v>347</v>
      </c>
      <c r="AV9" s="58">
        <v>22</v>
      </c>
      <c r="AW9" s="58" t="s">
        <v>348</v>
      </c>
      <c r="AX9" s="209">
        <v>2201</v>
      </c>
      <c r="AY9" s="58" t="s">
        <v>349</v>
      </c>
      <c r="AZ9" s="58">
        <v>2201006</v>
      </c>
      <c r="BA9" s="58" t="s">
        <v>99</v>
      </c>
      <c r="BB9" s="58">
        <v>220100600</v>
      </c>
      <c r="BC9" s="58" t="s">
        <v>98</v>
      </c>
      <c r="BD9" s="30">
        <v>1</v>
      </c>
      <c r="BE9" s="30">
        <v>0</v>
      </c>
      <c r="BF9" s="92">
        <f t="shared" si="2"/>
        <v>0</v>
      </c>
      <c r="BG9" s="55">
        <v>0</v>
      </c>
      <c r="BH9" s="55">
        <v>0</v>
      </c>
      <c r="BI9" s="123">
        <v>0</v>
      </c>
      <c r="BJ9" s="55" t="s">
        <v>450</v>
      </c>
      <c r="BK9" s="30">
        <v>1</v>
      </c>
      <c r="BL9" s="30">
        <v>0.2</v>
      </c>
      <c r="BM9" s="92">
        <f t="shared" si="3"/>
        <v>0.2</v>
      </c>
      <c r="BN9" s="55">
        <v>0</v>
      </c>
      <c r="BO9" s="55">
        <v>0</v>
      </c>
      <c r="BP9" s="123">
        <v>0</v>
      </c>
      <c r="BQ9" s="55" t="s">
        <v>484</v>
      </c>
      <c r="BR9" s="55">
        <v>1</v>
      </c>
      <c r="BS9" s="55">
        <v>0</v>
      </c>
      <c r="BT9" s="115">
        <f>+AH9</f>
        <v>0</v>
      </c>
      <c r="BU9" s="119" t="s">
        <v>459</v>
      </c>
      <c r="BV9" s="289"/>
    </row>
    <row r="10" spans="1:233" s="12" customFormat="1" ht="195" customHeight="1">
      <c r="A10" s="280"/>
      <c r="B10" s="261"/>
      <c r="C10" s="263"/>
      <c r="D10" s="128" t="s">
        <v>106</v>
      </c>
      <c r="E10" s="128" t="s">
        <v>309</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23">
        <v>0</v>
      </c>
      <c r="AL10" s="55" t="s">
        <v>253</v>
      </c>
      <c r="AM10" s="55">
        <v>54</v>
      </c>
      <c r="AN10" s="55">
        <v>0</v>
      </c>
      <c r="AO10" s="92">
        <f t="shared" si="1"/>
        <v>0</v>
      </c>
      <c r="AP10" s="55">
        <v>0</v>
      </c>
      <c r="AQ10" s="55">
        <v>0</v>
      </c>
      <c r="AR10" s="123">
        <v>0</v>
      </c>
      <c r="AS10" s="55" t="s">
        <v>299</v>
      </c>
      <c r="AT10" s="58">
        <v>1</v>
      </c>
      <c r="AU10" s="58" t="s">
        <v>347</v>
      </c>
      <c r="AV10" s="58">
        <v>22</v>
      </c>
      <c r="AW10" s="58" t="s">
        <v>348</v>
      </c>
      <c r="AX10" s="58">
        <v>2201</v>
      </c>
      <c r="AY10" s="58" t="s">
        <v>349</v>
      </c>
      <c r="AZ10" s="58">
        <v>2201074</v>
      </c>
      <c r="BA10" s="58" t="s">
        <v>354</v>
      </c>
      <c r="BB10" s="58">
        <v>220107400</v>
      </c>
      <c r="BC10" s="58" t="s">
        <v>355</v>
      </c>
      <c r="BD10" s="30">
        <v>54</v>
      </c>
      <c r="BE10" s="30">
        <v>0</v>
      </c>
      <c r="BF10" s="92">
        <f t="shared" si="2"/>
        <v>0</v>
      </c>
      <c r="BG10" s="55">
        <v>0</v>
      </c>
      <c r="BH10" s="55">
        <v>0</v>
      </c>
      <c r="BI10" s="123">
        <v>0</v>
      </c>
      <c r="BJ10" s="55" t="s">
        <v>467</v>
      </c>
      <c r="BK10" s="30">
        <v>54</v>
      </c>
      <c r="BL10" s="243">
        <v>0</v>
      </c>
      <c r="BM10" s="92">
        <f t="shared" si="3"/>
        <v>0</v>
      </c>
      <c r="BN10" s="55">
        <v>0</v>
      </c>
      <c r="BO10" s="55">
        <v>0</v>
      </c>
      <c r="BP10" s="123">
        <v>0</v>
      </c>
      <c r="BQ10" s="55" t="s">
        <v>487</v>
      </c>
      <c r="BR10" s="55">
        <v>54</v>
      </c>
      <c r="BS10" s="55">
        <v>0</v>
      </c>
      <c r="BT10" s="115">
        <v>0</v>
      </c>
      <c r="BU10" s="119" t="s">
        <v>468</v>
      </c>
      <c r="BV10" s="289"/>
    </row>
    <row r="11" spans="1:233" s="12" customFormat="1" ht="180" customHeight="1">
      <c r="A11" s="280"/>
      <c r="B11" s="261"/>
      <c r="C11" s="128" t="s">
        <v>104</v>
      </c>
      <c r="D11" s="128" t="s">
        <v>103</v>
      </c>
      <c r="E11" s="128" t="s">
        <v>485</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24">
        <v>0</v>
      </c>
      <c r="AL11" s="55" t="s">
        <v>253</v>
      </c>
      <c r="AM11" s="55">
        <v>1</v>
      </c>
      <c r="AN11" s="55">
        <v>0</v>
      </c>
      <c r="AO11" s="92">
        <f t="shared" si="1"/>
        <v>0</v>
      </c>
      <c r="AP11" s="55">
        <v>0</v>
      </c>
      <c r="AQ11" s="55">
        <v>0</v>
      </c>
      <c r="AR11" s="144">
        <v>0</v>
      </c>
      <c r="AS11" s="55" t="s">
        <v>300</v>
      </c>
      <c r="AT11" s="178">
        <v>1</v>
      </c>
      <c r="AU11" s="58" t="s">
        <v>347</v>
      </c>
      <c r="AV11" s="58">
        <v>22</v>
      </c>
      <c r="AW11" s="178" t="s">
        <v>348</v>
      </c>
      <c r="AX11" s="178">
        <v>2201</v>
      </c>
      <c r="AY11" s="178" t="s">
        <v>349</v>
      </c>
      <c r="AZ11" s="178">
        <v>2201006</v>
      </c>
      <c r="BA11" s="178" t="s">
        <v>99</v>
      </c>
      <c r="BB11" s="178">
        <v>220100600</v>
      </c>
      <c r="BC11" s="178" t="s">
        <v>98</v>
      </c>
      <c r="BD11" s="30">
        <v>1</v>
      </c>
      <c r="BE11" s="30">
        <v>0</v>
      </c>
      <c r="BF11" s="92">
        <f t="shared" si="2"/>
        <v>0</v>
      </c>
      <c r="BG11" s="55">
        <v>0</v>
      </c>
      <c r="BH11" s="55">
        <v>0</v>
      </c>
      <c r="BI11" s="144">
        <v>0</v>
      </c>
      <c r="BJ11" s="219" t="s">
        <v>432</v>
      </c>
      <c r="BK11" s="30">
        <v>1</v>
      </c>
      <c r="BL11" s="30">
        <v>0</v>
      </c>
      <c r="BM11" s="92">
        <f t="shared" si="3"/>
        <v>0</v>
      </c>
      <c r="BN11" s="55">
        <v>0</v>
      </c>
      <c r="BO11" s="55">
        <v>0</v>
      </c>
      <c r="BP11" s="144">
        <v>0</v>
      </c>
      <c r="BQ11" s="245" t="s">
        <v>488</v>
      </c>
      <c r="BR11" s="55">
        <v>1</v>
      </c>
      <c r="BS11" s="55">
        <v>0</v>
      </c>
      <c r="BT11" s="115">
        <v>0</v>
      </c>
      <c r="BU11" s="120" t="s">
        <v>466</v>
      </c>
      <c r="BV11" s="289"/>
    </row>
    <row r="12" spans="1:233" s="15" customFormat="1" ht="219.75" customHeight="1">
      <c r="A12" s="280"/>
      <c r="B12" s="261" t="s">
        <v>97</v>
      </c>
      <c r="C12" s="128" t="s">
        <v>96</v>
      </c>
      <c r="D12" s="128" t="s">
        <v>95</v>
      </c>
      <c r="E12" s="128"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252</v>
      </c>
      <c r="AM12" s="55">
        <v>1</v>
      </c>
      <c r="AN12" s="55">
        <v>0.1</v>
      </c>
      <c r="AO12" s="92">
        <f t="shared" si="1"/>
        <v>0.1</v>
      </c>
      <c r="AP12" s="127">
        <v>0</v>
      </c>
      <c r="AQ12" s="127">
        <v>0</v>
      </c>
      <c r="AR12" s="37">
        <v>0</v>
      </c>
      <c r="AS12" s="55" t="s">
        <v>313</v>
      </c>
      <c r="AT12" s="199">
        <v>1</v>
      </c>
      <c r="AU12" s="213" t="s">
        <v>347</v>
      </c>
      <c r="AV12" s="199">
        <v>19</v>
      </c>
      <c r="AW12" s="199" t="s">
        <v>364</v>
      </c>
      <c r="AX12" s="199">
        <v>1905</v>
      </c>
      <c r="AY12" s="199" t="s">
        <v>365</v>
      </c>
      <c r="AZ12" s="199">
        <v>1905031</v>
      </c>
      <c r="BA12" s="199" t="s">
        <v>366</v>
      </c>
      <c r="BB12" s="199">
        <v>190503100</v>
      </c>
      <c r="BC12" s="199" t="s">
        <v>367</v>
      </c>
      <c r="BD12" s="30">
        <v>1</v>
      </c>
      <c r="BE12" s="30" t="s">
        <v>439</v>
      </c>
      <c r="BF12" s="92">
        <v>0.5</v>
      </c>
      <c r="BG12" s="127">
        <v>8633333</v>
      </c>
      <c r="BH12" s="223">
        <v>8633333</v>
      </c>
      <c r="BI12" s="37">
        <v>1</v>
      </c>
      <c r="BJ12" s="226" t="s">
        <v>451</v>
      </c>
      <c r="BK12" s="30">
        <v>1</v>
      </c>
      <c r="BL12" s="30" t="s">
        <v>439</v>
      </c>
      <c r="BM12" s="92">
        <v>0.5</v>
      </c>
      <c r="BN12" s="127">
        <v>8633333</v>
      </c>
      <c r="BO12" s="223">
        <v>8633333</v>
      </c>
      <c r="BP12" s="37">
        <v>1</v>
      </c>
      <c r="BQ12" s="246" t="s">
        <v>476</v>
      </c>
      <c r="BR12" s="87">
        <v>1</v>
      </c>
      <c r="BS12" s="55">
        <v>0.5</v>
      </c>
      <c r="BT12" s="100">
        <f>+BS12/BR12</f>
        <v>0.5</v>
      </c>
      <c r="BU12" s="183" t="s">
        <v>452</v>
      </c>
      <c r="BV12" s="289"/>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row>
    <row r="13" spans="1:233" s="15" customFormat="1" ht="240" customHeight="1">
      <c r="A13" s="280"/>
      <c r="B13" s="261"/>
      <c r="C13" s="128" t="s">
        <v>94</v>
      </c>
      <c r="D13" s="128" t="s">
        <v>93</v>
      </c>
      <c r="E13" s="128"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55">
        <v>1</v>
      </c>
      <c r="AN13" s="55">
        <v>0</v>
      </c>
      <c r="AO13" s="92">
        <f t="shared" si="1"/>
        <v>0</v>
      </c>
      <c r="AP13" s="55">
        <v>0</v>
      </c>
      <c r="AQ13" s="55">
        <v>0</v>
      </c>
      <c r="AR13" s="37">
        <v>0</v>
      </c>
      <c r="AS13" s="130" t="s">
        <v>274</v>
      </c>
      <c r="AT13" s="199">
        <v>1</v>
      </c>
      <c r="AU13" s="213" t="s">
        <v>347</v>
      </c>
      <c r="AV13" s="199">
        <v>19</v>
      </c>
      <c r="AW13" s="199" t="s">
        <v>364</v>
      </c>
      <c r="AX13" s="199" t="s">
        <v>424</v>
      </c>
      <c r="AY13" s="199" t="s">
        <v>423</v>
      </c>
      <c r="AZ13" s="199">
        <v>1906004</v>
      </c>
      <c r="BA13" s="199" t="s">
        <v>425</v>
      </c>
      <c r="BB13" s="199">
        <v>190600401</v>
      </c>
      <c r="BC13" s="199" t="s">
        <v>426</v>
      </c>
      <c r="BD13" s="30">
        <v>1</v>
      </c>
      <c r="BE13" s="30">
        <v>0.4</v>
      </c>
      <c r="BF13" s="92">
        <f t="shared" si="2"/>
        <v>0.4</v>
      </c>
      <c r="BG13" s="55">
        <v>0</v>
      </c>
      <c r="BH13" s="55">
        <v>0</v>
      </c>
      <c r="BI13" s="37">
        <v>0</v>
      </c>
      <c r="BJ13" s="219" t="s">
        <v>457</v>
      </c>
      <c r="BK13" s="30">
        <v>1</v>
      </c>
      <c r="BL13" s="30">
        <v>0</v>
      </c>
      <c r="BM13" s="92">
        <f t="shared" ref="BM13" si="4">+BL13/BK13</f>
        <v>0</v>
      </c>
      <c r="BN13" s="55">
        <v>0</v>
      </c>
      <c r="BO13" s="55">
        <v>0</v>
      </c>
      <c r="BP13" s="37">
        <v>0</v>
      </c>
      <c r="BQ13" s="219" t="s">
        <v>477</v>
      </c>
      <c r="BR13" s="87">
        <v>1</v>
      </c>
      <c r="BS13" s="55">
        <v>0.4</v>
      </c>
      <c r="BT13" s="224">
        <f>BS13/BR13</f>
        <v>0.4</v>
      </c>
      <c r="BU13" s="119" t="s">
        <v>268</v>
      </c>
      <c r="BV13" s="289"/>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row>
    <row r="14" spans="1:233" s="12" customFormat="1" ht="330.75" customHeight="1">
      <c r="A14" s="280"/>
      <c r="B14" s="269" t="s">
        <v>85</v>
      </c>
      <c r="C14" s="274" t="s">
        <v>84</v>
      </c>
      <c r="D14" s="128" t="s">
        <v>83</v>
      </c>
      <c r="E14" s="174" t="s">
        <v>82</v>
      </c>
      <c r="F14" s="22">
        <v>2</v>
      </c>
      <c r="G14" s="22">
        <v>2</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254</v>
      </c>
      <c r="AM14" s="55">
        <v>2</v>
      </c>
      <c r="AN14" s="55">
        <v>1</v>
      </c>
      <c r="AO14" s="92">
        <f t="shared" si="1"/>
        <v>0.5</v>
      </c>
      <c r="AP14" s="132">
        <v>15000000</v>
      </c>
      <c r="AQ14" s="147">
        <v>15000000</v>
      </c>
      <c r="AR14" s="143">
        <v>1</v>
      </c>
      <c r="AS14" s="165" t="s">
        <v>282</v>
      </c>
      <c r="AT14" s="208">
        <v>1</v>
      </c>
      <c r="AU14" s="203" t="s">
        <v>330</v>
      </c>
      <c r="AV14" s="202" t="s">
        <v>338</v>
      </c>
      <c r="AW14" s="201" t="s">
        <v>331</v>
      </c>
      <c r="AX14" s="202" t="s">
        <v>332</v>
      </c>
      <c r="AY14" s="201" t="s">
        <v>333</v>
      </c>
      <c r="AZ14" s="202" t="s">
        <v>339</v>
      </c>
      <c r="BA14" s="201" t="s">
        <v>340</v>
      </c>
      <c r="BB14" s="207" t="s">
        <v>337</v>
      </c>
      <c r="BC14" s="201" t="s">
        <v>341</v>
      </c>
      <c r="BD14" s="30">
        <v>2</v>
      </c>
      <c r="BE14" s="30">
        <v>1</v>
      </c>
      <c r="BF14" s="92">
        <f t="shared" si="2"/>
        <v>0.5</v>
      </c>
      <c r="BG14" s="187">
        <v>480000</v>
      </c>
      <c r="BH14" s="187">
        <v>480000</v>
      </c>
      <c r="BI14" s="143">
        <v>1</v>
      </c>
      <c r="BJ14" s="225" t="s">
        <v>434</v>
      </c>
      <c r="BK14" s="30">
        <v>2</v>
      </c>
      <c r="BL14" s="30">
        <v>1.6</v>
      </c>
      <c r="BM14" s="92">
        <v>0.6</v>
      </c>
      <c r="BN14" s="187">
        <v>480000</v>
      </c>
      <c r="BO14" s="187">
        <v>480000</v>
      </c>
      <c r="BP14" s="143">
        <v>1</v>
      </c>
      <c r="BQ14" s="240" t="s">
        <v>501</v>
      </c>
      <c r="BR14" s="87">
        <v>2</v>
      </c>
      <c r="BS14" s="55" t="s">
        <v>502</v>
      </c>
      <c r="BT14" s="239">
        <v>0.6</v>
      </c>
      <c r="BU14" s="165" t="s">
        <v>310</v>
      </c>
      <c r="BV14" s="289"/>
    </row>
    <row r="15" spans="1:233" s="12" customFormat="1" ht="299.25" customHeight="1">
      <c r="A15" s="280"/>
      <c r="B15" s="271"/>
      <c r="C15" s="275"/>
      <c r="D15" s="128" t="s">
        <v>81</v>
      </c>
      <c r="E15" s="128"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254</v>
      </c>
      <c r="AM15" s="55">
        <v>1</v>
      </c>
      <c r="AN15" s="55">
        <v>1</v>
      </c>
      <c r="AO15" s="91">
        <f>+AN15/AM15</f>
        <v>1</v>
      </c>
      <c r="AP15" s="132">
        <v>15000000</v>
      </c>
      <c r="AQ15" s="147">
        <v>15000000</v>
      </c>
      <c r="AR15" s="44">
        <v>1</v>
      </c>
      <c r="AS15" s="165" t="s">
        <v>275</v>
      </c>
      <c r="AT15" s="198">
        <v>1</v>
      </c>
      <c r="AU15" s="203" t="s">
        <v>330</v>
      </c>
      <c r="AV15" s="202" t="s">
        <v>338</v>
      </c>
      <c r="AW15" s="201" t="s">
        <v>331</v>
      </c>
      <c r="AX15" s="202" t="s">
        <v>332</v>
      </c>
      <c r="AY15" s="201" t="s">
        <v>333</v>
      </c>
      <c r="AZ15" s="202" t="s">
        <v>339</v>
      </c>
      <c r="BA15" s="201" t="s">
        <v>340</v>
      </c>
      <c r="BB15" s="197" t="s">
        <v>337</v>
      </c>
      <c r="BC15" s="201" t="s">
        <v>341</v>
      </c>
      <c r="BD15" s="30">
        <v>1</v>
      </c>
      <c r="BE15" s="30">
        <v>0</v>
      </c>
      <c r="BF15" s="91">
        <f>+BE15/BD15</f>
        <v>0</v>
      </c>
      <c r="BG15" s="132">
        <v>0</v>
      </c>
      <c r="BH15" s="147">
        <v>0</v>
      </c>
      <c r="BI15" s="44">
        <v>0</v>
      </c>
      <c r="BJ15" s="225" t="s">
        <v>435</v>
      </c>
      <c r="BK15" s="30">
        <v>1</v>
      </c>
      <c r="BL15" s="30">
        <v>0</v>
      </c>
      <c r="BM15" s="91">
        <f>+BL15/BK15</f>
        <v>0</v>
      </c>
      <c r="BN15" s="132">
        <v>0</v>
      </c>
      <c r="BO15" s="147">
        <v>0</v>
      </c>
      <c r="BP15" s="44">
        <v>0</v>
      </c>
      <c r="BQ15" s="247" t="s">
        <v>486</v>
      </c>
      <c r="BR15" s="87">
        <v>1</v>
      </c>
      <c r="BS15" s="55">
        <v>0.5</v>
      </c>
      <c r="BT15" s="100">
        <f>+BS15/BR15</f>
        <v>0.5</v>
      </c>
      <c r="BU15" s="119" t="s">
        <v>469</v>
      </c>
      <c r="BV15" s="289"/>
    </row>
    <row r="16" spans="1:233" s="12" customFormat="1" ht="158.25" customHeight="1" thickBot="1">
      <c r="A16" s="281"/>
      <c r="B16" s="262"/>
      <c r="C16" s="276"/>
      <c r="D16" s="128" t="s">
        <v>79</v>
      </c>
      <c r="E16" s="128"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254</v>
      </c>
      <c r="AM16" s="55">
        <v>12</v>
      </c>
      <c r="AN16" s="55">
        <v>12</v>
      </c>
      <c r="AO16" s="92">
        <f t="shared" ref="AO16:AO28" si="5">+AN16/AM16</f>
        <v>1</v>
      </c>
      <c r="AP16" s="133">
        <v>70000000</v>
      </c>
      <c r="AQ16" s="148">
        <v>70000000</v>
      </c>
      <c r="AR16" s="37">
        <v>1</v>
      </c>
      <c r="AS16" s="166" t="s">
        <v>283</v>
      </c>
      <c r="AT16" s="176">
        <v>1</v>
      </c>
      <c r="AU16" s="176" t="s">
        <v>330</v>
      </c>
      <c r="AV16" s="176">
        <v>43</v>
      </c>
      <c r="AW16" s="210" t="s">
        <v>331</v>
      </c>
      <c r="AX16" s="202" t="s">
        <v>332</v>
      </c>
      <c r="AY16" s="210" t="s">
        <v>333</v>
      </c>
      <c r="AZ16" s="202" t="s">
        <v>334</v>
      </c>
      <c r="BA16" s="210" t="s">
        <v>335</v>
      </c>
      <c r="BB16" s="176">
        <v>430100701</v>
      </c>
      <c r="BC16" s="210" t="s">
        <v>336</v>
      </c>
      <c r="BD16" s="30">
        <v>12</v>
      </c>
      <c r="BE16" s="30">
        <v>12</v>
      </c>
      <c r="BF16" s="92">
        <f t="shared" ref="BF16:BF22" si="6">+BE16/BD16</f>
        <v>1</v>
      </c>
      <c r="BG16" s="186">
        <v>2000000</v>
      </c>
      <c r="BH16" s="186">
        <v>2000000</v>
      </c>
      <c r="BI16" s="37">
        <v>1</v>
      </c>
      <c r="BJ16" s="155" t="s">
        <v>436</v>
      </c>
      <c r="BK16" s="30">
        <v>12</v>
      </c>
      <c r="BL16" s="30">
        <v>0</v>
      </c>
      <c r="BM16" s="92">
        <f t="shared" ref="BM16:BM22" si="7">+BL16/BK16</f>
        <v>0</v>
      </c>
      <c r="BN16" s="186">
        <v>0</v>
      </c>
      <c r="BO16" s="186">
        <v>0</v>
      </c>
      <c r="BP16" s="37">
        <v>0</v>
      </c>
      <c r="BQ16" s="247" t="s">
        <v>492</v>
      </c>
      <c r="BR16" s="87">
        <v>12</v>
      </c>
      <c r="BS16" s="87">
        <v>12</v>
      </c>
      <c r="BT16" s="100">
        <v>1</v>
      </c>
      <c r="BU16" s="119" t="s">
        <v>311</v>
      </c>
      <c r="BV16" s="290"/>
    </row>
    <row r="17" spans="1:1684" s="10" customFormat="1" ht="265.5" customHeight="1" thickBot="1">
      <c r="A17" s="270" t="s">
        <v>442</v>
      </c>
      <c r="B17" s="269" t="s">
        <v>75</v>
      </c>
      <c r="C17" s="128" t="s">
        <v>74</v>
      </c>
      <c r="D17" s="128" t="s">
        <v>73</v>
      </c>
      <c r="E17" s="128"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254</v>
      </c>
      <c r="AM17" s="126">
        <v>1</v>
      </c>
      <c r="AN17" s="126">
        <v>0.1</v>
      </c>
      <c r="AO17" s="92">
        <f t="shared" si="5"/>
        <v>0.1</v>
      </c>
      <c r="AP17" s="150">
        <v>1500000</v>
      </c>
      <c r="AQ17" s="150">
        <v>1500000</v>
      </c>
      <c r="AR17" s="100">
        <v>1</v>
      </c>
      <c r="AS17" s="160" t="s">
        <v>284</v>
      </c>
      <c r="AT17" s="200">
        <v>2</v>
      </c>
      <c r="AU17" s="200" t="s">
        <v>389</v>
      </c>
      <c r="AV17" s="216">
        <v>36</v>
      </c>
      <c r="AW17" s="200" t="s">
        <v>384</v>
      </c>
      <c r="AX17" s="200">
        <v>3602</v>
      </c>
      <c r="AY17" s="200" t="s">
        <v>385</v>
      </c>
      <c r="AZ17" s="200">
        <v>3602032</v>
      </c>
      <c r="BA17" s="131" t="s">
        <v>390</v>
      </c>
      <c r="BB17" s="131">
        <v>360203200</v>
      </c>
      <c r="BC17" s="218" t="s">
        <v>390</v>
      </c>
      <c r="BD17" s="181">
        <v>1</v>
      </c>
      <c r="BE17" s="181">
        <v>0</v>
      </c>
      <c r="BF17" s="92">
        <f t="shared" si="6"/>
        <v>0</v>
      </c>
      <c r="BG17" s="193">
        <v>0</v>
      </c>
      <c r="BH17" s="194">
        <v>0</v>
      </c>
      <c r="BI17" s="37">
        <v>0</v>
      </c>
      <c r="BJ17" s="220" t="s">
        <v>445</v>
      </c>
      <c r="BK17" s="181">
        <v>1</v>
      </c>
      <c r="BL17" s="181">
        <v>0</v>
      </c>
      <c r="BM17" s="92">
        <f t="shared" si="7"/>
        <v>0</v>
      </c>
      <c r="BN17" s="193">
        <v>0</v>
      </c>
      <c r="BO17" s="194">
        <v>0</v>
      </c>
      <c r="BP17" s="37">
        <v>0</v>
      </c>
      <c r="BQ17" s="220" t="s">
        <v>491</v>
      </c>
      <c r="BR17" s="87">
        <v>1</v>
      </c>
      <c r="BS17" s="87">
        <v>0.1</v>
      </c>
      <c r="BT17" s="37">
        <f>+BS17/BR17</f>
        <v>0.1</v>
      </c>
      <c r="BU17" s="55" t="s">
        <v>276</v>
      </c>
      <c r="BV17" s="291" t="s">
        <v>76</v>
      </c>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row>
    <row r="18" spans="1:1684" ht="409.6" thickBot="1">
      <c r="A18" s="270"/>
      <c r="B18" s="271"/>
      <c r="C18" s="272" t="s">
        <v>71</v>
      </c>
      <c r="D18" s="128" t="s">
        <v>70</v>
      </c>
      <c r="E18" s="128"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255</v>
      </c>
      <c r="AM18" s="55">
        <v>2</v>
      </c>
      <c r="AN18" s="55">
        <v>0</v>
      </c>
      <c r="AO18" s="92">
        <f t="shared" si="5"/>
        <v>0</v>
      </c>
      <c r="AP18" s="55">
        <v>0</v>
      </c>
      <c r="AQ18" s="55">
        <v>0</v>
      </c>
      <c r="AR18" s="41">
        <v>0</v>
      </c>
      <c r="AS18" s="171" t="s">
        <v>292</v>
      </c>
      <c r="AT18" s="200">
        <v>2</v>
      </c>
      <c r="AU18" s="200" t="s">
        <v>377</v>
      </c>
      <c r="AV18" s="200">
        <v>17</v>
      </c>
      <c r="AW18" s="200" t="s">
        <v>368</v>
      </c>
      <c r="AX18" s="200">
        <v>1703</v>
      </c>
      <c r="AY18" s="200" t="s">
        <v>378</v>
      </c>
      <c r="AZ18" s="200">
        <v>1703013</v>
      </c>
      <c r="BA18" s="131" t="s">
        <v>369</v>
      </c>
      <c r="BB18" s="131">
        <v>170301300</v>
      </c>
      <c r="BC18" s="131" t="s">
        <v>370</v>
      </c>
      <c r="BD18" s="30">
        <v>2</v>
      </c>
      <c r="BE18" s="30">
        <v>0</v>
      </c>
      <c r="BF18" s="92">
        <f t="shared" si="6"/>
        <v>0</v>
      </c>
      <c r="BG18" s="127">
        <v>200000000</v>
      </c>
      <c r="BH18" s="55">
        <v>200000000</v>
      </c>
      <c r="BI18" s="41">
        <v>0</v>
      </c>
      <c r="BJ18" s="227" t="s">
        <v>453</v>
      </c>
      <c r="BK18" s="30">
        <v>2</v>
      </c>
      <c r="BL18" s="30">
        <v>0</v>
      </c>
      <c r="BM18" s="92">
        <f t="shared" si="7"/>
        <v>0</v>
      </c>
      <c r="BN18" s="127">
        <v>0</v>
      </c>
      <c r="BO18" s="55">
        <v>0</v>
      </c>
      <c r="BP18" s="41">
        <v>0</v>
      </c>
      <c r="BQ18" s="227" t="s">
        <v>490</v>
      </c>
      <c r="BR18" s="95">
        <v>2</v>
      </c>
      <c r="BS18" s="255">
        <v>0</v>
      </c>
      <c r="BT18" s="91">
        <f>BS18/BR18</f>
        <v>0</v>
      </c>
      <c r="BU18" s="55" t="s">
        <v>470</v>
      </c>
      <c r="BV18" s="291"/>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row>
    <row r="19" spans="1:1684" ht="126.75" customHeight="1" thickBot="1">
      <c r="A19" s="270"/>
      <c r="B19" s="262"/>
      <c r="C19" s="264"/>
      <c r="D19" s="128" t="s">
        <v>68</v>
      </c>
      <c r="E19" s="128"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254</v>
      </c>
      <c r="AM19" s="55">
        <v>3</v>
      </c>
      <c r="AN19" s="55">
        <v>0</v>
      </c>
      <c r="AO19" s="92">
        <f t="shared" si="5"/>
        <v>0</v>
      </c>
      <c r="AP19" s="55">
        <v>0</v>
      </c>
      <c r="AQ19" s="142">
        <v>0</v>
      </c>
      <c r="AR19" s="37">
        <v>0</v>
      </c>
      <c r="AS19" s="130" t="s">
        <v>277</v>
      </c>
      <c r="AT19" s="171">
        <v>3</v>
      </c>
      <c r="AU19" s="171" t="s">
        <v>379</v>
      </c>
      <c r="AV19" s="171">
        <v>32</v>
      </c>
      <c r="AW19" s="171" t="s">
        <v>380</v>
      </c>
      <c r="AX19" s="171">
        <v>3202</v>
      </c>
      <c r="AY19" s="171" t="s">
        <v>381</v>
      </c>
      <c r="AZ19" s="171">
        <v>3202014</v>
      </c>
      <c r="BA19" s="171" t="s">
        <v>382</v>
      </c>
      <c r="BB19" s="171">
        <v>320201432</v>
      </c>
      <c r="BC19" s="171" t="s">
        <v>383</v>
      </c>
      <c r="BD19" s="30">
        <v>3</v>
      </c>
      <c r="BE19" s="30">
        <v>0</v>
      </c>
      <c r="BF19" s="92">
        <f t="shared" si="6"/>
        <v>0</v>
      </c>
      <c r="BG19" s="55">
        <v>0</v>
      </c>
      <c r="BH19" s="142">
        <v>0</v>
      </c>
      <c r="BI19" s="37">
        <v>0</v>
      </c>
      <c r="BJ19" s="227" t="s">
        <v>433</v>
      </c>
      <c r="BK19" s="30">
        <v>3</v>
      </c>
      <c r="BL19" s="30">
        <v>0</v>
      </c>
      <c r="BM19" s="92">
        <f t="shared" si="7"/>
        <v>0</v>
      </c>
      <c r="BN19" s="55"/>
      <c r="BO19" s="142"/>
      <c r="BP19" s="37">
        <v>0</v>
      </c>
      <c r="BQ19" s="227" t="s">
        <v>490</v>
      </c>
      <c r="BR19" s="87">
        <v>3</v>
      </c>
      <c r="BS19" s="87">
        <v>0</v>
      </c>
      <c r="BT19" s="37">
        <v>0</v>
      </c>
      <c r="BU19" s="55" t="s">
        <v>285</v>
      </c>
      <c r="BV19" s="291"/>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row>
    <row r="20" spans="1:1684" s="93" customFormat="1" ht="409.6" thickBot="1">
      <c r="A20" s="270"/>
      <c r="B20" s="261" t="s">
        <v>66</v>
      </c>
      <c r="C20" s="155" t="s">
        <v>65</v>
      </c>
      <c r="D20" s="155" t="s">
        <v>64</v>
      </c>
      <c r="E20" s="155" t="s">
        <v>63</v>
      </c>
      <c r="F20" s="22">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256</v>
      </c>
      <c r="AM20" s="55">
        <v>2</v>
      </c>
      <c r="AN20" s="55">
        <v>0</v>
      </c>
      <c r="AO20" s="92">
        <f t="shared" si="5"/>
        <v>0</v>
      </c>
      <c r="AP20" s="151">
        <v>2000000</v>
      </c>
      <c r="AQ20" s="151">
        <v>2000000</v>
      </c>
      <c r="AR20" s="101">
        <v>0</v>
      </c>
      <c r="AS20" s="160" t="s">
        <v>286</v>
      </c>
      <c r="AT20" s="131">
        <v>2</v>
      </c>
      <c r="AU20" s="214" t="s">
        <v>388</v>
      </c>
      <c r="AV20" s="131">
        <v>36</v>
      </c>
      <c r="AW20" s="131" t="s">
        <v>384</v>
      </c>
      <c r="AX20" s="215">
        <v>3602</v>
      </c>
      <c r="AY20" s="215" t="s">
        <v>385</v>
      </c>
      <c r="AZ20" s="131">
        <v>3602018</v>
      </c>
      <c r="BA20" s="131" t="s">
        <v>386</v>
      </c>
      <c r="BB20" s="215">
        <v>360201800</v>
      </c>
      <c r="BC20" s="215" t="s">
        <v>387</v>
      </c>
      <c r="BD20" s="30">
        <v>2</v>
      </c>
      <c r="BE20" s="30">
        <v>1</v>
      </c>
      <c r="BF20" s="92">
        <f t="shared" si="6"/>
        <v>0.5</v>
      </c>
      <c r="BG20" s="195">
        <v>1621000</v>
      </c>
      <c r="BH20" s="194">
        <v>810000</v>
      </c>
      <c r="BI20" s="92">
        <v>1</v>
      </c>
      <c r="BJ20" s="220" t="s">
        <v>443</v>
      </c>
      <c r="BK20" s="30">
        <v>2</v>
      </c>
      <c r="BL20" s="30">
        <v>1.2</v>
      </c>
      <c r="BM20" s="92">
        <f t="shared" si="7"/>
        <v>0.6</v>
      </c>
      <c r="BN20" s="235">
        <v>10000000</v>
      </c>
      <c r="BO20" s="235">
        <v>2500000</v>
      </c>
      <c r="BP20" s="101">
        <v>0</v>
      </c>
      <c r="BQ20" s="248" t="s">
        <v>489</v>
      </c>
      <c r="BR20" s="55">
        <v>2</v>
      </c>
      <c r="BS20" s="55">
        <v>1.25</v>
      </c>
      <c r="BT20" s="231">
        <f>(AA20+AG20+AN20+BE20)/8</f>
        <v>0.625</v>
      </c>
      <c r="BU20" s="55" t="s">
        <v>465</v>
      </c>
      <c r="BV20" s="29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1684" s="10" customFormat="1" ht="149.25" customHeight="1" thickBot="1">
      <c r="A21" s="270"/>
      <c r="B21" s="261"/>
      <c r="C21" s="128" t="s">
        <v>57</v>
      </c>
      <c r="D21" s="128" t="s">
        <v>56</v>
      </c>
      <c r="E21" s="128" t="s">
        <v>267</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254</v>
      </c>
      <c r="AM21" s="126">
        <v>1</v>
      </c>
      <c r="AN21" s="126">
        <v>0</v>
      </c>
      <c r="AO21" s="92">
        <f t="shared" si="5"/>
        <v>0</v>
      </c>
      <c r="AP21" s="126">
        <v>0</v>
      </c>
      <c r="AQ21" s="126">
        <v>0</v>
      </c>
      <c r="AR21" s="100">
        <v>0</v>
      </c>
      <c r="AS21" s="167" t="s">
        <v>278</v>
      </c>
      <c r="AT21" s="200">
        <v>2</v>
      </c>
      <c r="AU21" s="200" t="s">
        <v>388</v>
      </c>
      <c r="AV21" s="200">
        <v>36</v>
      </c>
      <c r="AW21" s="200" t="s">
        <v>384</v>
      </c>
      <c r="AX21" s="200">
        <v>3602</v>
      </c>
      <c r="AY21" s="200" t="s">
        <v>385</v>
      </c>
      <c r="AZ21" s="200">
        <v>3602005</v>
      </c>
      <c r="BA21" s="131" t="s">
        <v>391</v>
      </c>
      <c r="BB21" s="131">
        <v>360200500</v>
      </c>
      <c r="BC21" s="131" t="s">
        <v>392</v>
      </c>
      <c r="BD21" s="181">
        <v>1</v>
      </c>
      <c r="BE21" s="181">
        <v>0</v>
      </c>
      <c r="BF21" s="92">
        <f t="shared" si="6"/>
        <v>0</v>
      </c>
      <c r="BG21" s="177">
        <v>10000000</v>
      </c>
      <c r="BH21" s="126">
        <v>0</v>
      </c>
      <c r="BI21" s="100">
        <v>0</v>
      </c>
      <c r="BJ21" s="220" t="s">
        <v>444</v>
      </c>
      <c r="BK21" s="181">
        <v>1</v>
      </c>
      <c r="BL21" s="181">
        <v>0</v>
      </c>
      <c r="BM21" s="92">
        <f t="shared" si="7"/>
        <v>0</v>
      </c>
      <c r="BN21" s="234"/>
      <c r="BO21" s="234"/>
      <c r="BP21" s="100">
        <v>0</v>
      </c>
      <c r="BQ21" s="87" t="s">
        <v>493</v>
      </c>
      <c r="BR21" s="87">
        <v>1</v>
      </c>
      <c r="BS21" s="87">
        <v>0</v>
      </c>
      <c r="BT21" s="37">
        <f>+AH21</f>
        <v>0</v>
      </c>
      <c r="BU21" s="55" t="s">
        <v>265</v>
      </c>
      <c r="BV21" s="291"/>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row>
    <row r="22" spans="1:1684" s="102" customFormat="1" ht="409.5">
      <c r="A22" s="265" t="s">
        <v>223</v>
      </c>
      <c r="B22" s="261" t="s">
        <v>54</v>
      </c>
      <c r="C22" s="263" t="s">
        <v>53</v>
      </c>
      <c r="D22" s="87" t="s">
        <v>52</v>
      </c>
      <c r="E22" s="87" t="s">
        <v>51</v>
      </c>
      <c r="F22" s="104">
        <v>1</v>
      </c>
      <c r="G22" s="104">
        <v>0</v>
      </c>
      <c r="H22" s="105" t="s">
        <v>306</v>
      </c>
      <c r="I22" s="105" t="s">
        <v>1</v>
      </c>
      <c r="J22" s="84">
        <v>1</v>
      </c>
      <c r="K22" s="84">
        <v>1</v>
      </c>
      <c r="L22" s="105">
        <v>1</v>
      </c>
      <c r="M22" s="105">
        <v>1</v>
      </c>
      <c r="N22" s="84">
        <v>1</v>
      </c>
      <c r="O22" s="103">
        <v>1</v>
      </c>
      <c r="P22" s="105">
        <v>1</v>
      </c>
      <c r="Q22" s="105">
        <v>1</v>
      </c>
      <c r="R22" s="84">
        <v>1</v>
      </c>
      <c r="S22" s="84">
        <v>1</v>
      </c>
      <c r="T22" s="105" t="s">
        <v>41</v>
      </c>
      <c r="U22" s="105" t="s">
        <v>40</v>
      </c>
      <c r="V22" s="84">
        <v>4001017</v>
      </c>
      <c r="W22" s="103" t="s">
        <v>48</v>
      </c>
      <c r="X22" s="105" t="s">
        <v>47</v>
      </c>
      <c r="Y22" s="105" t="s">
        <v>46</v>
      </c>
      <c r="Z22" s="84">
        <v>1</v>
      </c>
      <c r="AA22" s="84">
        <v>0</v>
      </c>
      <c r="AB22" s="106">
        <v>0</v>
      </c>
      <c r="AC22" s="107">
        <v>0</v>
      </c>
      <c r="AD22" s="108" t="s">
        <v>202</v>
      </c>
      <c r="AE22" s="104" t="s">
        <v>169</v>
      </c>
      <c r="AF22" s="84">
        <v>1</v>
      </c>
      <c r="AG22" s="84">
        <v>0.05</v>
      </c>
      <c r="AH22" s="109">
        <v>5.0000000000000001E-3</v>
      </c>
      <c r="AI22" s="110">
        <v>3445000</v>
      </c>
      <c r="AJ22" s="110">
        <v>3445000</v>
      </c>
      <c r="AK22" s="37">
        <v>1</v>
      </c>
      <c r="AL22" s="87" t="s">
        <v>245</v>
      </c>
      <c r="AM22" s="55">
        <v>1</v>
      </c>
      <c r="AN22" s="55">
        <v>0.1</v>
      </c>
      <c r="AO22" s="92">
        <f t="shared" si="5"/>
        <v>0.1</v>
      </c>
      <c r="AP22" s="161">
        <v>23570000</v>
      </c>
      <c r="AQ22" s="134">
        <v>20000000</v>
      </c>
      <c r="AR22" s="37">
        <v>1</v>
      </c>
      <c r="AS22" s="170" t="s">
        <v>287</v>
      </c>
      <c r="AT22" s="138">
        <v>1</v>
      </c>
      <c r="AU22" s="138" t="s">
        <v>330</v>
      </c>
      <c r="AV22" s="138">
        <v>41</v>
      </c>
      <c r="AW22" s="138" t="s">
        <v>346</v>
      </c>
      <c r="AX22" s="206" t="s">
        <v>345</v>
      </c>
      <c r="AY22" s="205" t="s">
        <v>344</v>
      </c>
      <c r="AZ22" s="206">
        <v>4103052</v>
      </c>
      <c r="BA22" s="205" t="s">
        <v>343</v>
      </c>
      <c r="BB22" s="204">
        <v>410305202</v>
      </c>
      <c r="BC22" s="205" t="s">
        <v>342</v>
      </c>
      <c r="BD22" s="30">
        <v>1</v>
      </c>
      <c r="BE22" s="30">
        <v>0</v>
      </c>
      <c r="BF22" s="92">
        <f t="shared" si="6"/>
        <v>0</v>
      </c>
      <c r="BG22" s="161">
        <v>0</v>
      </c>
      <c r="BH22" s="134">
        <v>0</v>
      </c>
      <c r="BI22" s="37">
        <v>0</v>
      </c>
      <c r="BJ22" s="30" t="s">
        <v>315</v>
      </c>
      <c r="BK22" s="30">
        <v>1</v>
      </c>
      <c r="BL22" s="30">
        <v>0.4</v>
      </c>
      <c r="BM22" s="92">
        <f t="shared" si="7"/>
        <v>0.4</v>
      </c>
      <c r="BN22" s="232">
        <v>10915905</v>
      </c>
      <c r="BO22" s="232">
        <v>10915905</v>
      </c>
      <c r="BP22" s="37">
        <v>1</v>
      </c>
      <c r="BQ22" s="155" t="s">
        <v>478</v>
      </c>
      <c r="BR22" s="87">
        <v>1</v>
      </c>
      <c r="BS22" s="87">
        <v>0.1</v>
      </c>
      <c r="BT22" s="111">
        <f>+BS22/BR22</f>
        <v>0.1</v>
      </c>
      <c r="BU22" s="119" t="s">
        <v>273</v>
      </c>
      <c r="BV22" s="292" t="s">
        <v>223</v>
      </c>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260"/>
      <c r="EP22" s="260"/>
      <c r="EQ22" s="260"/>
      <c r="ER22" s="260"/>
    </row>
    <row r="23" spans="1:1684" ht="409.5">
      <c r="A23" s="266"/>
      <c r="B23" s="261"/>
      <c r="C23" s="263"/>
      <c r="D23" s="128" t="s">
        <v>50</v>
      </c>
      <c r="E23" s="128" t="s">
        <v>49</v>
      </c>
      <c r="F23" s="22">
        <v>1</v>
      </c>
      <c r="G23" s="7">
        <v>0</v>
      </c>
      <c r="H23" s="8" t="s">
        <v>306</v>
      </c>
      <c r="I23" s="8" t="s">
        <v>1</v>
      </c>
      <c r="J23" s="6">
        <v>0</v>
      </c>
      <c r="K23" s="6">
        <v>0</v>
      </c>
      <c r="L23" s="14">
        <v>1</v>
      </c>
      <c r="M23" s="14">
        <v>1</v>
      </c>
      <c r="N23" s="16">
        <v>1</v>
      </c>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87" t="s">
        <v>254</v>
      </c>
      <c r="AM23" s="55">
        <v>1</v>
      </c>
      <c r="AN23" s="55">
        <v>0</v>
      </c>
      <c r="AO23" s="92">
        <f t="shared" si="5"/>
        <v>0</v>
      </c>
      <c r="AP23" s="55">
        <v>0</v>
      </c>
      <c r="AQ23" s="134">
        <v>0</v>
      </c>
      <c r="AR23" s="37">
        <v>0</v>
      </c>
      <c r="AS23" s="130" t="s">
        <v>288</v>
      </c>
      <c r="AT23" s="217">
        <v>3</v>
      </c>
      <c r="AU23" s="217" t="s">
        <v>412</v>
      </c>
      <c r="AV23" s="217" t="s">
        <v>413</v>
      </c>
      <c r="AW23" s="217" t="s">
        <v>414</v>
      </c>
      <c r="AX23" s="217" t="s">
        <v>415</v>
      </c>
      <c r="AY23" s="217" t="s">
        <v>416</v>
      </c>
      <c r="AZ23" s="217" t="s">
        <v>417</v>
      </c>
      <c r="BA23" s="217" t="s">
        <v>418</v>
      </c>
      <c r="BB23" s="217" t="s">
        <v>419</v>
      </c>
      <c r="BC23" s="217" t="s">
        <v>418</v>
      </c>
      <c r="BD23" s="30">
        <v>1</v>
      </c>
      <c r="BE23" s="30">
        <v>0</v>
      </c>
      <c r="BF23" s="92">
        <v>0.2</v>
      </c>
      <c r="BG23" s="134">
        <v>0</v>
      </c>
      <c r="BH23" s="134">
        <v>0</v>
      </c>
      <c r="BI23" s="37">
        <v>0</v>
      </c>
      <c r="BJ23" s="55" t="s">
        <v>454</v>
      </c>
      <c r="BK23" s="30">
        <v>1</v>
      </c>
      <c r="BL23" s="30">
        <v>1</v>
      </c>
      <c r="BM23" s="92">
        <f>+BL23/BK23</f>
        <v>1</v>
      </c>
      <c r="BN23" s="233">
        <v>15000000</v>
      </c>
      <c r="BO23" s="233">
        <v>5000000</v>
      </c>
      <c r="BP23" s="37">
        <v>1</v>
      </c>
      <c r="BQ23" s="155" t="s">
        <v>479</v>
      </c>
      <c r="BR23" s="87">
        <v>1</v>
      </c>
      <c r="BS23" s="55">
        <v>0</v>
      </c>
      <c r="BT23" s="100">
        <f>+AH23</f>
        <v>0</v>
      </c>
      <c r="BU23" s="121" t="s">
        <v>289</v>
      </c>
      <c r="BV23" s="293"/>
    </row>
    <row r="24" spans="1:1684" ht="360">
      <c r="A24" s="266"/>
      <c r="B24" s="269"/>
      <c r="C24" s="156" t="s">
        <v>45</v>
      </c>
      <c r="D24" s="156" t="s">
        <v>44</v>
      </c>
      <c r="E24" s="156" t="s">
        <v>43</v>
      </c>
      <c r="F24" s="122">
        <v>1</v>
      </c>
      <c r="G24" s="51">
        <v>0</v>
      </c>
      <c r="H24" s="8" t="s">
        <v>306</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55">
        <v>1</v>
      </c>
      <c r="AN24" s="55">
        <v>1</v>
      </c>
      <c r="AO24" s="92">
        <f t="shared" si="5"/>
        <v>1</v>
      </c>
      <c r="AP24" s="55">
        <v>0</v>
      </c>
      <c r="AQ24" s="135">
        <v>0</v>
      </c>
      <c r="AR24" s="37">
        <v>0</v>
      </c>
      <c r="AS24" s="168" t="s">
        <v>279</v>
      </c>
      <c r="AT24" s="176">
        <v>3</v>
      </c>
      <c r="AU24" s="176" t="s">
        <v>412</v>
      </c>
      <c r="AV24" s="176" t="s">
        <v>413</v>
      </c>
      <c r="AW24" s="176" t="s">
        <v>414</v>
      </c>
      <c r="AX24" s="176" t="s">
        <v>415</v>
      </c>
      <c r="AY24" s="176" t="s">
        <v>416</v>
      </c>
      <c r="AZ24" s="176" t="s">
        <v>420</v>
      </c>
      <c r="BA24" s="176" t="s">
        <v>421</v>
      </c>
      <c r="BB24" s="176" t="s">
        <v>422</v>
      </c>
      <c r="BC24" s="176" t="s">
        <v>421</v>
      </c>
      <c r="BD24" s="30">
        <v>1</v>
      </c>
      <c r="BE24" s="30">
        <v>1</v>
      </c>
      <c r="BF24" s="92">
        <f t="shared" ref="BF24:BF26" si="8">+BE24/BD24</f>
        <v>1</v>
      </c>
      <c r="BG24" s="134">
        <v>367000000</v>
      </c>
      <c r="BH24" s="134">
        <v>28767000</v>
      </c>
      <c r="BI24" s="48">
        <v>1</v>
      </c>
      <c r="BJ24" s="55" t="s">
        <v>455</v>
      </c>
      <c r="BK24" s="30">
        <v>1</v>
      </c>
      <c r="BL24" s="30">
        <v>1</v>
      </c>
      <c r="BM24" s="92">
        <f t="shared" ref="BM24:BM26" si="9">+BL24/BK24</f>
        <v>1</v>
      </c>
      <c r="BN24" s="236">
        <v>10915905</v>
      </c>
      <c r="BO24" s="236">
        <v>10915905</v>
      </c>
      <c r="BP24" s="48">
        <v>1</v>
      </c>
      <c r="BQ24" s="155" t="s">
        <v>478</v>
      </c>
      <c r="BR24" s="55">
        <v>1</v>
      </c>
      <c r="BS24" s="87">
        <v>1</v>
      </c>
      <c r="BT24" s="100">
        <v>1</v>
      </c>
      <c r="BU24" s="119" t="s">
        <v>312</v>
      </c>
      <c r="BV24" s="293"/>
    </row>
    <row r="25" spans="1:1684" ht="381" customHeight="1">
      <c r="A25" s="267"/>
      <c r="B25" s="261" t="s">
        <v>36</v>
      </c>
      <c r="C25" s="263" t="s">
        <v>35</v>
      </c>
      <c r="D25" s="128" t="s">
        <v>34</v>
      </c>
      <c r="E25" s="128"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254</v>
      </c>
      <c r="AM25" s="55">
        <v>1</v>
      </c>
      <c r="AN25" s="55">
        <v>0</v>
      </c>
      <c r="AO25" s="92">
        <f t="shared" si="5"/>
        <v>0</v>
      </c>
      <c r="AP25" s="172">
        <v>68428332</v>
      </c>
      <c r="AQ25" s="172">
        <v>68428332</v>
      </c>
      <c r="AR25" s="37">
        <v>0</v>
      </c>
      <c r="AS25" s="160" t="s">
        <v>305</v>
      </c>
      <c r="AT25" s="171">
        <v>2</v>
      </c>
      <c r="AU25" s="171" t="s">
        <v>372</v>
      </c>
      <c r="AV25" s="171">
        <v>32</v>
      </c>
      <c r="AW25" s="171" t="s">
        <v>372</v>
      </c>
      <c r="AX25" s="171">
        <v>3205</v>
      </c>
      <c r="AY25" s="171" t="s">
        <v>371</v>
      </c>
      <c r="AZ25" s="171" t="s">
        <v>373</v>
      </c>
      <c r="BA25" s="171" t="s">
        <v>374</v>
      </c>
      <c r="BB25" s="171" t="s">
        <v>375</v>
      </c>
      <c r="BC25" s="171" t="s">
        <v>376</v>
      </c>
      <c r="BD25" s="30">
        <v>1</v>
      </c>
      <c r="BE25" s="30">
        <v>0</v>
      </c>
      <c r="BF25" s="92">
        <f t="shared" si="8"/>
        <v>0</v>
      </c>
      <c r="BG25" s="192">
        <v>16200000</v>
      </c>
      <c r="BH25" s="192">
        <v>16200000</v>
      </c>
      <c r="BI25" s="37">
        <f>BH25/BG25</f>
        <v>1</v>
      </c>
      <c r="BJ25" s="171" t="s">
        <v>471</v>
      </c>
      <c r="BK25" s="30">
        <v>1</v>
      </c>
      <c r="BL25" s="30">
        <v>0</v>
      </c>
      <c r="BM25" s="92">
        <f t="shared" si="9"/>
        <v>0</v>
      </c>
      <c r="BN25" s="238">
        <v>0</v>
      </c>
      <c r="BO25" s="238">
        <v>0</v>
      </c>
      <c r="BP25" s="37">
        <v>0</v>
      </c>
      <c r="BQ25" s="155" t="s">
        <v>494</v>
      </c>
      <c r="BR25" s="87">
        <v>1</v>
      </c>
      <c r="BS25" s="87">
        <v>0</v>
      </c>
      <c r="BT25" s="100">
        <f>+AH25</f>
        <v>0</v>
      </c>
      <c r="BU25" s="121" t="s">
        <v>472</v>
      </c>
      <c r="BV25" s="293"/>
    </row>
    <row r="26" spans="1:1684" ht="330">
      <c r="A26" s="266"/>
      <c r="B26" s="262"/>
      <c r="C26" s="264"/>
      <c r="D26" s="157" t="s">
        <v>31</v>
      </c>
      <c r="E26" s="15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254</v>
      </c>
      <c r="AM26" s="55">
        <v>12</v>
      </c>
      <c r="AN26" s="55">
        <v>0</v>
      </c>
      <c r="AO26" s="92">
        <f t="shared" si="5"/>
        <v>0</v>
      </c>
      <c r="AP26" s="55">
        <v>0</v>
      </c>
      <c r="AQ26" s="55">
        <v>0</v>
      </c>
      <c r="AR26" s="91">
        <v>0</v>
      </c>
      <c r="AS26" s="130" t="s">
        <v>280</v>
      </c>
      <c r="AT26" s="179">
        <v>2</v>
      </c>
      <c r="AU26" s="179" t="s">
        <v>388</v>
      </c>
      <c r="AV26" s="179">
        <v>45</v>
      </c>
      <c r="AW26" s="179" t="s">
        <v>393</v>
      </c>
      <c r="AX26" s="179">
        <v>4503</v>
      </c>
      <c r="AY26" s="179" t="s">
        <v>398</v>
      </c>
      <c r="AZ26" s="179">
        <v>45030002</v>
      </c>
      <c r="BA26" s="179" t="s">
        <v>399</v>
      </c>
      <c r="BB26" s="179">
        <v>450300200</v>
      </c>
      <c r="BC26" s="179" t="s">
        <v>400</v>
      </c>
      <c r="BD26" s="30">
        <v>12</v>
      </c>
      <c r="BE26" s="30">
        <v>0</v>
      </c>
      <c r="BF26" s="92">
        <f t="shared" si="8"/>
        <v>0</v>
      </c>
      <c r="BG26" s="188">
        <v>0</v>
      </c>
      <c r="BH26" s="188">
        <v>0</v>
      </c>
      <c r="BI26" s="91" t="e">
        <f>BH26/BG26</f>
        <v>#DIV/0!</v>
      </c>
      <c r="BJ26" s="221" t="s">
        <v>446</v>
      </c>
      <c r="BK26" s="30">
        <v>12</v>
      </c>
      <c r="BL26" s="30">
        <v>0</v>
      </c>
      <c r="BM26" s="92">
        <f t="shared" si="9"/>
        <v>0</v>
      </c>
      <c r="BN26" s="237">
        <v>0</v>
      </c>
      <c r="BO26" s="237">
        <v>0</v>
      </c>
      <c r="BP26" s="91">
        <v>0</v>
      </c>
      <c r="BQ26" s="221" t="s">
        <v>495</v>
      </c>
      <c r="BR26" s="87">
        <v>12</v>
      </c>
      <c r="BS26" s="87">
        <v>0</v>
      </c>
      <c r="BT26" s="100">
        <v>0</v>
      </c>
      <c r="BU26" s="120" t="s">
        <v>473</v>
      </c>
      <c r="BV26" s="293"/>
    </row>
    <row r="27" spans="1:1684" ht="240.75" thickBot="1">
      <c r="A27" s="268"/>
      <c r="B27" s="261"/>
      <c r="C27" s="128" t="s">
        <v>28</v>
      </c>
      <c r="D27" s="128" t="s">
        <v>27</v>
      </c>
      <c r="E27" s="128"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254</v>
      </c>
      <c r="AM27" s="55">
        <v>12</v>
      </c>
      <c r="AN27" s="55">
        <v>0</v>
      </c>
      <c r="AO27" s="92">
        <f t="shared" si="5"/>
        <v>0</v>
      </c>
      <c r="AP27" s="55">
        <v>0</v>
      </c>
      <c r="AQ27" s="55">
        <v>0</v>
      </c>
      <c r="AR27" s="37">
        <v>0</v>
      </c>
      <c r="AS27" s="130" t="s">
        <v>290</v>
      </c>
      <c r="AT27" s="179">
        <v>2</v>
      </c>
      <c r="AU27" s="179" t="s">
        <v>388</v>
      </c>
      <c r="AV27" s="179">
        <v>45</v>
      </c>
      <c r="AW27" s="179" t="s">
        <v>393</v>
      </c>
      <c r="AX27" s="179">
        <v>4503</v>
      </c>
      <c r="AY27" s="179" t="s">
        <v>398</v>
      </c>
      <c r="AZ27" s="179">
        <v>4503003</v>
      </c>
      <c r="BA27" s="179" t="s">
        <v>399</v>
      </c>
      <c r="BB27" s="179">
        <v>450300300</v>
      </c>
      <c r="BC27" s="179" t="s">
        <v>401</v>
      </c>
      <c r="BD27" s="30">
        <v>12</v>
      </c>
      <c r="BE27" s="30">
        <v>1</v>
      </c>
      <c r="BF27" s="191">
        <f>+BE27/BD27</f>
        <v>8.3333333333333329E-2</v>
      </c>
      <c r="BG27" s="188" t="s">
        <v>316</v>
      </c>
      <c r="BH27" s="188" t="s">
        <v>317</v>
      </c>
      <c r="BI27" s="37">
        <f>BH27/BG27</f>
        <v>0.5</v>
      </c>
      <c r="BJ27" s="221" t="s">
        <v>449</v>
      </c>
      <c r="BK27" s="30">
        <v>12</v>
      </c>
      <c r="BL27" s="30"/>
      <c r="BM27" s="191">
        <f>+BL27/BK27</f>
        <v>0</v>
      </c>
      <c r="BN27" s="188">
        <v>0</v>
      </c>
      <c r="BO27" s="188">
        <v>0</v>
      </c>
      <c r="BP27" s="37">
        <v>0</v>
      </c>
      <c r="BQ27" s="221" t="s">
        <v>495</v>
      </c>
      <c r="BR27" s="87">
        <v>12</v>
      </c>
      <c r="BS27" s="87">
        <v>1</v>
      </c>
      <c r="BT27" s="37">
        <f>BS27/BR27</f>
        <v>8.3333333333333329E-2</v>
      </c>
      <c r="BU27" s="121" t="s">
        <v>318</v>
      </c>
      <c r="BV27" s="294"/>
    </row>
    <row r="28" spans="1:1684" ht="223.5" customHeight="1">
      <c r="A28" s="265" t="s">
        <v>25</v>
      </c>
      <c r="B28" s="261" t="s">
        <v>24</v>
      </c>
      <c r="C28" s="128" t="s">
        <v>23</v>
      </c>
      <c r="D28" s="128" t="s">
        <v>22</v>
      </c>
      <c r="E28" s="128"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254</v>
      </c>
      <c r="AM28" s="55">
        <v>1</v>
      </c>
      <c r="AN28" s="55">
        <v>0</v>
      </c>
      <c r="AO28" s="92">
        <f t="shared" si="5"/>
        <v>0</v>
      </c>
      <c r="AP28" s="55">
        <v>0</v>
      </c>
      <c r="AQ28" s="55">
        <v>0</v>
      </c>
      <c r="AR28" s="37">
        <v>0</v>
      </c>
      <c r="AS28" s="138" t="s">
        <v>301</v>
      </c>
      <c r="AT28" s="179">
        <v>4</v>
      </c>
      <c r="AU28" s="179" t="s">
        <v>397</v>
      </c>
      <c r="AV28" s="179">
        <v>45</v>
      </c>
      <c r="AW28" s="179" t="s">
        <v>393</v>
      </c>
      <c r="AX28" s="179">
        <v>4502</v>
      </c>
      <c r="AY28" s="179" t="s">
        <v>394</v>
      </c>
      <c r="AZ28" s="179">
        <v>4502024</v>
      </c>
      <c r="BA28" s="179" t="s">
        <v>395</v>
      </c>
      <c r="BB28" s="179">
        <v>450202400</v>
      </c>
      <c r="BC28" s="179" t="s">
        <v>396</v>
      </c>
      <c r="BD28" s="30">
        <v>1</v>
      </c>
      <c r="BE28" s="30">
        <v>0</v>
      </c>
      <c r="BF28" s="92">
        <f t="shared" ref="BF28" si="10">+BE28/BD28</f>
        <v>0</v>
      </c>
      <c r="BG28" s="55">
        <v>0</v>
      </c>
      <c r="BH28" s="55">
        <v>0</v>
      </c>
      <c r="BI28" s="37">
        <v>0</v>
      </c>
      <c r="BJ28" s="221" t="s">
        <v>447</v>
      </c>
      <c r="BK28" s="30">
        <v>1</v>
      </c>
      <c r="BL28" s="30">
        <v>0.4</v>
      </c>
      <c r="BM28" s="92">
        <f t="shared" ref="BM28" si="11">+BL28/BK28</f>
        <v>0.4</v>
      </c>
      <c r="BN28" s="55">
        <v>0</v>
      </c>
      <c r="BO28" s="55">
        <v>0</v>
      </c>
      <c r="BP28" s="37">
        <v>0</v>
      </c>
      <c r="BQ28" s="136" t="s">
        <v>496</v>
      </c>
      <c r="BR28" s="87">
        <v>1</v>
      </c>
      <c r="BS28" s="87">
        <v>0</v>
      </c>
      <c r="BT28" s="100">
        <v>0</v>
      </c>
      <c r="BU28" s="120" t="s">
        <v>293</v>
      </c>
      <c r="BV28" s="295" t="s">
        <v>25</v>
      </c>
    </row>
    <row r="29" spans="1:1684" ht="235.5" customHeight="1">
      <c r="A29" s="266"/>
      <c r="B29" s="261"/>
      <c r="C29" s="263" t="s">
        <v>20</v>
      </c>
      <c r="D29" s="128" t="s">
        <v>19</v>
      </c>
      <c r="E29" s="128"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254</v>
      </c>
      <c r="AM29" s="55">
        <v>0</v>
      </c>
      <c r="AN29" s="55">
        <v>0</v>
      </c>
      <c r="AO29" s="92">
        <v>0</v>
      </c>
      <c r="AP29" s="55">
        <v>0</v>
      </c>
      <c r="AQ29" s="55">
        <v>0</v>
      </c>
      <c r="AR29" s="37">
        <v>0</v>
      </c>
      <c r="AS29" s="138" t="s">
        <v>302</v>
      </c>
      <c r="AT29" s="196">
        <v>4</v>
      </c>
      <c r="AU29" s="179" t="s">
        <v>397</v>
      </c>
      <c r="AV29" s="196">
        <v>45</v>
      </c>
      <c r="AW29" s="179" t="s">
        <v>393</v>
      </c>
      <c r="AX29" s="196">
        <v>4501</v>
      </c>
      <c r="AY29" s="196" t="s">
        <v>409</v>
      </c>
      <c r="AZ29" s="196">
        <v>4501029</v>
      </c>
      <c r="BA29" s="196" t="s">
        <v>410</v>
      </c>
      <c r="BB29" s="196">
        <v>450102900</v>
      </c>
      <c r="BC29" s="196" t="s">
        <v>411</v>
      </c>
      <c r="BD29" s="30">
        <v>12</v>
      </c>
      <c r="BE29" s="22">
        <v>0</v>
      </c>
      <c r="BF29" s="92">
        <v>0.08</v>
      </c>
      <c r="BG29" s="127">
        <v>0</v>
      </c>
      <c r="BH29" s="127">
        <v>0</v>
      </c>
      <c r="BI29" s="37">
        <v>0</v>
      </c>
      <c r="BJ29" s="220" t="s">
        <v>448</v>
      </c>
      <c r="BK29" s="30">
        <v>12</v>
      </c>
      <c r="BL29" s="22">
        <v>0</v>
      </c>
      <c r="BM29" s="92">
        <v>0</v>
      </c>
      <c r="BN29" s="127">
        <v>0</v>
      </c>
      <c r="BO29" s="127">
        <v>0</v>
      </c>
      <c r="BP29" s="37">
        <v>0</v>
      </c>
      <c r="BQ29" s="221" t="s">
        <v>495</v>
      </c>
      <c r="BR29" s="87">
        <v>12</v>
      </c>
      <c r="BS29" s="87">
        <v>0</v>
      </c>
      <c r="BT29" s="100">
        <v>0</v>
      </c>
      <c r="BU29" s="119" t="s">
        <v>427</v>
      </c>
      <c r="BV29" s="296"/>
    </row>
    <row r="30" spans="1:1684" ht="312.75" customHeight="1">
      <c r="A30" s="266"/>
      <c r="B30" s="261"/>
      <c r="C30" s="263"/>
      <c r="D30" s="128" t="s">
        <v>17</v>
      </c>
      <c r="E30" s="128"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254</v>
      </c>
      <c r="AM30" s="55">
        <v>1</v>
      </c>
      <c r="AN30" s="55">
        <v>0</v>
      </c>
      <c r="AO30" s="92">
        <f t="shared" ref="AO30:AO34" si="12">+AN30/AM30</f>
        <v>0</v>
      </c>
      <c r="AP30" s="55">
        <v>0</v>
      </c>
      <c r="AQ30" s="55">
        <v>0</v>
      </c>
      <c r="AR30" s="37">
        <v>0</v>
      </c>
      <c r="AS30" s="138" t="s">
        <v>294</v>
      </c>
      <c r="AT30" s="179">
        <v>4</v>
      </c>
      <c r="AU30" s="179" t="s">
        <v>402</v>
      </c>
      <c r="AV30" s="179">
        <v>12</v>
      </c>
      <c r="AW30" s="179" t="s">
        <v>405</v>
      </c>
      <c r="AX30" s="179">
        <v>1203</v>
      </c>
      <c r="AY30" s="179" t="s">
        <v>406</v>
      </c>
      <c r="AZ30" s="179">
        <v>1203002</v>
      </c>
      <c r="BA30" s="179" t="s">
        <v>407</v>
      </c>
      <c r="BB30" s="179">
        <v>120300200</v>
      </c>
      <c r="BC30" s="179" t="s">
        <v>408</v>
      </c>
      <c r="BD30" s="30">
        <v>1</v>
      </c>
      <c r="BE30" s="30">
        <v>0</v>
      </c>
      <c r="BF30" s="92">
        <f t="shared" ref="BF30:BF34" si="13">+BE30/BD30</f>
        <v>0</v>
      </c>
      <c r="BG30" s="55">
        <v>0</v>
      </c>
      <c r="BH30" s="55">
        <v>0</v>
      </c>
      <c r="BI30" s="37">
        <v>0</v>
      </c>
      <c r="BJ30" s="220" t="s">
        <v>448</v>
      </c>
      <c r="BK30" s="30">
        <v>1</v>
      </c>
      <c r="BL30" s="30">
        <v>0</v>
      </c>
      <c r="BM30" s="92">
        <f t="shared" ref="BM30:BM34" si="14">+BL30/BK30</f>
        <v>0</v>
      </c>
      <c r="BN30" s="55">
        <v>0</v>
      </c>
      <c r="BO30" s="55">
        <v>0</v>
      </c>
      <c r="BP30" s="37">
        <v>0</v>
      </c>
      <c r="BQ30" s="221" t="s">
        <v>495</v>
      </c>
      <c r="BR30" s="87">
        <v>1</v>
      </c>
      <c r="BS30" s="87">
        <v>0</v>
      </c>
      <c r="BT30" s="100">
        <f>+AH30</f>
        <v>0</v>
      </c>
      <c r="BU30" s="121" t="s">
        <v>266</v>
      </c>
      <c r="BV30" s="296"/>
    </row>
    <row r="31" spans="1:1684" ht="279" customHeight="1">
      <c r="A31" s="266"/>
      <c r="B31" s="261" t="s">
        <v>15</v>
      </c>
      <c r="C31" s="128" t="s">
        <v>14</v>
      </c>
      <c r="D31" s="55" t="s">
        <v>13</v>
      </c>
      <c r="E31" s="128" t="s">
        <v>12</v>
      </c>
      <c r="F31" s="7">
        <v>12</v>
      </c>
      <c r="G31" s="7">
        <v>0</v>
      </c>
      <c r="H31" s="8" t="s">
        <v>6</v>
      </c>
      <c r="I31" s="8" t="s">
        <v>1</v>
      </c>
      <c r="J31" s="6">
        <v>0</v>
      </c>
      <c r="K31" s="6">
        <v>0</v>
      </c>
      <c r="L31" s="6">
        <v>12</v>
      </c>
      <c r="M31" s="6">
        <v>12</v>
      </c>
      <c r="N31" s="6">
        <v>12</v>
      </c>
      <c r="O31" s="6">
        <v>12</v>
      </c>
      <c r="P31" s="6">
        <v>12</v>
      </c>
      <c r="Q31" s="6">
        <v>12</v>
      </c>
      <c r="R31" s="6">
        <v>12</v>
      </c>
      <c r="S31" s="6">
        <v>12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254</v>
      </c>
      <c r="AM31" s="55">
        <v>12</v>
      </c>
      <c r="AN31" s="55">
        <v>0</v>
      </c>
      <c r="AO31" s="92">
        <f t="shared" si="12"/>
        <v>0</v>
      </c>
      <c r="AP31" s="162">
        <v>5600000</v>
      </c>
      <c r="AQ31" s="152">
        <v>2800000</v>
      </c>
      <c r="AR31" s="180">
        <v>1</v>
      </c>
      <c r="AS31" s="169" t="s">
        <v>303</v>
      </c>
      <c r="AT31" s="179">
        <v>4</v>
      </c>
      <c r="AU31" s="179" t="s">
        <v>402</v>
      </c>
      <c r="AV31" s="179">
        <v>45</v>
      </c>
      <c r="AW31" s="179" t="s">
        <v>393</v>
      </c>
      <c r="AX31" s="179">
        <v>4502</v>
      </c>
      <c r="AY31" s="179" t="s">
        <v>394</v>
      </c>
      <c r="AZ31" s="179">
        <v>4502001</v>
      </c>
      <c r="BA31" s="179" t="s">
        <v>403</v>
      </c>
      <c r="BB31" s="179">
        <v>450200111</v>
      </c>
      <c r="BC31" s="179" t="s">
        <v>404</v>
      </c>
      <c r="BD31" s="30">
        <v>12</v>
      </c>
      <c r="BE31" s="30">
        <v>0</v>
      </c>
      <c r="BF31" s="92">
        <f t="shared" si="13"/>
        <v>0</v>
      </c>
      <c r="BG31" s="189">
        <v>0</v>
      </c>
      <c r="BH31" s="190">
        <v>0</v>
      </c>
      <c r="BI31" s="37">
        <v>0</v>
      </c>
      <c r="BJ31" s="220" t="s">
        <v>448</v>
      </c>
      <c r="BK31" s="30">
        <v>12</v>
      </c>
      <c r="BL31" s="30">
        <v>3</v>
      </c>
      <c r="BM31" s="92">
        <f>(BL31/BK31)</f>
        <v>0.25</v>
      </c>
      <c r="BN31" s="189">
        <v>0</v>
      </c>
      <c r="BO31" s="190">
        <v>0</v>
      </c>
      <c r="BP31" s="37">
        <v>0</v>
      </c>
      <c r="BQ31" s="220" t="s">
        <v>497</v>
      </c>
      <c r="BR31" s="87">
        <v>12</v>
      </c>
      <c r="BS31" s="87">
        <f>(AN31+BE31+BL31)/3</f>
        <v>1</v>
      </c>
      <c r="BT31" s="100">
        <f>+BS31/BR31</f>
        <v>8.3333333333333329E-2</v>
      </c>
      <c r="BU31" s="119" t="s">
        <v>507</v>
      </c>
      <c r="BV31" s="296"/>
    </row>
    <row r="32" spans="1:1684" ht="218.25" customHeight="1">
      <c r="A32" s="266"/>
      <c r="B32" s="261"/>
      <c r="C32" s="263" t="s">
        <v>11</v>
      </c>
      <c r="D32" s="128" t="s">
        <v>10</v>
      </c>
      <c r="E32" s="128" t="s">
        <v>474</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251</v>
      </c>
      <c r="AM32" s="55">
        <v>12</v>
      </c>
      <c r="AN32" s="55">
        <v>0</v>
      </c>
      <c r="AO32" s="92">
        <f t="shared" si="12"/>
        <v>0</v>
      </c>
      <c r="AP32" s="55">
        <v>0</v>
      </c>
      <c r="AQ32" s="55">
        <v>0</v>
      </c>
      <c r="AR32" s="37">
        <v>0</v>
      </c>
      <c r="AS32" s="169" t="s">
        <v>281</v>
      </c>
      <c r="AT32" s="179">
        <v>4</v>
      </c>
      <c r="AU32" s="179" t="s">
        <v>402</v>
      </c>
      <c r="AV32" s="179">
        <v>45</v>
      </c>
      <c r="AW32" s="179" t="s">
        <v>393</v>
      </c>
      <c r="AX32" s="179">
        <v>4502</v>
      </c>
      <c r="AY32" s="179" t="s">
        <v>394</v>
      </c>
      <c r="AZ32" s="179">
        <v>4502001</v>
      </c>
      <c r="BA32" s="179" t="s">
        <v>403</v>
      </c>
      <c r="BB32" s="179">
        <v>450200111</v>
      </c>
      <c r="BC32" s="179" t="s">
        <v>404</v>
      </c>
      <c r="BD32" s="30">
        <v>12</v>
      </c>
      <c r="BE32" s="30">
        <v>0</v>
      </c>
      <c r="BF32" s="92">
        <f t="shared" si="13"/>
        <v>0</v>
      </c>
      <c r="BG32" s="55">
        <v>0</v>
      </c>
      <c r="BH32" s="55">
        <v>0</v>
      </c>
      <c r="BI32" s="37">
        <v>0</v>
      </c>
      <c r="BJ32" s="221" t="s">
        <v>429</v>
      </c>
      <c r="BK32" s="30">
        <v>12</v>
      </c>
      <c r="BL32" s="30">
        <v>0</v>
      </c>
      <c r="BM32" s="92">
        <f t="shared" si="14"/>
        <v>0</v>
      </c>
      <c r="BN32" s="55">
        <v>0</v>
      </c>
      <c r="BO32" s="55">
        <v>0</v>
      </c>
      <c r="BP32" s="37">
        <v>0</v>
      </c>
      <c r="BQ32" s="221" t="s">
        <v>495</v>
      </c>
      <c r="BR32" s="87">
        <v>12</v>
      </c>
      <c r="BS32" s="87">
        <v>0</v>
      </c>
      <c r="BT32" s="100">
        <f>+AH32</f>
        <v>0</v>
      </c>
      <c r="BU32" s="121" t="s">
        <v>266</v>
      </c>
      <c r="BV32" s="296"/>
    </row>
    <row r="33" spans="1:399" ht="374.25" customHeight="1">
      <c r="A33" s="266"/>
      <c r="B33" s="261"/>
      <c r="C33" s="263"/>
      <c r="D33" s="128" t="s">
        <v>8</v>
      </c>
      <c r="E33" s="128" t="s">
        <v>314</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13">
        <v>1</v>
      </c>
      <c r="AG33" s="113">
        <v>0</v>
      </c>
      <c r="AH33" s="114">
        <v>0</v>
      </c>
      <c r="AI33" s="64">
        <v>0</v>
      </c>
      <c r="AJ33" s="64">
        <v>0</v>
      </c>
      <c r="AK33" s="44">
        <v>0</v>
      </c>
      <c r="AL33" s="55" t="s">
        <v>254</v>
      </c>
      <c r="AM33" s="9">
        <v>1</v>
      </c>
      <c r="AN33" s="9">
        <v>0.7</v>
      </c>
      <c r="AO33" s="92">
        <f t="shared" si="12"/>
        <v>0.7</v>
      </c>
      <c r="AP33" s="9">
        <v>0</v>
      </c>
      <c r="AQ33" s="9">
        <v>0</v>
      </c>
      <c r="AR33" s="44">
        <v>0</v>
      </c>
      <c r="AS33" s="138" t="s">
        <v>308</v>
      </c>
      <c r="AT33" s="138">
        <v>1</v>
      </c>
      <c r="AU33" s="138" t="s">
        <v>330</v>
      </c>
      <c r="AV33" s="138">
        <v>41</v>
      </c>
      <c r="AW33" s="138" t="s">
        <v>346</v>
      </c>
      <c r="AX33" s="206" t="s">
        <v>345</v>
      </c>
      <c r="AY33" s="205" t="s">
        <v>344</v>
      </c>
      <c r="AZ33" s="206">
        <v>4103052</v>
      </c>
      <c r="BA33" s="205" t="s">
        <v>343</v>
      </c>
      <c r="BB33" s="138">
        <v>410305202</v>
      </c>
      <c r="BC33" s="205" t="s">
        <v>342</v>
      </c>
      <c r="BD33" s="30">
        <v>1</v>
      </c>
      <c r="BE33" s="185">
        <v>1</v>
      </c>
      <c r="BF33" s="92">
        <f t="shared" si="13"/>
        <v>1</v>
      </c>
      <c r="BG33" s="212">
        <v>0</v>
      </c>
      <c r="BH33" s="212">
        <v>0</v>
      </c>
      <c r="BI33" s="44">
        <v>0</v>
      </c>
      <c r="BJ33" s="138" t="s">
        <v>437</v>
      </c>
      <c r="BK33" s="30">
        <v>1</v>
      </c>
      <c r="BL33" s="185">
        <v>1</v>
      </c>
      <c r="BM33" s="92">
        <f t="shared" si="14"/>
        <v>1</v>
      </c>
      <c r="BN33" s="212">
        <v>0</v>
      </c>
      <c r="BO33" s="212">
        <v>0</v>
      </c>
      <c r="BP33" s="44">
        <v>0</v>
      </c>
      <c r="BQ33" s="138" t="s">
        <v>498</v>
      </c>
      <c r="BR33" s="138">
        <v>1</v>
      </c>
      <c r="BS33" s="138">
        <v>1</v>
      </c>
      <c r="BT33" s="139">
        <f>+BS33/BR33</f>
        <v>1</v>
      </c>
      <c r="BU33" s="140" t="s">
        <v>438</v>
      </c>
      <c r="BV33" s="296"/>
    </row>
    <row r="34" spans="1:399" s="93" customFormat="1" ht="199.5" customHeight="1" thickBot="1">
      <c r="A34" s="268"/>
      <c r="B34" s="58" t="s">
        <v>5</v>
      </c>
      <c r="C34" s="155" t="s">
        <v>4</v>
      </c>
      <c r="D34" s="155" t="s">
        <v>3</v>
      </c>
      <c r="E34" s="155"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15">AA34/F34</f>
        <v>1</v>
      </c>
      <c r="AE34" s="87" t="s">
        <v>175</v>
      </c>
      <c r="AF34" s="84">
        <v>1</v>
      </c>
      <c r="AG34" s="84">
        <v>1</v>
      </c>
      <c r="AH34" s="92">
        <v>1</v>
      </c>
      <c r="AI34" s="98">
        <v>17310000</v>
      </c>
      <c r="AJ34" s="98">
        <v>17310000</v>
      </c>
      <c r="AK34" s="92">
        <v>1</v>
      </c>
      <c r="AL34" s="87" t="s">
        <v>175</v>
      </c>
      <c r="AM34" s="103">
        <v>1</v>
      </c>
      <c r="AN34" s="9">
        <v>1</v>
      </c>
      <c r="AO34" s="92">
        <f t="shared" si="12"/>
        <v>1</v>
      </c>
      <c r="AP34" s="98">
        <v>13300000</v>
      </c>
      <c r="AQ34" s="98">
        <v>13300000</v>
      </c>
      <c r="AR34" s="92">
        <v>1</v>
      </c>
      <c r="AS34" s="138" t="s">
        <v>304</v>
      </c>
      <c r="AT34" s="138">
        <v>1</v>
      </c>
      <c r="AU34" s="138" t="s">
        <v>330</v>
      </c>
      <c r="AV34" s="138">
        <v>41</v>
      </c>
      <c r="AW34" s="138" t="s">
        <v>346</v>
      </c>
      <c r="AX34" s="206" t="s">
        <v>345</v>
      </c>
      <c r="AY34" s="205" t="s">
        <v>344</v>
      </c>
      <c r="AZ34" s="206">
        <v>4103052</v>
      </c>
      <c r="BA34" s="205" t="s">
        <v>343</v>
      </c>
      <c r="BB34" s="204">
        <v>410305202</v>
      </c>
      <c r="BC34" s="205" t="s">
        <v>342</v>
      </c>
      <c r="BD34" s="104">
        <v>1</v>
      </c>
      <c r="BE34" s="30">
        <v>1</v>
      </c>
      <c r="BF34" s="92">
        <f t="shared" si="13"/>
        <v>1</v>
      </c>
      <c r="BG34" s="43">
        <v>14800000</v>
      </c>
      <c r="BH34" s="43">
        <v>14800000</v>
      </c>
      <c r="BI34" s="37">
        <f>BH34/BG34</f>
        <v>1</v>
      </c>
      <c r="BJ34" s="138" t="s">
        <v>307</v>
      </c>
      <c r="BK34" s="104">
        <v>1</v>
      </c>
      <c r="BL34" s="30">
        <v>1</v>
      </c>
      <c r="BM34" s="92">
        <f t="shared" si="14"/>
        <v>1</v>
      </c>
      <c r="BN34" s="43">
        <v>14800000</v>
      </c>
      <c r="BO34" s="43">
        <v>7400000</v>
      </c>
      <c r="BP34" s="37">
        <f>BO34/BN34</f>
        <v>0.5</v>
      </c>
      <c r="BQ34" s="138" t="s">
        <v>307</v>
      </c>
      <c r="BR34" s="136">
        <v>1</v>
      </c>
      <c r="BS34" s="138">
        <v>1</v>
      </c>
      <c r="BT34" s="139">
        <f>+BS34/BR34</f>
        <v>1</v>
      </c>
      <c r="BU34" s="141" t="s">
        <v>456</v>
      </c>
      <c r="BV34" s="297"/>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row>
    <row r="35" spans="1:399">
      <c r="BT35" s="12"/>
      <c r="BU35" s="117"/>
    </row>
    <row r="36" spans="1:399">
      <c r="BT36" s="12"/>
      <c r="BU36" s="117"/>
    </row>
    <row r="37" spans="1:399">
      <c r="BT37" s="12"/>
      <c r="BU37" s="117"/>
    </row>
    <row r="38" spans="1:399">
      <c r="BT38" s="12"/>
      <c r="BU38" s="117"/>
    </row>
    <row r="39" spans="1:399">
      <c r="BT39" s="12"/>
      <c r="BU39" s="117"/>
    </row>
    <row r="40" spans="1:399">
      <c r="BT40" s="12"/>
      <c r="BU40" s="117"/>
    </row>
    <row r="41" spans="1:399">
      <c r="BT41" s="12"/>
      <c r="BU41" s="117"/>
    </row>
    <row r="42" spans="1:399">
      <c r="AH42" s="12"/>
      <c r="AI42" s="12"/>
      <c r="AJ42" s="12"/>
      <c r="AK42" s="12"/>
      <c r="AL42" s="12"/>
      <c r="BT42" s="12"/>
      <c r="BU42" s="117"/>
    </row>
    <row r="43" spans="1:399">
      <c r="AH43" s="12"/>
      <c r="AI43" s="12"/>
      <c r="AJ43" s="12"/>
      <c r="AK43" s="12"/>
      <c r="AL43" s="12"/>
      <c r="BT43" s="12"/>
      <c r="BU43" s="117"/>
    </row>
    <row r="44" spans="1:399">
      <c r="AH44" s="12"/>
      <c r="AI44" s="12"/>
      <c r="AJ44" s="12"/>
      <c r="AK44" s="12"/>
      <c r="AL44" s="12"/>
      <c r="BT44" s="12"/>
      <c r="BU44" s="117"/>
    </row>
    <row r="45" spans="1:399">
      <c r="AH45" s="12"/>
      <c r="AI45" s="12"/>
      <c r="AJ45" s="12"/>
      <c r="AK45" s="12"/>
      <c r="AL45" s="12"/>
      <c r="BT45" s="12"/>
      <c r="BU45" s="117"/>
    </row>
    <row r="46" spans="1:399">
      <c r="AH46" s="12"/>
      <c r="AI46" s="12"/>
      <c r="AJ46" s="12"/>
      <c r="AK46" s="12"/>
      <c r="AL46" s="12"/>
      <c r="BU46" s="117"/>
    </row>
    <row r="47" spans="1:399">
      <c r="AH47" s="12"/>
      <c r="AI47" s="12"/>
      <c r="AJ47" s="12"/>
      <c r="AK47" s="12"/>
      <c r="AL47" s="12"/>
      <c r="BU47" s="117"/>
    </row>
    <row r="48" spans="1:399">
      <c r="AH48" s="12"/>
      <c r="AI48" s="12"/>
      <c r="AJ48" s="12"/>
      <c r="AK48" s="12"/>
      <c r="AL48" s="12"/>
      <c r="BU48" s="117"/>
    </row>
    <row r="49" spans="34:73">
      <c r="AH49" s="12"/>
      <c r="AI49" s="12"/>
      <c r="AJ49" s="12"/>
      <c r="AK49" s="12"/>
      <c r="AL49" s="12"/>
      <c r="BU49" s="117"/>
    </row>
    <row r="50" spans="34:73">
      <c r="AH50" s="12"/>
      <c r="AI50" s="12"/>
      <c r="AJ50" s="12"/>
      <c r="AK50" s="12"/>
      <c r="AL50" s="12"/>
      <c r="BU50" s="117"/>
    </row>
    <row r="51" spans="34:73">
      <c r="AH51" s="12"/>
      <c r="AI51" s="12"/>
      <c r="AJ51" s="12"/>
      <c r="AK51" s="12"/>
      <c r="AL51" s="12"/>
      <c r="BU51" s="117"/>
    </row>
    <row r="52" spans="34:73">
      <c r="AH52" s="12"/>
      <c r="AI52" s="12"/>
      <c r="AJ52" s="12"/>
      <c r="AK52" s="12"/>
      <c r="AL52" s="12"/>
      <c r="BU52" s="117"/>
    </row>
    <row r="53" spans="34:73">
      <c r="AH53" s="12"/>
      <c r="AI53" s="12"/>
      <c r="AJ53" s="12"/>
      <c r="AK53" s="12"/>
      <c r="AL53" s="12"/>
      <c r="BU53" s="117"/>
    </row>
    <row r="54" spans="34:73">
      <c r="AH54" s="12"/>
      <c r="AI54" s="12"/>
      <c r="AJ54" s="12"/>
      <c r="AK54" s="12"/>
      <c r="AL54" s="12"/>
      <c r="BU54" s="117"/>
    </row>
    <row r="55" spans="34:73">
      <c r="AH55" s="12"/>
      <c r="AI55" s="12"/>
      <c r="AJ55" s="12"/>
      <c r="AK55" s="12"/>
      <c r="AL55" s="12"/>
      <c r="BU55" s="117"/>
    </row>
    <row r="56" spans="34:73">
      <c r="AH56" s="12"/>
      <c r="AI56" s="12"/>
      <c r="AJ56" s="12"/>
      <c r="AK56" s="12"/>
      <c r="AL56" s="12"/>
      <c r="BU56" s="117"/>
    </row>
    <row r="57" spans="34:73">
      <c r="AH57" s="12"/>
      <c r="AI57" s="12"/>
      <c r="AJ57" s="12"/>
      <c r="AK57" s="12"/>
      <c r="AL57" s="12"/>
      <c r="BU57" s="117"/>
    </row>
    <row r="58" spans="34:73">
      <c r="AH58" s="12"/>
      <c r="AI58" s="12"/>
      <c r="AJ58" s="12"/>
      <c r="AK58" s="12"/>
      <c r="AL58" s="12"/>
      <c r="BU58" s="117"/>
    </row>
    <row r="59" spans="34:73">
      <c r="AH59" s="12"/>
      <c r="AI59" s="12"/>
      <c r="AJ59" s="12"/>
      <c r="AK59" s="12"/>
      <c r="AL59" s="12"/>
      <c r="BU59" s="117"/>
    </row>
    <row r="60" spans="34:73">
      <c r="AH60" s="12"/>
      <c r="AI60" s="12"/>
      <c r="AJ60" s="12"/>
      <c r="AK60" s="12"/>
      <c r="AL60" s="12"/>
      <c r="BU60" s="117"/>
    </row>
    <row r="61" spans="34:73">
      <c r="AH61" s="12"/>
      <c r="AI61" s="12"/>
      <c r="AJ61" s="12"/>
      <c r="AK61" s="12"/>
      <c r="AL61" s="12"/>
      <c r="BU61" s="117"/>
    </row>
    <row r="62" spans="34:73">
      <c r="AH62" s="12"/>
      <c r="AI62" s="12"/>
      <c r="AJ62" s="12"/>
      <c r="AK62" s="12"/>
      <c r="AL62" s="12"/>
      <c r="BU62" s="117"/>
    </row>
    <row r="63" spans="34:73">
      <c r="AH63" s="12"/>
      <c r="AI63" s="12"/>
      <c r="AJ63" s="12"/>
      <c r="AK63" s="12"/>
      <c r="AL63" s="12"/>
      <c r="BU63" s="117"/>
    </row>
    <row r="64" spans="34:73">
      <c r="AH64" s="12"/>
      <c r="AI64" s="12"/>
      <c r="AJ64" s="12"/>
      <c r="AK64" s="12"/>
      <c r="AL64" s="12"/>
      <c r="BU64" s="117"/>
    </row>
    <row r="65" spans="34:73">
      <c r="AH65" s="12"/>
      <c r="AI65" s="12"/>
      <c r="AJ65" s="12"/>
      <c r="AK65" s="12"/>
      <c r="AL65" s="12"/>
      <c r="BU65" s="117"/>
    </row>
    <row r="66" spans="34:73">
      <c r="AH66" s="12"/>
      <c r="AI66" s="12"/>
      <c r="AJ66" s="12"/>
      <c r="AK66" s="12"/>
      <c r="AL66" s="12"/>
      <c r="BU66" s="117"/>
    </row>
    <row r="67" spans="34:73">
      <c r="AH67" s="12"/>
      <c r="AI67" s="12"/>
      <c r="AJ67" s="12"/>
      <c r="AK67" s="12"/>
      <c r="AL67" s="12"/>
      <c r="BU67" s="117"/>
    </row>
    <row r="68" spans="34:73">
      <c r="AH68" s="12"/>
      <c r="AI68" s="12"/>
      <c r="AJ68" s="12"/>
      <c r="AK68" s="12"/>
      <c r="AL68" s="12"/>
      <c r="BU68" s="117"/>
    </row>
    <row r="69" spans="34:73">
      <c r="AH69" s="12"/>
      <c r="AI69" s="12"/>
      <c r="AJ69" s="12"/>
      <c r="AK69" s="12"/>
      <c r="AL69" s="12"/>
      <c r="BU69" s="117"/>
    </row>
    <row r="70" spans="34:73">
      <c r="AH70" s="12"/>
      <c r="AI70" s="12"/>
      <c r="AJ70" s="12"/>
      <c r="AK70" s="12"/>
      <c r="AL70" s="12"/>
      <c r="BU70" s="117"/>
    </row>
    <row r="71" spans="34:73">
      <c r="AH71" s="12"/>
      <c r="AI71" s="12"/>
      <c r="AJ71" s="12"/>
      <c r="AK71" s="12"/>
      <c r="AL71" s="12"/>
      <c r="BU71" s="117"/>
    </row>
    <row r="72" spans="34:73">
      <c r="AH72" s="12"/>
      <c r="AI72" s="12"/>
      <c r="AJ72" s="12"/>
      <c r="AK72" s="12"/>
      <c r="AL72" s="12"/>
      <c r="BU72" s="117"/>
    </row>
    <row r="73" spans="34:73">
      <c r="AH73" s="12"/>
      <c r="AI73" s="12"/>
      <c r="AJ73" s="12"/>
      <c r="AK73" s="12"/>
      <c r="AL73" s="12"/>
      <c r="BU73" s="117"/>
    </row>
    <row r="74" spans="34:73">
      <c r="AH74" s="12"/>
      <c r="AI74" s="12"/>
      <c r="AJ74" s="12"/>
      <c r="AK74" s="12"/>
      <c r="AL74" s="12"/>
      <c r="BU74" s="117"/>
    </row>
    <row r="75" spans="34:73">
      <c r="AH75" s="12"/>
      <c r="AI75" s="12"/>
      <c r="AJ75" s="12"/>
      <c r="AK75" s="12"/>
      <c r="AL75" s="12"/>
      <c r="BU75" s="117"/>
    </row>
    <row r="76" spans="34:73">
      <c r="AH76" s="12"/>
      <c r="AI76" s="12"/>
      <c r="AJ76" s="12"/>
      <c r="AK76" s="12"/>
      <c r="AL76" s="12"/>
      <c r="BU76" s="117"/>
    </row>
    <row r="77" spans="34:73">
      <c r="AH77" s="12"/>
      <c r="AI77" s="12"/>
      <c r="AJ77" s="12"/>
      <c r="AK77" s="12"/>
      <c r="AL77" s="12"/>
      <c r="BU77" s="117"/>
    </row>
    <row r="78" spans="34:73">
      <c r="AH78" s="12"/>
      <c r="AI78" s="12"/>
      <c r="AJ78" s="12"/>
      <c r="AK78" s="12"/>
      <c r="AL78" s="12"/>
      <c r="BU78" s="117"/>
    </row>
    <row r="79" spans="34:73">
      <c r="AH79" s="12"/>
      <c r="AI79" s="12"/>
      <c r="AJ79" s="12"/>
      <c r="AK79" s="12"/>
      <c r="AL79" s="12"/>
      <c r="BU79" s="117"/>
    </row>
    <row r="80" spans="34:73">
      <c r="AH80" s="12"/>
      <c r="AI80" s="12"/>
      <c r="AJ80" s="12"/>
      <c r="AK80" s="12"/>
      <c r="AL80" s="12"/>
      <c r="BU80" s="117"/>
    </row>
    <row r="81" spans="34:73">
      <c r="AH81" s="12"/>
      <c r="AI81" s="12"/>
      <c r="AJ81" s="12"/>
      <c r="AK81" s="12"/>
      <c r="AL81" s="12"/>
      <c r="BU81" s="117"/>
    </row>
    <row r="82" spans="34:73">
      <c r="AH82" s="12"/>
      <c r="AI82" s="12"/>
      <c r="AJ82" s="12"/>
      <c r="AK82" s="12"/>
      <c r="AL82" s="12"/>
      <c r="BU82" s="117"/>
    </row>
    <row r="83" spans="34:73">
      <c r="AH83" s="12"/>
      <c r="AI83" s="12"/>
      <c r="AJ83" s="12"/>
      <c r="AK83" s="12"/>
      <c r="AL83" s="12"/>
      <c r="BU83" s="117"/>
    </row>
    <row r="84" spans="34:73">
      <c r="AH84" s="12"/>
      <c r="AI84" s="12"/>
      <c r="AJ84" s="12"/>
      <c r="AK84" s="12"/>
      <c r="AL84" s="12"/>
      <c r="BU84" s="117"/>
    </row>
    <row r="85" spans="34:73">
      <c r="AH85" s="12"/>
      <c r="AI85" s="12"/>
      <c r="AJ85" s="12"/>
      <c r="AK85" s="12"/>
      <c r="AL85" s="12"/>
      <c r="BU85" s="117"/>
    </row>
    <row r="86" spans="34:73">
      <c r="AH86" s="12"/>
      <c r="AI86" s="12"/>
      <c r="AJ86" s="12"/>
      <c r="AK86" s="12"/>
      <c r="AL86" s="12"/>
      <c r="BU86" s="117"/>
    </row>
    <row r="87" spans="34:73">
      <c r="AH87" s="12"/>
      <c r="AI87" s="12"/>
      <c r="AJ87" s="12"/>
      <c r="AK87" s="12"/>
      <c r="AL87" s="12"/>
      <c r="BU87" s="117"/>
    </row>
    <row r="88" spans="34:73">
      <c r="AH88" s="12"/>
      <c r="AI88" s="12"/>
      <c r="AJ88" s="12"/>
      <c r="AK88" s="12"/>
      <c r="AL88" s="12"/>
      <c r="BU88" s="117"/>
    </row>
    <row r="89" spans="34:73">
      <c r="AH89" s="12"/>
      <c r="AI89" s="12"/>
      <c r="AJ89" s="12"/>
      <c r="AK89" s="12"/>
      <c r="AL89" s="12"/>
      <c r="BU89" s="117"/>
    </row>
    <row r="90" spans="34:73">
      <c r="AH90" s="12"/>
      <c r="AI90" s="12"/>
      <c r="AJ90" s="12"/>
      <c r="AK90" s="12"/>
      <c r="AL90" s="12"/>
      <c r="BU90" s="117"/>
    </row>
    <row r="91" spans="34:73">
      <c r="AH91" s="12"/>
      <c r="AI91" s="12"/>
      <c r="AJ91" s="12"/>
      <c r="AK91" s="12"/>
      <c r="AL91" s="12"/>
      <c r="BU91" s="117"/>
    </row>
    <row r="92" spans="34:73">
      <c r="AH92" s="12"/>
      <c r="AI92" s="12"/>
      <c r="AJ92" s="12"/>
      <c r="AK92" s="12"/>
      <c r="AL92" s="12"/>
      <c r="BU92" s="117"/>
    </row>
    <row r="93" spans="34:73">
      <c r="AH93" s="12"/>
      <c r="AI93" s="12"/>
      <c r="AJ93" s="12"/>
      <c r="AK93" s="12"/>
      <c r="AL93" s="12"/>
      <c r="BU93" s="117"/>
    </row>
    <row r="94" spans="34:73">
      <c r="AH94" s="12"/>
      <c r="AI94" s="12"/>
      <c r="AJ94" s="12"/>
      <c r="AK94" s="12"/>
      <c r="AL94" s="12"/>
      <c r="BU94" s="117"/>
    </row>
    <row r="95" spans="34:73">
      <c r="AH95" s="12"/>
      <c r="AI95" s="12"/>
      <c r="AJ95" s="12"/>
      <c r="AK95" s="12"/>
      <c r="AL95" s="12"/>
      <c r="BU95" s="117"/>
    </row>
    <row r="96" spans="34:73">
      <c r="AH96" s="12"/>
      <c r="AI96" s="12"/>
      <c r="AJ96" s="12"/>
      <c r="AK96" s="12"/>
      <c r="AL96" s="12"/>
      <c r="BU96" s="117"/>
    </row>
    <row r="97" spans="34:73">
      <c r="AH97" s="12"/>
      <c r="AI97" s="12"/>
      <c r="AJ97" s="12"/>
      <c r="AK97" s="12"/>
      <c r="AL97" s="12"/>
      <c r="BU97" s="117"/>
    </row>
    <row r="98" spans="34:73">
      <c r="AH98" s="12"/>
      <c r="AI98" s="12"/>
      <c r="AJ98" s="12"/>
      <c r="AK98" s="12"/>
      <c r="AL98" s="12"/>
      <c r="BU98" s="117"/>
    </row>
    <row r="99" spans="34:73">
      <c r="AH99" s="12"/>
      <c r="AI99" s="12"/>
      <c r="AJ99" s="12"/>
      <c r="AK99" s="12"/>
      <c r="AL99" s="12"/>
      <c r="BU99" s="117"/>
    </row>
    <row r="100" spans="34:73">
      <c r="AH100" s="12"/>
      <c r="AI100" s="12"/>
      <c r="AJ100" s="12"/>
      <c r="AK100" s="12"/>
      <c r="AL100" s="12"/>
      <c r="BU100" s="117"/>
    </row>
    <row r="101" spans="34:73">
      <c r="AH101" s="12"/>
      <c r="AI101" s="12"/>
      <c r="AJ101" s="12"/>
      <c r="AK101" s="12"/>
      <c r="AL101" s="12"/>
      <c r="BU101" s="117"/>
    </row>
    <row r="102" spans="34:73">
      <c r="AH102" s="12"/>
      <c r="AI102" s="12"/>
      <c r="AJ102" s="12"/>
      <c r="AK102" s="12"/>
      <c r="AL102" s="12"/>
      <c r="BU102" s="117"/>
    </row>
    <row r="103" spans="34:73">
      <c r="AH103" s="12"/>
      <c r="AI103" s="12"/>
      <c r="AJ103" s="12"/>
      <c r="AK103" s="12"/>
      <c r="AL103" s="12"/>
      <c r="BU103" s="117"/>
    </row>
    <row r="104" spans="34:73">
      <c r="AH104" s="12"/>
      <c r="AI104" s="12"/>
      <c r="AJ104" s="12"/>
      <c r="AK104" s="12"/>
      <c r="AL104" s="12"/>
      <c r="BU104" s="117"/>
    </row>
    <row r="105" spans="34:73">
      <c r="AH105" s="12"/>
      <c r="AI105" s="12"/>
      <c r="AJ105" s="12"/>
      <c r="AK105" s="12"/>
      <c r="AL105" s="12"/>
      <c r="BU105" s="117"/>
    </row>
    <row r="106" spans="34:73">
      <c r="AH106" s="12"/>
      <c r="AI106" s="12"/>
      <c r="AJ106" s="12"/>
      <c r="AK106" s="12"/>
      <c r="AL106" s="12"/>
      <c r="BU106" s="117"/>
    </row>
    <row r="107" spans="34:73">
      <c r="AH107" s="12"/>
      <c r="AI107" s="12"/>
      <c r="AJ107" s="12"/>
      <c r="AK107" s="12"/>
      <c r="AL107" s="12"/>
      <c r="BU107" s="117"/>
    </row>
    <row r="108" spans="34:73">
      <c r="AH108" s="12"/>
      <c r="AI108" s="12"/>
      <c r="AJ108" s="12"/>
      <c r="AK108" s="12"/>
      <c r="AL108" s="12"/>
      <c r="BU108" s="117"/>
    </row>
    <row r="109" spans="34:73">
      <c r="AH109" s="12"/>
      <c r="AI109" s="12"/>
      <c r="AJ109" s="12"/>
      <c r="AK109" s="12"/>
      <c r="AL109" s="12"/>
      <c r="BU109" s="117"/>
    </row>
    <row r="110" spans="34:73">
      <c r="AH110" s="12"/>
      <c r="AI110" s="12"/>
      <c r="AJ110" s="12"/>
      <c r="AK110" s="12"/>
      <c r="AL110" s="12"/>
      <c r="BU110" s="117"/>
    </row>
    <row r="111" spans="34:73">
      <c r="AH111" s="12"/>
      <c r="AI111" s="12"/>
      <c r="AJ111" s="12"/>
      <c r="AK111" s="12"/>
      <c r="AL111" s="12"/>
      <c r="BU111" s="117"/>
    </row>
    <row r="112" spans="34:73">
      <c r="AH112" s="12"/>
      <c r="AI112" s="12"/>
      <c r="AJ112" s="12"/>
      <c r="AK112" s="12"/>
      <c r="AL112" s="12"/>
      <c r="BU112" s="117"/>
    </row>
    <row r="113" spans="34:73">
      <c r="AH113" s="12"/>
      <c r="AI113" s="12"/>
      <c r="AJ113" s="12"/>
      <c r="AK113" s="12"/>
      <c r="AL113" s="12"/>
      <c r="BU113" s="117"/>
    </row>
    <row r="114" spans="34:73">
      <c r="AH114" s="12"/>
      <c r="AI114" s="12"/>
      <c r="AJ114" s="12"/>
      <c r="AK114" s="12"/>
      <c r="AL114" s="12"/>
      <c r="BU114" s="117"/>
    </row>
    <row r="115" spans="34:73">
      <c r="AH115" s="12"/>
      <c r="AI115" s="12"/>
      <c r="AJ115" s="12"/>
      <c r="AK115" s="12"/>
      <c r="AL115" s="12"/>
      <c r="BU115" s="117"/>
    </row>
    <row r="116" spans="34:73">
      <c r="AH116" s="12"/>
      <c r="AI116" s="12"/>
      <c r="AJ116" s="12"/>
      <c r="AK116" s="12"/>
      <c r="AL116" s="12"/>
      <c r="BU116" s="117"/>
    </row>
    <row r="117" spans="34:73">
      <c r="AH117" s="12"/>
      <c r="AI117" s="12"/>
      <c r="AJ117" s="12"/>
      <c r="AK117" s="12"/>
      <c r="AL117" s="12"/>
      <c r="BU117" s="117"/>
    </row>
    <row r="118" spans="34:73">
      <c r="AH118" s="12"/>
      <c r="AI118" s="12"/>
      <c r="AJ118" s="12"/>
      <c r="AK118" s="12"/>
      <c r="AL118" s="12"/>
      <c r="BU118" s="117"/>
    </row>
    <row r="119" spans="34:73">
      <c r="AH119" s="12"/>
      <c r="AI119" s="12"/>
      <c r="AJ119" s="12"/>
      <c r="AK119" s="12"/>
      <c r="AL119" s="12"/>
      <c r="BU119" s="117"/>
    </row>
    <row r="120" spans="34:73">
      <c r="AH120" s="12"/>
      <c r="AI120" s="12"/>
      <c r="AJ120" s="12"/>
      <c r="AK120" s="12"/>
      <c r="AL120" s="12"/>
      <c r="BU120" s="117"/>
    </row>
    <row r="121" spans="34:73">
      <c r="AH121" s="12"/>
      <c r="AI121" s="12"/>
      <c r="AJ121" s="12"/>
      <c r="AK121" s="12"/>
      <c r="AL121" s="12"/>
      <c r="BU121" s="117"/>
    </row>
    <row r="122" spans="34:73">
      <c r="AH122" s="12"/>
      <c r="AI122" s="12"/>
      <c r="AJ122" s="12"/>
      <c r="AK122" s="12"/>
      <c r="AL122" s="12"/>
      <c r="BU122" s="117"/>
    </row>
    <row r="123" spans="34:73">
      <c r="AH123" s="12"/>
      <c r="AI123" s="12"/>
      <c r="AJ123" s="12"/>
      <c r="AK123" s="12"/>
      <c r="AL123" s="12"/>
      <c r="BU123" s="117"/>
    </row>
    <row r="124" spans="34:73">
      <c r="AH124" s="12"/>
      <c r="AI124" s="12"/>
      <c r="AJ124" s="12"/>
      <c r="AK124" s="12"/>
      <c r="AL124" s="12"/>
      <c r="BU124" s="117"/>
    </row>
    <row r="125" spans="34:73">
      <c r="AH125" s="12"/>
      <c r="AI125" s="12"/>
      <c r="AJ125" s="12"/>
      <c r="AK125" s="12"/>
      <c r="AL125" s="12"/>
      <c r="BU125" s="117"/>
    </row>
    <row r="126" spans="34:73">
      <c r="AH126" s="12"/>
      <c r="AI126" s="12"/>
      <c r="AJ126" s="12"/>
      <c r="AK126" s="12"/>
      <c r="AL126" s="12"/>
      <c r="BU126" s="117"/>
    </row>
    <row r="127" spans="34:73">
      <c r="AH127" s="12"/>
      <c r="AI127" s="12"/>
      <c r="AJ127" s="12"/>
      <c r="AK127" s="12"/>
      <c r="AL127" s="12"/>
      <c r="BU127" s="117"/>
    </row>
    <row r="128" spans="34:73">
      <c r="AH128" s="12"/>
      <c r="AI128" s="12"/>
      <c r="AJ128" s="12"/>
      <c r="AK128" s="12"/>
      <c r="AL128" s="12"/>
      <c r="BU128" s="117"/>
    </row>
    <row r="129" spans="34:73">
      <c r="AH129" s="12"/>
      <c r="AI129" s="12"/>
      <c r="AJ129" s="12"/>
      <c r="AK129" s="12"/>
      <c r="AL129" s="12"/>
      <c r="BU129" s="117"/>
    </row>
    <row r="130" spans="34:73">
      <c r="AH130" s="12"/>
      <c r="AI130" s="12"/>
      <c r="AJ130" s="12"/>
      <c r="AK130" s="12"/>
      <c r="AL130" s="12"/>
      <c r="BU130" s="117"/>
    </row>
    <row r="131" spans="34:73">
      <c r="AH131" s="12"/>
      <c r="AI131" s="12"/>
      <c r="AJ131" s="12"/>
      <c r="AK131" s="12"/>
      <c r="AL131" s="12"/>
      <c r="BU131" s="117"/>
    </row>
    <row r="132" spans="34:73">
      <c r="AH132" s="12"/>
      <c r="AI132" s="12"/>
      <c r="AJ132" s="12"/>
      <c r="AK132" s="12"/>
      <c r="AL132" s="12"/>
      <c r="BU132" s="117"/>
    </row>
    <row r="133" spans="34:73">
      <c r="AH133" s="12"/>
      <c r="AI133" s="12"/>
      <c r="AJ133" s="12"/>
      <c r="AK133" s="12"/>
      <c r="AL133" s="12"/>
      <c r="BU133" s="117"/>
    </row>
    <row r="134" spans="34:73">
      <c r="AH134" s="12"/>
      <c r="AI134" s="12"/>
      <c r="AJ134" s="12"/>
      <c r="AK134" s="12"/>
      <c r="AL134" s="12"/>
      <c r="BU134" s="117"/>
    </row>
    <row r="135" spans="34:73">
      <c r="AH135" s="12"/>
      <c r="AI135" s="12"/>
      <c r="AJ135" s="12"/>
      <c r="AK135" s="12"/>
      <c r="AL135" s="12"/>
      <c r="BU135" s="117"/>
    </row>
    <row r="136" spans="34:73">
      <c r="AH136" s="12"/>
      <c r="AI136" s="12"/>
      <c r="AJ136" s="12"/>
      <c r="AK136" s="12"/>
      <c r="AL136" s="12"/>
      <c r="BU136" s="117"/>
    </row>
    <row r="137" spans="34:73">
      <c r="AH137" s="12"/>
      <c r="AI137" s="12"/>
      <c r="AJ137" s="12"/>
      <c r="AK137" s="12"/>
      <c r="AL137" s="12"/>
      <c r="BU137" s="117"/>
    </row>
    <row r="138" spans="34:73">
      <c r="AH138" s="12"/>
      <c r="AI138" s="12"/>
      <c r="AJ138" s="12"/>
      <c r="AK138" s="12"/>
      <c r="AL138" s="12"/>
      <c r="BU138" s="117"/>
    </row>
    <row r="139" spans="34:73">
      <c r="AH139" s="12"/>
      <c r="AI139" s="12"/>
      <c r="AJ139" s="12"/>
      <c r="AK139" s="12"/>
      <c r="AL139" s="12"/>
      <c r="BU139" s="117"/>
    </row>
    <row r="140" spans="34:73">
      <c r="AH140" s="12"/>
      <c r="AI140" s="12"/>
      <c r="AJ140" s="12"/>
      <c r="AK140" s="12"/>
      <c r="AL140" s="12"/>
      <c r="BU140" s="117"/>
    </row>
    <row r="141" spans="34:73">
      <c r="AH141" s="12"/>
      <c r="AI141" s="12"/>
      <c r="AJ141" s="12"/>
      <c r="AK141" s="12"/>
      <c r="AL141" s="12"/>
      <c r="BU141" s="117"/>
    </row>
    <row r="142" spans="34:73">
      <c r="AH142" s="12"/>
      <c r="AI142" s="12"/>
      <c r="AJ142" s="12"/>
      <c r="AK142" s="12"/>
      <c r="AL142" s="12"/>
      <c r="BU142" s="117"/>
    </row>
    <row r="143" spans="34:73">
      <c r="AH143" s="12"/>
      <c r="AI143" s="12"/>
      <c r="AJ143" s="12"/>
      <c r="AK143" s="12"/>
      <c r="AL143" s="12"/>
      <c r="BU143" s="117"/>
    </row>
    <row r="144" spans="34:73">
      <c r="AH144" s="12"/>
      <c r="AI144" s="12"/>
      <c r="AJ144" s="12"/>
      <c r="AK144" s="12"/>
      <c r="AL144" s="12"/>
      <c r="BU144" s="117"/>
    </row>
    <row r="145" spans="34:73">
      <c r="AH145" s="12"/>
      <c r="AI145" s="12"/>
      <c r="AJ145" s="12"/>
      <c r="AK145" s="12"/>
      <c r="AL145" s="12"/>
      <c r="BU145" s="117"/>
    </row>
    <row r="146" spans="34:73">
      <c r="AH146" s="12"/>
      <c r="AI146" s="12"/>
      <c r="AJ146" s="12"/>
      <c r="AK146" s="12"/>
      <c r="AL146" s="12"/>
      <c r="BU146" s="117"/>
    </row>
    <row r="147" spans="34:73">
      <c r="AH147" s="12"/>
      <c r="AI147" s="12"/>
      <c r="AJ147" s="12"/>
      <c r="AK147" s="12"/>
      <c r="AL147" s="12"/>
      <c r="BU147" s="117"/>
    </row>
    <row r="148" spans="34:73">
      <c r="AH148" s="12"/>
      <c r="AI148" s="12"/>
      <c r="AJ148" s="12"/>
      <c r="AK148" s="12"/>
      <c r="AL148" s="12"/>
      <c r="BU148" s="117"/>
    </row>
    <row r="149" spans="34:73">
      <c r="AH149" s="12"/>
      <c r="AI149" s="12"/>
      <c r="AJ149" s="12"/>
      <c r="AK149" s="12"/>
      <c r="AL149" s="12"/>
      <c r="BU149" s="117"/>
    </row>
    <row r="150" spans="34:73">
      <c r="AH150" s="12"/>
      <c r="AI150" s="12"/>
      <c r="AJ150" s="12"/>
      <c r="AK150" s="12"/>
      <c r="AL150" s="12"/>
      <c r="BU150" s="117"/>
    </row>
    <row r="151" spans="34:73">
      <c r="AH151" s="12"/>
      <c r="AI151" s="12"/>
      <c r="AJ151" s="12"/>
      <c r="AK151" s="12"/>
      <c r="AL151" s="12"/>
      <c r="BU151" s="117"/>
    </row>
    <row r="152" spans="34:73">
      <c r="AH152" s="12"/>
      <c r="AI152" s="12"/>
      <c r="AJ152" s="12"/>
      <c r="AK152" s="12"/>
      <c r="AL152" s="12"/>
      <c r="BU152" s="117"/>
    </row>
    <row r="153" spans="34:73">
      <c r="AH153" s="12"/>
      <c r="AI153" s="12"/>
      <c r="AJ153" s="12"/>
      <c r="AK153" s="12"/>
      <c r="AL153" s="12"/>
      <c r="BU153" s="117"/>
    </row>
    <row r="154" spans="34:73">
      <c r="AH154" s="12"/>
      <c r="AI154" s="12"/>
      <c r="AJ154" s="12"/>
      <c r="AK154" s="12"/>
      <c r="AL154" s="12"/>
      <c r="BU154" s="117"/>
    </row>
    <row r="155" spans="34:73">
      <c r="AH155" s="12"/>
      <c r="AI155" s="12"/>
      <c r="AJ155" s="12"/>
      <c r="AK155" s="12"/>
      <c r="AL155" s="12"/>
      <c r="BU155" s="117"/>
    </row>
    <row r="156" spans="34:73">
      <c r="AH156" s="12"/>
      <c r="AI156" s="12"/>
      <c r="AJ156" s="12"/>
      <c r="AK156" s="12"/>
      <c r="AL156" s="12"/>
      <c r="BU156" s="117"/>
    </row>
    <row r="157" spans="34:73">
      <c r="AH157" s="12"/>
      <c r="AI157" s="12"/>
      <c r="AJ157" s="12"/>
      <c r="AK157" s="12"/>
      <c r="AL157" s="12"/>
      <c r="BU157" s="117"/>
    </row>
    <row r="158" spans="34:73">
      <c r="AH158" s="12"/>
      <c r="AI158" s="12"/>
      <c r="AJ158" s="12"/>
      <c r="AK158" s="12"/>
      <c r="AL158" s="12"/>
      <c r="BU158" s="117"/>
    </row>
    <row r="159" spans="34:73">
      <c r="AH159" s="12"/>
      <c r="AI159" s="12"/>
      <c r="AJ159" s="12"/>
      <c r="AK159" s="12"/>
      <c r="AL159" s="12"/>
      <c r="BU159" s="117"/>
    </row>
    <row r="160" spans="34:73">
      <c r="AH160" s="12"/>
      <c r="AI160" s="12"/>
      <c r="AJ160" s="12"/>
      <c r="AK160" s="12"/>
      <c r="AL160" s="12"/>
      <c r="BU160" s="117"/>
    </row>
    <row r="161" spans="34:73">
      <c r="AH161" s="12"/>
      <c r="AI161" s="12"/>
      <c r="AJ161" s="12"/>
      <c r="AK161" s="12"/>
      <c r="AL161" s="12"/>
      <c r="BU161" s="117"/>
    </row>
    <row r="162" spans="34:73">
      <c r="AH162" s="12"/>
      <c r="AI162" s="12"/>
      <c r="AJ162" s="12"/>
      <c r="AK162" s="12"/>
      <c r="AL162" s="12"/>
      <c r="BU162" s="117"/>
    </row>
    <row r="163" spans="34:73">
      <c r="AH163" s="12"/>
      <c r="AI163" s="12"/>
      <c r="AJ163" s="12"/>
      <c r="AK163" s="12"/>
      <c r="AL163" s="12"/>
      <c r="BU163" s="117"/>
    </row>
    <row r="164" spans="34:73">
      <c r="AH164" s="12"/>
      <c r="AI164" s="12"/>
      <c r="AJ164" s="12"/>
      <c r="AK164" s="12"/>
      <c r="AL164" s="12"/>
      <c r="BU164" s="117"/>
    </row>
    <row r="165" spans="34:73">
      <c r="AH165" s="12"/>
      <c r="AI165" s="12"/>
      <c r="AJ165" s="12"/>
      <c r="AK165" s="12"/>
      <c r="AL165" s="12"/>
      <c r="BU165" s="117"/>
    </row>
    <row r="166" spans="34:73">
      <c r="AH166" s="12"/>
      <c r="AI166" s="12"/>
      <c r="AJ166" s="12"/>
      <c r="AK166" s="12"/>
      <c r="AL166" s="12"/>
      <c r="BU166" s="117"/>
    </row>
    <row r="167" spans="34:73">
      <c r="AH167" s="12"/>
      <c r="AI167" s="12"/>
      <c r="AJ167" s="12"/>
      <c r="AK167" s="12"/>
      <c r="AL167" s="12"/>
      <c r="BU167" s="117"/>
    </row>
    <row r="168" spans="34:73">
      <c r="AH168" s="12"/>
      <c r="AI168" s="12"/>
      <c r="AJ168" s="12"/>
      <c r="AK168" s="12"/>
      <c r="AL168" s="12"/>
      <c r="BU168" s="117"/>
    </row>
    <row r="169" spans="34:73">
      <c r="AH169" s="12"/>
      <c r="AI169" s="12"/>
      <c r="AJ169" s="12"/>
      <c r="AK169" s="12"/>
      <c r="AL169" s="12"/>
      <c r="BU169" s="117"/>
    </row>
    <row r="170" spans="34:73">
      <c r="BU170" s="117"/>
    </row>
    <row r="171" spans="34:73">
      <c r="BU171" s="117"/>
    </row>
    <row r="172" spans="34:73">
      <c r="BU172" s="117"/>
    </row>
    <row r="173" spans="34:73">
      <c r="BU173" s="117"/>
    </row>
    <row r="174" spans="34:73">
      <c r="BU174" s="117"/>
    </row>
    <row r="175" spans="34:73">
      <c r="BU175" s="117"/>
    </row>
  </sheetData>
  <mergeCells count="38">
    <mergeCell ref="BV4:BV16"/>
    <mergeCell ref="BV17:BV21"/>
    <mergeCell ref="BV22:BV27"/>
    <mergeCell ref="BV28:BV34"/>
    <mergeCell ref="AM2:AS2"/>
    <mergeCell ref="AT2:BC2"/>
    <mergeCell ref="BD2:BJ2"/>
    <mergeCell ref="BK2:BQ2"/>
    <mergeCell ref="AA1:BT1"/>
    <mergeCell ref="C14:C16"/>
    <mergeCell ref="AF2:AL2"/>
    <mergeCell ref="BR2:BU2"/>
    <mergeCell ref="A4:A16"/>
    <mergeCell ref="AA2:AE2"/>
    <mergeCell ref="B12:B13"/>
    <mergeCell ref="J1:S2"/>
    <mergeCell ref="T1:Z2"/>
    <mergeCell ref="A1:I2"/>
    <mergeCell ref="B4:B7"/>
    <mergeCell ref="C4:C5"/>
    <mergeCell ref="C6:C7"/>
    <mergeCell ref="B8:B11"/>
    <mergeCell ref="C8:C10"/>
    <mergeCell ref="B14:B16"/>
    <mergeCell ref="A28:A34"/>
    <mergeCell ref="B28:B30"/>
    <mergeCell ref="C29:C30"/>
    <mergeCell ref="B31:B33"/>
    <mergeCell ref="C32:C33"/>
    <mergeCell ref="B25:B27"/>
    <mergeCell ref="C25:C26"/>
    <mergeCell ref="B20:B21"/>
    <mergeCell ref="A22:A27"/>
    <mergeCell ref="B22:B24"/>
    <mergeCell ref="C22:C23"/>
    <mergeCell ref="A17:A21"/>
    <mergeCell ref="B17:B19"/>
    <mergeCell ref="C18:C19"/>
  </mergeCells>
  <conditionalFormatting sqref="AD2:AD3 AD35:AD1048576">
    <cfRule type="colorScale" priority="357">
      <colorScale>
        <cfvo type="percent" val="0"/>
        <cfvo type="percent" val="&quot;0.6&quot;"/>
        <cfvo type="percent" val="&quot;0.8&quot;"/>
        <color rgb="FFF8696B"/>
        <color rgb="FFFFEB84"/>
        <color rgb="FF63BE7B"/>
      </colorScale>
    </cfRule>
    <cfRule type="colorScale" priority="358">
      <colorScale>
        <cfvo type="min"/>
        <cfvo type="percentile" val="50"/>
        <cfvo type="max"/>
        <color rgb="FFF8696B"/>
        <color rgb="FFFFEB84"/>
        <color rgb="FF63BE7B"/>
      </colorScale>
    </cfRule>
  </conditionalFormatting>
  <conditionalFormatting sqref="AD3">
    <cfRule type="colorScale" priority="356">
      <colorScale>
        <cfvo type="percent" val="0"/>
        <cfvo type="percent" val="&quot;0.6&quot;"/>
        <cfvo type="percent" val="&quot;0.8&quot;"/>
        <color rgb="FFFF0000"/>
        <color rgb="FFFFFF00"/>
        <color rgb="FF00B050"/>
      </colorScale>
    </cfRule>
  </conditionalFormatting>
  <conditionalFormatting sqref="AH2:AH1048576">
    <cfRule type="cellIs" dxfId="118" priority="331" operator="between">
      <formula>0.8</formula>
      <formula>1</formula>
    </cfRule>
    <cfRule type="cellIs" dxfId="117" priority="332" operator="between">
      <formula>0</formula>
      <formula>0.399</formula>
    </cfRule>
    <cfRule type="cellIs" dxfId="116" priority="333" operator="between">
      <formula>0.4</formula>
      <formula>0.59</formula>
    </cfRule>
  </conditionalFormatting>
  <conditionalFormatting sqref="AH18:AH34">
    <cfRule type="cellIs" dxfId="115" priority="334" operator="between">
      <formula>0.6</formula>
      <formula>0.69</formula>
    </cfRule>
    <cfRule type="cellIs" dxfId="114" priority="336" operator="between">
      <formula>0.7</formula>
      <formula>0.79</formula>
    </cfRule>
  </conditionalFormatting>
  <conditionalFormatting sqref="AK2:AK1048576">
    <cfRule type="cellIs" dxfId="113" priority="326" operator="between">
      <formula>0.8</formula>
      <formula>1</formula>
    </cfRule>
    <cfRule type="cellIs" dxfId="112" priority="327" operator="between">
      <formula>0.7</formula>
      <formula>0.79</formula>
    </cfRule>
    <cfRule type="cellIs" dxfId="111" priority="328" operator="between">
      <formula>0.6</formula>
      <formula>0.69</formula>
    </cfRule>
    <cfRule type="cellIs" dxfId="110" priority="329" operator="between">
      <formula>0.4</formula>
      <formula>0.59</formula>
    </cfRule>
    <cfRule type="cellIs" dxfId="109" priority="330" operator="between">
      <formula>0</formula>
      <formula>0.39</formula>
    </cfRule>
  </conditionalFormatting>
  <conditionalFormatting sqref="BT3:BT26 BT28:BT1048576">
    <cfRule type="cellIs" dxfId="108" priority="321" operator="between">
      <formula>0.4</formula>
      <formula>0.59</formula>
    </cfRule>
    <cfRule type="cellIs" dxfId="107" priority="322" operator="between">
      <formula>0.8</formula>
      <formula>1</formula>
    </cfRule>
    <cfRule type="cellIs" dxfId="106" priority="323" operator="between">
      <formula>0.7</formula>
      <formula>0.79</formula>
    </cfRule>
    <cfRule type="cellIs" dxfId="105" priority="324" operator="between">
      <formula>0.6</formula>
      <formula>0.69</formula>
    </cfRule>
    <cfRule type="cellIs" dxfId="104" priority="325" operator="between">
      <formula>0</formula>
      <formula>0.39</formula>
    </cfRule>
  </conditionalFormatting>
  <conditionalFormatting sqref="AO4:AO34">
    <cfRule type="cellIs" dxfId="103" priority="258" operator="between">
      <formula>0.8</formula>
      <formula>1</formula>
    </cfRule>
    <cfRule type="cellIs" dxfId="102" priority="259" operator="between">
      <formula>0.7</formula>
      <formula>0.79</formula>
    </cfRule>
    <cfRule type="cellIs" dxfId="101" priority="260" operator="between">
      <formula>0.6</formula>
      <formula>0.69</formula>
    </cfRule>
    <cfRule type="cellIs" dxfId="100" priority="261" operator="between">
      <formula>0.4</formula>
      <formula>0.59</formula>
    </cfRule>
    <cfRule type="cellIs" dxfId="99" priority="262" operator="between">
      <formula>0</formula>
      <formula>0.39</formula>
    </cfRule>
  </conditionalFormatting>
  <conditionalFormatting sqref="AR4:AR34">
    <cfRule type="cellIs" dxfId="98" priority="263" operator="between">
      <formula>0.8</formula>
      <formula>1</formula>
    </cfRule>
    <cfRule type="cellIs" dxfId="97" priority="264" operator="between">
      <formula>0.7</formula>
      <formula>0.79</formula>
    </cfRule>
    <cfRule type="cellIs" dxfId="96" priority="265" operator="between">
      <formula>0.6</formula>
      <formula>0.69</formula>
    </cfRule>
    <cfRule type="cellIs" dxfId="95" priority="266" operator="between">
      <formula>0.4</formula>
      <formula>0.59</formula>
    </cfRule>
    <cfRule type="cellIs" dxfId="94" priority="267" operator="between">
      <formula>0</formula>
      <formula>0.39</formula>
    </cfRule>
  </conditionalFormatting>
  <conditionalFormatting sqref="BT27">
    <cfRule type="cellIs" dxfId="93" priority="223" operator="between">
      <formula>0.8</formula>
      <formula>1</formula>
    </cfRule>
    <cfRule type="cellIs" dxfId="92" priority="224" operator="between">
      <formula>0.7</formula>
      <formula>0.79</formula>
    </cfRule>
    <cfRule type="cellIs" dxfId="91" priority="225" operator="between">
      <formula>0.6</formula>
      <formula>0.69</formula>
    </cfRule>
    <cfRule type="cellIs" dxfId="90" priority="226" operator="between">
      <formula>0.4</formula>
      <formula>0.59</formula>
    </cfRule>
    <cfRule type="cellIs" dxfId="89" priority="227" operator="between">
      <formula>0</formula>
      <formula>0.39</formula>
    </cfRule>
  </conditionalFormatting>
  <conditionalFormatting sqref="BB3">
    <cfRule type="duplicateValues" dxfId="88" priority="197"/>
    <cfRule type="duplicateValues" dxfId="87" priority="198"/>
  </conditionalFormatting>
  <conditionalFormatting sqref="BB3">
    <cfRule type="duplicateValues" dxfId="86" priority="199"/>
    <cfRule type="duplicateValues" dxfId="85" priority="200"/>
    <cfRule type="duplicateValues" dxfId="84" priority="201"/>
    <cfRule type="duplicateValues" dxfId="83" priority="202"/>
  </conditionalFormatting>
  <conditionalFormatting sqref="BB34">
    <cfRule type="duplicateValues" dxfId="82" priority="193"/>
    <cfRule type="duplicateValues" dxfId="81" priority="194"/>
    <cfRule type="duplicateValues" dxfId="80" priority="195"/>
    <cfRule type="duplicateValues" dxfId="79" priority="196"/>
  </conditionalFormatting>
  <conditionalFormatting sqref="BB22">
    <cfRule type="duplicateValues" dxfId="78" priority="189"/>
    <cfRule type="duplicateValues" dxfId="77" priority="190"/>
    <cfRule type="duplicateValues" dxfId="76" priority="191"/>
    <cfRule type="duplicateValues" dxfId="75" priority="192"/>
  </conditionalFormatting>
  <conditionalFormatting sqref="BF4:BF32 BF34">
    <cfRule type="cellIs" dxfId="74" priority="51" operator="between">
      <formula>0.8</formula>
      <formula>1</formula>
    </cfRule>
    <cfRule type="cellIs" dxfId="73" priority="52" operator="between">
      <formula>0.7</formula>
      <formula>0.79</formula>
    </cfRule>
    <cfRule type="cellIs" dxfId="72" priority="53" operator="between">
      <formula>0.6</formula>
      <formula>0.69</formula>
    </cfRule>
    <cfRule type="cellIs" dxfId="71" priority="54" operator="between">
      <formula>0.4</formula>
      <formula>0.59</formula>
    </cfRule>
    <cfRule type="cellIs" dxfId="70" priority="55" operator="between">
      <formula>0</formula>
      <formula>0.39</formula>
    </cfRule>
  </conditionalFormatting>
  <conditionalFormatting sqref="BI5:BI7 BI9:BI19 BI21:BI34">
    <cfRule type="cellIs" dxfId="69" priority="56" operator="between">
      <formula>0.8</formula>
      <formula>1</formula>
    </cfRule>
    <cfRule type="cellIs" dxfId="68" priority="57" operator="between">
      <formula>0.7</formula>
      <formula>0.79</formula>
    </cfRule>
    <cfRule type="cellIs" dxfId="67" priority="58" operator="between">
      <formula>0.6</formula>
      <formula>0.69</formula>
    </cfRule>
    <cfRule type="cellIs" dxfId="66" priority="59" operator="between">
      <formula>0.4</formula>
      <formula>0.59</formula>
    </cfRule>
    <cfRule type="cellIs" dxfId="65" priority="60" operator="between">
      <formula>0</formula>
      <formula>0.39</formula>
    </cfRule>
  </conditionalFormatting>
  <conditionalFormatting sqref="BF33">
    <cfRule type="cellIs" dxfId="64" priority="46" operator="between">
      <formula>0.8</formula>
      <formula>1</formula>
    </cfRule>
    <cfRule type="cellIs" dxfId="63" priority="47" operator="between">
      <formula>0.7</formula>
      <formula>0.79</formula>
    </cfRule>
    <cfRule type="cellIs" dxfId="62" priority="48" operator="between">
      <formula>0.6</formula>
      <formula>0.69</formula>
    </cfRule>
    <cfRule type="cellIs" dxfId="61" priority="49" operator="between">
      <formula>0.4</formula>
      <formula>0.59</formula>
    </cfRule>
    <cfRule type="cellIs" dxfId="60" priority="50" operator="between">
      <formula>0</formula>
      <formula>0.39</formula>
    </cfRule>
  </conditionalFormatting>
  <conditionalFormatting sqref="BI4">
    <cfRule type="cellIs" dxfId="59" priority="41" operator="between">
      <formula>0.8</formula>
      <formula>1</formula>
    </cfRule>
    <cfRule type="cellIs" dxfId="58" priority="42" operator="between">
      <formula>0.7</formula>
      <formula>0.79</formula>
    </cfRule>
    <cfRule type="cellIs" dxfId="57" priority="43" operator="between">
      <formula>0.6</formula>
      <formula>0.69</formula>
    </cfRule>
    <cfRule type="cellIs" dxfId="56" priority="44" operator="between">
      <formula>0.4</formula>
      <formula>0.59</formula>
    </cfRule>
    <cfRule type="cellIs" dxfId="55" priority="45" operator="between">
      <formula>0</formula>
      <formula>0.39</formula>
    </cfRule>
  </conditionalFormatting>
  <conditionalFormatting sqref="BI8">
    <cfRule type="cellIs" dxfId="54" priority="36" operator="between">
      <formula>0.8</formula>
      <formula>1</formula>
    </cfRule>
    <cfRule type="cellIs" dxfId="53" priority="37" operator="between">
      <formula>0.7</formula>
      <formula>0.79</formula>
    </cfRule>
    <cfRule type="cellIs" dxfId="52" priority="38" operator="between">
      <formula>0.6</formula>
      <formula>0.69</formula>
    </cfRule>
    <cfRule type="cellIs" dxfId="51" priority="39" operator="between">
      <formula>0.4</formula>
      <formula>0.59</formula>
    </cfRule>
    <cfRule type="cellIs" dxfId="50" priority="40" operator="between">
      <formula>0</formula>
      <formula>0.39</formula>
    </cfRule>
  </conditionalFormatting>
  <conditionalFormatting sqref="BI20">
    <cfRule type="cellIs" dxfId="49" priority="31" operator="between">
      <formula>0.8</formula>
      <formula>1</formula>
    </cfRule>
    <cfRule type="cellIs" dxfId="48" priority="32" operator="between">
      <formula>0.7</formula>
      <formula>0.79</formula>
    </cfRule>
    <cfRule type="cellIs" dxfId="47" priority="33" operator="between">
      <formula>0.6</formula>
      <formula>0.69</formula>
    </cfRule>
    <cfRule type="cellIs" dxfId="46" priority="34" operator="between">
      <formula>0.4</formula>
      <formula>0.59</formula>
    </cfRule>
    <cfRule type="cellIs" dxfId="45" priority="35" operator="between">
      <formula>0</formula>
      <formula>0.39</formula>
    </cfRule>
  </conditionalFormatting>
  <conditionalFormatting sqref="BM4:BM32 BM34">
    <cfRule type="cellIs" dxfId="44" priority="21" operator="between">
      <formula>0.8</formula>
      <formula>1</formula>
    </cfRule>
    <cfRule type="cellIs" dxfId="43" priority="22" operator="between">
      <formula>0.7</formula>
      <formula>0.79</formula>
    </cfRule>
    <cfRule type="cellIs" dxfId="42" priority="23" operator="between">
      <formula>0.6</formula>
      <formula>0.69</formula>
    </cfRule>
    <cfRule type="cellIs" dxfId="41" priority="24" operator="between">
      <formula>0.4</formula>
      <formula>0.59</formula>
    </cfRule>
    <cfRule type="cellIs" dxfId="40" priority="25" operator="between">
      <formula>0</formula>
      <formula>0.39</formula>
    </cfRule>
  </conditionalFormatting>
  <conditionalFormatting sqref="BP5:BP7 BP9:BP19 BP21:BP34">
    <cfRule type="cellIs" dxfId="39" priority="26" operator="between">
      <formula>0.8</formula>
      <formula>1</formula>
    </cfRule>
    <cfRule type="cellIs" dxfId="38" priority="27" operator="between">
      <formula>0.7</formula>
      <formula>0.79</formula>
    </cfRule>
    <cfRule type="cellIs" dxfId="37" priority="28" operator="between">
      <formula>0.6</formula>
      <formula>0.69</formula>
    </cfRule>
    <cfRule type="cellIs" dxfId="36" priority="29" operator="between">
      <formula>0.4</formula>
      <formula>0.59</formula>
    </cfRule>
    <cfRule type="cellIs" dxfId="35" priority="30" operator="between">
      <formula>0</formula>
      <formula>0.39</formula>
    </cfRule>
  </conditionalFormatting>
  <conditionalFormatting sqref="BM33">
    <cfRule type="cellIs" dxfId="34" priority="16" operator="between">
      <formula>0.8</formula>
      <formula>1</formula>
    </cfRule>
    <cfRule type="cellIs" dxfId="33" priority="17" operator="between">
      <formula>0.7</formula>
      <formula>0.79</formula>
    </cfRule>
    <cfRule type="cellIs" dxfId="32" priority="18" operator="between">
      <formula>0.6</formula>
      <formula>0.69</formula>
    </cfRule>
    <cfRule type="cellIs" dxfId="31" priority="19" operator="between">
      <formula>0.4</formula>
      <formula>0.59</formula>
    </cfRule>
    <cfRule type="cellIs" dxfId="30" priority="20" operator="between">
      <formula>0</formula>
      <formula>0.39</formula>
    </cfRule>
  </conditionalFormatting>
  <conditionalFormatting sqref="BP4">
    <cfRule type="cellIs" dxfId="29" priority="11" operator="between">
      <formula>0.8</formula>
      <formula>1</formula>
    </cfRule>
    <cfRule type="cellIs" dxfId="28" priority="12" operator="between">
      <formula>0.7</formula>
      <formula>0.79</formula>
    </cfRule>
    <cfRule type="cellIs" dxfId="27" priority="13" operator="between">
      <formula>0.6</formula>
      <formula>0.69</formula>
    </cfRule>
    <cfRule type="cellIs" dxfId="26" priority="14" operator="between">
      <formula>0.4</formula>
      <formula>0.59</formula>
    </cfRule>
    <cfRule type="cellIs" dxfId="25" priority="15" operator="between">
      <formula>0</formula>
      <formula>0.39</formula>
    </cfRule>
  </conditionalFormatting>
  <conditionalFormatting sqref="BP8">
    <cfRule type="cellIs" dxfId="24" priority="6" operator="between">
      <formula>0.8</formula>
      <formula>1</formula>
    </cfRule>
    <cfRule type="cellIs" dxfId="23" priority="7" operator="between">
      <formula>0.7</formula>
      <formula>0.79</formula>
    </cfRule>
    <cfRule type="cellIs" dxfId="22" priority="8" operator="between">
      <formula>0.6</formula>
      <formula>0.69</formula>
    </cfRule>
    <cfRule type="cellIs" dxfId="21" priority="9" operator="between">
      <formula>0.4</formula>
      <formula>0.59</formula>
    </cfRule>
    <cfRule type="cellIs" dxfId="20" priority="10" operator="between">
      <formula>0</formula>
      <formula>0.39</formula>
    </cfRule>
  </conditionalFormatting>
  <conditionalFormatting sqref="BP20">
    <cfRule type="cellIs" dxfId="19" priority="1" operator="between">
      <formula>0.8</formula>
      <formula>1</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c r="A1" s="286" t="s">
        <v>237</v>
      </c>
      <c r="B1" s="286"/>
      <c r="C1" s="286"/>
      <c r="D1" s="286"/>
      <c r="E1" s="286"/>
      <c r="F1" s="286"/>
      <c r="G1" s="286"/>
      <c r="H1" s="286"/>
      <c r="I1" s="286"/>
      <c r="J1" s="282" t="s">
        <v>201</v>
      </c>
      <c r="K1" s="282"/>
      <c r="L1" s="282"/>
      <c r="M1" s="282"/>
      <c r="N1" s="282"/>
      <c r="O1" s="282"/>
      <c r="P1" s="282"/>
      <c r="Q1" s="282"/>
      <c r="R1" s="282"/>
      <c r="S1" s="282"/>
      <c r="T1" s="282" t="s">
        <v>150</v>
      </c>
      <c r="U1" s="282"/>
      <c r="V1" s="282"/>
      <c r="W1" s="282"/>
      <c r="X1" s="282"/>
      <c r="Y1" s="282"/>
      <c r="Z1" s="282"/>
      <c r="AA1" s="308" t="s">
        <v>216</v>
      </c>
      <c r="AB1" s="309"/>
      <c r="AC1" s="309"/>
      <c r="AD1" s="309"/>
      <c r="AE1" s="309"/>
      <c r="AF1" s="309"/>
      <c r="AG1" s="309"/>
      <c r="AH1" s="309"/>
      <c r="AI1" s="309"/>
      <c r="AJ1" s="309"/>
      <c r="AK1" s="309"/>
      <c r="AL1" s="310"/>
      <c r="AM1" s="39" t="s">
        <v>215</v>
      </c>
    </row>
    <row r="2" spans="1:202" ht="24.75" customHeight="1">
      <c r="A2" s="287"/>
      <c r="B2" s="287"/>
      <c r="C2" s="287"/>
      <c r="D2" s="287"/>
      <c r="E2" s="287"/>
      <c r="F2" s="287"/>
      <c r="G2" s="287"/>
      <c r="H2" s="287"/>
      <c r="I2" s="287"/>
      <c r="J2" s="283"/>
      <c r="K2" s="283"/>
      <c r="L2" s="283"/>
      <c r="M2" s="283"/>
      <c r="N2" s="283"/>
      <c r="O2" s="283"/>
      <c r="P2" s="283"/>
      <c r="Q2" s="283"/>
      <c r="R2" s="283"/>
      <c r="S2" s="283"/>
      <c r="T2" s="283"/>
      <c r="U2" s="283"/>
      <c r="V2" s="283"/>
      <c r="W2" s="283"/>
      <c r="X2" s="283"/>
      <c r="Y2" s="283"/>
      <c r="Z2" s="283"/>
      <c r="AA2" s="311" t="s">
        <v>151</v>
      </c>
      <c r="AB2" s="312"/>
      <c r="AC2" s="312"/>
      <c r="AD2" s="312"/>
      <c r="AE2" s="313"/>
      <c r="AF2" s="314" t="s">
        <v>241</v>
      </c>
      <c r="AG2" s="315"/>
      <c r="AH2" s="315"/>
      <c r="AI2" s="315"/>
      <c r="AJ2" s="315"/>
      <c r="AK2" s="315"/>
      <c r="AL2" s="316"/>
      <c r="AM2" s="305" t="s">
        <v>206</v>
      </c>
    </row>
    <row r="3" spans="1:202" ht="57" customHeight="1" thickBot="1">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306"/>
    </row>
    <row r="4" spans="1:202" s="12" customFormat="1" ht="298.5" customHeight="1">
      <c r="A4" s="279" t="s">
        <v>133</v>
      </c>
      <c r="B4" s="261" t="s">
        <v>132</v>
      </c>
      <c r="C4" s="261"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307" t="s">
        <v>221</v>
      </c>
    </row>
    <row r="5" spans="1:202" s="12" customFormat="1" ht="162" customHeight="1">
      <c r="A5" s="280"/>
      <c r="B5" s="261"/>
      <c r="C5" s="261"/>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307"/>
    </row>
    <row r="6" spans="1:202" s="27" customFormat="1" ht="156.75" customHeight="1">
      <c r="A6" s="280"/>
      <c r="B6" s="261"/>
      <c r="C6" s="261"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307"/>
    </row>
    <row r="7" spans="1:202" s="12" customFormat="1" ht="162" customHeight="1">
      <c r="A7" s="280"/>
      <c r="B7" s="261"/>
      <c r="C7" s="261"/>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307"/>
    </row>
    <row r="8" spans="1:202" s="12" customFormat="1" ht="180">
      <c r="A8" s="280"/>
      <c r="B8" s="261" t="s">
        <v>114</v>
      </c>
      <c r="C8" s="261"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307"/>
    </row>
    <row r="9" spans="1:202" s="12" customFormat="1" ht="186" customHeight="1">
      <c r="A9" s="280"/>
      <c r="B9" s="261"/>
      <c r="C9" s="261"/>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307"/>
    </row>
    <row r="10" spans="1:202" s="12" customFormat="1" ht="172.5" customHeight="1">
      <c r="A10" s="280"/>
      <c r="B10" s="261"/>
      <c r="C10" s="261"/>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307"/>
    </row>
    <row r="11" spans="1:202" s="12" customFormat="1" ht="128.25" customHeight="1">
      <c r="A11" s="280"/>
      <c r="B11" s="261"/>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307"/>
    </row>
    <row r="12" spans="1:202" s="15" customFormat="1" ht="216" customHeight="1">
      <c r="A12" s="280"/>
      <c r="B12" s="261"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307"/>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c r="A13" s="280"/>
      <c r="B13" s="261"/>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307"/>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c r="A14" s="280"/>
      <c r="B14" s="269" t="s">
        <v>85</v>
      </c>
      <c r="C14" s="317"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307"/>
    </row>
    <row r="15" spans="1:202" s="12" customFormat="1" ht="146.25" customHeight="1">
      <c r="A15" s="280"/>
      <c r="B15" s="271"/>
      <c r="C15" s="318"/>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307"/>
    </row>
    <row r="16" spans="1:202" s="12" customFormat="1" ht="173.25" customHeight="1" thickBot="1">
      <c r="A16" s="281"/>
      <c r="B16" s="262"/>
      <c r="C16" s="319"/>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307"/>
    </row>
    <row r="17" spans="1:1653" s="10" customFormat="1" ht="193.5" customHeight="1" thickBot="1">
      <c r="A17" s="270" t="s">
        <v>76</v>
      </c>
      <c r="B17" s="269"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320"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c r="A18" s="270"/>
      <c r="B18" s="271"/>
      <c r="C18" s="269"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320"/>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c r="A19" s="270"/>
      <c r="B19" s="262"/>
      <c r="C19" s="262"/>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320"/>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c r="A20" s="270"/>
      <c r="B20" s="261"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320"/>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c r="A21" s="270"/>
      <c r="B21" s="261"/>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320"/>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c r="A22" s="265" t="s">
        <v>223</v>
      </c>
      <c r="B22" s="261" t="s">
        <v>54</v>
      </c>
      <c r="C22" s="261"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321" t="s">
        <v>222</v>
      </c>
    </row>
    <row r="23" spans="1:1653" ht="231.75" customHeight="1">
      <c r="A23" s="266"/>
      <c r="B23" s="261"/>
      <c r="C23" s="261"/>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321"/>
    </row>
    <row r="24" spans="1:1653" ht="200.25" customHeight="1">
      <c r="A24" s="266"/>
      <c r="B24" s="269"/>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321"/>
    </row>
    <row r="25" spans="1:1653" ht="105">
      <c r="A25" s="267"/>
      <c r="B25" s="261" t="s">
        <v>36</v>
      </c>
      <c r="C25" s="261"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321"/>
    </row>
    <row r="26" spans="1:1653" ht="238.5" customHeight="1">
      <c r="A26" s="266"/>
      <c r="B26" s="262"/>
      <c r="C26" s="262"/>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321"/>
    </row>
    <row r="27" spans="1:1653" ht="195.75" thickBot="1">
      <c r="A27" s="268"/>
      <c r="B27" s="261"/>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321"/>
    </row>
    <row r="28" spans="1:1653" ht="135" customHeight="1">
      <c r="A28" s="265" t="s">
        <v>25</v>
      </c>
      <c r="B28" s="261"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322" t="s">
        <v>244</v>
      </c>
    </row>
    <row r="29" spans="1:1653" ht="105">
      <c r="A29" s="266"/>
      <c r="B29" s="261"/>
      <c r="C29" s="261"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322"/>
    </row>
    <row r="30" spans="1:1653" ht="105">
      <c r="A30" s="266"/>
      <c r="B30" s="261"/>
      <c r="C30" s="261"/>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322"/>
    </row>
    <row r="31" spans="1:1653" ht="105">
      <c r="A31" s="266"/>
      <c r="B31" s="261"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322"/>
    </row>
    <row r="32" spans="1:1653" ht="105">
      <c r="A32" s="266"/>
      <c r="B32" s="261"/>
      <c r="C32" s="261"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322"/>
    </row>
    <row r="33" spans="1:40" ht="145.5" customHeight="1">
      <c r="A33" s="266"/>
      <c r="B33" s="261"/>
      <c r="C33" s="261"/>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322"/>
    </row>
    <row r="34" spans="1:40" ht="63.75" customHeight="1" thickBot="1">
      <c r="A34" s="268"/>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322"/>
    </row>
    <row r="35" spans="1:40">
      <c r="AD35" s="12"/>
      <c r="AM35" s="37">
        <f t="shared" si="1"/>
        <v>0</v>
      </c>
    </row>
  </sheetData>
  <autoFilter ref="A3:BKO35" xr:uid="{00000000-0009-0000-0000-000001000000}"/>
  <mergeCells count="34">
    <mergeCell ref="A28:A34"/>
    <mergeCell ref="B28:B30"/>
    <mergeCell ref="AN28:AN34"/>
    <mergeCell ref="C29:C30"/>
    <mergeCell ref="B31:B33"/>
    <mergeCell ref="C32:C33"/>
    <mergeCell ref="A22:A27"/>
    <mergeCell ref="B22:B24"/>
    <mergeCell ref="C22:C23"/>
    <mergeCell ref="AN22:AN27"/>
    <mergeCell ref="B25:B27"/>
    <mergeCell ref="C25:C26"/>
    <mergeCell ref="C14:C16"/>
    <mergeCell ref="A17:A21"/>
    <mergeCell ref="B17:B19"/>
    <mergeCell ref="AN17:AN21"/>
    <mergeCell ref="C18:C19"/>
    <mergeCell ref="B20:B21"/>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mireya salazar</cp:lastModifiedBy>
  <cp:lastPrinted>2023-02-01T13:24:33Z</cp:lastPrinted>
  <dcterms:created xsi:type="dcterms:W3CDTF">2022-03-03T14:50:50Z</dcterms:created>
  <dcterms:modified xsi:type="dcterms:W3CDTF">2025-06-04T21:35:49Z</dcterms:modified>
</cp:coreProperties>
</file>