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umis\OneDrive\Desktop\"/>
    </mc:Choice>
  </mc:AlternateContent>
  <xr:revisionPtr revIDLastSave="0" documentId="13_ncr:1_{C26F6418-594F-449A-A7F8-7B5695796332}" xr6:coauthVersionLast="47" xr6:coauthVersionMax="47" xr10:uidLastSave="{00000000-0000-0000-0000-000000000000}"/>
  <bookViews>
    <workbookView xWindow="-120" yWindow="-120" windowWidth="20730" windowHeight="11040" xr2:uid="{00000000-000D-0000-FFFF-FFFF00000000}"/>
  </bookViews>
  <sheets>
    <sheet name="SEGUIMIENTO" sheetId="2" r:id="rId1"/>
    <sheet name="SEGUIMIENTO (2)" sheetId="5" state="hidden" r:id="rId2"/>
  </sheets>
  <definedNames>
    <definedName name="_xlnm._FilterDatabase" localSheetId="0" hidden="1">SEGUIMIENTO!$A$3:$BMV$34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34" i="2" l="1"/>
  <c r="BX34" i="2"/>
  <c r="BX33" i="2"/>
  <c r="BX32" i="2"/>
  <c r="CA31" i="2"/>
  <c r="BX31" i="2"/>
  <c r="BX30" i="2"/>
  <c r="CA29" i="2"/>
  <c r="BX28" i="2"/>
  <c r="CA27" i="2"/>
  <c r="BX27" i="2"/>
  <c r="CA26" i="2"/>
  <c r="BX26" i="2"/>
  <c r="CA25" i="2"/>
  <c r="BX25" i="2"/>
  <c r="CA24" i="2"/>
  <c r="BX24" i="2"/>
  <c r="BX22" i="2"/>
  <c r="BX21" i="2"/>
  <c r="CA20" i="2"/>
  <c r="BX20" i="2"/>
  <c r="BX19" i="2"/>
  <c r="BX18" i="2"/>
  <c r="BX17" i="2"/>
  <c r="BX16" i="2"/>
  <c r="BX15" i="2"/>
  <c r="BX14" i="2"/>
  <c r="BX13" i="2"/>
  <c r="BX12" i="2"/>
  <c r="BX11" i="2"/>
  <c r="BX10" i="2"/>
  <c r="BX9" i="2"/>
  <c r="CA8" i="2"/>
  <c r="BX8" i="2"/>
  <c r="BX7" i="2"/>
  <c r="BX4" i="2"/>
  <c r="CR34" i="2" l="1"/>
  <c r="CO34" i="2"/>
  <c r="CO33" i="2"/>
  <c r="CO32" i="2"/>
  <c r="CO31" i="2"/>
  <c r="CO30" i="2"/>
  <c r="CO28" i="2"/>
  <c r="CR27" i="2"/>
  <c r="CO27" i="2"/>
  <c r="CR26" i="2"/>
  <c r="CO26" i="2"/>
  <c r="CR25" i="2"/>
  <c r="CO25" i="2"/>
  <c r="CO24" i="2"/>
  <c r="CO22" i="2"/>
  <c r="CO21" i="2"/>
  <c r="CR20" i="2"/>
  <c r="CO20" i="2"/>
  <c r="CO19" i="2"/>
  <c r="CO18" i="2"/>
  <c r="CO17" i="2"/>
  <c r="CO16" i="2"/>
  <c r="CO15" i="2"/>
  <c r="CO14" i="2"/>
  <c r="CO13" i="2"/>
  <c r="CO12" i="2"/>
  <c r="CO11" i="2"/>
  <c r="CO10" i="2"/>
  <c r="CO9" i="2"/>
  <c r="CR8" i="2"/>
  <c r="CO8" i="2"/>
  <c r="CO7" i="2"/>
  <c r="CO4" i="2"/>
  <c r="CV27" i="2" l="1"/>
  <c r="BQ33" i="2"/>
  <c r="CV4" i="2"/>
  <c r="BQ34" i="2"/>
  <c r="BQ32" i="2"/>
  <c r="BT31" i="2"/>
  <c r="BQ31" i="2"/>
  <c r="BQ30" i="2"/>
  <c r="BQ28" i="2"/>
  <c r="BQ27" i="2"/>
  <c r="BQ26" i="2"/>
  <c r="BQ25" i="2"/>
  <c r="BQ24" i="2"/>
  <c r="BQ23" i="2"/>
  <c r="BQ22" i="2"/>
  <c r="BQ21" i="2"/>
  <c r="BQ20" i="2"/>
  <c r="BQ19" i="2"/>
  <c r="BQ18" i="2"/>
  <c r="BQ17" i="2"/>
  <c r="BQ16" i="2"/>
  <c r="BQ15" i="2"/>
  <c r="BQ14" i="2"/>
  <c r="BQ13" i="2"/>
  <c r="BQ12" i="2"/>
  <c r="BQ11" i="2"/>
  <c r="BQ10" i="2"/>
  <c r="BQ9" i="2"/>
  <c r="BQ8" i="2"/>
  <c r="BQ7" i="2"/>
  <c r="BT5" i="2"/>
  <c r="BQ4" i="2"/>
  <c r="CV6" i="2"/>
  <c r="CV9" i="2"/>
  <c r="CV13" i="2"/>
  <c r="CU14" i="2"/>
  <c r="CV14" i="2" s="1"/>
  <c r="CV15" i="2"/>
  <c r="CV17" i="2"/>
  <c r="CU18" i="2"/>
  <c r="CV18" i="2" s="1"/>
  <c r="CV20" i="2"/>
  <c r="CV21" i="2"/>
  <c r="CV22" i="2"/>
  <c r="CV23" i="2"/>
  <c r="CV25" i="2"/>
  <c r="CV30" i="2"/>
  <c r="CV32" i="2"/>
  <c r="CV33" i="2"/>
  <c r="CV34" i="2"/>
  <c r="BJ34" i="2"/>
  <c r="BJ33" i="2"/>
  <c r="BJ32" i="2"/>
  <c r="BJ31" i="2"/>
  <c r="BJ30" i="2"/>
  <c r="BJ28" i="2"/>
  <c r="BJ27" i="2"/>
  <c r="BJ26" i="2"/>
  <c r="BJ25" i="2"/>
  <c r="BJ24" i="2"/>
  <c r="BJ23" i="2"/>
  <c r="BJ22" i="2"/>
  <c r="BJ21" i="2"/>
  <c r="BJ20" i="2"/>
  <c r="BJ19" i="2"/>
  <c r="BJ18" i="2"/>
  <c r="BJ17" i="2"/>
  <c r="BJ16" i="2"/>
  <c r="BJ15" i="2"/>
  <c r="BJ14" i="2"/>
  <c r="BJ13" i="2"/>
  <c r="BJ12" i="2"/>
  <c r="BJ11" i="2"/>
  <c r="BJ10" i="2"/>
  <c r="BJ9" i="2"/>
  <c r="BL8" i="2"/>
  <c r="BM8" i="2" s="1"/>
  <c r="BJ8" i="2"/>
  <c r="BJ7" i="2"/>
  <c r="BJ6" i="2"/>
  <c r="BM5" i="2"/>
  <c r="BJ4" i="2"/>
  <c r="BF31" i="2"/>
  <c r="BC15" i="2" l="1"/>
  <c r="BF5" i="2"/>
  <c r="BE8" i="2"/>
  <c r="BF8" i="2" s="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AO5" i="2" l="1"/>
  <c r="AO6" i="2"/>
  <c r="AO7" i="2"/>
  <c r="AR6"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P12" authorId="0" shapeId="0" xr:uid="{021CD8B0-ED28-4C42-A6FE-0518512662D1}">
      <text>
        <r>
          <rPr>
            <b/>
            <sz val="16"/>
            <color indexed="81"/>
            <rFont val="Tahoma"/>
            <family val="2"/>
          </rPr>
          <t>Laura:</t>
        </r>
        <r>
          <rPr>
            <sz val="16"/>
            <color indexed="81"/>
            <rFont val="Tahoma"/>
            <family val="2"/>
          </rPr>
          <t xml:space="preserve">
no se argumenta el avance </t>
        </r>
      </text>
    </comment>
    <comment ref="CN12" authorId="0" shapeId="0" xr:uid="{9A1447B0-5F66-49B9-9663-E55897B355E8}">
      <text>
        <r>
          <rPr>
            <b/>
            <sz val="16"/>
            <color indexed="81"/>
            <rFont val="Tahoma"/>
            <family val="2"/>
          </rPr>
          <t>Laura:</t>
        </r>
        <r>
          <rPr>
            <sz val="16"/>
            <color indexed="81"/>
            <rFont val="Tahoma"/>
            <family val="2"/>
          </rPr>
          <t xml:space="preserve">
no se argumenta el avance </t>
        </r>
      </text>
    </comment>
    <comment ref="BI23" authorId="0" shapeId="0" xr:uid="{877DE128-A5A1-44AB-ABE5-78A5C9256B0F}">
      <text>
        <r>
          <rPr>
            <b/>
            <sz val="9"/>
            <color indexed="81"/>
            <rFont val="Tahoma"/>
            <family val="2"/>
          </rPr>
          <t>Laura:</t>
        </r>
        <r>
          <rPr>
            <sz val="9"/>
            <color indexed="81"/>
            <rFont val="Tahoma"/>
            <family val="2"/>
          </rPr>
          <t xml:space="preserve">
coordinar con los actores involucrados el cumplimiento del indicado</t>
        </r>
      </text>
    </comment>
    <comment ref="BM25" authorId="0" shapeId="0" xr:uid="{229C466D-43B7-4377-8254-849AFA727800}">
      <text>
        <r>
          <rPr>
            <b/>
            <sz val="14"/>
            <color indexed="81"/>
            <rFont val="Tahoma"/>
            <family val="2"/>
          </rPr>
          <t>Laura:</t>
        </r>
        <r>
          <rPr>
            <sz val="14"/>
            <color indexed="81"/>
            <rFont val="Tahoma"/>
            <family val="2"/>
          </rPr>
          <t xml:space="preserve">
ajustar el % de avance</t>
        </r>
      </text>
    </comment>
    <comment ref="BN25" authorId="0" shapeId="0" xr:uid="{2C1B4B6D-DC7B-46BE-85AA-DB0E38AB8698}">
      <text>
        <r>
          <rPr>
            <b/>
            <sz val="16"/>
            <color indexed="81"/>
            <rFont val="Tahoma"/>
            <family val="2"/>
          </rPr>
          <t>Laura:</t>
        </r>
        <r>
          <rPr>
            <sz val="16"/>
            <color indexed="81"/>
            <rFont val="Tahoma"/>
            <family val="2"/>
          </rPr>
          <t xml:space="preserve">
argumentar el recurso  programado y ejecutado toda vez que no hay avace en la meta fisica  </t>
        </r>
      </text>
    </comment>
    <comment ref="BT25" authorId="0" shapeId="0" xr:uid="{9A513F1B-E0FD-44D5-B874-3201023B44CD}">
      <text>
        <r>
          <rPr>
            <b/>
            <sz val="14"/>
            <color indexed="81"/>
            <rFont val="Tahoma"/>
            <family val="2"/>
          </rPr>
          <t>Laura:</t>
        </r>
        <r>
          <rPr>
            <sz val="14"/>
            <color indexed="81"/>
            <rFont val="Tahoma"/>
            <family val="2"/>
          </rPr>
          <t xml:space="preserve">
ajustar el % de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<sst xmlns="http://schemas.openxmlformats.org/spreadsheetml/2006/main" count="1313" uniqueCount="612">
  <si>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</si>
  <si>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</si>
  <si>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</si>
  <si>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</si>
  <si>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</si>
  <si>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</si>
  <si>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</si>
  <si>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</si>
  <si>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</si>
  <si>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</si>
  <si>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</si>
  <si>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</si>
  <si>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</si>
  <si>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</si>
  <si>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</si>
  <si>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</si>
  <si>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</si>
  <si>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</si>
  <si>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</si>
  <si>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</si>
  <si>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</si>
  <si>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</si>
  <si>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</si>
  <si>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</si>
  <si>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</si>
  <si>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</si>
  <si>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</si>
  <si>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</si>
  <si>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</si>
  <si>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</si>
  <si>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</si>
  <si>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</si>
  <si>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</si>
  <si>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</si>
  <si>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</si>
  <si>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</si>
  <si>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</si>
  <si>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</si>
  <si>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</si>
  <si>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</si>
  <si>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</si>
  <si>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</si>
  <si>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</si>
  <si>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</si>
  <si>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</si>
  <si>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</si>
  <si>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</si>
  <si>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</si>
  <si>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</si>
  <si>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</si>
  <si>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</si>
  <si>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</si>
  <si>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</si>
  <si>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</si>
  <si>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</si>
  <si>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</si>
  <si>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</si>
  <si>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</si>
  <si>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</si>
  <si>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</si>
  <si>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</si>
  <si>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</si>
  <si>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</si>
  <si>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</si>
  <si>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</si>
  <si>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</si>
  <si>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</si>
  <si>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</si>
  <si>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</si>
  <si>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</si>
  <si>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</si>
  <si>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</si>
  <si>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</si>
  <si>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</si>
  <si>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</si>
  <si>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</si>
  <si>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</si>
  <si>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</si>
  <si>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</si>
  <si>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</si>
  <si>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</si>
  <si>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</si>
  <si>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</si>
  <si>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</si>
  <si>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</si>
  <si>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</si>
  <si>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</si>
  <si>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</si>
  <si>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</si>
  <si>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</si>
  <si>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</si>
  <si>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</si>
  <si>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</si>
  <si>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</si>
  <si>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</si>
  <si>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</si>
  <si>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</si>
  <si>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</si>
  <si>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</si>
  <si>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</si>
  <si>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</si>
  <si>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</si>
  <si>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</si>
  <si>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</si>
  <si>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</si>
  <si>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</si>
  <si>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</si>
  <si>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</si>
  <si>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</si>
  <si>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</si>
  <si>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</si>
  <si>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</si>
  <si>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</si>
  <si>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</si>
  <si>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</si>
  <si>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</si>
  <si>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</si>
  <si>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</si>
  <si>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</si>
  <si>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</si>
  <si>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</si>
  <si>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</si>
  <si>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</si>
  <si>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</si>
  <si>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</si>
  <si>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</si>
  <si>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</si>
  <si>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</si>
  <si>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</si>
  <si>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</si>
  <si>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</si>
  <si>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</si>
  <si>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</si>
  <si>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</si>
  <si>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</si>
  <si>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</si>
  <si>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</si>
  <si>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</si>
  <si>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</si>
  <si>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</si>
  <si>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</si>
  <si>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</si>
  <si>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</si>
  <si>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</si>
  <si>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</si>
  <si>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</si>
  <si>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</si>
  <si>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</si>
  <si>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</si>
  <si>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</si>
  <si>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</si>
  <si>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</si>
  <si>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</si>
  <si>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</si>
  <si>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</si>
  <si>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</si>
  <si>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</si>
  <si>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</si>
  <si>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</si>
  <si>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</si>
  <si>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</si>
  <si>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</si>
  <si>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</si>
  <si>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</si>
  <si>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</si>
  <si>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</si>
  <si>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</si>
  <si>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</si>
  <si>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</si>
  <si>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</si>
  <si>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</si>
  <si>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</si>
  <si>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</si>
  <si>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</si>
  <si>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</si>
  <si>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</si>
  <si>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</si>
  <si>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</si>
  <si>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</si>
  <si>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</si>
  <si>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</si>
  <si>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</si>
  <si>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</si>
  <si>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</si>
  <si>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</si>
  <si>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</si>
  <si>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</si>
  <si>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</si>
  <si>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</si>
  <si>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</si>
  <si>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</si>
  <si>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</si>
  <si>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</si>
  <si>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</si>
  <si>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</si>
  <si>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</si>
  <si>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</si>
  <si>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</si>
  <si>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</si>
  <si>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</si>
  <si>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</si>
  <si>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</si>
  <si>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</si>
  <si>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</si>
  <si>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</si>
  <si>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</si>
  <si>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</si>
  <si>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</si>
  <si>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</si>
  <si>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</si>
  <si>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</si>
  <si>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</si>
  <si>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</si>
  <si>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</si>
  <si>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</si>
  <si>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</si>
  <si>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</si>
  <si>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</si>
  <si>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</si>
  <si>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</si>
  <si>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</si>
  <si>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</si>
  <si>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</si>
  <si>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</si>
  <si>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</si>
  <si>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</si>
  <si>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</si>
  <si>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</si>
  <si>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</si>
  <si>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</si>
  <si>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</si>
  <si>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</si>
  <si>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</si>
  <si>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</si>
  <si>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</si>
  <si>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</si>
  <si>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</si>
  <si>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</si>
  <si>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</si>
  <si>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</si>
  <si>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</si>
  <si>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</si>
  <si>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</si>
  <si>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</si>
  <si>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</si>
  <si>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</si>
  <si>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</si>
  <si>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</si>
  <si>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</si>
  <si>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</si>
  <si>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</si>
  <si>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</si>
  <si>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</si>
  <si>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</si>
  <si>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</si>
  <si>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</si>
  <si>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</si>
  <si>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</si>
  <si>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</si>
  <si>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</si>
  <si>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</si>
  <si>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</si>
  <si>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</si>
  <si>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</si>
  <si>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</si>
  <si>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</si>
  <si>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</si>
  <si>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</si>
  <si>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</si>
  <si>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</si>
  <si>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</si>
  <si>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</si>
  <si>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</si>
  <si>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</si>
  <si>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</si>
  <si>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</si>
  <si>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</si>
  <si>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0.4</t>
  </si>
  <si>
    <t xml:space="preserve"> No se han adelantado acciones para el cumplimiento del indicador. </t>
  </si>
  <si>
    <t xml:space="preserve">Durante el periodo reportado no  adelantaron  acciones en cumplimidento al indicador.  </t>
  </si>
  <si>
    <t xml:space="preserve">Para el  periodo reportado no se han adelantado acciones en  el cumplimiento del indicador.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</si>
  <si>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</si>
  <si>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</si>
  <si>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</si>
  <si>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</si>
  <si>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</si>
  <si>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</si>
  <si>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</si>
  <si>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</si>
  <si>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</si>
  <si>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</si>
  <si>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</si>
  <si>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</si>
  <si>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</si>
  <si>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</si>
  <si>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</si>
  <si>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</si>
  <si>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</si>
  <si>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</si>
  <si>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</si>
  <si>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</si>
  <si>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</si>
  <si>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</si>
  <si>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</si>
  <si>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</si>
  <si>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</si>
  <si>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</si>
  <si>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</si>
  <si>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</si>
  <si>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</si>
  <si>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</si>
  <si>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</si>
  <si>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</si>
  <si>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</si>
  <si>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</si>
  <si>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</si>
  <si>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</si>
  <si>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</si>
  <si>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</si>
  <si>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</si>
  <si>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</si>
  <si>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</si>
  <si>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</si>
  <si>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</si>
  <si>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</si>
  <si>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</si>
  <si>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</si>
  <si>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</si>
  <si>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</si>
  <si>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</si>
  <si>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</si>
  <si>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</si>
  <si>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</si>
  <si>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</si>
  <si>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</si>
  <si>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</si>
  <si>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</si>
  <si>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</si>
  <si>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</si>
  <si>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</si>
  <si>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</si>
  <si>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</si>
  <si>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</si>
  <si>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</si>
  <si>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</si>
  <si>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</si>
  <si>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</si>
  <si>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</si>
  <si>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</si>
  <si>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</si>
  <si>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</si>
  <si>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</si>
  <si>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</si>
  <si>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</si>
  <si>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</si>
  <si>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</si>
  <si>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</si>
  <si>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</si>
  <si>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</si>
  <si>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</si>
  <si>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</si>
  <si>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Para el periodo reportado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</si>
  <si>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</si>
  <si>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</si>
  <si>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</si>
  <si>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</si>
  <si>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</si>
  <si>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</si>
  <si>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</si>
  <si>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</si>
  <si>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</si>
  <si>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</si>
  <si>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</si>
  <si>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</si>
  <si>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</si>
  <si>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</si>
  <si>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</si>
  <si>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SEGUIMIENTO IV  TRIMESTRE  2023</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</si>
  <si>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</si>
  <si>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</si>
  <si>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la secretaria de agricultura, realizo acciones para el acceso acreditos de medianas y pequeñas productoras mediante el convenio con el Banco Agrario para compensar 3 puntos de la tasa y facilitar creditos agropecuarios a todo tipo de poblacion incluyendo la NARP.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</si>
  <si>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</si>
  <si>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</si>
  <si>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</si>
  <si>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</si>
  <si>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</si>
  <si>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</si>
  <si>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</si>
  <si>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</si>
  <si>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</si>
  <si>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 en el marco del convenio COID - 970 FIRMADO CON EL MINISTERIO DEL DEPORTE.</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</si>
  <si>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</si>
  <si>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</si>
  <si>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</si>
  <si>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</si>
  <si>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Para el periodo 2023, la Secretaría de Cultura elaboró  el formato para realizar el diagnostico identitario cultural de la población NARP, se pasara  para la revisión, sugerencias  y aprobación de la consultiva.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</si>
  <si>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</si>
  <si>
    <t>SEGUIMIENTO I  TRIMESTRE  2024</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</si>
  <si>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</si>
  <si>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Secretaría de Educación a la fecha no han ejecutado acciones para el cumplimiento de este indicador. </t>
  </si>
  <si>
    <t>La secretaría de Educación a la fecha no han ejecutado acciones para el cumplimiento de este indicador</t>
  </si>
  <si>
    <t>La Secretaría de Educación a la fecha no  han ejecutado acciones para el cumplimiento de este indicador</t>
  </si>
  <si>
    <t xml:space="preserve"> Indeportes en el primer semestre del 2024  no ha realizado acciones de apoyo a encuentro deportivos de la población NARP. </t>
  </si>
  <si>
    <t xml:space="preserve">Indeportes en el primer trimestre del 2024 comprendido entre enero y marzo, abrio la oferta instirucional de escuelas deportivas en los doce municipios del Departamento , la cual es abierta a todo público. </t>
  </si>
  <si>
    <t>La Secretaría de Turismo Industri y Comercio  programará eventos y/o actividades de socialización para dar a conocer la ruta de emprendimiento del CINNE (Centro de Innovación y Emprendimiento Empresarial), Los cuales apuntarán a Grupos poblacionales vulnerables.</t>
  </si>
  <si>
    <t>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t>
  </si>
  <si>
    <t xml:space="preserve">Proyecta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</si>
  <si>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</si>
  <si>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</si>
  <si>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´Para este trimestre la secretaría de interior no desarrolló actividades frente a este indicador</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</si>
  <si>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</si>
  <si>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t>
    </r>
  </si>
  <si>
    <t>La Secretaría de Salud  no reporto  acciones para el cumplimiento de este indicador</t>
  </si>
  <si>
    <t xml:space="preserve">Para el primer trimestre del 2024, la  Secretaría de  Agricultura no reporto Información en relacion con el indicador. </t>
  </si>
  <si>
    <t xml:space="preserve">Para el primer trimestre del 2024, la Secretaría  de Agricultura no reporto Información en relacion con el indicador. </t>
  </si>
  <si>
    <t xml:space="preserve">La Secretaria de Familia  realiza  seguimiento Trimestral a la Política Pública para las Comunidades Negras, Afrocolombianas, Raizales y Palenqueras residentes en el Departamento del Quindío.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</si>
  <si>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la estrategia  “TU y YO FORTALECIENDO COMUNIDADES NARP”  a la lider de la población  NARP en el municipio de Circasia, Montenegro y Quimbaya. 
 </t>
  </si>
  <si>
    <t xml:space="preserve">1.2.1.3 Comunidad educativa de las instituciones educativas de los 11 municipios no certificados del Departamento del Quindío, capacitada cada año en inclusión educativa con enfoque diferencial y de interseccionalidad.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</si>
  <si>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</si>
  <si>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           Para  el primer periodo del 2024  Indeportes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</si>
  <si>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reportan que los  12 municipios  dispusieron de oferta deportiva inclusiva, mediante las escuelas de formación deportiva en la cual  se atendieron a 7 personas de la población NARP en el deporte de altos logros.  Para el periodo 2024   comprendido entre enero y marzo, Indeportes  abrio la oferta instirucional de escuelas deportivas en los doce municipios del Departamento , la cual es abierta a todo público. </t>
  </si>
  <si>
    <t xml:space="preserve">Para el  periodo reportado no se han adelantado acciones en  el cumplimiento del indicador.  Duranrte el 2023,  la Secretaría de Agricultrura    no ha   diseño  una estrategia de apropiación del patrimonio ambiental que incluya a la población NARP. Para el primer periodo del 2024, la Secretaría de Agricultura no reporto Información en relacion con el indicador.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</si>
  <si>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r>
      <rPr>
        <sz val="12"/>
        <rFont val="Arial"/>
        <family val="2"/>
      </rPr>
      <t xml:space="preserve">          Durante el primer trimestre del 2024, 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t>
    </r>
  </si>
  <si>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               En el primer periodo del 2024 la Secretaría de Educación contrato y puso en marcha el Programa de Alimentación Escolar PAE, con el que se benefician a 221 estudiantes de la Població NARP.</t>
    </r>
  </si>
  <si>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Secretaría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</si>
  <si>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2023, se dio apertura a  la convocatoria de concertación y estímulos, cual da paso para la presentación de proyectos y propuestas culturales y desarrollarlas en todo el territorio Quindiano, esperando que la poblacion NARP presente proyectos </t>
    </r>
  </si>
  <si>
    <t>$ 2.400. 000</t>
  </si>
  <si>
    <t xml:space="preserve">En el periodo repoertado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t>
  </si>
  <si>
    <t>Para la vigencia 2023 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Para  el primer trimestre del 2024 , la Secretaría de Salud no reporto  acciones para el cumplimiento de este indicador y a la fecha no se cuentan con una  estrategia institucional con enfoque étnico NARP que fomente estilos de vida y prácticas saludables a partir del reconocimiento de valores culturales de la población NARP diseñada e implementada.</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</si>
  <si>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</si>
  <si>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secretaria de Cultura no ha adenatado acciones para   crear e implementar una esrategia de estimulos a talentos y/o expresiones artisticas y culturales NARP en el departamento del Quindío.         
    Para el priomer periodo del 2024.  la Secretaría de Cultura  dio  apertura a las convocatorias de concertación resolución 1831/ 21 de marzo y estímulos resolución 1832/ 21 de marzo de 2024, este genera un estímulo de 5 puntos adicionales para los proyectos que se ejecuten con población NARP, como incentivo a la participación   </t>
  </si>
  <si>
    <t>4.2.2.3 Estrategia de fortalecimiento de las organizaciones de base social y comunitaria con enfoque diferencial NARP existentes en el Departamento del Quindio elaborada e implementada.</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</si>
  <si>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2023, se socilaizo la  estrategia “ Tu Yo  FORTALECIENDO COMUNIDADES NARP” a los lideres  de la población NARP  en los municipios   de Circasia, La Tebaida , Genova,Montenegro,Quimbaya .            
Para el primer periodo del 2024 La Secretaría de Familia , socializo la estrategia  " Tu y Yo FORTALECIENDO COMUNIDADES NARP”  a  lideres  de la población  NARP en el municipio de Circasia, Montenegro y Quimbaya.    La secretaría de familia a traves de la Estrategia " Tu y Yo Fortaleciendo Comunidades "  ha realizado   ferias de servicios  en los municipios de Circasia, Tebaida y  Pijao;  a demás se  llevo acabo talleres sobre derechos culturales a la población afro en el barrio Zuldemaida en el municipio de Armenia.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</si>
  <si>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</si>
  <si>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t>
  </si>
  <si>
    <t>SEGUIMIENTO II TRIMESTRE  2024</t>
  </si>
  <si>
    <t xml:space="preserve">La Secretaría de Cultura esta realizando mesas de trabajo con el área de familia para estructurar las actividades a realizar de la estrategia que se requiere desarrollar  los elementos identitarios de la comunidad Negra,Afrocolombiana,Raizal y Palenqueera.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</si>
  <si>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del 2024,  brindo  apoyo en las ferias de servicios Afros  realizadas en los municipios de Armenia y Montenegro. 
</t>
  </si>
  <si>
    <t xml:space="preserve">Indeportes en el primer trimestre del 2024 comprendido entre enero y marzo, abrio la oferta instirucional de escuelas deportivas en los doce municipios del Departamento , la cual es abierta a todo público.    
Indeporte para el segundo trimestre del 2024, realizo una jornada de identificación  y capacitación de talentos con la comunidad  Negra, Afrocolombiana, Raizal y Palenquera del municipio de La Tebaida con  niños,  niñas y adolescentes en donde hubo 8 participantes. </t>
  </si>
  <si>
    <t xml:space="preserve">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</si>
  <si>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
La  empresa para el Desarrollo Territorial Proyecta en el segundo trimestre 2024 ,informa que  se están adelantando las gestiones pertinentes en cada uno de los municipios, para el análisis territorial frente a la disponibilidad de terreno para construcción de vivienda nueva, así mismo se está brindando la asistencia técnica frente a las dificultades que presentan algunos predios con el saneamiento y titulación.   Lo anterior con el objetivo de lograr en este periodo de Gobierno la construcción de vivienda nueva, la cual se tendrá con un enfoque diferencial y de interseccionalidad.</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</si>
  <si>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La Empresa para el Desarrollo Territorial Proyecta. Para el  segundo trimestre 2024,  informa que el mejoramiento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</si>
  <si>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a la fecha la  convocatoria de concertacion  y  estimulos se encuentran en el proceso de evaluacion de contenido de propuestas por parte del jurado evaluador.  
</t>
  </si>
  <si>
    <t>La Secretaría de Salud, para el segundo trimestre 2024  no reporto  acciones para el cumplimiento de este indicador</t>
  </si>
  <si>
    <t>$14.800.000</t>
  </si>
  <si>
    <t>$7.400.000</t>
  </si>
  <si>
    <t>Para este segundo  trimestre ,la secretaría de interior no desarrolló actividades frente a este indicador</t>
  </si>
  <si>
    <t xml:space="preserve">En la vigencia  2024, la Secretaría del Interior,  realizó asistencia técnica para la inclusión del enfoque NARP, en sus planes municipales de gestión de riesgo de desastres en el   municipio de La Tebaida. </t>
  </si>
  <si>
    <t xml:space="preserve">En los periodos 2021,2022 , 2023 y 2024  Desde la Secretaria de Familia, se han realizado los seguimientos a la Política Pública NARP.       
 La secretaría de Familia en el primer trimestre del 2024,  realizo el seguimiento a la Política Pública NARP.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</si>
  <si>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t>
  </si>
  <si>
    <t xml:space="preserve">ARMONIZACIÓN Plan de Desarrollo Por y Para la Gente  2024 - 2027 </t>
  </si>
  <si>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</si>
  <si>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</si>
  <si>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</si>
  <si>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</si>
  <si>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</si>
  <si>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</si>
  <si>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</si>
  <si>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</si>
  <si>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</si>
  <si>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</si>
  <si>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SOCIAL, INCLUSIVA Y PARTICIPATIVA. En el Quindío todos caben y nadie se quedan atrás</t>
  </si>
  <si>
    <t>DEPORTE Y RECREACIÓN</t>
  </si>
  <si>
    <t>4301</t>
  </si>
  <si>
    <t>Fomento a la recreación, la actividad física y el deporte</t>
  </si>
  <si>
    <t>4301007</t>
  </si>
  <si>
    <t>Servicio de Escuelas Deportivas</t>
  </si>
  <si>
    <t>Municipios con Escuelas Deportivas</t>
  </si>
  <si>
    <t>430103704 - 430103703</t>
  </si>
  <si>
    <t>43</t>
  </si>
  <si>
    <t>4301037</t>
  </si>
  <si>
    <t>Servicio de promoción de la actividad física, la recreación y el deporte</t>
  </si>
  <si>
    <t>Municipios implementando programas de recreación, actividad física y deporte social comunitario</t>
  </si>
  <si>
    <t>Mecanismos de articulación implementados para la gestión de oferta social</t>
  </si>
  <si>
    <t>Servicio de gestión de oferta social para la población vulnerable</t>
  </si>
  <si>
    <t>Inclusión social y productiva para la población en situación de vulnerabilidad</t>
  </si>
  <si>
    <t>4103</t>
  </si>
  <si>
    <t>INCLUSIÓN SOCIAL Y RECONCILIACIÓN</t>
  </si>
  <si>
    <t>SOCIAL, INCLUSIVA Y PARTICIPATIVA.
En el Quindío todos caben y nadie se queda atrás</t>
  </si>
  <si>
    <t xml:space="preserve">Educación </t>
  </si>
  <si>
    <t>Calidad, cobertura y fortalecimiento de la educación inicial, prescolar, básica y media</t>
  </si>
  <si>
    <t>2201017
2201028
2201029</t>
  </si>
  <si>
    <t>Servicio de fomento para el acceso a la educación inicial, preescolar, básica y media
Servicio de apoyo a la permanencia con   alimentación
escolar
Servicio de apoyo a la permanencia con       transporte
escolar</t>
  </si>
  <si>
    <t>220101700
220102800
220102900</t>
  </si>
  <si>
    <t>Personas beneficiadas     con estrategias         de
fomento para el acceso a la educación inicial, preescolar, básica y media
Raciones contratadas
Beneficiarios      de transporte escolar</t>
  </si>
  <si>
    <t>Servicio de fortalecimiento a las  capacidades de   los   docentes de educación Inicial, preescolar, básica y media</t>
  </si>
  <si>
    <t>Docentes y agentes educativos de educación inicial, preescolar, básica y media beneficiados con estrategias de mejoramiento de sus capacidades</t>
  </si>
  <si>
    <t xml:space="preserve">Cultura </t>
  </si>
  <si>
    <t xml:space="preserve">Promoción y Acceso efectivo a procesos culturales y artisticos </t>
  </si>
  <si>
    <t xml:space="preserve">Documentos  de lineamientos técnicos </t>
  </si>
  <si>
    <t xml:space="preserve">Documentos técnicos realizados </t>
  </si>
  <si>
    <t xml:space="preserve">Servicio de apoyo financiero al sector artistico y cultura </t>
  </si>
  <si>
    <t xml:space="preserve">Estimulos otorgados </t>
  </si>
  <si>
    <t xml:space="preserve">Servicios de educación informal en areaas artisticas y culturales </t>
  </si>
  <si>
    <t xml:space="preserve">Personas capacitadas </t>
  </si>
  <si>
    <t xml:space="preserve">Salud y Protección social </t>
  </si>
  <si>
    <t xml:space="preserve">Salud Publica </t>
  </si>
  <si>
    <t xml:space="preserve">Servicios de promoción de la salud y prevención de riesgo asociados a condiciones no trasmisibles </t>
  </si>
  <si>
    <t xml:space="preserve">Campañas de promoción de la salud y prevención de riesgo asoscasociados a condiciones no trasmisibles  implementadas </t>
  </si>
  <si>
    <t xml:space="preserve">Agricultura y desarrollo rural </t>
  </si>
  <si>
    <t xml:space="preserve">Servicio de apoyo  a la implementaciónm de mecanismos y herramientas para el conocimiento, redución y manejo de riesgo agropecuarios. </t>
  </si>
  <si>
    <t xml:space="preserve">Personas beneficiadas     
</t>
  </si>
  <si>
    <t xml:space="preserve">Ordenamiento ambiental y territorial </t>
  </si>
  <si>
    <t xml:space="preserve"> </t>
  </si>
  <si>
    <t xml:space="preserve">Ambiente y desarrollo sostenible </t>
  </si>
  <si>
    <t>3205009 -  3205010</t>
  </si>
  <si>
    <t xml:space="preserve">Barreras rompevientos recuperadas  ,  Obras para la estabilización de taludes 
</t>
  </si>
  <si>
    <t>320590900 -  320501000</t>
  </si>
  <si>
    <t xml:space="preserve">Barreras rompevientos  , Obras para la estabilización de taludes realizacadas </t>
  </si>
  <si>
    <t xml:space="preserve"> Productividada y competitividad quindío ,amigo de las empresas y el empleo. Quindío Verde, Territorio de agua, agricultura y medio ambiente. </t>
  </si>
  <si>
    <t xml:space="preserve">Servicios financieros y gestión del riesgo para las actividades agropecuarias y rurales </t>
  </si>
  <si>
    <t xml:space="preserve">TERRITORIO AMBIENTE Y DESARROLLO  SOSTENIBLE </t>
  </si>
  <si>
    <t xml:space="preserve">AMBIENTE Y DESARROLLO SOSTENIBLE </t>
  </si>
  <si>
    <t xml:space="preserve">CONSERVACIÓN DE LA BIODEIVERSIDAD Y SUS SERVICIOS ECOSISTEMICO  TU Y YO TERRITORIO BIODEIVERSOS </t>
  </si>
  <si>
    <t xml:space="preserve">SERVICO DE EDUCACIÓN INFORMAL EN EL MARCO DE LA CONSERVACIÓN Y LOS SERVICJOS ECOSISTEMICOS </t>
  </si>
  <si>
    <t xml:space="preserve">TALLERES REALIZADOIS </t>
  </si>
  <si>
    <t xml:space="preserve">Trabajo </t>
  </si>
  <si>
    <t>Generación y formalización del empleo</t>
  </si>
  <si>
    <t>Servicios de apoyo financiero para la creación de empresas</t>
  </si>
  <si>
    <t>Planes de negocio financiado</t>
  </si>
  <si>
    <t>Productividad, Competitividad y Medio Ambiente. “Quindío amigo de las empresas y el empleo. Quindío verde, territorio de agua, agricultura y medio ambiente”</t>
  </si>
  <si>
    <t xml:space="preserve"> Productividad, Competitividad y Medio Ambiente. “Quindío amigo de las empresas y el empleo. Quindío verde, territorio de agua, agricultura y medio ambiente”</t>
  </si>
  <si>
    <t>Servicio de asesoría técnica para el emprendimiento</t>
  </si>
  <si>
    <t>Servicio de orientación laboral</t>
  </si>
  <si>
    <t>Personas orientadas laboralmente</t>
  </si>
  <si>
    <t xml:space="preserve">Gobierno territorial </t>
  </si>
  <si>
    <t xml:space="preserve">Fortalecimiento del buen gobierno para el  respeto y garantia de los derechos humanos </t>
  </si>
  <si>
    <t xml:space="preserve">Servicio de apoyo pa ala implementación de maedidas en derechos humanos y derecho internacional humanitario. </t>
  </si>
  <si>
    <t xml:space="preserve">Numero de medidas </t>
  </si>
  <si>
    <t xml:space="preserve">Gonbernabilidad fortalecimiento institucional y seguridad </t>
  </si>
  <si>
    <t xml:space="preserve">Gestiónm de riesgo de desatres  y emergencias </t>
  </si>
  <si>
    <t xml:space="preserve">Servicios  de educación informal </t>
  </si>
  <si>
    <t xml:space="preserve">Personas Capacitadas </t>
  </si>
  <si>
    <t xml:space="preserve">Instancias territoriales asistidas </t>
  </si>
  <si>
    <t>Gobernabilidad ,fortalecimiento institucional y seguridad " Quindío territorio seguro y confiable".</t>
  </si>
  <si>
    <t xml:space="preserve">Servico de promoción a la participación cudadana </t>
  </si>
  <si>
    <t xml:space="preserve">Estrategia de acompañamiento sobre capacidades demograticas y organizativas implementadas. </t>
  </si>
  <si>
    <t xml:space="preserve">Justicia y derecho </t>
  </si>
  <si>
    <t xml:space="preserve">Promoción de los metodos de resolución de conflictos </t>
  </si>
  <si>
    <t xml:space="preserve">Servicios de asistencia técnica para la implementación de lo smetodos de resolución de conflictos </t>
  </si>
  <si>
    <t xml:space="preserve">Insticiones publicas y privadas asisitidas técnicamente en metodos de resolución de conflictos </t>
  </si>
  <si>
    <t xml:space="preserve">Fortalecimiento de la convivencia y la seguridad ciudadana </t>
  </si>
  <si>
    <t>Servicio de apoyo financiero para proyectos de convivencia y serudiad ciudadana</t>
  </si>
  <si>
    <t xml:space="preserve">Proyectos de convivencia y seguridad ciudana apoyoados financieramente </t>
  </si>
  <si>
    <t>CONVERGENCIA TERRITORIAL “Quindío interconectado territorialmente, donde el progreso y las oportunidades llegan a todos los rincones”</t>
  </si>
  <si>
    <t>40</t>
  </si>
  <si>
    <t>VIVIENDA, CIUDAD Y TERRITORIO</t>
  </si>
  <si>
    <t>4001</t>
  </si>
  <si>
    <t>Acceso a soluciones de vivienda</t>
  </si>
  <si>
    <t>4001039</t>
  </si>
  <si>
    <t>Vivienda de Interés Prioritario construidas</t>
  </si>
  <si>
    <t>400103900</t>
  </si>
  <si>
    <t>4001041</t>
  </si>
  <si>
    <t>Vivienda de Interés Prioritario mejoradas</t>
  </si>
  <si>
    <t>400104100</t>
  </si>
  <si>
    <t xml:space="preserve">Aseguramiento  - calidad y prestación de servicio 
</t>
  </si>
  <si>
    <t xml:space="preserve">
1906
</t>
  </si>
  <si>
    <t xml:space="preserve">Servicio de atención en salud a la población </t>
  </si>
  <si>
    <t xml:space="preserve">Personas afiliadas en servicios de salud </t>
  </si>
  <si>
    <t>SEGUIMIENTO III TRIMESTRE  2024</t>
  </si>
  <si>
    <t xml:space="preserve">La Empresa para el Desarrollo Territorial Proyecta, para el tercer trimestre, informa que  Analizando el déficit habitacional, las precarias condiciones de habitabilidad de los Quindianos, y la falta de presupuesto de inversión de los Municipios; el Gobernador y la Gerencia realizaron acercamientos con el Ministerio de Vivienda, frente a la convocatoria No 003 de 2024 de CAMBIO MI CASA, en esquema asociativo; con el fin de obtener subsidios de mejoramiento de vivienda urbanos y rurales por 18 y 12 SMMLV. donde logramos postular 700 mejoramientos para 9 municipios del departamento, con un cierre financiero 70% Nacion, 30% Departamento, agrupándonos y postulando el Departamento. 
</t>
  </si>
  <si>
    <t>La Secretaría del Interior  durante este tercer  trimestre,  realizó el marco normativo del  plan concertado de promoción y protección de derechos humanos</t>
  </si>
  <si>
    <t xml:space="preserve">Para el tercer  trimestre La secretaria de interior, grantizó la participación de la población en el consejo departamental de paz y consejo departamental de participación ciudadana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</si>
  <si>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a la fecha la  convocatoria de concertacion  y  estimulos se encuentran en el proceso de evaluacion de contenido de propuestas por parte del jurado evaluador.  
La Secretaría de Cultura en el tercer trimestre ,  informa que ya se publicó la lista de ganadores de la convocatoria de concertación en la resolución número 4610 del 18 de Julio de 2024  Y  en la convocatoria de estímulos con la resolución número 5503 del 29 de Agosto 2024 en la que se desarrollaran becas que impactaran a la población NARP y tambien en el que la gestora cultura Josefina de la Vega gana la beca de circulacion poblacion NARP  actualmente se encuentran en proceso de  ejecución 
</t>
  </si>
  <si>
    <t xml:space="preserve">La Secretaría de Cultura esta realizando mesas de trabajo con el área de familia para estructurar las actividades a realizar  para elaborar  un diagnostico de   los elementos identitarios de la comunidad Negra,Afrocolombiana,Raizal y Palenqueera.  </t>
  </si>
  <si>
    <t>La Secretaría de Cultura esta realizando mesas de trabajo con el área de familia  para estructurar las actividades  para formular Estrategia orientada a la  recuperación, conservación y promoción de las prácticas culturales de la población NARP</t>
  </si>
  <si>
    <t xml:space="preserve">En el periodo repoertado no se  ha formulado el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del departamento del Quindío .  Así mismo retomo el programa de promoción de lectura, escritura y oralidad en las Bibliotecas de la Red departamental, el cual incluye  lugares convencionales y no convencionales a la  fecha de corte se han caractetrizado  93 personas de la poblacion NARP.         
Es de aclarar que   el presupuesto reportado corresponde a las acciones adelantadas por la Secretaria del Cultura,   en su oferta de formación en areas artisticas para la comunidad en genera.    
</t>
  </si>
  <si>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</si>
  <si>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La secretaría de Educación a la fecha no han  realizado capcitaciones   a la Comunidad educativa de las instituciones educativas de los 11 municipios no certificados del Departamento del Quindío, en inclusión educativa con enfoque diferencial y de interseccionalidad. </t>
  </si>
  <si>
    <r>
      <rPr>
        <sz val="11"/>
        <color rgb="FFFF0000"/>
        <rFont val="Arial"/>
        <family val="2"/>
      </rPr>
      <t>L</t>
    </r>
    <r>
      <rPr>
        <sz val="11"/>
        <rFont val="Arial"/>
        <family val="2"/>
      </rPr>
      <t xml:space="preserve">a Secretaría de Educación  a la fecha no  han elaborado una estrategia e etnoeducación en el contexto educativo formulada e implementada.
</t>
    </r>
  </si>
  <si>
    <t xml:space="preserve"> Indeportes  a la fecha   no ha realizado acciones de apoyo a encuentro deportivos de la población NARP.  
</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</si>
  <si>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t>
  </si>
  <si>
    <t>La Secretaría de Turismo Industri y Comercio  programará eventos y/o actividades de socialización para dar a conocer la ruta de emprendimiento del CINNE (Centro de Innovación y Emprendimiento Empresarial), Los cuales apuntarán a Grupos poblacionales vulnerables.  Sin embargo la secretaría de turismo   informa que este indicador no es competencia de su  dependencia</t>
  </si>
  <si>
    <t xml:space="preserve">La  Secretaría de  Agricultura  a la fecha no   ha diseñado  la estrategia de apropiación del patrimonio ambiental que incluya a la población NARP del Departamento del Quindío diseñada e implementadaInformación en relacion con el indicador.  Sin embargo  informa que a 1068 personas capacitadas en estrategias y temas ambientales. </t>
  </si>
  <si>
    <r>
      <rPr>
        <sz val="12"/>
        <rFont val="Calibri"/>
        <family val="2"/>
        <scheme val="minor"/>
      </rPr>
      <t>La secretaría de interior a la fecha no ha  desarrollado  actividades en  redes de prevención del riesgo y promocion de habitos conformadas en cada municipio del Quindio. Sin embargo e</t>
    </r>
    <r>
      <rPr>
        <sz val="12"/>
        <color theme="1"/>
        <rFont val="Calibri"/>
        <family val="2"/>
        <scheme val="minor"/>
      </rPr>
      <t xml:space="preserve">laboró contenido sobre el  ABC en gestión del riesgo para la capacitación de la población y conformación de redes. </t>
    </r>
  </si>
  <si>
    <t xml:space="preserve">La Secretaría del  Interior  a la fecha no ha desarrolló actividades de  asistencia técnica a los municipios del departamento para la inclusión del enfoque NARP en los planes municipales de gestión de riesgo de desastre; sin embargo se   realizó asistencia técnica para la inclusión del enfoque NARP, en el   municipio de La Tebaida. 
</t>
  </si>
  <si>
    <r>
      <rPr>
        <sz val="12"/>
        <rFont val="Calibri"/>
        <family val="2"/>
        <scheme val="minor"/>
      </rPr>
      <t xml:space="preserve">La  secretaría de interior a la fecha  no ha promovido la inclusión  del enfoque étnico NARP en los planes integrales de seguridad y convivencia ciudadana promovida .   sin embargo </t>
    </r>
    <r>
      <rPr>
        <sz val="12"/>
        <color theme="1"/>
        <rFont val="Calibri"/>
        <family val="2"/>
        <scheme val="minor"/>
      </rPr>
      <t xml:space="preserve">  desde su dirección de desarrollo territorial, seguridad, convivencia y participación ciudadana elaboró el PISCC, donde la población tuvo representación en las mesas de trabajo. </t>
    </r>
  </si>
  <si>
    <t>La secretaría de interior a la fecha  no  ha elaborado  un Programa de formación sobre resolución pacífica de conflictos, dirigido a población NARP elaborado e implementado</t>
  </si>
  <si>
    <r>
      <rPr>
        <sz val="12"/>
        <rFont val="Calibri"/>
        <family val="2"/>
        <scheme val="minor"/>
      </rPr>
      <t>La secretaría de interior  a la fecha garantizo</t>
    </r>
    <r>
      <rPr>
        <sz val="12"/>
        <color theme="1"/>
        <rFont val="Calibri"/>
        <family val="2"/>
        <scheme val="minor"/>
      </rPr>
      <t xml:space="preserve"> la participación de la población en el consejo departamental de paz y consejo departamental de participación ciudadana, adicionalmente, se brindó asesoría tecnica a La Tebaida para la convocatoria de población NARP en el consejo territorial de paz.</t>
    </r>
  </si>
  <si>
    <t>Para   el periodo reportado la secretaría del interior,  no ha  promovido la inclusión  del enfoque étnico NARP en los planes integrales de seguridad y convivencia ciudadana promovida</t>
  </si>
  <si>
    <t xml:space="preserve">Para la vigencia 2023 y 2024  , la Secretaía de Cultura y  secretaria de Familia como Corresponsable de la politica NARP, adelantan acciones para la elaboración de la estrategia orientada a la recuperación, conservación y promoción de las practicas culturalres de la población NARP.         
 </t>
  </si>
  <si>
    <t xml:space="preserve">1 
</t>
  </si>
  <si>
    <t xml:space="preserve"> La  Secretaría de  Agricultura  a la fecha  no reporto  Acciones para el fomento productivo orientado a la conservación, protección y sostenibilidad del PCC incluyendo el enfoque NARP.</t>
  </si>
  <si>
    <t xml:space="preserve">La Secretaría de Cultura esta realizando mesas de trabajo con el área de familia para estructurar las actividades a realizar de la estrategia que se requiere desarrollar los elementos identitarios de la comunidad NARP.          
La Secretaría de  Cultura en el periodo reportado;   ha  realizando mesas de trabajo con la consultiva y población Negra,Afrocolombiana,Raizal y Palenquera,  donde se busca estructurar un proyecto para la promoción y difusión de los procesos culturales y tradicionales propias de la comunidad.   
</t>
  </si>
  <si>
    <t xml:space="preserve">En el periodo reportado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La Secretaría de Cultura  en el periodo reportado, dío    inicio a los procesos de formación artísticas en áreas como música  y artes plásticas en las casas de las cultura de los municipios de Calarcá, La Tebaida, Quimbaya, Filandia y Salento.  Así mismo retomo el programa de promoción de lectura, escritura y oralidad en las Bibliotecas de la Red departamental el cual incluye  lugares convencionales y no convencionales al fecha de corte se han caracterizado 86  personas como poblacion Negra,Afrocolombiana,Raizal y Palenquera.   
La secretaría de Cultura para el tercer trimestre 2024,  continuan con los  procesos de formación artísticas en áreas como música  y artes plásticas en las casas de las cultura de los municipios del Quindio impactando a 186 personas de la comunidad NARP .  Así mismo se continuan con el  programa de promoción de lectura, escritura y oralidad en las Bibliotecas de la Red departamental el cual incluye  lugares convencionales y no convencionales al fecha de corte se han caracterizado 221 personas como poblacion NARP.  Aunque aun no se cuenta con el Proyecto de formación y divulgación de diversas manifestaciones del arte y la cultura de la población NARP  diseñado. </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</si>
  <si>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 se evidencia una variacion en el presupuesto programado ya que se realizó una adición  a la meta 2201028. </t>
    </r>
  </si>
  <si>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 se evidencia una variacion en el presupuesto programado ya que Se realizó una adición  a la meta 2201028.            * En el periodo reportado la  secretaría de Educación  informa que las 54 instituciones educativas adscritas a la secretaria de educación departamental, cuenta con las siguientes estrategias PAE, TRANSPORTE, MODELOS FLEXIBLES, ALFABETIZACION, que son acciones para el fortalecimiento y permanencia de la población caracterizada durante la vigencia escolar. 
</t>
    </r>
  </si>
  <si>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*Para el periodo reportado la secretaría de Educación, esta brindando Asistencias técnicas  para la adopción de los actos administrativos  institucionales en las 54 instituciones.  educativas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</si>
  <si>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La Secretaría de Salud, para el segundo trimestre 2024  no reporto  acciones para el cumplimiento de este indicador.      
*La secretaría de Salud, en el periodo reportado   elaboró un borrador de una estrategia institucional con enfoque étnico NARP, que permita fomentar los estilos de vida y prácticas saludables a partir del reconocimiento de valores culturales de la población NARP, la cual se deberá ser adoptada antes de finalizar la presente vigencia en un trabajo artículado entre las secretarías de salud y familia.
</t>
  </si>
  <si>
    <t xml:space="preserve">La Secretaría de Salud, para el segundo trimestre 2024  no reporto  acciones para el cumplimiento de este indicador.  Para el tercer trimestre la Secretaría de Salud no reporto acciones   en cumplimiento del indicador.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</si>
  <si>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y tercer trimeste  del 2024,  brindo  apoyo en las ferias de servicios Afros  realizadas en los municipios de Armenia y Montenegro. 
</t>
  </si>
  <si>
    <t xml:space="preserve"> Indeportes en el primer semestre del 2024  no ha realizado acciones de apoyo a encuentro deportivos de la población NARP.  
Indeportes para el segundro trimestre  y tercer trimestre del 2024, hasta el mes de septiembre  no han programado actividades  para la meta de apoyo a encuentro deportivos de la población Negra,Afrocolombiana, Raizal y Palenquera </t>
  </si>
  <si>
    <t xml:space="preserve">Indeportes en el primer trimestre del 2024 comprendido entre enero y marzo, abrio la oferta instirucional de escuelas deportivas en los doce municipios del Departamento , la cual es abierta a todo público.    
Indeporte para el segundo trimestre  y tercer triemestre del 2024, realizo una jornada de identificación  y capacitación de talentos con la comunidad  Negra, Afrocolombiana, Raizal y Palenquera del municipio de La Tebaida con  niños,  niñas y adolescentes en donde hubo 8 participantes.     </t>
  </si>
  <si>
    <t xml:space="preserve">No se presentan avances en  cumplimiento del indicado, sin embargo  La Secretaría de Turismo Industria y Comercio,  para el segundo trimestre del  2024 ;  reporta que  Desde el Centro de Innovación y Emprendimiento Empresarial  (CINNE),  realiza  sesoría técnica especializada para el fortalecimiento y formalización de unidades productivas de la Economía Popular y Comunitaria fortalecidas, Financiación  (Capital Semilla a través de recursos del Fondo departamental de emprendimiento y de otras fuentes de financiamiento).   </t>
  </si>
  <si>
    <t>La Secretaría de Agricultura, a la fecha   realizo  Suscripciónes   convenio con el Banco Agrario para tasa compensada de  pequeños productores rurale  y población en general , sin embargo se realizara articulación con la secretaría de familia  para socializar a la población NARP los requisitos   para  acceder al credito.</t>
  </si>
  <si>
    <t xml:space="preserve">La Secretaría de Agricultura, en el tercer  trimestre del 2024,  realizo  Suscripción convenio con el Banco Agrario para tasa compensada para pequeños productores rurales. </t>
  </si>
  <si>
    <t xml:space="preserve">No se presentan avances en  cumplimiento del indicado, sin embargo  La Secretaría de Turismo Industria y Comercio,  para el segundo trimestre del  2024 ;  reporta que  Desde el Centro de Innovación y Emprendimiento Empresarial  (CINNE),  realiza  sesoría técnica especializada para el fortalecimiento y formalización de unidades productivas de la Economía Popular y Comunitaria fortalecidas, Financiación  (Capital Semilla a través de recursos del Fondo departamental de emprendimiento y de otras fuentes de financiamiento).   
 *  Para el  tercer trimestre la Secretaría de Turismo , en estos momentos se encuentra desarrollando gestiones para derle alcance a este indicador. </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</si>
  <si>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 Para el tercer trimestre del 2024, la Secretaríad e Turismo están fortaleciendo un emprendimiento, dentro de la ruta metodológica del CINNE (CENTRO DE INNOVACIÒN EMPRESARIAL) donde se iniciarán las etapas de asistencia técnica en habilidades blandas y planificación estratégica; con el fin de ir escalando las fortalezas que deben adquirir dichos emprendimientos.  
-	Un emprendimiento de venta de juguetes para gatos </t>
  </si>
  <si>
    <t xml:space="preserve">La Secretaría de Turismo Industri y Comercio  programará eventos y/o actividades de socialización para dar a conocer la ruta de emprendimiento del CINNE (Centro de Innovación y Emprendimiento Empresarial), Los cuales apuntarán a Grupos poblacionales vulnerables.  Sin embargo la secretaría de turismo   informa que este indicador no es competencia de su  dependencia. para el tercer trimestre informan que de acuerdo a las metas deben  cumplir con 10 financiamientos.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</si>
  <si>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
La  empresa para el Desarrollo Territorial Proyecta en el segundo trimestre 2024 ,informa que  se están adelantando las gestiones pertinentes en cada uno de los municipios, para el análisis territorial frente a la disponibilidad de terreno para construcción de vivienda nueva, así mismo se está brindando la asistencia técnica frente a las dificultades que presentan algunos predios con el saneamiento y titulación.   Lo anterior con el objetivo de lograr en este periodo de Gobierno la construcción de vivienda nueva, la cual se tendrá con un enfoque diferencial y de interseccionalidad.  
 *  Para  el tercer trimestre del 2024, Con el fin de disminuir el déficit de vivienda en el Departamento, la empresa Proyecta  con su equipo interdisciplinario, espera formular proyectos de vivienda bifamiliar (2) VIP, (Hasta 90 SMMLV).  En lotes urbanizables (más de 5 viviendas continuas), y no nucleados (lotes independientes de urbanismos ya existentes). Una vez se consoliden los inventarios de los bienes inmuebles de los Municipio, y se realicen los trámites administrativos, técnicos y operativos para llevar a cabo los proyectos, tales como: la consolidación de las bases de datos oficiales de vivienda, con sus respectivos cruces, la presentación de Acuerdos municipales, la estructuración financiera de los proyectos, los respectivos cierres financieros y la asignación de subsidios en dinero y en especie.   A la fecha se lograron identificar varios lotes en los municipios aptos para el desarrollo de vivienda VIP, y de ahí parte nuestro indicador base (200).</t>
  </si>
  <si>
    <t xml:space="preserve"> 
La  Secretaría del Interior, para  el tercer trimestre de 2024  no  realizó ninguna actividad en este periodo en cumplimiento del indicador. 
</t>
  </si>
  <si>
    <t xml:space="preserve"> 
La  Secretaría del Interior, para  el tercer trimestre de 2024  no  realizó ninguna actividad en este periodo en cumploimiento del indicador. 
</t>
  </si>
  <si>
    <t>Para este trimestre la secretaría de interior no desarrolló actividades frente a este indicador</t>
  </si>
  <si>
    <t xml:space="preserve">La Secretaría del Interior para el  tercer  trimestre 2024   informa que; debido a que la realización de este plan es autonomía de cada municipio, se está realizando la solicitud a cada una de las alcaldias información sobre el proceso de  Inlcusion del enfoque étnico NARP en los planes integrales de seguridad y convivencia ciudadana promovida.  </t>
  </si>
  <si>
    <t xml:space="preserve">Para este trimestre la secretaría de interior no desarrolló actividades frente a este indicador.   Durante el segundo trimestre,  La secretaría de interior no desarrolló actividades frente a este indicador.    para el tercer trimestre la secretaría del Interior no ha  elaborado un  Programa de formación sobre Resolución pacífica de conflictos, dirigido a población NARP elaborado e implementado. 
 La secretaría de interior para el tercer trimestre  no desarrolló actividades frente a est eindicado </t>
  </si>
  <si>
    <t>La secretaría de interior  para este tercer trimestre, no desarrolló actividades frente a  acciones de promoción de nuevas organizaciones con enfoque de derechos y étnico NARP en los Municipios del Departamento ejecutadas</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</si>
  <si>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Para el tercer trimestre la Secretaría de Familia, a tgraves de la estrategia   " Fortaleciendo Comunidades ";  Se  realizo feria de servico en el municipio de Armenia  con el objetivo de visibilizar la participación de la población NARP en la cual participaróm  lideres  de los municipios de Circasia, Calarcá, Armenia, 
 </t>
  </si>
  <si>
    <t xml:space="preserve">En el segundo trimestre la Secretaría de Agricultura no reporto  Acciones para el fomento productivo orientado a la conservación, protección y sostenibilidad del PCC incluyendo el enfoque NARP.         En el tercer trimestre la Secretaría de Agricultura no adelanto acciones en relación al indicador. </t>
  </si>
  <si>
    <t xml:space="preserve">
La Secretaría de Agricultura en el  tercer  trimestre  2024, reporta que  a  467 personas capacitadas en estrategias y temas ambientales. sin embargo no se ha diseñado la estrategia de apropiación del patrimonio ambiental que incluya a la población NARP del Departamento del Quindío diseñada e implementada
</t>
  </si>
  <si>
    <r>
      <t xml:space="preserve">La secretaría de Educación a la fecha no han  realizado capacitaciones   a la Comunidad educativa de las instituciones educativas de los 11 municipios no certificados del Departamento del Quindío, en inclusión educativa con enfoque diferencial y de interseccionalidad. 
</t>
    </r>
    <r>
      <rPr>
        <sz val="12"/>
        <color rgb="FFFF0000"/>
        <rFont val="Arial"/>
        <family val="2"/>
      </rPr>
      <t>*   La Secretaría de Educación  en el periodo reportado informa  que  en las 54 instituciones educativas, se realizan capacitaciones atreves de los docentes de apoyo de cada institución educativa, en pautas de crianza, normatividad para la atención a la población con discapacidad y talento de apoyo académico especial.</t>
    </r>
    <r>
      <rPr>
        <sz val="12"/>
        <color theme="1"/>
        <rFont val="Arial"/>
        <family val="2"/>
      </rPr>
      <t xml:space="preserve">
</t>
    </r>
  </si>
  <si>
    <r>
      <rPr>
        <sz val="11"/>
        <color rgb="FFFF0000"/>
        <rFont val="Arial"/>
        <family val="2"/>
      </rPr>
      <t>L</t>
    </r>
    <r>
      <rPr>
        <sz val="11"/>
        <rFont val="Arial"/>
        <family val="2"/>
      </rPr>
      <t xml:space="preserve">a Secretaría de Educación  a la fecha no  han elaborado una estrategia e etnoeducación en el contexto educativo formulada e implementada.    *Para el periodo reportado la Secretaría de Educación  informa que han realizado:  1. asistencia técnica en el tema de enseñanza obligatorias catedra de estudios afrocolombianos, 
2. Asignación de talento humano para liderar la implementación de la catedra de la afrocolombianidad, 
3. Elaboración de documentos para prestación de los lineamientos de catedra de estudio de la afrocolombianidad, 
4. Ejecución de talleres con estudiantes del nivel media (técnica – Académica) , 26 asistencias a las IE.  2 contratistas asignados para para el liderazgo,  2 talleres implementados en las Instituciones educativas, Gabriela mistral y francisco miranda. sin embargo no se cuenta con la estrategia  e etnoeducación en el  contexto educativo formulada e implementada.   
</t>
    </r>
  </si>
  <si>
    <t>9h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</si>
</sst>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 numFmtId="170" formatCode="_-[$$-240A]\ * #,##0.00_-;\-[$$-240A]\ * #,##0.00_-;_-[$$-240A]\ * &quot;-&quot;??_-;_-@_-"/>
    <numFmt numFmtId="171" formatCode="_-&quot;$&quot;\ * #,##0_-;\-&quot;$&quot;\ * #,##0_-;_-&quot;$&quot;\ * &quot;-&quot;??_-;_-@_-"/>
    <numFmt numFmtId="172" formatCode="&quot;$&quot;\ #,##0_);[Red]\(&quot;$&quot;\ #,##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b/>
      <sz val="16"/>
      <color indexed="81"/>
      <name val="Tahoma"/>
      <family val="2"/>
    </font>
    <font>
      <sz val="16"/>
      <color indexed="81"/>
      <name val="Tahoma"/>
      <family val="2"/>
    </font>
    <font>
      <sz val="11"/>
      <color theme="1"/>
      <name val="Arial"/>
      <family val="2"/>
    </font>
    <font>
      <sz val="11"/>
      <name val="Arial"/>
      <family val="2"/>
    </font>
    <font>
      <sz val="12"/>
      <color theme="1"/>
      <name val="Arial"/>
      <family val="2"/>
    </font>
    <font>
      <b/>
      <sz val="22"/>
      <name val="Arial"/>
      <family val="2"/>
    </font>
    <font>
      <b/>
      <sz val="16"/>
      <color theme="0"/>
      <name val="Arial"/>
      <family val="2"/>
    </font>
    <font>
      <sz val="11"/>
      <color rgb="FF000000"/>
      <name val="Calibri"/>
      <family val="2"/>
    </font>
    <font>
      <sz val="10"/>
      <color rgb="FF000000"/>
      <name val="Arial"/>
      <family val="2"/>
    </font>
    <font>
      <b/>
      <sz val="10"/>
      <color rgb="FF000000"/>
      <name val="Arial"/>
      <family val="2"/>
    </font>
    <font>
      <sz val="12"/>
      <color rgb="FF000000"/>
      <name val="Arial"/>
      <family val="2"/>
    </font>
    <font>
      <sz val="12"/>
      <color rgb="FF222222"/>
      <name val="Arial"/>
      <family val="2"/>
    </font>
    <font>
      <sz val="11"/>
      <color rgb="FFFF0000"/>
      <name val="Arial"/>
      <family val="2"/>
    </font>
    <font>
      <sz val="12"/>
      <color theme="1"/>
      <name val="Arial"/>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59999389629810485"/>
        <bgColor indexed="64"/>
      </patternFill>
    </fill>
    <fill>
      <patternFill patternType="solid">
        <fgColor theme="0"/>
        <bgColor theme="0"/>
      </patternFill>
    </fill>
    <fill>
      <patternFill patternType="solid">
        <fgColor theme="7" tint="0.39997558519241921"/>
        <bgColor indexed="64"/>
      </patternFill>
    </fill>
    <fill>
      <patternFill patternType="solid">
        <fgColor rgb="FF00206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2" fillId="0" borderId="0" applyBorder="0"/>
    <xf numFmtId="43" fontId="1" fillId="0" borderId="0" applyFont="0" applyFill="0" applyBorder="0" applyAlignment="0" applyProtection="0"/>
    <xf numFmtId="43"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cellStyleXfs>
  <cellXfs count="344">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7"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69" fontId="5" fillId="0" borderId="1" xfId="0" applyNumberFormat="1" applyFont="1" applyBorder="1" applyAlignment="1">
      <alignment horizontal="center" vertical="center" wrapText="1"/>
    </xf>
    <xf numFmtId="168"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69"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0"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7" fontId="3" fillId="0" borderId="0" xfId="1" applyNumberFormat="1" applyFont="1"/>
    <xf numFmtId="167"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0"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0" fontId="0" fillId="0" borderId="1" xfId="2" applyNumberFormat="1" applyFont="1" applyFill="1" applyBorder="1" applyAlignment="1">
      <alignment vertical="center"/>
    </xf>
    <xf numFmtId="170" fontId="20" fillId="0" borderId="1" xfId="0" applyNumberFormat="1" applyFont="1" applyBorder="1" applyAlignment="1">
      <alignment horizontal="center" vertical="center" wrapText="1"/>
    </xf>
    <xf numFmtId="171" fontId="3" fillId="0" borderId="1" xfId="8" applyNumberFormat="1" applyFont="1" applyBorder="1" applyAlignment="1">
      <alignment vertical="center"/>
    </xf>
    <xf numFmtId="171"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4" fillId="14" borderId="13" xfId="0" applyFont="1" applyFill="1" applyBorder="1" applyAlignment="1">
      <alignment horizontal="center"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0"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0"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0"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7"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3"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0" fontId="4" fillId="17" borderId="13" xfId="0" applyFont="1" applyFill="1" applyBorder="1" applyAlignment="1">
      <alignment horizontal="center" vertical="center" wrapText="1"/>
    </xf>
    <xf numFmtId="0" fontId="4" fillId="17" borderId="13" xfId="0" applyFont="1" applyFill="1" applyBorder="1" applyAlignment="1">
      <alignment horizontal="justify" vertical="center"/>
    </xf>
    <xf numFmtId="42" fontId="3" fillId="2" borderId="1" xfId="9" applyFont="1" applyFill="1" applyBorder="1"/>
    <xf numFmtId="3" fontId="5"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1" fontId="5" fillId="2" borderId="1" xfId="0" applyNumberFormat="1" applyFont="1" applyFill="1" applyBorder="1" applyAlignment="1">
      <alignment horizontal="left" vertical="center" wrapText="1"/>
    </xf>
    <xf numFmtId="44" fontId="5" fillId="2" borderId="1" xfId="8" applyFont="1" applyFill="1" applyBorder="1" applyAlignment="1">
      <alignment horizontal="center" vertical="center" wrapText="1"/>
    </xf>
    <xf numFmtId="0" fontId="27" fillId="0" borderId="1" xfId="0" applyFont="1" applyBorder="1" applyAlignment="1">
      <alignment horizontal="center" vertical="center" wrapText="1"/>
    </xf>
    <xf numFmtId="42" fontId="0" fillId="0" borderId="1" xfId="0" applyNumberFormat="1" applyBorder="1" applyAlignment="1">
      <alignment vertical="center"/>
    </xf>
    <xf numFmtId="0" fontId="27" fillId="0" borderId="1" xfId="0" applyFont="1" applyBorder="1" applyAlignment="1">
      <alignment horizontal="left" vertical="center" wrapText="1"/>
    </xf>
    <xf numFmtId="0" fontId="20" fillId="0" borderId="1" xfId="0" applyFont="1" applyBorder="1" applyAlignment="1">
      <alignment vertical="center" wrapText="1"/>
    </xf>
    <xf numFmtId="9" fontId="5" fillId="18" borderId="1" xfId="3"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0" xfId="0" applyFont="1" applyAlignment="1">
      <alignment horizontal="center"/>
    </xf>
    <xf numFmtId="0" fontId="4" fillId="19" borderId="13" xfId="0" applyFont="1" applyFill="1" applyBorder="1" applyAlignment="1">
      <alignment horizontal="center" vertical="center" wrapText="1"/>
    </xf>
    <xf numFmtId="0" fontId="4" fillId="19" borderId="13" xfId="0" applyFont="1" applyFill="1" applyBorder="1" applyAlignment="1">
      <alignment horizontal="justify" vertical="center"/>
    </xf>
    <xf numFmtId="0" fontId="3" fillId="2" borderId="1" xfId="0" applyFont="1" applyFill="1" applyBorder="1" applyAlignment="1">
      <alignment horizontal="left" vertical="center" wrapText="1"/>
    </xf>
    <xf numFmtId="9" fontId="5" fillId="16" borderId="1" xfId="3"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5" fillId="2" borderId="1" xfId="1" applyNumberFormat="1"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44" fontId="3" fillId="0" borderId="1" xfId="8" applyFont="1" applyFill="1" applyBorder="1" applyAlignment="1">
      <alignment horizontal="center" vertical="center" wrapText="1"/>
    </xf>
    <xf numFmtId="168" fontId="28" fillId="2" borderId="1" xfId="2" applyNumberFormat="1" applyFont="1" applyFill="1" applyBorder="1" applyAlignment="1">
      <alignment horizontal="center" vertical="center" wrapText="1"/>
    </xf>
    <xf numFmtId="168" fontId="28" fillId="0" borderId="1" xfId="2" applyNumberFormat="1" applyFont="1" applyBorder="1" applyAlignment="1">
      <alignment vertical="center"/>
    </xf>
    <xf numFmtId="172" fontId="3" fillId="2" borderId="1" xfId="0" applyNumberFormat="1" applyFont="1" applyFill="1" applyBorder="1" applyAlignment="1">
      <alignment vertical="center"/>
    </xf>
    <xf numFmtId="0" fontId="29" fillId="20" borderId="28" xfId="0" applyFont="1" applyFill="1" applyBorder="1" applyAlignment="1">
      <alignment horizontal="center" vertical="center" wrapText="1"/>
    </xf>
    <xf numFmtId="6" fontId="5" fillId="2" borderId="1" xfId="1" applyNumberFormat="1" applyFont="1" applyFill="1" applyBorder="1" applyAlignment="1">
      <alignment horizontal="justify" vertical="center" wrapText="1"/>
    </xf>
    <xf numFmtId="6" fontId="5" fillId="2" borderId="1" xfId="1" applyNumberFormat="1" applyFont="1" applyFill="1" applyBorder="1" applyAlignment="1">
      <alignment horizontal="center" vertical="center" wrapText="1"/>
    </xf>
    <xf numFmtId="169" fontId="5" fillId="12" borderId="1" xfId="3" applyNumberFormat="1" applyFont="1" applyFill="1" applyBorder="1" applyAlignment="1">
      <alignment horizontal="center" vertical="center" wrapText="1"/>
    </xf>
    <xf numFmtId="6" fontId="3" fillId="2" borderId="1" xfId="9" applyNumberFormat="1" applyFont="1" applyFill="1" applyBorder="1" applyAlignment="1">
      <alignment horizontal="center" vertical="center"/>
    </xf>
    <xf numFmtId="6" fontId="0" fillId="0" borderId="1" xfId="0" applyNumberFormat="1" applyBorder="1" applyAlignment="1">
      <alignment vertical="center"/>
    </xf>
    <xf numFmtId="42" fontId="0" fillId="0" borderId="6" xfId="0" applyNumberFormat="1" applyBorder="1" applyAlignment="1">
      <alignment vertical="center"/>
    </xf>
    <xf numFmtId="6" fontId="0" fillId="0" borderId="1" xfId="2" applyNumberFormat="1" applyFont="1" applyBorder="1" applyAlignment="1">
      <alignment vertical="center"/>
    </xf>
    <xf numFmtId="0" fontId="2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27" fillId="2" borderId="1" xfId="0" applyFont="1" applyFill="1" applyBorder="1" applyAlignment="1">
      <alignment horizontal="left" vertical="center" wrapText="1"/>
    </xf>
    <xf numFmtId="0" fontId="0" fillId="2" borderId="26" xfId="0" applyFill="1" applyBorder="1" applyAlignment="1">
      <alignment vertical="center" wrapText="1"/>
    </xf>
    <xf numFmtId="0" fontId="31" fillId="22" borderId="1" xfId="0" applyFont="1" applyFill="1" applyBorder="1" applyAlignment="1">
      <alignment horizontal="center" vertical="center" wrapText="1"/>
    </xf>
    <xf numFmtId="0" fontId="33" fillId="2" borderId="1" xfId="10" applyFont="1" applyFill="1" applyBorder="1" applyAlignment="1">
      <alignment horizontal="justify" vertical="center" wrapText="1"/>
    </xf>
    <xf numFmtId="0" fontId="33" fillId="2" borderId="1" xfId="10" applyFont="1" applyFill="1" applyBorder="1" applyAlignment="1">
      <alignment horizontal="center" vertical="center" wrapText="1"/>
    </xf>
    <xf numFmtId="0" fontId="33" fillId="2" borderId="1" xfId="0" applyFont="1" applyFill="1" applyBorder="1" applyAlignment="1">
      <alignment horizontal="justify" vertical="center"/>
    </xf>
    <xf numFmtId="0" fontId="34" fillId="2" borderId="1"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5" fillId="0" borderId="0" xfId="0" applyFont="1"/>
    <xf numFmtId="0" fontId="34" fillId="2" borderId="1" xfId="10" applyFont="1" applyFill="1" applyBorder="1" applyAlignment="1">
      <alignment horizontal="justify"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5" fillId="0" borderId="0" xfId="0" applyFont="1" applyAlignment="1">
      <alignment horizontal="center" wrapText="1"/>
    </xf>
    <xf numFmtId="0" fontId="33" fillId="0" borderId="1" xfId="0" applyFont="1" applyBorder="1"/>
    <xf numFmtId="0" fontId="36" fillId="0" borderId="1" xfId="0" applyFont="1" applyBorder="1"/>
    <xf numFmtId="0" fontId="27" fillId="0" borderId="5" xfId="0" applyFont="1" applyBorder="1" applyAlignment="1">
      <alignment horizontal="center" vertical="center" wrapText="1"/>
    </xf>
    <xf numFmtId="0" fontId="33" fillId="0" borderId="1" xfId="0" applyFont="1" applyBorder="1" applyAlignment="1">
      <alignment wrapText="1"/>
    </xf>
    <xf numFmtId="4" fontId="0" fillId="0" borderId="0" xfId="0" applyNumberFormat="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8" fillId="2" borderId="1" xfId="0" quotePrefix="1" applyFont="1" applyFill="1" applyBorder="1" applyAlignment="1">
      <alignment horizontal="justify" vertical="center" wrapText="1"/>
    </xf>
    <xf numFmtId="0" fontId="38" fillId="20" borderId="28"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1" fontId="5" fillId="2" borderId="1" xfId="0" applyNumberFormat="1"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27" fillId="0" borderId="1" xfId="0" applyFont="1" applyBorder="1" applyAlignment="1">
      <alignment horizontal="justify" vertical="center" wrapText="1"/>
    </xf>
    <xf numFmtId="0" fontId="20" fillId="2"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4" fillId="4" borderId="13" xfId="0" applyFont="1" applyFill="1" applyBorder="1" applyAlignment="1">
      <alignment horizontal="center" vertical="center" wrapText="1"/>
    </xf>
    <xf numFmtId="0" fontId="4" fillId="4" borderId="13" xfId="0" applyFont="1" applyFill="1" applyBorder="1" applyAlignment="1">
      <alignment horizontal="justify" vertical="center"/>
    </xf>
    <xf numFmtId="0" fontId="27" fillId="3"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44" fontId="3" fillId="2" borderId="1" xfId="8"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4" borderId="7"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9" borderId="1" xfId="0" applyFont="1" applyFill="1" applyBorder="1" applyAlignment="1">
      <alignment horizontal="center" vertical="center"/>
    </xf>
    <xf numFmtId="0" fontId="13" fillId="14" borderId="19"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30" fillId="21" borderId="10" xfId="0" applyFont="1" applyFill="1" applyBorder="1" applyAlignment="1">
      <alignment horizontal="center" vertical="center"/>
    </xf>
    <xf numFmtId="0" fontId="30" fillId="21" borderId="29" xfId="0" applyFont="1" applyFill="1" applyBorder="1" applyAlignment="1">
      <alignment horizontal="center" vertical="center"/>
    </xf>
    <xf numFmtId="0" fontId="30" fillId="21" borderId="26"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6" xfId="0" applyFont="1" applyFill="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3" fillId="2" borderId="5"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3" fillId="2" borderId="7" xfId="0" applyFont="1" applyFill="1" applyBorder="1" applyAlignment="1">
      <alignment horizontal="justify" vertical="center" wrapText="1"/>
    </xf>
    <xf numFmtId="0" fontId="3" fillId="0" borderId="25" xfId="0" applyFont="1" applyBorder="1" applyAlignment="1">
      <alignment horizontal="center"/>
    </xf>
    <xf numFmtId="0" fontId="3" fillId="0" borderId="1" xfId="0" applyFont="1" applyBorder="1" applyAlignment="1">
      <alignment horizontal="center"/>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cellXfs>
  <cellStyles count="16">
    <cellStyle name="KPT04_Main" xfId="4" xr:uid="{00000000-0005-0000-0000-000000000000}"/>
    <cellStyle name="Millares" xfId="1" builtinId="3"/>
    <cellStyle name="Millares 2" xfId="6" xr:uid="{00000000-0005-0000-0000-000002000000}"/>
    <cellStyle name="Millares 2 2" xfId="12" xr:uid="{BB5288F4-9EDA-4E6A-B479-1FAA0AA6FEDA}"/>
    <cellStyle name="Millares 3" xfId="7" xr:uid="{00000000-0005-0000-0000-000003000000}"/>
    <cellStyle name="Millares 4" xfId="11" xr:uid="{09420AC7-9836-4C19-9CBD-63106133AAF8}"/>
    <cellStyle name="Moneda" xfId="2" builtinId="4"/>
    <cellStyle name="Moneda [0]" xfId="9" builtinId="7"/>
    <cellStyle name="Moneda [0] 2" xfId="14" xr:uid="{C69EE948-ADEF-46A4-9BD6-8EE7C9B74443}"/>
    <cellStyle name="Moneda 2" xfId="5" xr:uid="{00000000-0005-0000-0000-000005000000}"/>
    <cellStyle name="Moneda 2 2" xfId="15" xr:uid="{27800D4B-D231-4283-A892-23EA80E00031}"/>
    <cellStyle name="Moneda 3" xfId="8" xr:uid="{00000000-0005-0000-0000-000006000000}"/>
    <cellStyle name="Normal" xfId="0" builtinId="0"/>
    <cellStyle name="Normal 2" xfId="10" xr:uid="{37F407CB-8182-4F07-9A39-3BEEED8871A9}"/>
    <cellStyle name="Normal 2 2" xfId="13" xr:uid="{5913AE7F-33A4-4C41-9C1C-DA10A245B880}"/>
    <cellStyle name="Porcentaje" xfId="3" builtinId="5"/>
  </cellStyles>
  <dxfs count="162">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V175"/>
  <sheetViews>
    <sheetView tabSelected="1" topLeftCell="D1" zoomScale="30" zoomScaleNormal="30" zoomScaleSheetLayoutView="90" workbookViewId="0">
      <pane xSplit="5" ySplit="3" topLeftCell="CA4" activePane="bottomRight" state="frozen"/>
      <selection activeCell="D1" sqref="D1"/>
      <selection pane="topRight" activeCell="I1" sqref="I1"/>
      <selection pane="bottomLeft" activeCell="D4" sqref="D4"/>
      <selection pane="bottomRight" activeCell="CB4" sqref="CB4"/>
    </sheetView>
  </sheetViews>
  <sheetFormatPr baseColWidth="10" defaultColWidth="11.42578125" defaultRowHeight="15" x14ac:dyDescent="0.2"/>
  <cols>
    <col min="1" max="1" width="7" style="3" hidden="1" customWidth="1"/>
    <col min="2" max="2" width="10.7109375" style="3" hidden="1" customWidth="1"/>
    <col min="3" max="3" width="15.5703125" style="179" hidden="1" customWidth="1"/>
    <col min="4" max="4" width="7.7109375" style="179" customWidth="1"/>
    <col min="5" max="5" width="10.5703125" style="179" customWidth="1"/>
    <col min="6" max="6" width="12.7109375" style="4" customWidth="1"/>
    <col min="7" max="7" width="10.5703125" style="3" customWidth="1"/>
    <col min="8" max="8" width="18.42578125" style="3" customWidth="1"/>
    <col min="9" max="9" width="19.28515625" style="3" customWidth="1"/>
    <col min="10" max="10" width="16.7109375" style="1" customWidth="1"/>
    <col min="11" max="11" width="14.85546875" style="1" customWidth="1"/>
    <col min="12" max="12" width="12.42578125" style="1" customWidth="1"/>
    <col min="13" max="13" width="11.42578125" style="1" customWidth="1"/>
    <col min="14" max="14" width="24.42578125" style="1" customWidth="1"/>
    <col min="15" max="15" width="21.28515625" style="1" customWidth="1"/>
    <col min="16" max="16" width="19.42578125" style="1" customWidth="1"/>
    <col min="17" max="17" width="19" style="1" customWidth="1"/>
    <col min="18" max="18" width="17.7109375" style="1" customWidth="1"/>
    <col min="19" max="19" width="29.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3" style="1" customWidth="1"/>
    <col min="27" max="27" width="20.42578125" style="1" customWidth="1"/>
    <col min="28" max="28" width="12.140625" style="2" customWidth="1"/>
    <col min="29" max="29" width="13.7109375" style="2" customWidth="1"/>
    <col min="30" max="30" width="13.42578125" style="1" customWidth="1"/>
    <col min="31" max="31" width="14" style="1" customWidth="1"/>
    <col min="32" max="32" width="11.5703125" style="1" customWidth="1"/>
    <col min="33" max="33" width="9.85546875" style="1" customWidth="1"/>
    <col min="34" max="34" width="8.85546875" style="1" customWidth="1"/>
    <col min="35" max="35" width="9.85546875" style="1" customWidth="1"/>
    <col min="36" max="36" width="7.140625" style="1" customWidth="1"/>
    <col min="37" max="37" width="13.5703125" style="1" customWidth="1"/>
    <col min="38" max="38" width="19.42578125" style="1" customWidth="1"/>
    <col min="39" max="39" width="27.42578125" style="1" customWidth="1"/>
    <col min="40" max="40" width="62" style="1" customWidth="1"/>
    <col min="41" max="41" width="73.85546875" style="1" customWidth="1"/>
    <col min="42" max="42" width="61.85546875" style="1" customWidth="1"/>
    <col min="43" max="43" width="48.85546875" style="1" customWidth="1"/>
    <col min="44" max="44" width="53.5703125" style="1" customWidth="1"/>
    <col min="45" max="45" width="77.42578125" style="1" customWidth="1"/>
    <col min="46" max="46" width="14.42578125" style="1" customWidth="1"/>
    <col min="47" max="47" width="41.42578125" style="1" hidden="1" customWidth="1"/>
    <col min="48" max="48" width="38.5703125" style="1" hidden="1" customWidth="1"/>
    <col min="49" max="49" width="37.140625" style="1" hidden="1" customWidth="1"/>
    <col min="50" max="50" width="38.5703125" style="1" customWidth="1"/>
    <col min="51" max="51" width="25.7109375" style="1" customWidth="1"/>
    <col min="52" max="52" width="84.28515625" style="1" customWidth="1"/>
    <col min="53" max="53" width="58" style="1" customWidth="1"/>
    <col min="54" max="54" width="45" style="1" customWidth="1"/>
    <col min="55" max="55" width="36.85546875" style="1" customWidth="1"/>
    <col min="56" max="56" width="35" style="1" customWidth="1"/>
    <col min="57" max="57" width="46.140625" style="1" hidden="1" customWidth="1"/>
    <col min="58" max="58" width="52.7109375" style="1" hidden="1" customWidth="1"/>
    <col min="59" max="59" width="32.140625" style="130" customWidth="1"/>
    <col min="60" max="60" width="12" style="1" customWidth="1"/>
    <col min="61" max="61" width="12.28515625" style="1" customWidth="1"/>
    <col min="62" max="62" width="11.85546875" style="1" customWidth="1"/>
    <col min="63" max="63" width="23.7109375" style="1" customWidth="1"/>
    <col min="64" max="64" width="22" style="1" customWidth="1"/>
    <col min="65" max="65" width="12.85546875" style="1" customWidth="1"/>
    <col min="66" max="66" width="69.42578125" style="130" customWidth="1"/>
    <col min="67" max="67" width="11.28515625" style="210" customWidth="1"/>
    <col min="68" max="68" width="9.7109375" style="210" customWidth="1"/>
    <col min="69" max="69" width="12.7109375" style="1" customWidth="1"/>
    <col min="70" max="70" width="22.42578125" style="1" customWidth="1"/>
    <col min="71" max="71" width="25.5703125" style="1" customWidth="1"/>
    <col min="72" max="72" width="12.85546875" style="1" customWidth="1"/>
    <col min="73" max="73" width="37.42578125" style="130" customWidth="1"/>
    <col min="74" max="74" width="11.28515625" style="210" customWidth="1"/>
    <col min="75" max="75" width="9.7109375" style="210" customWidth="1"/>
    <col min="76" max="76" width="11.5703125" style="1" customWidth="1"/>
    <col min="77" max="77" width="30.7109375" style="1" customWidth="1"/>
    <col min="78" max="78" width="25.5703125" style="1" customWidth="1"/>
    <col min="79" max="79" width="12.85546875" style="1" customWidth="1"/>
    <col min="80" max="80" width="37.42578125" style="130" customWidth="1"/>
    <col min="81" max="81" width="26.5703125" style="130" customWidth="1"/>
    <col min="82" max="82" width="45.28515625" style="130" customWidth="1"/>
    <col min="83" max="83" width="29.140625" style="130" customWidth="1"/>
    <col min="84" max="84" width="27.28515625" style="130" customWidth="1"/>
    <col min="85" max="85" width="27.85546875" style="130" customWidth="1"/>
    <col min="86" max="86" width="37.42578125" style="130" customWidth="1"/>
    <col min="87" max="87" width="24.28515625" style="130" customWidth="1"/>
    <col min="88" max="88" width="37.42578125" style="130" customWidth="1"/>
    <col min="89" max="89" width="22.85546875" style="130" customWidth="1"/>
    <col min="90" max="90" width="42.85546875" style="130" customWidth="1"/>
    <col min="91" max="91" width="18.5703125" style="130" customWidth="1"/>
    <col min="92" max="92" width="19.28515625" style="130" customWidth="1"/>
    <col min="93" max="93" width="26.5703125" style="130" customWidth="1"/>
    <col min="94" max="94" width="24.42578125" style="130" customWidth="1"/>
    <col min="95" max="95" width="28.140625" style="130" customWidth="1"/>
    <col min="96" max="96" width="21.85546875" style="130" customWidth="1"/>
    <col min="97" max="97" width="42" style="130" customWidth="1"/>
    <col min="98" max="98" width="13.28515625" style="1" customWidth="1"/>
    <col min="99" max="99" width="11.7109375" style="1" customWidth="1"/>
    <col min="100" max="100" width="19.85546875" style="1" customWidth="1"/>
    <col min="101" max="101" width="42.140625" style="131" customWidth="1"/>
    <col min="102" max="102" width="20.42578125" style="1" customWidth="1"/>
    <col min="103" max="132" width="11.42578125" style="1" hidden="1" customWidth="1"/>
    <col min="133" max="16384" width="11.42578125" style="1"/>
  </cols>
  <sheetData>
    <row r="1" spans="1:261" ht="16.5" thickBot="1" x14ac:dyDescent="0.25">
      <c r="A1" s="314" t="s">
        <v>237</v>
      </c>
      <c r="B1" s="314"/>
      <c r="C1" s="314"/>
      <c r="D1" s="314"/>
      <c r="E1" s="314"/>
      <c r="F1" s="314"/>
      <c r="G1" s="314"/>
      <c r="H1" s="314"/>
      <c r="I1" s="314"/>
      <c r="J1" s="310" t="s">
        <v>201</v>
      </c>
      <c r="K1" s="310"/>
      <c r="L1" s="310"/>
      <c r="M1" s="310"/>
      <c r="N1" s="310"/>
      <c r="O1" s="310"/>
      <c r="P1" s="310"/>
      <c r="Q1" s="310"/>
      <c r="R1" s="310"/>
      <c r="S1" s="310"/>
      <c r="T1" s="312" t="s">
        <v>150</v>
      </c>
      <c r="U1" s="312"/>
      <c r="V1" s="312"/>
      <c r="W1" s="312"/>
      <c r="X1" s="312"/>
      <c r="Y1" s="312"/>
      <c r="Z1" s="312"/>
      <c r="AA1" s="297" t="s">
        <v>216</v>
      </c>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129"/>
    </row>
    <row r="2" spans="1:261" ht="39" customHeight="1" thickBot="1" x14ac:dyDescent="0.25">
      <c r="A2" s="315"/>
      <c r="B2" s="315"/>
      <c r="C2" s="315"/>
      <c r="D2" s="315"/>
      <c r="E2" s="315"/>
      <c r="F2" s="315"/>
      <c r="G2" s="315"/>
      <c r="H2" s="315"/>
      <c r="I2" s="315"/>
      <c r="J2" s="311"/>
      <c r="K2" s="311"/>
      <c r="L2" s="311"/>
      <c r="M2" s="311"/>
      <c r="N2" s="311"/>
      <c r="O2" s="311"/>
      <c r="P2" s="311"/>
      <c r="Q2" s="311"/>
      <c r="R2" s="311"/>
      <c r="S2" s="311"/>
      <c r="T2" s="313"/>
      <c r="U2" s="313"/>
      <c r="V2" s="313"/>
      <c r="W2" s="313"/>
      <c r="X2" s="313"/>
      <c r="Y2" s="313"/>
      <c r="Z2" s="313"/>
      <c r="AA2" s="306" t="s">
        <v>151</v>
      </c>
      <c r="AB2" s="307"/>
      <c r="AC2" s="307"/>
      <c r="AD2" s="307"/>
      <c r="AE2" s="308"/>
      <c r="AF2" s="288" t="s">
        <v>257</v>
      </c>
      <c r="AG2" s="289"/>
      <c r="AH2" s="289"/>
      <c r="AI2" s="289"/>
      <c r="AJ2" s="289"/>
      <c r="AK2" s="289"/>
      <c r="AL2" s="290"/>
      <c r="AM2" s="282" t="s">
        <v>258</v>
      </c>
      <c r="AN2" s="283"/>
      <c r="AO2" s="283"/>
      <c r="AP2" s="283"/>
      <c r="AQ2" s="283"/>
      <c r="AR2" s="283"/>
      <c r="AS2" s="283"/>
      <c r="AT2" s="284" t="s">
        <v>299</v>
      </c>
      <c r="AU2" s="284"/>
      <c r="AV2" s="284"/>
      <c r="AW2" s="284"/>
      <c r="AX2" s="284"/>
      <c r="AY2" s="284"/>
      <c r="AZ2" s="284"/>
      <c r="BA2" s="285" t="s">
        <v>342</v>
      </c>
      <c r="BB2" s="285"/>
      <c r="BC2" s="285"/>
      <c r="BD2" s="285"/>
      <c r="BE2" s="285"/>
      <c r="BF2" s="285"/>
      <c r="BG2" s="285"/>
      <c r="BH2" s="286" t="s">
        <v>377</v>
      </c>
      <c r="BI2" s="286"/>
      <c r="BJ2" s="286"/>
      <c r="BK2" s="286"/>
      <c r="BL2" s="286"/>
      <c r="BM2" s="286"/>
      <c r="BN2" s="286"/>
      <c r="BO2" s="287" t="s">
        <v>397</v>
      </c>
      <c r="BP2" s="287"/>
      <c r="BQ2" s="287"/>
      <c r="BR2" s="287"/>
      <c r="BS2" s="287"/>
      <c r="BT2" s="287"/>
      <c r="BU2" s="287"/>
      <c r="BV2" s="288" t="s">
        <v>435</v>
      </c>
      <c r="BW2" s="289"/>
      <c r="BX2" s="289"/>
      <c r="BY2" s="289"/>
      <c r="BZ2" s="289"/>
      <c r="CA2" s="289"/>
      <c r="CB2" s="290"/>
      <c r="CC2" s="291" t="s">
        <v>450</v>
      </c>
      <c r="CD2" s="292"/>
      <c r="CE2" s="292"/>
      <c r="CF2" s="292"/>
      <c r="CG2" s="292"/>
      <c r="CH2" s="292"/>
      <c r="CI2" s="292"/>
      <c r="CJ2" s="292"/>
      <c r="CK2" s="292"/>
      <c r="CL2" s="293"/>
      <c r="CM2" s="294" t="s">
        <v>559</v>
      </c>
      <c r="CN2" s="295"/>
      <c r="CO2" s="295"/>
      <c r="CP2" s="295"/>
      <c r="CQ2" s="295"/>
      <c r="CR2" s="295"/>
      <c r="CS2" s="296"/>
      <c r="CT2" s="302" t="s">
        <v>259</v>
      </c>
      <c r="CU2" s="302"/>
      <c r="CV2" s="302"/>
      <c r="CW2" s="302"/>
    </row>
    <row r="3" spans="1:261" ht="85.5" customHeight="1" thickBot="1" x14ac:dyDescent="0.25">
      <c r="A3" s="21" t="s">
        <v>149</v>
      </c>
      <c r="B3" s="20" t="s">
        <v>148</v>
      </c>
      <c r="C3" s="175" t="s">
        <v>147</v>
      </c>
      <c r="D3" s="175" t="s">
        <v>146</v>
      </c>
      <c r="E3" s="175"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86" t="s">
        <v>141</v>
      </c>
      <c r="U3" s="186" t="s">
        <v>140</v>
      </c>
      <c r="V3" s="186" t="s">
        <v>139</v>
      </c>
      <c r="W3" s="186" t="s">
        <v>138</v>
      </c>
      <c r="X3" s="186" t="s">
        <v>137</v>
      </c>
      <c r="Y3" s="186" t="s">
        <v>136</v>
      </c>
      <c r="Z3" s="186" t="s">
        <v>135</v>
      </c>
      <c r="AA3" s="187" t="s">
        <v>152</v>
      </c>
      <c r="AB3" s="187" t="s">
        <v>153</v>
      </c>
      <c r="AC3" s="187" t="s">
        <v>134</v>
      </c>
      <c r="AD3" s="174" t="s">
        <v>156</v>
      </c>
      <c r="AE3" s="174" t="s">
        <v>155</v>
      </c>
      <c r="AF3" s="174" t="s">
        <v>218</v>
      </c>
      <c r="AG3" s="174" t="s">
        <v>219</v>
      </c>
      <c r="AH3" s="174" t="s">
        <v>220</v>
      </c>
      <c r="AI3" s="187" t="s">
        <v>153</v>
      </c>
      <c r="AJ3" s="187" t="s">
        <v>134</v>
      </c>
      <c r="AK3" s="174" t="s">
        <v>154</v>
      </c>
      <c r="AL3" s="188" t="s">
        <v>155</v>
      </c>
      <c r="AM3" s="20" t="s">
        <v>218</v>
      </c>
      <c r="AN3" s="20" t="s">
        <v>219</v>
      </c>
      <c r="AO3" s="20" t="s">
        <v>311</v>
      </c>
      <c r="AP3" s="100" t="s">
        <v>153</v>
      </c>
      <c r="AQ3" s="100" t="s">
        <v>134</v>
      </c>
      <c r="AR3" s="20" t="s">
        <v>154</v>
      </c>
      <c r="AS3" s="101" t="s">
        <v>155</v>
      </c>
      <c r="AT3" s="141" t="s">
        <v>301</v>
      </c>
      <c r="AU3" s="141" t="s">
        <v>302</v>
      </c>
      <c r="AV3" s="141" t="s">
        <v>311</v>
      </c>
      <c r="AW3" s="141" t="s">
        <v>300</v>
      </c>
      <c r="AX3" s="141" t="s">
        <v>134</v>
      </c>
      <c r="AY3" s="141" t="s">
        <v>154</v>
      </c>
      <c r="AZ3" s="141" t="s">
        <v>155</v>
      </c>
      <c r="BA3" s="162" t="s">
        <v>301</v>
      </c>
      <c r="BB3" s="162" t="s">
        <v>302</v>
      </c>
      <c r="BC3" s="162" t="s">
        <v>311</v>
      </c>
      <c r="BD3" s="162" t="s">
        <v>300</v>
      </c>
      <c r="BE3" s="162" t="s">
        <v>134</v>
      </c>
      <c r="BF3" s="162" t="s">
        <v>154</v>
      </c>
      <c r="BG3" s="189" t="s">
        <v>155</v>
      </c>
      <c r="BH3" s="197" t="s">
        <v>301</v>
      </c>
      <c r="BI3" s="197" t="s">
        <v>302</v>
      </c>
      <c r="BJ3" s="197" t="s">
        <v>311</v>
      </c>
      <c r="BK3" s="197" t="s">
        <v>300</v>
      </c>
      <c r="BL3" s="197" t="s">
        <v>134</v>
      </c>
      <c r="BM3" s="197" t="s">
        <v>154</v>
      </c>
      <c r="BN3" s="198" t="s">
        <v>155</v>
      </c>
      <c r="BO3" s="211" t="s">
        <v>301</v>
      </c>
      <c r="BP3" s="211" t="s">
        <v>302</v>
      </c>
      <c r="BQ3" s="211" t="s">
        <v>311</v>
      </c>
      <c r="BR3" s="211" t="s">
        <v>300</v>
      </c>
      <c r="BS3" s="211" t="s">
        <v>134</v>
      </c>
      <c r="BT3" s="211" t="s">
        <v>154</v>
      </c>
      <c r="BU3" s="212" t="s">
        <v>155</v>
      </c>
      <c r="BV3" s="174" t="s">
        <v>301</v>
      </c>
      <c r="BW3" s="174" t="s">
        <v>302</v>
      </c>
      <c r="BX3" s="174" t="s">
        <v>311</v>
      </c>
      <c r="BY3" s="187" t="s">
        <v>300</v>
      </c>
      <c r="BZ3" s="187" t="s">
        <v>134</v>
      </c>
      <c r="CA3" s="174" t="s">
        <v>154</v>
      </c>
      <c r="CB3" s="188" t="s">
        <v>155</v>
      </c>
      <c r="CC3" s="236" t="s">
        <v>451</v>
      </c>
      <c r="CD3" s="236" t="s">
        <v>452</v>
      </c>
      <c r="CE3" s="236" t="s">
        <v>453</v>
      </c>
      <c r="CF3" s="236" t="s">
        <v>454</v>
      </c>
      <c r="CG3" s="236" t="s">
        <v>455</v>
      </c>
      <c r="CH3" s="236" t="s">
        <v>456</v>
      </c>
      <c r="CI3" s="236" t="s">
        <v>457</v>
      </c>
      <c r="CJ3" s="236" t="s">
        <v>458</v>
      </c>
      <c r="CK3" s="236" t="s">
        <v>459</v>
      </c>
      <c r="CL3" s="236" t="s">
        <v>460</v>
      </c>
      <c r="CM3" s="267" t="s">
        <v>301</v>
      </c>
      <c r="CN3" s="267" t="s">
        <v>302</v>
      </c>
      <c r="CO3" s="267" t="s">
        <v>311</v>
      </c>
      <c r="CP3" s="267" t="s">
        <v>300</v>
      </c>
      <c r="CQ3" s="267" t="s">
        <v>134</v>
      </c>
      <c r="CR3" s="267" t="s">
        <v>154</v>
      </c>
      <c r="CS3" s="268" t="s">
        <v>155</v>
      </c>
      <c r="CT3" s="117" t="s">
        <v>260</v>
      </c>
      <c r="CU3" s="117" t="s">
        <v>261</v>
      </c>
      <c r="CV3" s="125" t="s">
        <v>262</v>
      </c>
      <c r="CW3" s="185" t="s">
        <v>269</v>
      </c>
    </row>
    <row r="4" spans="1:261" s="12" customFormat="1" ht="186" customHeight="1" x14ac:dyDescent="0.2">
      <c r="A4" s="303" t="s">
        <v>133</v>
      </c>
      <c r="B4" s="309" t="s">
        <v>132</v>
      </c>
      <c r="C4" s="316" t="s">
        <v>131</v>
      </c>
      <c r="D4" s="55" t="s">
        <v>130</v>
      </c>
      <c r="E4" s="55" t="s">
        <v>129</v>
      </c>
      <c r="F4" s="140">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250</v>
      </c>
      <c r="AM4" s="87">
        <v>1</v>
      </c>
      <c r="AN4" s="87" t="s">
        <v>270</v>
      </c>
      <c r="AO4" s="92">
        <v>0.1</v>
      </c>
      <c r="AP4" s="126">
        <v>0</v>
      </c>
      <c r="AQ4" s="126">
        <v>0</v>
      </c>
      <c r="AR4" s="37">
        <v>0</v>
      </c>
      <c r="AS4" s="55" t="s">
        <v>271</v>
      </c>
      <c r="AT4" s="55">
        <v>1</v>
      </c>
      <c r="AU4" s="55">
        <v>0.1</v>
      </c>
      <c r="AV4" s="92">
        <f>+AU4/AT4</f>
        <v>0.1</v>
      </c>
      <c r="AW4" s="55">
        <v>0</v>
      </c>
      <c r="AX4" s="55">
        <v>0</v>
      </c>
      <c r="AY4" s="92">
        <v>0</v>
      </c>
      <c r="AZ4" s="55" t="s">
        <v>308</v>
      </c>
      <c r="BA4" s="55">
        <v>1</v>
      </c>
      <c r="BB4" s="55">
        <v>0.1</v>
      </c>
      <c r="BC4" s="92">
        <f>+BB4/BA4</f>
        <v>0.1</v>
      </c>
      <c r="BD4" s="31">
        <v>4000000</v>
      </c>
      <c r="BE4" s="31">
        <v>4000000</v>
      </c>
      <c r="BF4" s="92">
        <v>1</v>
      </c>
      <c r="BG4" s="150" t="s">
        <v>355</v>
      </c>
      <c r="BH4" s="55">
        <v>1</v>
      </c>
      <c r="BI4" s="55">
        <v>0.1</v>
      </c>
      <c r="BJ4" s="92">
        <f>+BI4/BH4</f>
        <v>0.1</v>
      </c>
      <c r="BK4" s="31">
        <v>4000000</v>
      </c>
      <c r="BL4" s="31">
        <v>4000000</v>
      </c>
      <c r="BM4" s="92">
        <v>1</v>
      </c>
      <c r="BN4" s="55" t="s">
        <v>378</v>
      </c>
      <c r="BO4" s="30">
        <v>1</v>
      </c>
      <c r="BP4" s="30">
        <v>0</v>
      </c>
      <c r="BQ4" s="92">
        <f>+BP4/BO4</f>
        <v>0</v>
      </c>
      <c r="BR4" s="31">
        <v>0</v>
      </c>
      <c r="BS4" s="31">
        <v>0</v>
      </c>
      <c r="BT4" s="91">
        <v>0</v>
      </c>
      <c r="BU4" s="202" t="s">
        <v>429</v>
      </c>
      <c r="BV4" s="30">
        <v>1</v>
      </c>
      <c r="BW4" s="30">
        <v>0</v>
      </c>
      <c r="BX4" s="92">
        <f>+BW4/BV4</f>
        <v>0</v>
      </c>
      <c r="BY4" s="31">
        <v>0</v>
      </c>
      <c r="BZ4" s="31">
        <v>0</v>
      </c>
      <c r="CA4" s="92">
        <v>0</v>
      </c>
      <c r="CB4" s="262" t="s">
        <v>564</v>
      </c>
      <c r="CC4" s="202">
        <v>1</v>
      </c>
      <c r="CD4" s="58" t="s">
        <v>503</v>
      </c>
      <c r="CE4" s="202">
        <v>33</v>
      </c>
      <c r="CF4" s="202" t="s">
        <v>487</v>
      </c>
      <c r="CG4" s="202">
        <v>3301</v>
      </c>
      <c r="CH4" s="202" t="s">
        <v>488</v>
      </c>
      <c r="CI4" s="202">
        <v>3301070</v>
      </c>
      <c r="CJ4" s="202" t="s">
        <v>489</v>
      </c>
      <c r="CK4" s="202">
        <v>330107000</v>
      </c>
      <c r="CL4" s="202" t="s">
        <v>490</v>
      </c>
      <c r="CM4" s="30">
        <v>1</v>
      </c>
      <c r="CN4" s="30">
        <v>0</v>
      </c>
      <c r="CO4" s="92">
        <f>+CN4/CM4</f>
        <v>0</v>
      </c>
      <c r="CP4" s="31">
        <v>0</v>
      </c>
      <c r="CQ4" s="31">
        <v>0</v>
      </c>
      <c r="CR4" s="92">
        <v>0</v>
      </c>
      <c r="CS4" s="202" t="s">
        <v>436</v>
      </c>
      <c r="CT4" s="87">
        <v>1</v>
      </c>
      <c r="CU4" s="217">
        <v>0.1</v>
      </c>
      <c r="CV4" s="103">
        <f>+CU4/CT4</f>
        <v>0.1</v>
      </c>
      <c r="CW4" s="167" t="s">
        <v>395</v>
      </c>
      <c r="CX4" s="272" t="s">
        <v>133</v>
      </c>
    </row>
    <row r="5" spans="1:261" s="12" customFormat="1" ht="409.5" x14ac:dyDescent="0.2">
      <c r="A5" s="304"/>
      <c r="B5" s="309"/>
      <c r="C5" s="316"/>
      <c r="D5" s="55" t="s">
        <v>126</v>
      </c>
      <c r="E5" s="247"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252</v>
      </c>
      <c r="AM5" s="87">
        <v>1</v>
      </c>
      <c r="AN5" s="87">
        <v>0.1</v>
      </c>
      <c r="AO5" s="37">
        <f>+AN5/AM5</f>
        <v>0.1</v>
      </c>
      <c r="AP5" s="106">
        <v>0</v>
      </c>
      <c r="AQ5" s="106">
        <v>0</v>
      </c>
      <c r="AR5" s="37">
        <v>0</v>
      </c>
      <c r="AS5" s="55" t="s">
        <v>313</v>
      </c>
      <c r="AT5" s="55">
        <v>1</v>
      </c>
      <c r="AU5" s="55">
        <v>0.1</v>
      </c>
      <c r="AV5" s="92">
        <f t="shared" ref="AV5:AV34" si="0">+AU5/AT5</f>
        <v>0.1</v>
      </c>
      <c r="AW5" s="55">
        <v>0</v>
      </c>
      <c r="AX5" s="55">
        <v>0</v>
      </c>
      <c r="AY5" s="92">
        <v>0</v>
      </c>
      <c r="AZ5" s="55" t="s">
        <v>312</v>
      </c>
      <c r="BA5" s="55">
        <v>1</v>
      </c>
      <c r="BB5" s="55" t="s">
        <v>270</v>
      </c>
      <c r="BC5" s="92">
        <v>0.1</v>
      </c>
      <c r="BD5" s="73">
        <v>1516035846</v>
      </c>
      <c r="BE5" s="166">
        <v>47229551</v>
      </c>
      <c r="BF5" s="92">
        <f>BE5/BD5</f>
        <v>3.115332076389439E-2</v>
      </c>
      <c r="BG5" s="55" t="s">
        <v>356</v>
      </c>
      <c r="BH5" s="55">
        <v>1</v>
      </c>
      <c r="BI5" s="55" t="s">
        <v>270</v>
      </c>
      <c r="BJ5" s="92">
        <v>0.1</v>
      </c>
      <c r="BK5" s="73">
        <v>1516035846</v>
      </c>
      <c r="BL5" s="166">
        <v>47229551</v>
      </c>
      <c r="BM5" s="92">
        <f>BL5/BK5</f>
        <v>3.115332076389439E-2</v>
      </c>
      <c r="BN5" s="55" t="s">
        <v>383</v>
      </c>
      <c r="BO5" s="30">
        <v>1</v>
      </c>
      <c r="BP5" s="30" t="s">
        <v>270</v>
      </c>
      <c r="BQ5" s="92">
        <v>0.1</v>
      </c>
      <c r="BR5" s="31">
        <v>0</v>
      </c>
      <c r="BS5" s="31">
        <v>0</v>
      </c>
      <c r="BT5" s="91" t="e">
        <f>BS5/BR5</f>
        <v>#DIV/0!</v>
      </c>
      <c r="BU5" s="202" t="s">
        <v>398</v>
      </c>
      <c r="BV5" s="30">
        <v>1</v>
      </c>
      <c r="BW5" s="30" t="s">
        <v>270</v>
      </c>
      <c r="BX5" s="92">
        <v>0.1</v>
      </c>
      <c r="BY5" s="31">
        <v>0</v>
      </c>
      <c r="BZ5" s="31">
        <v>0</v>
      </c>
      <c r="CA5" s="91">
        <v>0</v>
      </c>
      <c r="CB5" s="262" t="s">
        <v>565</v>
      </c>
      <c r="CC5" s="202" t="s">
        <v>581</v>
      </c>
      <c r="CD5" s="58" t="s">
        <v>478</v>
      </c>
      <c r="CE5" s="202">
        <v>33</v>
      </c>
      <c r="CF5" s="202" t="s">
        <v>487</v>
      </c>
      <c r="CG5" s="202">
        <v>3301</v>
      </c>
      <c r="CH5" s="202" t="s">
        <v>488</v>
      </c>
      <c r="CI5" s="202">
        <v>3301070</v>
      </c>
      <c r="CJ5" s="202" t="s">
        <v>489</v>
      </c>
      <c r="CK5" s="202">
        <v>330107000</v>
      </c>
      <c r="CL5" s="202" t="s">
        <v>490</v>
      </c>
      <c r="CM5" s="30">
        <v>1</v>
      </c>
      <c r="CN5" s="30" t="s">
        <v>270</v>
      </c>
      <c r="CO5" s="92">
        <v>0.1</v>
      </c>
      <c r="CP5" s="31">
        <v>0</v>
      </c>
      <c r="CQ5" s="31">
        <v>0</v>
      </c>
      <c r="CR5" s="91">
        <v>0</v>
      </c>
      <c r="CS5" s="202" t="s">
        <v>583</v>
      </c>
      <c r="CT5" s="87">
        <v>1</v>
      </c>
      <c r="CU5" s="119" t="s">
        <v>270</v>
      </c>
      <c r="CV5" s="102">
        <v>0.1</v>
      </c>
      <c r="CW5" s="132" t="s">
        <v>580</v>
      </c>
      <c r="CX5" s="273"/>
    </row>
    <row r="6" spans="1:261" s="27" customFormat="1" ht="409.5" x14ac:dyDescent="0.25">
      <c r="A6" s="304"/>
      <c r="B6" s="309"/>
      <c r="C6" s="316"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250</v>
      </c>
      <c r="AM6" s="87">
        <v>1</v>
      </c>
      <c r="AN6" s="87">
        <v>0</v>
      </c>
      <c r="AO6" s="37">
        <f>+AN6/AM6</f>
        <v>0</v>
      </c>
      <c r="AP6" s="116">
        <v>3800000</v>
      </c>
      <c r="AQ6" s="116">
        <v>3800000</v>
      </c>
      <c r="AR6" s="37">
        <f>+AQ6/AP6</f>
        <v>1</v>
      </c>
      <c r="AS6" s="55" t="s">
        <v>335</v>
      </c>
      <c r="AT6" s="55">
        <v>1</v>
      </c>
      <c r="AU6" s="55">
        <v>0</v>
      </c>
      <c r="AV6" s="92">
        <f t="shared" si="0"/>
        <v>0</v>
      </c>
      <c r="AW6" s="55">
        <v>0</v>
      </c>
      <c r="AX6" s="55">
        <v>0</v>
      </c>
      <c r="AY6" s="37">
        <v>0</v>
      </c>
      <c r="AZ6" s="55" t="s">
        <v>334</v>
      </c>
      <c r="BA6" s="55">
        <v>1</v>
      </c>
      <c r="BB6" s="55">
        <v>0</v>
      </c>
      <c r="BC6" s="92">
        <f t="shared" ref="BC6:BC34" si="2">+BB6/BA6</f>
        <v>0</v>
      </c>
      <c r="BD6" s="170">
        <v>4400000</v>
      </c>
      <c r="BE6" s="173">
        <v>4400000</v>
      </c>
      <c r="BF6" s="44">
        <v>1</v>
      </c>
      <c r="BG6" s="150" t="s">
        <v>357</v>
      </c>
      <c r="BH6" s="55">
        <v>1</v>
      </c>
      <c r="BI6" s="55">
        <v>0</v>
      </c>
      <c r="BJ6" s="92">
        <f t="shared" ref="BJ6:BJ14" si="3">+BI6/BH6</f>
        <v>0</v>
      </c>
      <c r="BK6" s="170">
        <v>4400000</v>
      </c>
      <c r="BL6" s="173">
        <v>4400000</v>
      </c>
      <c r="BM6" s="44">
        <v>1</v>
      </c>
      <c r="BN6" s="55" t="s">
        <v>385</v>
      </c>
      <c r="BO6" s="30">
        <v>1</v>
      </c>
      <c r="BP6" s="30">
        <v>0</v>
      </c>
      <c r="BQ6" s="214">
        <v>0</v>
      </c>
      <c r="BR6" s="200" t="s">
        <v>426</v>
      </c>
      <c r="BS6" s="200" t="s">
        <v>426</v>
      </c>
      <c r="BT6" s="44">
        <v>1</v>
      </c>
      <c r="BU6" s="9" t="s">
        <v>427</v>
      </c>
      <c r="BV6" s="30">
        <v>1</v>
      </c>
      <c r="BW6" s="30">
        <v>0</v>
      </c>
      <c r="BX6" s="164">
        <v>0</v>
      </c>
      <c r="BY6" s="200" t="s">
        <v>426</v>
      </c>
      <c r="BZ6" s="200" t="s">
        <v>426</v>
      </c>
      <c r="CA6" s="44">
        <v>1</v>
      </c>
      <c r="CB6" s="55" t="s">
        <v>566</v>
      </c>
      <c r="CC6" s="9">
        <v>1</v>
      </c>
      <c r="CD6" s="58" t="s">
        <v>478</v>
      </c>
      <c r="CE6" s="9">
        <v>33</v>
      </c>
      <c r="CF6" s="9" t="s">
        <v>487</v>
      </c>
      <c r="CG6" s="202">
        <v>3301</v>
      </c>
      <c r="CH6" s="202" t="s">
        <v>488</v>
      </c>
      <c r="CI6" s="202">
        <v>3301087</v>
      </c>
      <c r="CJ6" s="202" t="s">
        <v>493</v>
      </c>
      <c r="CK6" s="202">
        <v>330108701</v>
      </c>
      <c r="CL6" s="202" t="s">
        <v>494</v>
      </c>
      <c r="CM6" s="30">
        <v>1</v>
      </c>
      <c r="CN6" s="30">
        <v>0.2</v>
      </c>
      <c r="CO6" s="214">
        <v>0</v>
      </c>
      <c r="CP6" s="200">
        <v>24000000</v>
      </c>
      <c r="CQ6" s="200">
        <v>24000000</v>
      </c>
      <c r="CR6" s="44">
        <v>1</v>
      </c>
      <c r="CS6" s="248" t="s">
        <v>584</v>
      </c>
      <c r="CT6" s="87">
        <v>1</v>
      </c>
      <c r="CU6" s="139">
        <v>0</v>
      </c>
      <c r="CV6" s="102">
        <f>+CU6/CT6</f>
        <v>0</v>
      </c>
      <c r="CW6" s="133" t="s">
        <v>425</v>
      </c>
      <c r="CX6" s="273"/>
    </row>
    <row r="7" spans="1:261" s="12" customFormat="1" ht="252.75" customHeight="1" x14ac:dyDescent="0.2">
      <c r="A7" s="304"/>
      <c r="B7" s="309"/>
      <c r="C7" s="316"/>
      <c r="D7" s="55" t="s">
        <v>120</v>
      </c>
      <c r="E7" s="55" t="s">
        <v>611</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252</v>
      </c>
      <c r="AM7" s="55">
        <v>1</v>
      </c>
      <c r="AN7" s="55">
        <v>0</v>
      </c>
      <c r="AO7" s="44">
        <f>+AN7/AM7</f>
        <v>0</v>
      </c>
      <c r="AP7" s="138">
        <v>0</v>
      </c>
      <c r="AQ7" s="30">
        <v>0</v>
      </c>
      <c r="AR7" s="44">
        <v>0</v>
      </c>
      <c r="AS7" s="55" t="s">
        <v>336</v>
      </c>
      <c r="AT7" s="55">
        <v>1</v>
      </c>
      <c r="AU7" s="55">
        <v>0</v>
      </c>
      <c r="AV7" s="92">
        <f t="shared" si="0"/>
        <v>0</v>
      </c>
      <c r="AW7" s="55">
        <v>0</v>
      </c>
      <c r="AX7" s="55">
        <v>0</v>
      </c>
      <c r="AY7" s="44">
        <v>0</v>
      </c>
      <c r="AZ7" s="55" t="s">
        <v>314</v>
      </c>
      <c r="BA7" s="55">
        <v>1</v>
      </c>
      <c r="BB7" s="55">
        <v>0</v>
      </c>
      <c r="BC7" s="92">
        <f t="shared" si="2"/>
        <v>0</v>
      </c>
      <c r="BD7" s="180">
        <v>261643826</v>
      </c>
      <c r="BE7" s="55">
        <v>0</v>
      </c>
      <c r="BF7" s="44">
        <v>0</v>
      </c>
      <c r="BG7" s="55" t="s">
        <v>375</v>
      </c>
      <c r="BH7" s="55">
        <v>1</v>
      </c>
      <c r="BI7" s="55">
        <v>0</v>
      </c>
      <c r="BJ7" s="92">
        <f t="shared" si="3"/>
        <v>0</v>
      </c>
      <c r="BK7" s="180">
        <v>261643826</v>
      </c>
      <c r="BL7" s="55">
        <v>0</v>
      </c>
      <c r="BM7" s="44">
        <v>0</v>
      </c>
      <c r="BN7" s="55" t="s">
        <v>384</v>
      </c>
      <c r="BO7" s="30">
        <v>1</v>
      </c>
      <c r="BP7" s="30">
        <v>0</v>
      </c>
      <c r="BQ7" s="92">
        <f t="shared" ref="BQ7:BQ14" si="4">+BP7/BO7</f>
        <v>0</v>
      </c>
      <c r="BR7" s="180">
        <v>261643826</v>
      </c>
      <c r="BS7" s="55">
        <v>0</v>
      </c>
      <c r="BT7" s="44">
        <v>0</v>
      </c>
      <c r="BU7" s="9" t="s">
        <v>434</v>
      </c>
      <c r="BV7" s="30">
        <v>1</v>
      </c>
      <c r="BW7" s="30">
        <v>0</v>
      </c>
      <c r="BX7" s="92">
        <f t="shared" ref="BX7:BX14" si="5">+BW7/BV7</f>
        <v>0</v>
      </c>
      <c r="BY7" s="180">
        <v>2344700000</v>
      </c>
      <c r="BZ7" s="55">
        <v>0</v>
      </c>
      <c r="CA7" s="44">
        <v>0</v>
      </c>
      <c r="CB7" s="55" t="s">
        <v>442</v>
      </c>
      <c r="CC7" s="9">
        <v>1</v>
      </c>
      <c r="CD7" s="58" t="s">
        <v>478</v>
      </c>
      <c r="CE7" s="9">
        <v>33</v>
      </c>
      <c r="CF7" s="248" t="s">
        <v>487</v>
      </c>
      <c r="CG7" s="202">
        <v>3301</v>
      </c>
      <c r="CH7" s="202" t="s">
        <v>488</v>
      </c>
      <c r="CI7" s="9">
        <v>3301054</v>
      </c>
      <c r="CJ7" s="9" t="s">
        <v>491</v>
      </c>
      <c r="CK7" s="9">
        <v>330105400</v>
      </c>
      <c r="CL7" s="9" t="s">
        <v>492</v>
      </c>
      <c r="CM7" s="30">
        <v>1</v>
      </c>
      <c r="CN7" s="30">
        <v>0.1</v>
      </c>
      <c r="CO7" s="92">
        <f t="shared" ref="CO7:CO14" si="6">+CN7/CM7</f>
        <v>0.1</v>
      </c>
      <c r="CP7" s="255">
        <v>15600000</v>
      </c>
      <c r="CQ7" s="55">
        <v>0</v>
      </c>
      <c r="CR7" s="44">
        <v>0</v>
      </c>
      <c r="CS7" s="248" t="s">
        <v>563</v>
      </c>
      <c r="CT7" s="55">
        <v>1</v>
      </c>
      <c r="CU7" s="139">
        <v>0</v>
      </c>
      <c r="CV7" s="122">
        <v>0</v>
      </c>
      <c r="CW7" s="215" t="s">
        <v>430</v>
      </c>
      <c r="CX7" s="273"/>
    </row>
    <row r="8" spans="1:261" s="12" customFormat="1" ht="293.25" customHeight="1" x14ac:dyDescent="0.2">
      <c r="A8" s="304"/>
      <c r="B8" s="309" t="s">
        <v>114</v>
      </c>
      <c r="C8" s="316"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273</v>
      </c>
      <c r="AM8" s="87">
        <v>11</v>
      </c>
      <c r="AN8" s="87">
        <v>11</v>
      </c>
      <c r="AO8" s="81">
        <v>1</v>
      </c>
      <c r="AP8" s="106">
        <v>0</v>
      </c>
      <c r="AQ8" s="106">
        <v>0</v>
      </c>
      <c r="AR8" s="81">
        <v>0</v>
      </c>
      <c r="AS8" s="55" t="s">
        <v>287</v>
      </c>
      <c r="AT8" s="55">
        <v>11</v>
      </c>
      <c r="AU8" s="55">
        <v>11</v>
      </c>
      <c r="AV8" s="92">
        <f t="shared" si="0"/>
        <v>1</v>
      </c>
      <c r="AW8" s="149">
        <f>421023.34*139</f>
        <v>58522244.260000005</v>
      </c>
      <c r="AX8" s="149">
        <f>AW8/88*61</f>
        <v>40566555.68022728</v>
      </c>
      <c r="AY8" s="81">
        <v>1</v>
      </c>
      <c r="AZ8" s="9" t="s">
        <v>339</v>
      </c>
      <c r="BA8" s="55">
        <v>11</v>
      </c>
      <c r="BB8" s="55">
        <v>11</v>
      </c>
      <c r="BC8" s="92">
        <f t="shared" si="2"/>
        <v>1</v>
      </c>
      <c r="BD8" s="149">
        <v>153091706</v>
      </c>
      <c r="BE8" s="149">
        <f>BD8/159*121</f>
        <v>116503751.10691825</v>
      </c>
      <c r="BF8" s="157">
        <f>+BE8/BD8</f>
        <v>0.76100628930817615</v>
      </c>
      <c r="BG8" s="55" t="s">
        <v>358</v>
      </c>
      <c r="BH8" s="55">
        <v>11</v>
      </c>
      <c r="BI8" s="55">
        <v>11</v>
      </c>
      <c r="BJ8" s="92">
        <f t="shared" si="3"/>
        <v>1</v>
      </c>
      <c r="BK8" s="149">
        <v>153091706</v>
      </c>
      <c r="BL8" s="149">
        <f>BK8/159*121</f>
        <v>116503751.10691825</v>
      </c>
      <c r="BM8" s="157">
        <f>+BL8/BK8</f>
        <v>0.76100628930817615</v>
      </c>
      <c r="BN8" s="55" t="s">
        <v>386</v>
      </c>
      <c r="BO8" s="30">
        <v>11</v>
      </c>
      <c r="BP8" s="30">
        <v>11</v>
      </c>
      <c r="BQ8" s="92">
        <f t="shared" si="4"/>
        <v>1</v>
      </c>
      <c r="BR8" s="203">
        <v>16412493216.040001</v>
      </c>
      <c r="BS8" s="203">
        <v>1808448723</v>
      </c>
      <c r="BT8" s="157">
        <v>1</v>
      </c>
      <c r="BU8" s="58" t="s">
        <v>411</v>
      </c>
      <c r="BV8" s="30">
        <v>11</v>
      </c>
      <c r="BW8" s="30">
        <v>11</v>
      </c>
      <c r="BX8" s="92">
        <f t="shared" si="5"/>
        <v>1</v>
      </c>
      <c r="BY8" s="219">
        <v>1904659193296</v>
      </c>
      <c r="BZ8" s="219">
        <v>820911771134</v>
      </c>
      <c r="CA8" s="92">
        <f t="shared" ref="CA8" si="7">+BZ8/BY8</f>
        <v>0.43100192098588391</v>
      </c>
      <c r="CB8" s="176" t="s">
        <v>585</v>
      </c>
      <c r="CC8" s="58">
        <v>1</v>
      </c>
      <c r="CD8" s="58" t="s">
        <v>478</v>
      </c>
      <c r="CE8" s="58">
        <v>22</v>
      </c>
      <c r="CF8" s="58" t="s">
        <v>479</v>
      </c>
      <c r="CG8" s="58">
        <v>2201</v>
      </c>
      <c r="CH8" s="58" t="s">
        <v>480</v>
      </c>
      <c r="CI8" s="58" t="s">
        <v>481</v>
      </c>
      <c r="CJ8" s="58" t="s">
        <v>482</v>
      </c>
      <c r="CK8" s="58" t="s">
        <v>483</v>
      </c>
      <c r="CL8" s="58" t="s">
        <v>484</v>
      </c>
      <c r="CM8" s="30">
        <v>11</v>
      </c>
      <c r="CN8" s="30">
        <v>11</v>
      </c>
      <c r="CO8" s="92">
        <f t="shared" si="6"/>
        <v>1</v>
      </c>
      <c r="CP8" s="271">
        <v>1904659193296</v>
      </c>
      <c r="CQ8" s="271">
        <v>820911771134</v>
      </c>
      <c r="CR8" s="92">
        <f t="shared" ref="CR8" si="8">+CQ8/CP8</f>
        <v>0.43100192098588391</v>
      </c>
      <c r="CS8" s="260" t="s">
        <v>586</v>
      </c>
      <c r="CT8" s="87">
        <v>11</v>
      </c>
      <c r="CU8" s="87">
        <v>11</v>
      </c>
      <c r="CV8" s="102">
        <v>1</v>
      </c>
      <c r="CW8" s="133" t="s">
        <v>423</v>
      </c>
      <c r="CX8" s="273"/>
    </row>
    <row r="9" spans="1:261" s="12" customFormat="1" ht="409.5" x14ac:dyDescent="0.2">
      <c r="A9" s="304"/>
      <c r="B9" s="309"/>
      <c r="C9" s="316"/>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36">
        <v>0</v>
      </c>
      <c r="AL9" s="55" t="s">
        <v>253</v>
      </c>
      <c r="AM9" s="55">
        <v>1</v>
      </c>
      <c r="AN9" s="55">
        <v>0</v>
      </c>
      <c r="AO9" s="136">
        <v>0</v>
      </c>
      <c r="AP9" s="55">
        <v>0</v>
      </c>
      <c r="AQ9" s="55">
        <v>0</v>
      </c>
      <c r="AR9" s="136">
        <v>0</v>
      </c>
      <c r="AS9" s="55" t="s">
        <v>324</v>
      </c>
      <c r="AT9" s="55">
        <v>1</v>
      </c>
      <c r="AU9" s="55">
        <v>0</v>
      </c>
      <c r="AV9" s="92">
        <f t="shared" si="0"/>
        <v>0</v>
      </c>
      <c r="AW9" s="55">
        <v>0</v>
      </c>
      <c r="AX9" s="55">
        <v>0</v>
      </c>
      <c r="AY9" s="136">
        <v>0</v>
      </c>
      <c r="AZ9" s="9" t="s">
        <v>341</v>
      </c>
      <c r="BA9" s="55">
        <v>1</v>
      </c>
      <c r="BB9" s="55">
        <v>0</v>
      </c>
      <c r="BC9" s="92">
        <f t="shared" si="2"/>
        <v>0</v>
      </c>
      <c r="BD9" s="55">
        <v>0</v>
      </c>
      <c r="BE9" s="55">
        <v>0</v>
      </c>
      <c r="BF9" s="136">
        <v>0</v>
      </c>
      <c r="BG9" s="150" t="s">
        <v>343</v>
      </c>
      <c r="BH9" s="55">
        <v>1</v>
      </c>
      <c r="BI9" s="55">
        <v>0</v>
      </c>
      <c r="BJ9" s="92">
        <f t="shared" si="3"/>
        <v>0</v>
      </c>
      <c r="BK9" s="55">
        <v>0</v>
      </c>
      <c r="BL9" s="55">
        <v>0</v>
      </c>
      <c r="BM9" s="136">
        <v>0</v>
      </c>
      <c r="BN9" s="55" t="s">
        <v>387</v>
      </c>
      <c r="BO9" s="30">
        <v>1</v>
      </c>
      <c r="BP9" s="30">
        <v>0</v>
      </c>
      <c r="BQ9" s="92">
        <f t="shared" si="4"/>
        <v>0</v>
      </c>
      <c r="BR9" s="55">
        <v>0</v>
      </c>
      <c r="BS9" s="55">
        <v>0</v>
      </c>
      <c r="BT9" s="136">
        <v>0</v>
      </c>
      <c r="BU9" s="58" t="s">
        <v>399</v>
      </c>
      <c r="BV9" s="30">
        <v>1</v>
      </c>
      <c r="BW9" s="30">
        <v>0</v>
      </c>
      <c r="BX9" s="92">
        <f t="shared" si="5"/>
        <v>0</v>
      </c>
      <c r="BY9" s="55">
        <v>0</v>
      </c>
      <c r="BZ9" s="55">
        <v>0</v>
      </c>
      <c r="CA9" s="136">
        <v>0</v>
      </c>
      <c r="CB9" s="55" t="s">
        <v>567</v>
      </c>
      <c r="CC9" s="58">
        <v>1</v>
      </c>
      <c r="CD9" s="58" t="s">
        <v>478</v>
      </c>
      <c r="CE9" s="58">
        <v>22</v>
      </c>
      <c r="CF9" s="58" t="s">
        <v>479</v>
      </c>
      <c r="CG9" s="245">
        <v>2201</v>
      </c>
      <c r="CH9" s="58" t="s">
        <v>480</v>
      </c>
      <c r="CI9" s="58">
        <v>2201006</v>
      </c>
      <c r="CJ9" s="58" t="s">
        <v>99</v>
      </c>
      <c r="CK9" s="58">
        <v>220100600</v>
      </c>
      <c r="CL9" s="58" t="s">
        <v>98</v>
      </c>
      <c r="CM9" s="30">
        <v>1</v>
      </c>
      <c r="CN9" s="30">
        <v>0</v>
      </c>
      <c r="CO9" s="92">
        <f t="shared" si="6"/>
        <v>0</v>
      </c>
      <c r="CP9" s="55">
        <v>0</v>
      </c>
      <c r="CQ9" s="55">
        <v>0</v>
      </c>
      <c r="CR9" s="136">
        <v>0</v>
      </c>
      <c r="CS9" s="55" t="s">
        <v>587</v>
      </c>
      <c r="CT9" s="55">
        <v>1</v>
      </c>
      <c r="CU9" s="55">
        <v>0</v>
      </c>
      <c r="CV9" s="122">
        <f>+AH9</f>
        <v>0</v>
      </c>
      <c r="CW9" s="132" t="s">
        <v>278</v>
      </c>
      <c r="CX9" s="273"/>
    </row>
    <row r="10" spans="1:261" s="12" customFormat="1" ht="195" customHeight="1" x14ac:dyDescent="0.2">
      <c r="A10" s="304"/>
      <c r="B10" s="309"/>
      <c r="C10" s="316"/>
      <c r="D10" s="144" t="s">
        <v>106</v>
      </c>
      <c r="E10" s="144" t="s">
        <v>417</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36">
        <v>0</v>
      </c>
      <c r="AL10" s="55" t="s">
        <v>253</v>
      </c>
      <c r="AM10" s="55">
        <v>54</v>
      </c>
      <c r="AN10" s="55">
        <v>0</v>
      </c>
      <c r="AO10" s="136">
        <v>0</v>
      </c>
      <c r="AP10" s="55">
        <v>0</v>
      </c>
      <c r="AQ10" s="55">
        <v>0</v>
      </c>
      <c r="AR10" s="136">
        <v>0</v>
      </c>
      <c r="AS10" s="55" t="s">
        <v>323</v>
      </c>
      <c r="AT10" s="55">
        <v>54</v>
      </c>
      <c r="AU10" s="55">
        <v>0</v>
      </c>
      <c r="AV10" s="92">
        <f t="shared" si="0"/>
        <v>0</v>
      </c>
      <c r="AW10" s="55">
        <v>0</v>
      </c>
      <c r="AX10" s="55">
        <v>0</v>
      </c>
      <c r="AY10" s="136">
        <v>0</v>
      </c>
      <c r="AZ10" s="55" t="s">
        <v>340</v>
      </c>
      <c r="BA10" s="55">
        <v>54</v>
      </c>
      <c r="BB10" s="55">
        <v>0</v>
      </c>
      <c r="BC10" s="92">
        <f t="shared" si="2"/>
        <v>0</v>
      </c>
      <c r="BD10" s="55">
        <v>0</v>
      </c>
      <c r="BE10" s="55">
        <v>0</v>
      </c>
      <c r="BF10" s="136">
        <v>0</v>
      </c>
      <c r="BG10" s="150" t="s">
        <v>344</v>
      </c>
      <c r="BH10" s="55">
        <v>54</v>
      </c>
      <c r="BI10" s="55">
        <v>0</v>
      </c>
      <c r="BJ10" s="92">
        <f t="shared" si="3"/>
        <v>0</v>
      </c>
      <c r="BK10" s="55">
        <v>0</v>
      </c>
      <c r="BL10" s="55">
        <v>0</v>
      </c>
      <c r="BM10" s="136">
        <v>0</v>
      </c>
      <c r="BN10" s="55" t="s">
        <v>388</v>
      </c>
      <c r="BO10" s="30">
        <v>54</v>
      </c>
      <c r="BP10" s="30">
        <v>0</v>
      </c>
      <c r="BQ10" s="92">
        <f t="shared" si="4"/>
        <v>0</v>
      </c>
      <c r="BR10" s="55">
        <v>0</v>
      </c>
      <c r="BS10" s="55">
        <v>0</v>
      </c>
      <c r="BT10" s="136">
        <v>0</v>
      </c>
      <c r="BU10" s="58" t="s">
        <v>400</v>
      </c>
      <c r="BV10" s="30">
        <v>54</v>
      </c>
      <c r="BW10" s="30">
        <v>0</v>
      </c>
      <c r="BX10" s="92">
        <f t="shared" si="5"/>
        <v>0</v>
      </c>
      <c r="BY10" s="55">
        <v>0</v>
      </c>
      <c r="BZ10" s="55">
        <v>0</v>
      </c>
      <c r="CA10" s="136">
        <v>0</v>
      </c>
      <c r="CB10" s="55" t="s">
        <v>568</v>
      </c>
      <c r="CC10" s="58">
        <v>1</v>
      </c>
      <c r="CD10" s="58" t="s">
        <v>478</v>
      </c>
      <c r="CE10" s="58">
        <v>22</v>
      </c>
      <c r="CF10" s="58" t="s">
        <v>479</v>
      </c>
      <c r="CG10" s="58">
        <v>2201</v>
      </c>
      <c r="CH10" s="58" t="s">
        <v>480</v>
      </c>
      <c r="CI10" s="58">
        <v>2201074</v>
      </c>
      <c r="CJ10" s="58" t="s">
        <v>485</v>
      </c>
      <c r="CK10" s="58">
        <v>220107400</v>
      </c>
      <c r="CL10" s="58" t="s">
        <v>486</v>
      </c>
      <c r="CM10" s="30">
        <v>54</v>
      </c>
      <c r="CN10" s="30">
        <v>0</v>
      </c>
      <c r="CO10" s="92">
        <f t="shared" si="6"/>
        <v>0</v>
      </c>
      <c r="CP10" s="55">
        <v>0</v>
      </c>
      <c r="CQ10" s="55">
        <v>0</v>
      </c>
      <c r="CR10" s="136">
        <v>0</v>
      </c>
      <c r="CS10" s="270" t="s">
        <v>609</v>
      </c>
      <c r="CT10" s="55">
        <v>54</v>
      </c>
      <c r="CU10" s="55">
        <v>0</v>
      </c>
      <c r="CV10" s="122">
        <v>0</v>
      </c>
      <c r="CW10" s="132" t="s">
        <v>296</v>
      </c>
      <c r="CX10" s="273"/>
    </row>
    <row r="11" spans="1:261" s="12" customFormat="1" ht="180" customHeight="1" x14ac:dyDescent="0.2">
      <c r="A11" s="304"/>
      <c r="B11" s="309"/>
      <c r="C11" s="144" t="s">
        <v>104</v>
      </c>
      <c r="D11" s="144" t="s">
        <v>103</v>
      </c>
      <c r="E11" s="144" t="s">
        <v>281</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37">
        <v>0</v>
      </c>
      <c r="AL11" s="55" t="s">
        <v>253</v>
      </c>
      <c r="AM11" s="55">
        <v>1</v>
      </c>
      <c r="AN11" s="55">
        <v>0</v>
      </c>
      <c r="AO11" s="137">
        <v>0</v>
      </c>
      <c r="AP11" s="55">
        <v>0</v>
      </c>
      <c r="AQ11" s="55">
        <v>0</v>
      </c>
      <c r="AR11" s="137">
        <v>0</v>
      </c>
      <c r="AS11" s="55" t="s">
        <v>324</v>
      </c>
      <c r="AT11" s="55">
        <v>1</v>
      </c>
      <c r="AU11" s="55">
        <v>0</v>
      </c>
      <c r="AV11" s="92">
        <f t="shared" si="0"/>
        <v>0</v>
      </c>
      <c r="AW11" s="55">
        <v>0</v>
      </c>
      <c r="AX11" s="55">
        <v>0</v>
      </c>
      <c r="AY11" s="137">
        <v>0</v>
      </c>
      <c r="AZ11" s="150" t="s">
        <v>325</v>
      </c>
      <c r="BA11" s="55">
        <v>1</v>
      </c>
      <c r="BB11" s="55">
        <v>0</v>
      </c>
      <c r="BC11" s="92">
        <f t="shared" si="2"/>
        <v>0</v>
      </c>
      <c r="BD11" s="55">
        <v>0</v>
      </c>
      <c r="BE11" s="55">
        <v>0</v>
      </c>
      <c r="BF11" s="165">
        <v>0</v>
      </c>
      <c r="BG11" s="150" t="s">
        <v>345</v>
      </c>
      <c r="BH11" s="55">
        <v>1</v>
      </c>
      <c r="BI11" s="55">
        <v>0</v>
      </c>
      <c r="BJ11" s="92">
        <f t="shared" si="3"/>
        <v>0</v>
      </c>
      <c r="BK11" s="55">
        <v>0</v>
      </c>
      <c r="BL11" s="55">
        <v>0</v>
      </c>
      <c r="BM11" s="165">
        <v>0</v>
      </c>
      <c r="BN11" s="55" t="s">
        <v>389</v>
      </c>
      <c r="BO11" s="30">
        <v>1</v>
      </c>
      <c r="BP11" s="30">
        <v>0</v>
      </c>
      <c r="BQ11" s="92">
        <f t="shared" si="4"/>
        <v>0</v>
      </c>
      <c r="BR11" s="55">
        <v>0</v>
      </c>
      <c r="BS11" s="55">
        <v>0</v>
      </c>
      <c r="BT11" s="165">
        <v>0</v>
      </c>
      <c r="BU11" s="206" t="s">
        <v>401</v>
      </c>
      <c r="BV11" s="30">
        <v>1</v>
      </c>
      <c r="BW11" s="30">
        <v>0</v>
      </c>
      <c r="BX11" s="92">
        <f t="shared" si="5"/>
        <v>0</v>
      </c>
      <c r="BY11" s="55">
        <v>0</v>
      </c>
      <c r="BZ11" s="55">
        <v>0</v>
      </c>
      <c r="CA11" s="165">
        <v>0</v>
      </c>
      <c r="CB11" s="263" t="s">
        <v>569</v>
      </c>
      <c r="CC11" s="206">
        <v>1</v>
      </c>
      <c r="CD11" s="58" t="s">
        <v>478</v>
      </c>
      <c r="CE11" s="58">
        <v>22</v>
      </c>
      <c r="CF11" s="206" t="s">
        <v>479</v>
      </c>
      <c r="CG11" s="206">
        <v>2201</v>
      </c>
      <c r="CH11" s="206" t="s">
        <v>480</v>
      </c>
      <c r="CI11" s="206">
        <v>2201006</v>
      </c>
      <c r="CJ11" s="206" t="s">
        <v>99</v>
      </c>
      <c r="CK11" s="206">
        <v>220100600</v>
      </c>
      <c r="CL11" s="206" t="s">
        <v>98</v>
      </c>
      <c r="CM11" s="30">
        <v>1</v>
      </c>
      <c r="CN11" s="30">
        <v>0</v>
      </c>
      <c r="CO11" s="92">
        <f t="shared" si="6"/>
        <v>0</v>
      </c>
      <c r="CP11" s="55">
        <v>0</v>
      </c>
      <c r="CQ11" s="55">
        <v>0</v>
      </c>
      <c r="CR11" s="165">
        <v>0</v>
      </c>
      <c r="CS11" s="269" t="s">
        <v>610</v>
      </c>
      <c r="CT11" s="55">
        <v>1</v>
      </c>
      <c r="CU11" s="55">
        <v>0</v>
      </c>
      <c r="CV11" s="122">
        <v>0</v>
      </c>
      <c r="CW11" s="133" t="s">
        <v>272</v>
      </c>
      <c r="CX11" s="273"/>
    </row>
    <row r="12" spans="1:261" s="15" customFormat="1" ht="219.75" customHeight="1" x14ac:dyDescent="0.2">
      <c r="A12" s="304"/>
      <c r="B12" s="309" t="s">
        <v>97</v>
      </c>
      <c r="C12" s="144" t="s">
        <v>96</v>
      </c>
      <c r="D12" s="144" t="s">
        <v>95</v>
      </c>
      <c r="E12" s="144"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252</v>
      </c>
      <c r="AM12" s="87">
        <v>1</v>
      </c>
      <c r="AN12" s="87">
        <v>0</v>
      </c>
      <c r="AO12" s="37">
        <v>0</v>
      </c>
      <c r="AP12" s="118">
        <v>0</v>
      </c>
      <c r="AQ12" s="118">
        <v>0</v>
      </c>
      <c r="AR12" s="37">
        <v>0</v>
      </c>
      <c r="AS12" s="55" t="s">
        <v>295</v>
      </c>
      <c r="AT12" s="55">
        <v>1</v>
      </c>
      <c r="AU12" s="55">
        <v>0</v>
      </c>
      <c r="AV12" s="92">
        <f t="shared" si="0"/>
        <v>0</v>
      </c>
      <c r="AW12" s="143">
        <v>3200000</v>
      </c>
      <c r="AX12" s="143">
        <v>3200000</v>
      </c>
      <c r="AY12" s="91">
        <f>+AX12/AW12</f>
        <v>1</v>
      </c>
      <c r="AZ12" s="55" t="s">
        <v>327</v>
      </c>
      <c r="BA12" s="55">
        <v>1</v>
      </c>
      <c r="BB12" s="55">
        <v>0</v>
      </c>
      <c r="BC12" s="92">
        <f t="shared" si="2"/>
        <v>0</v>
      </c>
      <c r="BD12" s="143">
        <v>0</v>
      </c>
      <c r="BE12" s="143">
        <v>0</v>
      </c>
      <c r="BF12" s="37">
        <v>0</v>
      </c>
      <c r="BG12" s="55" t="s">
        <v>359</v>
      </c>
      <c r="BH12" s="55">
        <v>1</v>
      </c>
      <c r="BI12" s="55">
        <v>0.1</v>
      </c>
      <c r="BJ12" s="92">
        <f t="shared" si="3"/>
        <v>0.1</v>
      </c>
      <c r="BK12" s="143">
        <v>0</v>
      </c>
      <c r="BL12" s="143">
        <v>0</v>
      </c>
      <c r="BM12" s="37">
        <v>0</v>
      </c>
      <c r="BN12" s="55" t="s">
        <v>424</v>
      </c>
      <c r="BO12" s="30">
        <v>1</v>
      </c>
      <c r="BP12" s="30">
        <v>0</v>
      </c>
      <c r="BQ12" s="92">
        <f t="shared" si="4"/>
        <v>0</v>
      </c>
      <c r="BR12" s="143">
        <v>0</v>
      </c>
      <c r="BS12" s="143">
        <v>0</v>
      </c>
      <c r="BT12" s="37">
        <v>0</v>
      </c>
      <c r="BU12" s="206" t="s">
        <v>412</v>
      </c>
      <c r="BV12" s="30">
        <v>1</v>
      </c>
      <c r="BW12" s="30">
        <v>0</v>
      </c>
      <c r="BX12" s="92">
        <f t="shared" si="5"/>
        <v>0</v>
      </c>
      <c r="BY12" s="143">
        <v>0</v>
      </c>
      <c r="BZ12" s="143">
        <v>0</v>
      </c>
      <c r="CA12" s="37">
        <v>0</v>
      </c>
      <c r="CB12" s="263" t="s">
        <v>443</v>
      </c>
      <c r="CC12" s="234">
        <v>1</v>
      </c>
      <c r="CD12" s="249" t="s">
        <v>478</v>
      </c>
      <c r="CE12" s="234">
        <v>19</v>
      </c>
      <c r="CF12" s="234" t="s">
        <v>495</v>
      </c>
      <c r="CG12" s="234">
        <v>1905</v>
      </c>
      <c r="CH12" s="234" t="s">
        <v>496</v>
      </c>
      <c r="CI12" s="234">
        <v>1905031</v>
      </c>
      <c r="CJ12" s="234" t="s">
        <v>497</v>
      </c>
      <c r="CK12" s="234">
        <v>190503100</v>
      </c>
      <c r="CL12" s="234" t="s">
        <v>498</v>
      </c>
      <c r="CM12" s="30">
        <v>1</v>
      </c>
      <c r="CN12" s="30">
        <v>0</v>
      </c>
      <c r="CO12" s="92">
        <f t="shared" si="6"/>
        <v>0</v>
      </c>
      <c r="CP12" s="143">
        <v>0</v>
      </c>
      <c r="CQ12" s="143">
        <v>0</v>
      </c>
      <c r="CR12" s="37">
        <v>0</v>
      </c>
      <c r="CS12" s="234" t="s">
        <v>588</v>
      </c>
      <c r="CT12" s="87">
        <v>1</v>
      </c>
      <c r="CU12" s="55" t="s">
        <v>270</v>
      </c>
      <c r="CV12" s="102">
        <v>0.1</v>
      </c>
      <c r="CW12" s="216" t="s">
        <v>428</v>
      </c>
      <c r="CX12" s="273"/>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row>
    <row r="13" spans="1:261" s="15" customFormat="1" ht="240" customHeight="1" x14ac:dyDescent="0.2">
      <c r="A13" s="304"/>
      <c r="B13" s="309"/>
      <c r="C13" s="144" t="s">
        <v>94</v>
      </c>
      <c r="D13" s="144" t="s">
        <v>93</v>
      </c>
      <c r="E13" s="144"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274</v>
      </c>
      <c r="AT13" s="55">
        <v>1</v>
      </c>
      <c r="AU13" s="55"/>
      <c r="AV13" s="92">
        <f t="shared" si="0"/>
        <v>0</v>
      </c>
      <c r="AW13" s="55"/>
      <c r="AX13" s="55"/>
      <c r="AY13" s="37">
        <v>0</v>
      </c>
      <c r="AZ13" s="55" t="s">
        <v>324</v>
      </c>
      <c r="BA13" s="55">
        <v>1</v>
      </c>
      <c r="BB13" s="55">
        <v>0</v>
      </c>
      <c r="BC13" s="92">
        <f t="shared" si="2"/>
        <v>0</v>
      </c>
      <c r="BD13" s="55">
        <v>0</v>
      </c>
      <c r="BE13" s="55">
        <v>0</v>
      </c>
      <c r="BF13" s="37">
        <v>0</v>
      </c>
      <c r="BG13" s="150" t="s">
        <v>346</v>
      </c>
      <c r="BH13" s="55">
        <v>1</v>
      </c>
      <c r="BI13" s="55">
        <v>0</v>
      </c>
      <c r="BJ13" s="92">
        <f t="shared" si="3"/>
        <v>0</v>
      </c>
      <c r="BK13" s="55">
        <v>0</v>
      </c>
      <c r="BL13" s="55">
        <v>0</v>
      </c>
      <c r="BM13" s="37">
        <v>0</v>
      </c>
      <c r="BN13" s="150" t="s">
        <v>346</v>
      </c>
      <c r="BO13" s="30">
        <v>1</v>
      </c>
      <c r="BP13" s="30">
        <v>0</v>
      </c>
      <c r="BQ13" s="92">
        <f t="shared" si="4"/>
        <v>0</v>
      </c>
      <c r="BR13" s="55">
        <v>0</v>
      </c>
      <c r="BS13" s="55">
        <v>0</v>
      </c>
      <c r="BT13" s="37">
        <v>0</v>
      </c>
      <c r="BU13" s="206" t="s">
        <v>412</v>
      </c>
      <c r="BV13" s="30">
        <v>1</v>
      </c>
      <c r="BW13" s="30">
        <v>0</v>
      </c>
      <c r="BX13" s="92">
        <f t="shared" si="5"/>
        <v>0</v>
      </c>
      <c r="BY13" s="55">
        <v>0</v>
      </c>
      <c r="BZ13" s="55">
        <v>0</v>
      </c>
      <c r="CA13" s="37">
        <v>0</v>
      </c>
      <c r="CB13" s="263" t="s">
        <v>443</v>
      </c>
      <c r="CC13" s="234">
        <v>1</v>
      </c>
      <c r="CD13" s="249" t="s">
        <v>478</v>
      </c>
      <c r="CE13" s="234">
        <v>19</v>
      </c>
      <c r="CF13" s="234" t="s">
        <v>495</v>
      </c>
      <c r="CG13" s="234" t="s">
        <v>556</v>
      </c>
      <c r="CH13" s="234" t="s">
        <v>555</v>
      </c>
      <c r="CI13" s="234">
        <v>1906004</v>
      </c>
      <c r="CJ13" s="234" t="s">
        <v>557</v>
      </c>
      <c r="CK13" s="234">
        <v>190600401</v>
      </c>
      <c r="CL13" s="234" t="s">
        <v>558</v>
      </c>
      <c r="CM13" s="30">
        <v>1</v>
      </c>
      <c r="CN13" s="30">
        <v>0</v>
      </c>
      <c r="CO13" s="92">
        <f t="shared" si="6"/>
        <v>0</v>
      </c>
      <c r="CP13" s="55">
        <v>0</v>
      </c>
      <c r="CQ13" s="55">
        <v>0</v>
      </c>
      <c r="CR13" s="37">
        <v>0</v>
      </c>
      <c r="CS13" s="234" t="s">
        <v>589</v>
      </c>
      <c r="CT13" s="87">
        <v>1</v>
      </c>
      <c r="CU13" s="55">
        <v>0.4</v>
      </c>
      <c r="CV13" s="102">
        <f>CU13/CT13</f>
        <v>0.4</v>
      </c>
      <c r="CW13" s="132" t="s">
        <v>298</v>
      </c>
      <c r="CX13" s="273"/>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row>
    <row r="14" spans="1:261" s="12" customFormat="1" ht="330.75" customHeight="1" x14ac:dyDescent="0.2">
      <c r="A14" s="304"/>
      <c r="B14" s="317" t="s">
        <v>85</v>
      </c>
      <c r="C14" s="299" t="s">
        <v>84</v>
      </c>
      <c r="D14" s="144" t="s">
        <v>83</v>
      </c>
      <c r="E14" s="201" t="s">
        <v>82</v>
      </c>
      <c r="F14" s="22">
        <v>2</v>
      </c>
      <c r="G14" s="22">
        <v>2</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254</v>
      </c>
      <c r="AM14" s="87">
        <v>2</v>
      </c>
      <c r="AN14" s="87">
        <v>0</v>
      </c>
      <c r="AO14" s="37">
        <v>0</v>
      </c>
      <c r="AP14" s="87">
        <v>0</v>
      </c>
      <c r="AQ14" s="87">
        <v>0</v>
      </c>
      <c r="AR14" s="37">
        <v>0</v>
      </c>
      <c r="AS14" s="55" t="s">
        <v>288</v>
      </c>
      <c r="AT14" s="55">
        <v>2</v>
      </c>
      <c r="AU14" s="55">
        <v>0</v>
      </c>
      <c r="AV14" s="92">
        <f t="shared" si="0"/>
        <v>0</v>
      </c>
      <c r="AW14" s="55">
        <v>0</v>
      </c>
      <c r="AX14" s="55">
        <v>0</v>
      </c>
      <c r="AY14" s="37">
        <v>0</v>
      </c>
      <c r="AZ14" s="55" t="s">
        <v>333</v>
      </c>
      <c r="BA14" s="55">
        <v>2</v>
      </c>
      <c r="BB14" s="55">
        <v>1</v>
      </c>
      <c r="BC14" s="92">
        <f t="shared" si="2"/>
        <v>0.5</v>
      </c>
      <c r="BD14" s="152">
        <v>15000000</v>
      </c>
      <c r="BE14" s="168">
        <v>15000000</v>
      </c>
      <c r="BF14" s="164">
        <v>1</v>
      </c>
      <c r="BG14" s="190" t="s">
        <v>410</v>
      </c>
      <c r="BH14" s="55">
        <v>2</v>
      </c>
      <c r="BI14" s="55">
        <v>1</v>
      </c>
      <c r="BJ14" s="92">
        <f t="shared" si="3"/>
        <v>0.5</v>
      </c>
      <c r="BK14" s="152">
        <v>15000000</v>
      </c>
      <c r="BL14" s="168">
        <v>15000000</v>
      </c>
      <c r="BM14" s="164">
        <v>1</v>
      </c>
      <c r="BN14" s="190" t="s">
        <v>360</v>
      </c>
      <c r="BO14" s="30">
        <v>2</v>
      </c>
      <c r="BP14" s="30">
        <v>1</v>
      </c>
      <c r="BQ14" s="92">
        <f t="shared" si="4"/>
        <v>0.5</v>
      </c>
      <c r="BR14" s="152">
        <v>15000000</v>
      </c>
      <c r="BS14" s="168">
        <v>15000000</v>
      </c>
      <c r="BT14" s="164">
        <v>1</v>
      </c>
      <c r="BU14" s="213" t="s">
        <v>418</v>
      </c>
      <c r="BV14" s="30">
        <v>2</v>
      </c>
      <c r="BW14" s="30">
        <v>1</v>
      </c>
      <c r="BX14" s="92">
        <f t="shared" si="5"/>
        <v>0.5</v>
      </c>
      <c r="BY14" s="221">
        <v>480000</v>
      </c>
      <c r="BZ14" s="221">
        <v>480000</v>
      </c>
      <c r="CA14" s="164">
        <v>1</v>
      </c>
      <c r="CB14" s="261" t="s">
        <v>437</v>
      </c>
      <c r="CC14" s="244">
        <v>1</v>
      </c>
      <c r="CD14" s="239" t="s">
        <v>461</v>
      </c>
      <c r="CE14" s="238" t="s">
        <v>469</v>
      </c>
      <c r="CF14" s="237" t="s">
        <v>462</v>
      </c>
      <c r="CG14" s="238" t="s">
        <v>463</v>
      </c>
      <c r="CH14" s="237" t="s">
        <v>464</v>
      </c>
      <c r="CI14" s="238" t="s">
        <v>470</v>
      </c>
      <c r="CJ14" s="237" t="s">
        <v>471</v>
      </c>
      <c r="CK14" s="243" t="s">
        <v>468</v>
      </c>
      <c r="CL14" s="237" t="s">
        <v>472</v>
      </c>
      <c r="CM14" s="30">
        <v>2</v>
      </c>
      <c r="CN14" s="30">
        <v>1</v>
      </c>
      <c r="CO14" s="92">
        <f t="shared" si="6"/>
        <v>0.5</v>
      </c>
      <c r="CP14" s="221">
        <v>480000</v>
      </c>
      <c r="CQ14" s="221">
        <v>480000</v>
      </c>
      <c r="CR14" s="164">
        <v>1</v>
      </c>
      <c r="CS14" s="256" t="s">
        <v>590</v>
      </c>
      <c r="CT14" s="87">
        <v>2</v>
      </c>
      <c r="CU14" s="55">
        <f>+BB14</f>
        <v>1</v>
      </c>
      <c r="CV14" s="102">
        <f>+CU14/CT14</f>
        <v>0.5</v>
      </c>
      <c r="CW14" s="190" t="s">
        <v>419</v>
      </c>
      <c r="CX14" s="273"/>
    </row>
    <row r="15" spans="1:261" s="12" customFormat="1" ht="299.25" customHeight="1" x14ac:dyDescent="0.2">
      <c r="A15" s="304"/>
      <c r="B15" s="318"/>
      <c r="C15" s="300"/>
      <c r="D15" s="144" t="s">
        <v>81</v>
      </c>
      <c r="E15" s="144"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254</v>
      </c>
      <c r="AM15" s="87">
        <v>1</v>
      </c>
      <c r="AN15" s="87">
        <v>0</v>
      </c>
      <c r="AO15" s="37">
        <v>0</v>
      </c>
      <c r="AP15" s="87">
        <v>0</v>
      </c>
      <c r="AQ15" s="87">
        <v>0</v>
      </c>
      <c r="AR15" s="37">
        <v>0</v>
      </c>
      <c r="AS15" s="55" t="s">
        <v>289</v>
      </c>
      <c r="AT15" s="55">
        <v>1</v>
      </c>
      <c r="AU15" s="55">
        <v>0</v>
      </c>
      <c r="AV15" s="92">
        <f t="shared" si="0"/>
        <v>0</v>
      </c>
      <c r="AW15" s="55">
        <v>0</v>
      </c>
      <c r="AX15" s="55">
        <v>0</v>
      </c>
      <c r="AY15" s="37">
        <v>0</v>
      </c>
      <c r="AZ15" s="55" t="s">
        <v>309</v>
      </c>
      <c r="BA15" s="55">
        <v>1</v>
      </c>
      <c r="BB15" s="55">
        <v>1</v>
      </c>
      <c r="BC15" s="91">
        <f>+BB15/BA15</f>
        <v>1</v>
      </c>
      <c r="BD15" s="152">
        <v>15000000</v>
      </c>
      <c r="BE15" s="168">
        <v>15000000</v>
      </c>
      <c r="BF15" s="44">
        <v>1</v>
      </c>
      <c r="BG15" s="190" t="s">
        <v>390</v>
      </c>
      <c r="BH15" s="55">
        <v>1</v>
      </c>
      <c r="BI15" s="55">
        <v>1</v>
      </c>
      <c r="BJ15" s="91">
        <f>+BI15/BH15</f>
        <v>1</v>
      </c>
      <c r="BK15" s="152">
        <v>15000000</v>
      </c>
      <c r="BL15" s="168">
        <v>15000000</v>
      </c>
      <c r="BM15" s="44">
        <v>1</v>
      </c>
      <c r="BN15" s="190" t="s">
        <v>347</v>
      </c>
      <c r="BO15" s="30">
        <v>1</v>
      </c>
      <c r="BP15" s="30">
        <v>0</v>
      </c>
      <c r="BQ15" s="91">
        <f>+BP15/BO15</f>
        <v>0</v>
      </c>
      <c r="BR15" s="152">
        <v>0</v>
      </c>
      <c r="BS15" s="168">
        <v>0</v>
      </c>
      <c r="BT15" s="44">
        <v>0</v>
      </c>
      <c r="BU15" s="193" t="s">
        <v>402</v>
      </c>
      <c r="BV15" s="30">
        <v>1</v>
      </c>
      <c r="BW15" s="30">
        <v>0</v>
      </c>
      <c r="BX15" s="91">
        <f>+BW15/BV15</f>
        <v>0</v>
      </c>
      <c r="BY15" s="152">
        <v>0</v>
      </c>
      <c r="BZ15" s="168">
        <v>0</v>
      </c>
      <c r="CA15" s="44">
        <v>0</v>
      </c>
      <c r="CB15" s="55" t="s">
        <v>570</v>
      </c>
      <c r="CC15" s="233">
        <v>1</v>
      </c>
      <c r="CD15" s="239" t="s">
        <v>461</v>
      </c>
      <c r="CE15" s="238" t="s">
        <v>469</v>
      </c>
      <c r="CF15" s="237" t="s">
        <v>462</v>
      </c>
      <c r="CG15" s="238" t="s">
        <v>463</v>
      </c>
      <c r="CH15" s="237" t="s">
        <v>464</v>
      </c>
      <c r="CI15" s="238" t="s">
        <v>470</v>
      </c>
      <c r="CJ15" s="237" t="s">
        <v>471</v>
      </c>
      <c r="CK15" s="232" t="s">
        <v>468</v>
      </c>
      <c r="CL15" s="237" t="s">
        <v>472</v>
      </c>
      <c r="CM15" s="30">
        <v>1</v>
      </c>
      <c r="CN15" s="30">
        <v>0</v>
      </c>
      <c r="CO15" s="91">
        <f>+CN15/CM15</f>
        <v>0</v>
      </c>
      <c r="CP15" s="152">
        <v>0</v>
      </c>
      <c r="CQ15" s="168">
        <v>0</v>
      </c>
      <c r="CR15" s="44">
        <v>0</v>
      </c>
      <c r="CS15" s="257" t="s">
        <v>591</v>
      </c>
      <c r="CT15" s="87">
        <v>1</v>
      </c>
      <c r="CU15" s="55">
        <v>1</v>
      </c>
      <c r="CV15" s="102">
        <f>+CU15/CT15</f>
        <v>1</v>
      </c>
      <c r="CW15" s="132" t="s">
        <v>361</v>
      </c>
      <c r="CX15" s="273"/>
    </row>
    <row r="16" spans="1:261" s="12" customFormat="1" ht="158.25" customHeight="1" thickBot="1" x14ac:dyDescent="0.25">
      <c r="A16" s="305"/>
      <c r="B16" s="319"/>
      <c r="C16" s="301"/>
      <c r="D16" s="144" t="s">
        <v>79</v>
      </c>
      <c r="E16" s="144"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254</v>
      </c>
      <c r="AM16" s="87">
        <v>12</v>
      </c>
      <c r="AN16" s="87">
        <v>12</v>
      </c>
      <c r="AO16" s="37">
        <v>1</v>
      </c>
      <c r="AP16" s="124">
        <v>27850000</v>
      </c>
      <c r="AQ16" s="124">
        <v>27850000</v>
      </c>
      <c r="AR16" s="37">
        <v>1</v>
      </c>
      <c r="AS16" s="55" t="s">
        <v>290</v>
      </c>
      <c r="AT16" s="55">
        <v>12</v>
      </c>
      <c r="AU16" s="55">
        <v>12</v>
      </c>
      <c r="AV16" s="92">
        <f t="shared" si="0"/>
        <v>1</v>
      </c>
      <c r="AW16" s="143">
        <v>60000000</v>
      </c>
      <c r="AX16" s="143">
        <v>60000000</v>
      </c>
      <c r="AY16" s="37">
        <v>1</v>
      </c>
      <c r="AZ16" s="55" t="s">
        <v>307</v>
      </c>
      <c r="BA16" s="55">
        <v>12</v>
      </c>
      <c r="BB16" s="55">
        <v>12</v>
      </c>
      <c r="BC16" s="92">
        <f t="shared" si="2"/>
        <v>1</v>
      </c>
      <c r="BD16" s="153">
        <v>70000000</v>
      </c>
      <c r="BE16" s="169">
        <v>70000000</v>
      </c>
      <c r="BF16" s="37">
        <v>1</v>
      </c>
      <c r="BG16" s="191" t="s">
        <v>362</v>
      </c>
      <c r="BH16" s="55">
        <v>12</v>
      </c>
      <c r="BI16" s="55">
        <v>12</v>
      </c>
      <c r="BJ16" s="92">
        <f t="shared" ref="BJ16:BJ28" si="9">+BI16/BH16</f>
        <v>1</v>
      </c>
      <c r="BK16" s="153">
        <v>70000000</v>
      </c>
      <c r="BL16" s="169">
        <v>70000000</v>
      </c>
      <c r="BM16" s="37">
        <v>1</v>
      </c>
      <c r="BN16" s="191" t="s">
        <v>362</v>
      </c>
      <c r="BO16" s="30">
        <v>12</v>
      </c>
      <c r="BP16" s="30">
        <v>12</v>
      </c>
      <c r="BQ16" s="92">
        <f t="shared" ref="BQ16:BQ28" si="10">+BP16/BO16</f>
        <v>1</v>
      </c>
      <c r="BR16" s="153">
        <v>70000000</v>
      </c>
      <c r="BS16" s="169">
        <v>70000000</v>
      </c>
      <c r="BT16" s="37">
        <v>1</v>
      </c>
      <c r="BU16" s="204" t="s">
        <v>403</v>
      </c>
      <c r="BV16" s="30">
        <v>12</v>
      </c>
      <c r="BW16" s="30">
        <v>12</v>
      </c>
      <c r="BX16" s="92">
        <f t="shared" ref="BX16:BX28" si="11">+BW16/BV16</f>
        <v>1</v>
      </c>
      <c r="BY16" s="220">
        <v>2000000</v>
      </c>
      <c r="BZ16" s="220">
        <v>2000000</v>
      </c>
      <c r="CA16" s="37">
        <v>1</v>
      </c>
      <c r="CB16" s="264" t="s">
        <v>438</v>
      </c>
      <c r="CC16" s="204">
        <v>1</v>
      </c>
      <c r="CD16" s="204" t="s">
        <v>461</v>
      </c>
      <c r="CE16" s="204">
        <v>43</v>
      </c>
      <c r="CF16" s="246" t="s">
        <v>462</v>
      </c>
      <c r="CG16" s="238" t="s">
        <v>463</v>
      </c>
      <c r="CH16" s="246" t="s">
        <v>464</v>
      </c>
      <c r="CI16" s="238" t="s">
        <v>465</v>
      </c>
      <c r="CJ16" s="246" t="s">
        <v>466</v>
      </c>
      <c r="CK16" s="204">
        <v>430100701</v>
      </c>
      <c r="CL16" s="246" t="s">
        <v>467</v>
      </c>
      <c r="CM16" s="30">
        <v>12</v>
      </c>
      <c r="CN16" s="30">
        <v>12</v>
      </c>
      <c r="CO16" s="92">
        <f t="shared" ref="CO16:CO22" si="12">+CN16/CM16</f>
        <v>1</v>
      </c>
      <c r="CP16" s="220">
        <v>2000000</v>
      </c>
      <c r="CQ16" s="220">
        <v>2000000</v>
      </c>
      <c r="CR16" s="37">
        <v>1</v>
      </c>
      <c r="CS16" s="204" t="s">
        <v>592</v>
      </c>
      <c r="CT16" s="87">
        <v>12</v>
      </c>
      <c r="CU16" s="87">
        <v>12</v>
      </c>
      <c r="CV16" s="102">
        <v>1</v>
      </c>
      <c r="CW16" s="132" t="s">
        <v>420</v>
      </c>
      <c r="CX16" s="274"/>
    </row>
    <row r="17" spans="1:1712" s="10" customFormat="1" ht="265.5" customHeight="1" thickBot="1" x14ac:dyDescent="0.25">
      <c r="A17" s="324" t="s">
        <v>76</v>
      </c>
      <c r="B17" s="317" t="s">
        <v>75</v>
      </c>
      <c r="C17" s="144" t="s">
        <v>74</v>
      </c>
      <c r="D17" s="144" t="s">
        <v>73</v>
      </c>
      <c r="E17" s="144"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254</v>
      </c>
      <c r="AM17" s="87">
        <v>1</v>
      </c>
      <c r="AN17" s="87">
        <v>0</v>
      </c>
      <c r="AO17" s="37">
        <v>0</v>
      </c>
      <c r="AP17" s="87">
        <v>0</v>
      </c>
      <c r="AQ17" s="87">
        <v>0</v>
      </c>
      <c r="AR17" s="102">
        <v>0</v>
      </c>
      <c r="AS17" s="55" t="s">
        <v>275</v>
      </c>
      <c r="AT17" s="142">
        <v>1</v>
      </c>
      <c r="AU17" s="142">
        <v>0</v>
      </c>
      <c r="AV17" s="92">
        <f t="shared" si="0"/>
        <v>0</v>
      </c>
      <c r="AW17" s="145">
        <v>1500000</v>
      </c>
      <c r="AX17" s="145">
        <v>500000</v>
      </c>
      <c r="AY17" s="37">
        <v>0</v>
      </c>
      <c r="AZ17" s="146" t="s">
        <v>337</v>
      </c>
      <c r="BA17" s="142">
        <v>1</v>
      </c>
      <c r="BB17" s="142">
        <v>0.1</v>
      </c>
      <c r="BC17" s="92">
        <f t="shared" si="2"/>
        <v>0.1</v>
      </c>
      <c r="BD17" s="171">
        <v>1500000</v>
      </c>
      <c r="BE17" s="171">
        <v>1500000</v>
      </c>
      <c r="BF17" s="102">
        <v>1</v>
      </c>
      <c r="BG17" s="181" t="s">
        <v>363</v>
      </c>
      <c r="BH17" s="142">
        <v>1</v>
      </c>
      <c r="BI17" s="142">
        <v>0.1</v>
      </c>
      <c r="BJ17" s="92">
        <f t="shared" si="9"/>
        <v>0.1</v>
      </c>
      <c r="BK17" s="171">
        <v>1500000</v>
      </c>
      <c r="BL17" s="171">
        <v>1500000</v>
      </c>
      <c r="BM17" s="102">
        <v>1</v>
      </c>
      <c r="BN17" s="181" t="s">
        <v>363</v>
      </c>
      <c r="BO17" s="209">
        <v>1</v>
      </c>
      <c r="BP17" s="209">
        <v>0</v>
      </c>
      <c r="BQ17" s="92">
        <f t="shared" si="10"/>
        <v>0</v>
      </c>
      <c r="BR17" s="205">
        <v>5000000</v>
      </c>
      <c r="BS17" s="171">
        <v>0</v>
      </c>
      <c r="BT17" s="102">
        <v>1</v>
      </c>
      <c r="BU17" s="146" t="s">
        <v>404</v>
      </c>
      <c r="BV17" s="209">
        <v>1</v>
      </c>
      <c r="BW17" s="209">
        <v>0</v>
      </c>
      <c r="BX17" s="92">
        <f t="shared" si="11"/>
        <v>0</v>
      </c>
      <c r="BY17" s="228">
        <v>0</v>
      </c>
      <c r="BZ17" s="229">
        <v>0</v>
      </c>
      <c r="CA17" s="37">
        <v>0</v>
      </c>
      <c r="CB17" s="181" t="s">
        <v>593</v>
      </c>
      <c r="CC17" s="235">
        <v>2</v>
      </c>
      <c r="CD17" s="235" t="s">
        <v>521</v>
      </c>
      <c r="CE17" s="252">
        <v>36</v>
      </c>
      <c r="CF17" s="235" t="s">
        <v>516</v>
      </c>
      <c r="CG17" s="235">
        <v>3602</v>
      </c>
      <c r="CH17" s="235" t="s">
        <v>517</v>
      </c>
      <c r="CI17" s="235">
        <v>3602032</v>
      </c>
      <c r="CJ17" s="151" t="s">
        <v>522</v>
      </c>
      <c r="CK17" s="151">
        <v>360203200</v>
      </c>
      <c r="CL17" s="254" t="s">
        <v>522</v>
      </c>
      <c r="CM17" s="209">
        <v>1</v>
      </c>
      <c r="CN17" s="209">
        <v>0</v>
      </c>
      <c r="CO17" s="92">
        <f t="shared" si="12"/>
        <v>0</v>
      </c>
      <c r="CP17" s="228">
        <v>0</v>
      </c>
      <c r="CQ17" s="229">
        <v>0</v>
      </c>
      <c r="CR17" s="37">
        <v>0</v>
      </c>
      <c r="CS17" s="151" t="s">
        <v>596</v>
      </c>
      <c r="CT17" s="87">
        <v>1</v>
      </c>
      <c r="CU17" s="87">
        <v>0.1</v>
      </c>
      <c r="CV17" s="37">
        <f>+CU17/CT17</f>
        <v>0.1</v>
      </c>
      <c r="CW17" s="55" t="s">
        <v>348</v>
      </c>
      <c r="CX17" s="275" t="s">
        <v>76</v>
      </c>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row>
    <row r="18" spans="1:1712" ht="409.6" thickBot="1" x14ac:dyDescent="0.3">
      <c r="A18" s="324"/>
      <c r="B18" s="318"/>
      <c r="C18" s="325" t="s">
        <v>71</v>
      </c>
      <c r="D18" s="144" t="s">
        <v>70</v>
      </c>
      <c r="E18" s="144"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255</v>
      </c>
      <c r="AM18" s="95">
        <v>2</v>
      </c>
      <c r="AN18" s="95">
        <v>0</v>
      </c>
      <c r="AO18" s="41">
        <v>0</v>
      </c>
      <c r="AP18" s="95">
        <v>0</v>
      </c>
      <c r="AQ18" s="95">
        <v>0</v>
      </c>
      <c r="AR18" s="41">
        <v>0</v>
      </c>
      <c r="AS18" s="55" t="s">
        <v>291</v>
      </c>
      <c r="AT18" s="55">
        <v>2</v>
      </c>
      <c r="AU18" s="55">
        <v>0</v>
      </c>
      <c r="AV18" s="92">
        <f t="shared" si="0"/>
        <v>0</v>
      </c>
      <c r="AW18" s="55">
        <v>0</v>
      </c>
      <c r="AX18" s="55">
        <v>0</v>
      </c>
      <c r="AY18" s="41">
        <v>0</v>
      </c>
      <c r="AZ18" s="147" t="s">
        <v>321</v>
      </c>
      <c r="BA18" s="55">
        <v>2</v>
      </c>
      <c r="BB18" s="55">
        <v>0</v>
      </c>
      <c r="BC18" s="92">
        <f t="shared" si="2"/>
        <v>0</v>
      </c>
      <c r="BD18" s="55">
        <v>0</v>
      </c>
      <c r="BE18" s="55">
        <v>0</v>
      </c>
      <c r="BF18" s="41">
        <v>0</v>
      </c>
      <c r="BG18" s="196" t="s">
        <v>376</v>
      </c>
      <c r="BH18" s="55">
        <v>2</v>
      </c>
      <c r="BI18" s="55">
        <v>0</v>
      </c>
      <c r="BJ18" s="92">
        <f t="shared" si="9"/>
        <v>0</v>
      </c>
      <c r="BK18" s="55">
        <v>0</v>
      </c>
      <c r="BL18" s="55">
        <v>0</v>
      </c>
      <c r="BM18" s="41">
        <v>0</v>
      </c>
      <c r="BN18" s="196" t="s">
        <v>379</v>
      </c>
      <c r="BO18" s="30">
        <v>2</v>
      </c>
      <c r="BP18" s="30">
        <v>0</v>
      </c>
      <c r="BQ18" s="92">
        <f t="shared" si="10"/>
        <v>0</v>
      </c>
      <c r="BR18" s="55">
        <v>0</v>
      </c>
      <c r="BS18" s="55">
        <v>0</v>
      </c>
      <c r="BT18" s="41">
        <v>0</v>
      </c>
      <c r="BU18" s="196" t="s">
        <v>414</v>
      </c>
      <c r="BV18" s="30">
        <v>2</v>
      </c>
      <c r="BW18" s="30">
        <v>0</v>
      </c>
      <c r="BX18" s="92">
        <f t="shared" si="11"/>
        <v>0</v>
      </c>
      <c r="BY18" s="143">
        <v>200000000</v>
      </c>
      <c r="BZ18" s="55">
        <v>0</v>
      </c>
      <c r="CA18" s="41">
        <v>0</v>
      </c>
      <c r="CB18" s="196" t="s">
        <v>594</v>
      </c>
      <c r="CC18" s="235">
        <v>2</v>
      </c>
      <c r="CD18" s="235" t="s">
        <v>509</v>
      </c>
      <c r="CE18" s="235">
        <v>17</v>
      </c>
      <c r="CF18" s="235" t="s">
        <v>499</v>
      </c>
      <c r="CG18" s="235">
        <v>1703</v>
      </c>
      <c r="CH18" s="235" t="s">
        <v>510</v>
      </c>
      <c r="CI18" s="235">
        <v>1703013</v>
      </c>
      <c r="CJ18" s="151" t="s">
        <v>500</v>
      </c>
      <c r="CK18" s="151">
        <v>170301300</v>
      </c>
      <c r="CL18" s="151" t="s">
        <v>501</v>
      </c>
      <c r="CM18" s="30">
        <v>2</v>
      </c>
      <c r="CN18" s="30">
        <v>0</v>
      </c>
      <c r="CO18" s="92">
        <f t="shared" si="12"/>
        <v>0</v>
      </c>
      <c r="CP18" s="143">
        <v>200000000</v>
      </c>
      <c r="CQ18" s="55">
        <v>200000000</v>
      </c>
      <c r="CR18" s="41">
        <v>0</v>
      </c>
      <c r="CS18" s="196" t="s">
        <v>595</v>
      </c>
      <c r="CT18" s="95">
        <v>2</v>
      </c>
      <c r="CU18" s="182">
        <f>(AA18+AG18+BB18)/3</f>
        <v>0.33333333333333331</v>
      </c>
      <c r="CV18" s="37">
        <f>CU18/CT18</f>
        <v>0.16666666666666666</v>
      </c>
      <c r="CW18" s="55" t="s">
        <v>380</v>
      </c>
      <c r="CX18" s="275"/>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row>
    <row r="19" spans="1:1712" ht="409.6" thickBot="1" x14ac:dyDescent="0.3">
      <c r="A19" s="324"/>
      <c r="B19" s="319"/>
      <c r="C19" s="322"/>
      <c r="D19" s="144" t="s">
        <v>68</v>
      </c>
      <c r="E19" s="144"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254</v>
      </c>
      <c r="AM19" s="87">
        <v>3</v>
      </c>
      <c r="AN19" s="87">
        <v>0</v>
      </c>
      <c r="AO19" s="37">
        <v>0</v>
      </c>
      <c r="AP19" s="87">
        <v>0</v>
      </c>
      <c r="AQ19" s="87">
        <v>0</v>
      </c>
      <c r="AR19" s="37">
        <v>0</v>
      </c>
      <c r="AS19" s="55" t="s">
        <v>292</v>
      </c>
      <c r="AT19" s="55">
        <v>3</v>
      </c>
      <c r="AU19" s="55">
        <v>0</v>
      </c>
      <c r="AV19" s="92">
        <f t="shared" si="0"/>
        <v>0</v>
      </c>
      <c r="AW19" s="55">
        <v>0</v>
      </c>
      <c r="AX19" s="55">
        <v>0</v>
      </c>
      <c r="AY19" s="37">
        <v>0</v>
      </c>
      <c r="AZ19" s="148" t="s">
        <v>322</v>
      </c>
      <c r="BA19" s="55">
        <v>3</v>
      </c>
      <c r="BB19" s="55">
        <v>0</v>
      </c>
      <c r="BC19" s="92">
        <f t="shared" si="2"/>
        <v>0</v>
      </c>
      <c r="BD19" s="55">
        <v>0</v>
      </c>
      <c r="BE19" s="163">
        <v>0</v>
      </c>
      <c r="BF19" s="37">
        <v>0</v>
      </c>
      <c r="BG19" s="150" t="s">
        <v>349</v>
      </c>
      <c r="BH19" s="55">
        <v>3</v>
      </c>
      <c r="BI19" s="55">
        <v>0</v>
      </c>
      <c r="BJ19" s="92">
        <f t="shared" si="9"/>
        <v>0</v>
      </c>
      <c r="BK19" s="55">
        <v>0</v>
      </c>
      <c r="BL19" s="163">
        <v>0</v>
      </c>
      <c r="BM19" s="37">
        <v>0</v>
      </c>
      <c r="BN19" s="150" t="s">
        <v>349</v>
      </c>
      <c r="BO19" s="30">
        <v>3</v>
      </c>
      <c r="BP19" s="30">
        <v>0</v>
      </c>
      <c r="BQ19" s="92">
        <f t="shared" si="10"/>
        <v>0</v>
      </c>
      <c r="BR19" s="55">
        <v>0</v>
      </c>
      <c r="BS19" s="163">
        <v>0</v>
      </c>
      <c r="BT19" s="37">
        <v>0</v>
      </c>
      <c r="BU19" s="196" t="s">
        <v>413</v>
      </c>
      <c r="BV19" s="30">
        <v>3</v>
      </c>
      <c r="BW19" s="30">
        <v>0</v>
      </c>
      <c r="BX19" s="92">
        <f t="shared" si="11"/>
        <v>0</v>
      </c>
      <c r="BY19" s="55">
        <v>0</v>
      </c>
      <c r="BZ19" s="163">
        <v>0</v>
      </c>
      <c r="CA19" s="37">
        <v>0</v>
      </c>
      <c r="CB19" s="196" t="s">
        <v>582</v>
      </c>
      <c r="CC19" s="196">
        <v>3</v>
      </c>
      <c r="CD19" s="196" t="s">
        <v>511</v>
      </c>
      <c r="CE19" s="196">
        <v>32</v>
      </c>
      <c r="CF19" s="196" t="s">
        <v>512</v>
      </c>
      <c r="CG19" s="196">
        <v>3202</v>
      </c>
      <c r="CH19" s="196" t="s">
        <v>513</v>
      </c>
      <c r="CI19" s="196">
        <v>3202014</v>
      </c>
      <c r="CJ19" s="196" t="s">
        <v>514</v>
      </c>
      <c r="CK19" s="196">
        <v>320201432</v>
      </c>
      <c r="CL19" s="196" t="s">
        <v>515</v>
      </c>
      <c r="CM19" s="30">
        <v>3</v>
      </c>
      <c r="CN19" s="30">
        <v>0</v>
      </c>
      <c r="CO19" s="92">
        <f t="shared" si="12"/>
        <v>0</v>
      </c>
      <c r="CP19" s="55">
        <v>0</v>
      </c>
      <c r="CQ19" s="163">
        <v>0</v>
      </c>
      <c r="CR19" s="37">
        <v>0</v>
      </c>
      <c r="CS19" s="196" t="s">
        <v>607</v>
      </c>
      <c r="CT19" s="87">
        <v>3</v>
      </c>
      <c r="CU19" s="87">
        <v>0</v>
      </c>
      <c r="CV19" s="37">
        <v>0</v>
      </c>
      <c r="CW19" s="55" t="s">
        <v>364</v>
      </c>
      <c r="CX19" s="275"/>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row>
    <row r="20" spans="1:1712" s="93" customFormat="1" ht="409.6" thickBot="1" x14ac:dyDescent="0.25">
      <c r="A20" s="324"/>
      <c r="B20" s="309" t="s">
        <v>66</v>
      </c>
      <c r="C20" s="176" t="s">
        <v>65</v>
      </c>
      <c r="D20" s="176" t="s">
        <v>64</v>
      </c>
      <c r="E20" s="176" t="s">
        <v>63</v>
      </c>
      <c r="F20" s="22">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256</v>
      </c>
      <c r="AM20" s="87">
        <v>2</v>
      </c>
      <c r="AN20" s="87">
        <v>0</v>
      </c>
      <c r="AO20" s="92">
        <v>0</v>
      </c>
      <c r="AP20" s="87">
        <v>0</v>
      </c>
      <c r="AQ20" s="87">
        <v>0</v>
      </c>
      <c r="AR20" s="103">
        <v>0</v>
      </c>
      <c r="AS20" s="55" t="s">
        <v>338</v>
      </c>
      <c r="AT20" s="55">
        <v>2</v>
      </c>
      <c r="AU20" s="55">
        <v>0</v>
      </c>
      <c r="AV20" s="92">
        <f t="shared" si="0"/>
        <v>0</v>
      </c>
      <c r="AW20" s="55">
        <v>0</v>
      </c>
      <c r="AX20" s="55" t="s">
        <v>161</v>
      </c>
      <c r="AY20" s="92">
        <v>0</v>
      </c>
      <c r="AZ20" s="146" t="s">
        <v>326</v>
      </c>
      <c r="BA20" s="55">
        <v>2</v>
      </c>
      <c r="BB20" s="55">
        <v>0</v>
      </c>
      <c r="BC20" s="92">
        <f t="shared" si="2"/>
        <v>0</v>
      </c>
      <c r="BD20" s="172">
        <v>2000000</v>
      </c>
      <c r="BE20" s="172">
        <v>2000000</v>
      </c>
      <c r="BF20" s="103">
        <v>0</v>
      </c>
      <c r="BG20" s="192" t="s">
        <v>365</v>
      </c>
      <c r="BH20" s="55">
        <v>2</v>
      </c>
      <c r="BI20" s="55">
        <v>0</v>
      </c>
      <c r="BJ20" s="92">
        <f t="shared" si="9"/>
        <v>0</v>
      </c>
      <c r="BK20" s="172">
        <v>2000000</v>
      </c>
      <c r="BL20" s="172">
        <v>2000000</v>
      </c>
      <c r="BM20" s="103">
        <v>0</v>
      </c>
      <c r="BN20" s="181" t="s">
        <v>365</v>
      </c>
      <c r="BO20" s="30">
        <v>2</v>
      </c>
      <c r="BP20" s="30">
        <v>0</v>
      </c>
      <c r="BQ20" s="92">
        <f t="shared" si="10"/>
        <v>0</v>
      </c>
      <c r="BR20" s="205">
        <v>5000000</v>
      </c>
      <c r="BS20" s="172">
        <v>0</v>
      </c>
      <c r="BT20" s="103">
        <v>0</v>
      </c>
      <c r="BU20" s="146" t="s">
        <v>404</v>
      </c>
      <c r="BV20" s="30">
        <v>2</v>
      </c>
      <c r="BW20" s="30">
        <v>1</v>
      </c>
      <c r="BX20" s="92">
        <f t="shared" si="11"/>
        <v>0.5</v>
      </c>
      <c r="BY20" s="230">
        <v>5000000</v>
      </c>
      <c r="BZ20" s="229">
        <v>2500000</v>
      </c>
      <c r="CA20" s="92">
        <f t="shared" ref="CA20" si="13">+BZ20/BY20</f>
        <v>0.5</v>
      </c>
      <c r="CB20" s="181" t="s">
        <v>571</v>
      </c>
      <c r="CC20" s="151">
        <v>2</v>
      </c>
      <c r="CD20" s="250" t="s">
        <v>520</v>
      </c>
      <c r="CE20" s="151">
        <v>36</v>
      </c>
      <c r="CF20" s="151" t="s">
        <v>516</v>
      </c>
      <c r="CG20" s="251">
        <v>3602</v>
      </c>
      <c r="CH20" s="251" t="s">
        <v>517</v>
      </c>
      <c r="CI20" s="151">
        <v>3602018</v>
      </c>
      <c r="CJ20" s="151" t="s">
        <v>518</v>
      </c>
      <c r="CK20" s="251">
        <v>360201800</v>
      </c>
      <c r="CL20" s="251" t="s">
        <v>519</v>
      </c>
      <c r="CM20" s="30">
        <v>2</v>
      </c>
      <c r="CN20" s="30">
        <v>1</v>
      </c>
      <c r="CO20" s="92">
        <f t="shared" si="12"/>
        <v>0.5</v>
      </c>
      <c r="CP20" s="230">
        <v>1621000</v>
      </c>
      <c r="CQ20" s="229">
        <v>810000</v>
      </c>
      <c r="CR20" s="92">
        <f t="shared" ref="CR20" si="14">+CQ20/CP20</f>
        <v>0.499691548426897</v>
      </c>
      <c r="CS20" s="151" t="s">
        <v>597</v>
      </c>
      <c r="CT20" s="55">
        <v>20</v>
      </c>
      <c r="CU20" s="55">
        <v>4</v>
      </c>
      <c r="CV20" s="33">
        <f>CU20/CT20</f>
        <v>0.2</v>
      </c>
      <c r="CW20" s="55" t="s">
        <v>276</v>
      </c>
      <c r="CX20" s="275"/>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row>
    <row r="21" spans="1:1712" s="10" customFormat="1" ht="330.75" thickBot="1" x14ac:dyDescent="0.25">
      <c r="A21" s="324"/>
      <c r="B21" s="309"/>
      <c r="C21" s="144" t="s">
        <v>57</v>
      </c>
      <c r="D21" s="144" t="s">
        <v>56</v>
      </c>
      <c r="E21" s="144" t="s">
        <v>282</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254</v>
      </c>
      <c r="AM21" s="87">
        <v>1</v>
      </c>
      <c r="AN21" s="87">
        <v>0</v>
      </c>
      <c r="AO21" s="37">
        <v>0</v>
      </c>
      <c r="AP21" s="87">
        <v>0</v>
      </c>
      <c r="AQ21" s="87">
        <v>0</v>
      </c>
      <c r="AR21" s="102">
        <v>0</v>
      </c>
      <c r="AS21" s="55" t="s">
        <v>283</v>
      </c>
      <c r="AT21" s="142">
        <v>1</v>
      </c>
      <c r="AU21" s="142">
        <v>0</v>
      </c>
      <c r="AV21" s="92">
        <f t="shared" si="0"/>
        <v>0</v>
      </c>
      <c r="AW21" s="142">
        <v>0</v>
      </c>
      <c r="AX21" s="142">
        <v>0</v>
      </c>
      <c r="AY21" s="37">
        <v>0</v>
      </c>
      <c r="AZ21" s="151" t="s">
        <v>319</v>
      </c>
      <c r="BA21" s="142">
        <v>1</v>
      </c>
      <c r="BB21" s="142">
        <v>0</v>
      </c>
      <c r="BC21" s="92">
        <f t="shared" si="2"/>
        <v>0</v>
      </c>
      <c r="BD21" s="142">
        <v>0</v>
      </c>
      <c r="BE21" s="142">
        <v>0</v>
      </c>
      <c r="BF21" s="102">
        <v>0</v>
      </c>
      <c r="BG21" s="192" t="s">
        <v>350</v>
      </c>
      <c r="BH21" s="142">
        <v>1</v>
      </c>
      <c r="BI21" s="142">
        <v>0</v>
      </c>
      <c r="BJ21" s="92">
        <f t="shared" si="9"/>
        <v>0</v>
      </c>
      <c r="BK21" s="142">
        <v>0</v>
      </c>
      <c r="BL21" s="142">
        <v>0</v>
      </c>
      <c r="BM21" s="102">
        <v>0</v>
      </c>
      <c r="BN21" s="192" t="s">
        <v>350</v>
      </c>
      <c r="BO21" s="209">
        <v>1</v>
      </c>
      <c r="BP21" s="209">
        <v>0</v>
      </c>
      <c r="BQ21" s="92">
        <f t="shared" si="10"/>
        <v>0</v>
      </c>
      <c r="BR21" s="205">
        <v>5000000</v>
      </c>
      <c r="BS21" s="142">
        <v>0</v>
      </c>
      <c r="BT21" s="102">
        <v>0</v>
      </c>
      <c r="BU21" s="146" t="s">
        <v>404</v>
      </c>
      <c r="BV21" s="209">
        <v>1</v>
      </c>
      <c r="BW21" s="209">
        <v>0</v>
      </c>
      <c r="BX21" s="92">
        <f t="shared" si="11"/>
        <v>0</v>
      </c>
      <c r="BY21" s="205">
        <v>5000000</v>
      </c>
      <c r="BZ21" s="142">
        <v>0</v>
      </c>
      <c r="CA21" s="102">
        <v>0</v>
      </c>
      <c r="CB21" s="181" t="s">
        <v>572</v>
      </c>
      <c r="CC21" s="235">
        <v>2</v>
      </c>
      <c r="CD21" s="235" t="s">
        <v>520</v>
      </c>
      <c r="CE21" s="235">
        <v>36</v>
      </c>
      <c r="CF21" s="235" t="s">
        <v>516</v>
      </c>
      <c r="CG21" s="235">
        <v>3602</v>
      </c>
      <c r="CH21" s="235" t="s">
        <v>517</v>
      </c>
      <c r="CI21" s="235">
        <v>3602005</v>
      </c>
      <c r="CJ21" s="151" t="s">
        <v>523</v>
      </c>
      <c r="CK21" s="151">
        <v>360200500</v>
      </c>
      <c r="CL21" s="151" t="s">
        <v>524</v>
      </c>
      <c r="CM21" s="209">
        <v>1</v>
      </c>
      <c r="CN21" s="209">
        <v>0</v>
      </c>
      <c r="CO21" s="92">
        <f t="shared" si="12"/>
        <v>0</v>
      </c>
      <c r="CP21" s="205">
        <v>10000000</v>
      </c>
      <c r="CQ21" s="142">
        <v>0</v>
      </c>
      <c r="CR21" s="102">
        <v>0</v>
      </c>
      <c r="CS21" s="151" t="s">
        <v>598</v>
      </c>
      <c r="CT21" s="87">
        <v>1</v>
      </c>
      <c r="CU21" s="87">
        <v>0</v>
      </c>
      <c r="CV21" s="37">
        <f>+AH21</f>
        <v>0</v>
      </c>
      <c r="CW21" s="55" t="s">
        <v>279</v>
      </c>
      <c r="CX21" s="275"/>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row>
    <row r="22" spans="1:1712" s="104" customFormat="1" ht="409.5" x14ac:dyDescent="0.2">
      <c r="A22" s="320" t="s">
        <v>223</v>
      </c>
      <c r="B22" s="309" t="s">
        <v>54</v>
      </c>
      <c r="C22" s="316" t="s">
        <v>53</v>
      </c>
      <c r="D22" s="87" t="s">
        <v>52</v>
      </c>
      <c r="E22" s="87" t="s">
        <v>51</v>
      </c>
      <c r="F22" s="106">
        <v>1</v>
      </c>
      <c r="G22" s="106">
        <v>0</v>
      </c>
      <c r="H22" s="107" t="s">
        <v>406</v>
      </c>
      <c r="I22" s="107" t="s">
        <v>1</v>
      </c>
      <c r="J22" s="84">
        <v>1</v>
      </c>
      <c r="K22" s="84">
        <v>1</v>
      </c>
      <c r="L22" s="107">
        <v>1</v>
      </c>
      <c r="M22" s="107">
        <v>1</v>
      </c>
      <c r="N22" s="84">
        <v>1</v>
      </c>
      <c r="O22" s="105">
        <v>1</v>
      </c>
      <c r="P22" s="107">
        <v>1</v>
      </c>
      <c r="Q22" s="107">
        <v>1</v>
      </c>
      <c r="R22" s="84">
        <v>1</v>
      </c>
      <c r="S22" s="84">
        <v>1</v>
      </c>
      <c r="T22" s="107" t="s">
        <v>41</v>
      </c>
      <c r="U22" s="107" t="s">
        <v>40</v>
      </c>
      <c r="V22" s="84">
        <v>4001017</v>
      </c>
      <c r="W22" s="105" t="s">
        <v>48</v>
      </c>
      <c r="X22" s="107" t="s">
        <v>47</v>
      </c>
      <c r="Y22" s="107" t="s">
        <v>46</v>
      </c>
      <c r="Z22" s="84">
        <v>1</v>
      </c>
      <c r="AA22" s="84">
        <v>0</v>
      </c>
      <c r="AB22" s="108">
        <v>0</v>
      </c>
      <c r="AC22" s="109">
        <v>0</v>
      </c>
      <c r="AD22" s="110" t="s">
        <v>202</v>
      </c>
      <c r="AE22" s="106" t="s">
        <v>169</v>
      </c>
      <c r="AF22" s="84">
        <v>1</v>
      </c>
      <c r="AG22" s="84">
        <v>0.05</v>
      </c>
      <c r="AH22" s="111">
        <v>5.0000000000000001E-3</v>
      </c>
      <c r="AI22" s="112">
        <v>3445000</v>
      </c>
      <c r="AJ22" s="112">
        <v>3445000</v>
      </c>
      <c r="AK22" s="37">
        <v>1</v>
      </c>
      <c r="AL22" s="87" t="s">
        <v>245</v>
      </c>
      <c r="AM22" s="87">
        <v>1</v>
      </c>
      <c r="AN22" s="87">
        <v>0</v>
      </c>
      <c r="AO22" s="37">
        <v>0</v>
      </c>
      <c r="AP22" s="113">
        <v>23570000</v>
      </c>
      <c r="AQ22" s="123">
        <v>5892500</v>
      </c>
      <c r="AR22" s="37">
        <v>0</v>
      </c>
      <c r="AS22" s="55" t="s">
        <v>293</v>
      </c>
      <c r="AT22" s="55">
        <v>1</v>
      </c>
      <c r="AU22" s="55">
        <v>0</v>
      </c>
      <c r="AV22" s="92">
        <f t="shared" si="0"/>
        <v>0</v>
      </c>
      <c r="AW22" s="55">
        <v>0</v>
      </c>
      <c r="AX22" s="55">
        <v>0</v>
      </c>
      <c r="AY22" s="37">
        <v>0</v>
      </c>
      <c r="AZ22" s="55" t="s">
        <v>328</v>
      </c>
      <c r="BA22" s="55">
        <v>1</v>
      </c>
      <c r="BB22" s="55">
        <v>0.1</v>
      </c>
      <c r="BC22" s="92">
        <f t="shared" si="2"/>
        <v>0.1</v>
      </c>
      <c r="BD22" s="183">
        <v>23570000</v>
      </c>
      <c r="BE22" s="154">
        <v>20000000</v>
      </c>
      <c r="BF22" s="37">
        <v>1</v>
      </c>
      <c r="BG22" s="195" t="s">
        <v>366</v>
      </c>
      <c r="BH22" s="55">
        <v>1</v>
      </c>
      <c r="BI22" s="55">
        <v>0.1</v>
      </c>
      <c r="BJ22" s="92">
        <f t="shared" si="9"/>
        <v>0.1</v>
      </c>
      <c r="BK22" s="183">
        <v>23570000</v>
      </c>
      <c r="BL22" s="154">
        <v>20000000</v>
      </c>
      <c r="BM22" s="37">
        <v>1</v>
      </c>
      <c r="BN22" s="195" t="s">
        <v>366</v>
      </c>
      <c r="BO22" s="30">
        <v>1</v>
      </c>
      <c r="BP22" s="30">
        <v>0</v>
      </c>
      <c r="BQ22" s="92">
        <f t="shared" si="10"/>
        <v>0</v>
      </c>
      <c r="BR22" s="183">
        <v>0</v>
      </c>
      <c r="BS22" s="154">
        <v>0</v>
      </c>
      <c r="BT22" s="37">
        <v>0</v>
      </c>
      <c r="BU22" s="30" t="s">
        <v>405</v>
      </c>
      <c r="BV22" s="30">
        <v>1</v>
      </c>
      <c r="BW22" s="30">
        <v>0</v>
      </c>
      <c r="BX22" s="92">
        <f t="shared" si="11"/>
        <v>0</v>
      </c>
      <c r="BY22" s="183">
        <v>0</v>
      </c>
      <c r="BZ22" s="154">
        <v>0</v>
      </c>
      <c r="CA22" s="37">
        <v>0</v>
      </c>
      <c r="CB22" s="55" t="s">
        <v>439</v>
      </c>
      <c r="CC22" s="158">
        <v>1</v>
      </c>
      <c r="CD22" s="158" t="s">
        <v>461</v>
      </c>
      <c r="CE22" s="158">
        <v>41</v>
      </c>
      <c r="CF22" s="158" t="s">
        <v>477</v>
      </c>
      <c r="CG22" s="242" t="s">
        <v>476</v>
      </c>
      <c r="CH22" s="241" t="s">
        <v>475</v>
      </c>
      <c r="CI22" s="242">
        <v>4103052</v>
      </c>
      <c r="CJ22" s="241" t="s">
        <v>474</v>
      </c>
      <c r="CK22" s="240">
        <v>410305202</v>
      </c>
      <c r="CL22" s="241" t="s">
        <v>473</v>
      </c>
      <c r="CM22" s="30">
        <v>1</v>
      </c>
      <c r="CN22" s="30">
        <v>0</v>
      </c>
      <c r="CO22" s="92">
        <f t="shared" si="12"/>
        <v>0</v>
      </c>
      <c r="CP22" s="183">
        <v>0</v>
      </c>
      <c r="CQ22" s="154">
        <v>0</v>
      </c>
      <c r="CR22" s="37">
        <v>0</v>
      </c>
      <c r="CS22" s="30" t="s">
        <v>439</v>
      </c>
      <c r="CT22" s="87">
        <v>1</v>
      </c>
      <c r="CU22" s="87">
        <v>0.1</v>
      </c>
      <c r="CV22" s="114">
        <f>+CU22/CT22</f>
        <v>0.1</v>
      </c>
      <c r="CW22" s="132" t="s">
        <v>330</v>
      </c>
      <c r="CX22" s="276" t="s">
        <v>223</v>
      </c>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row>
    <row r="23" spans="1:1712" ht="409.5" x14ac:dyDescent="0.2">
      <c r="A23" s="297"/>
      <c r="B23" s="309"/>
      <c r="C23" s="316"/>
      <c r="D23" s="144" t="s">
        <v>50</v>
      </c>
      <c r="E23" s="144" t="s">
        <v>49</v>
      </c>
      <c r="F23" s="22">
        <v>1</v>
      </c>
      <c r="G23" s="7">
        <v>0</v>
      </c>
      <c r="H23" s="8" t="s">
        <v>406</v>
      </c>
      <c r="I23" s="8" t="s">
        <v>1</v>
      </c>
      <c r="J23" s="6">
        <v>0</v>
      </c>
      <c r="K23" s="6">
        <v>0</v>
      </c>
      <c r="L23" s="14">
        <v>1</v>
      </c>
      <c r="M23" s="14">
        <v>1</v>
      </c>
      <c r="N23" s="16">
        <v>1</v>
      </c>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87" t="s">
        <v>254</v>
      </c>
      <c r="AM23" s="87">
        <v>1</v>
      </c>
      <c r="AN23" s="87">
        <v>0</v>
      </c>
      <c r="AO23" s="37">
        <v>0</v>
      </c>
      <c r="AP23" s="87">
        <v>0</v>
      </c>
      <c r="AQ23" s="87">
        <v>0</v>
      </c>
      <c r="AR23" s="37"/>
      <c r="AS23" s="55" t="s">
        <v>263</v>
      </c>
      <c r="AT23" s="55">
        <v>1</v>
      </c>
      <c r="AU23" s="55">
        <v>0</v>
      </c>
      <c r="AV23" s="92">
        <f t="shared" si="0"/>
        <v>0</v>
      </c>
      <c r="AW23" s="55"/>
      <c r="AX23" s="55"/>
      <c r="AY23" s="37">
        <v>0</v>
      </c>
      <c r="AZ23" s="144" t="s">
        <v>303</v>
      </c>
      <c r="BA23" s="55">
        <v>1</v>
      </c>
      <c r="BB23" s="55">
        <v>0</v>
      </c>
      <c r="BC23" s="92">
        <f t="shared" si="2"/>
        <v>0</v>
      </c>
      <c r="BD23" s="55">
        <v>0</v>
      </c>
      <c r="BE23" s="154">
        <v>0</v>
      </c>
      <c r="BF23" s="37">
        <v>0</v>
      </c>
      <c r="BG23" s="150" t="s">
        <v>367</v>
      </c>
      <c r="BH23" s="55">
        <v>1</v>
      </c>
      <c r="BI23" s="55">
        <v>0</v>
      </c>
      <c r="BJ23" s="92">
        <f t="shared" si="9"/>
        <v>0</v>
      </c>
      <c r="BK23" s="55">
        <v>0</v>
      </c>
      <c r="BL23" s="154">
        <v>0</v>
      </c>
      <c r="BM23" s="37">
        <v>0</v>
      </c>
      <c r="BN23" s="150" t="s">
        <v>367</v>
      </c>
      <c r="BO23" s="30">
        <v>1</v>
      </c>
      <c r="BP23" s="30">
        <v>0</v>
      </c>
      <c r="BQ23" s="92">
        <f t="shared" si="10"/>
        <v>0</v>
      </c>
      <c r="BR23" s="154">
        <v>2500000</v>
      </c>
      <c r="BS23" s="154">
        <v>0</v>
      </c>
      <c r="BT23" s="37">
        <v>0</v>
      </c>
      <c r="BU23" s="9" t="s">
        <v>407</v>
      </c>
      <c r="BV23" s="30">
        <v>1</v>
      </c>
      <c r="BW23" s="30">
        <v>0</v>
      </c>
      <c r="BX23" s="92">
        <v>0.2</v>
      </c>
      <c r="BY23" s="154">
        <v>15000000</v>
      </c>
      <c r="BZ23" s="154">
        <v>5000000</v>
      </c>
      <c r="CA23" s="37">
        <v>0</v>
      </c>
      <c r="CB23" s="55" t="s">
        <v>440</v>
      </c>
      <c r="CC23" s="253">
        <v>3</v>
      </c>
      <c r="CD23" s="253" t="s">
        <v>544</v>
      </c>
      <c r="CE23" s="253" t="s">
        <v>545</v>
      </c>
      <c r="CF23" s="253" t="s">
        <v>546</v>
      </c>
      <c r="CG23" s="253" t="s">
        <v>547</v>
      </c>
      <c r="CH23" s="253" t="s">
        <v>548</v>
      </c>
      <c r="CI23" s="253" t="s">
        <v>549</v>
      </c>
      <c r="CJ23" s="253" t="s">
        <v>550</v>
      </c>
      <c r="CK23" s="253" t="s">
        <v>551</v>
      </c>
      <c r="CL23" s="253" t="s">
        <v>550</v>
      </c>
      <c r="CM23" s="30">
        <v>1</v>
      </c>
      <c r="CN23" s="30">
        <v>0</v>
      </c>
      <c r="CO23" s="92">
        <v>0.2</v>
      </c>
      <c r="CP23" s="154">
        <v>0</v>
      </c>
      <c r="CQ23" s="154">
        <v>0</v>
      </c>
      <c r="CR23" s="37">
        <v>0</v>
      </c>
      <c r="CS23" s="55" t="s">
        <v>599</v>
      </c>
      <c r="CT23" s="87">
        <v>1</v>
      </c>
      <c r="CU23" s="55">
        <v>0</v>
      </c>
      <c r="CV23" s="102">
        <f>+AH23</f>
        <v>0</v>
      </c>
      <c r="CW23" s="134" t="s">
        <v>368</v>
      </c>
      <c r="CX23" s="277"/>
    </row>
    <row r="24" spans="1:1712" ht="409.5" x14ac:dyDescent="0.2">
      <c r="A24" s="297"/>
      <c r="B24" s="317"/>
      <c r="C24" s="177" t="s">
        <v>45</v>
      </c>
      <c r="D24" s="177" t="s">
        <v>44</v>
      </c>
      <c r="E24" s="177" t="s">
        <v>43</v>
      </c>
      <c r="F24" s="135">
        <v>1</v>
      </c>
      <c r="G24" s="51">
        <v>0</v>
      </c>
      <c r="H24" s="8" t="s">
        <v>406</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264</v>
      </c>
      <c r="AT24" s="55">
        <v>1</v>
      </c>
      <c r="AU24" s="55">
        <v>1</v>
      </c>
      <c r="AV24" s="92">
        <f t="shared" si="0"/>
        <v>1</v>
      </c>
      <c r="AW24" s="55">
        <v>0</v>
      </c>
      <c r="AX24" s="55">
        <v>0</v>
      </c>
      <c r="AY24" s="37">
        <v>0</v>
      </c>
      <c r="AZ24" s="144" t="s">
        <v>331</v>
      </c>
      <c r="BA24" s="55">
        <v>1</v>
      </c>
      <c r="BB24" s="55">
        <v>1</v>
      </c>
      <c r="BC24" s="92">
        <f t="shared" si="2"/>
        <v>1</v>
      </c>
      <c r="BD24" s="55">
        <v>0</v>
      </c>
      <c r="BE24" s="155">
        <v>0</v>
      </c>
      <c r="BF24" s="37">
        <v>0</v>
      </c>
      <c r="BG24" s="193" t="s">
        <v>351</v>
      </c>
      <c r="BH24" s="55">
        <v>1</v>
      </c>
      <c r="BI24" s="55">
        <v>1</v>
      </c>
      <c r="BJ24" s="92">
        <f t="shared" si="9"/>
        <v>1</v>
      </c>
      <c r="BK24" s="55">
        <v>0</v>
      </c>
      <c r="BL24" s="155">
        <v>0</v>
      </c>
      <c r="BM24" s="37">
        <v>0</v>
      </c>
      <c r="BN24" s="193" t="s">
        <v>351</v>
      </c>
      <c r="BO24" s="30">
        <v>1</v>
      </c>
      <c r="BP24" s="30">
        <v>1</v>
      </c>
      <c r="BQ24" s="92">
        <f t="shared" si="10"/>
        <v>1</v>
      </c>
      <c r="BR24" s="154">
        <v>2500000</v>
      </c>
      <c r="BS24" s="155">
        <v>0</v>
      </c>
      <c r="BT24" s="37">
        <v>0</v>
      </c>
      <c r="BU24" s="9" t="s">
        <v>408</v>
      </c>
      <c r="BV24" s="30">
        <v>1</v>
      </c>
      <c r="BW24" s="30">
        <v>1</v>
      </c>
      <c r="BX24" s="92">
        <f t="shared" si="11"/>
        <v>1</v>
      </c>
      <c r="BY24" s="154">
        <v>15000000</v>
      </c>
      <c r="BZ24" s="154">
        <v>5000000</v>
      </c>
      <c r="CA24" s="37">
        <f>BZ24/BY24</f>
        <v>0.33333333333333331</v>
      </c>
      <c r="CB24" s="55" t="s">
        <v>441</v>
      </c>
      <c r="CC24" s="204">
        <v>3</v>
      </c>
      <c r="CD24" s="204" t="s">
        <v>544</v>
      </c>
      <c r="CE24" s="204" t="s">
        <v>545</v>
      </c>
      <c r="CF24" s="204" t="s">
        <v>546</v>
      </c>
      <c r="CG24" s="204" t="s">
        <v>547</v>
      </c>
      <c r="CH24" s="204" t="s">
        <v>548</v>
      </c>
      <c r="CI24" s="204" t="s">
        <v>552</v>
      </c>
      <c r="CJ24" s="204" t="s">
        <v>553</v>
      </c>
      <c r="CK24" s="204" t="s">
        <v>554</v>
      </c>
      <c r="CL24" s="204" t="s">
        <v>553</v>
      </c>
      <c r="CM24" s="30">
        <v>1</v>
      </c>
      <c r="CN24" s="30">
        <v>1</v>
      </c>
      <c r="CO24" s="92">
        <f t="shared" ref="CO24:CO26" si="15">+CN24/CM24</f>
        <v>1</v>
      </c>
      <c r="CP24" s="154">
        <v>367000000</v>
      </c>
      <c r="CQ24" s="154">
        <v>28767000</v>
      </c>
      <c r="CR24" s="48">
        <v>1</v>
      </c>
      <c r="CS24" s="248" t="s">
        <v>560</v>
      </c>
      <c r="CT24" s="55">
        <v>1</v>
      </c>
      <c r="CU24" s="87">
        <v>2</v>
      </c>
      <c r="CV24" s="102">
        <v>1</v>
      </c>
      <c r="CW24" s="132" t="s">
        <v>422</v>
      </c>
      <c r="CX24" s="277"/>
    </row>
    <row r="25" spans="1:1712" ht="381" customHeight="1" x14ac:dyDescent="0.25">
      <c r="A25" s="323"/>
      <c r="B25" s="309" t="s">
        <v>36</v>
      </c>
      <c r="C25" s="316" t="s">
        <v>35</v>
      </c>
      <c r="D25" s="144" t="s">
        <v>34</v>
      </c>
      <c r="E25" s="144"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254</v>
      </c>
      <c r="AM25" s="87">
        <v>1</v>
      </c>
      <c r="AN25" s="87">
        <v>0</v>
      </c>
      <c r="AO25" s="37">
        <v>0</v>
      </c>
      <c r="AP25" s="87">
        <v>0</v>
      </c>
      <c r="AQ25" s="87">
        <v>0</v>
      </c>
      <c r="AR25" s="37">
        <v>0</v>
      </c>
      <c r="AS25" s="55" t="s">
        <v>284</v>
      </c>
      <c r="AT25" s="55">
        <v>1</v>
      </c>
      <c r="AU25" s="55">
        <v>0</v>
      </c>
      <c r="AV25" s="92">
        <f t="shared" si="0"/>
        <v>0</v>
      </c>
      <c r="AW25" s="55">
        <v>0</v>
      </c>
      <c r="AX25" s="55">
        <v>0</v>
      </c>
      <c r="AY25" s="37">
        <v>0</v>
      </c>
      <c r="AZ25" s="148" t="s">
        <v>320</v>
      </c>
      <c r="BA25" s="55">
        <v>1</v>
      </c>
      <c r="BB25" s="55">
        <v>0</v>
      </c>
      <c r="BC25" s="92">
        <f t="shared" si="2"/>
        <v>0</v>
      </c>
      <c r="BD25" s="55">
        <v>0</v>
      </c>
      <c r="BE25" s="55">
        <v>0</v>
      </c>
      <c r="BF25" s="37">
        <v>0</v>
      </c>
      <c r="BG25" s="192" t="s">
        <v>369</v>
      </c>
      <c r="BH25" s="55">
        <v>1</v>
      </c>
      <c r="BI25" s="55">
        <v>0</v>
      </c>
      <c r="BJ25" s="92">
        <f t="shared" si="9"/>
        <v>0</v>
      </c>
      <c r="BK25" s="199">
        <v>68428332</v>
      </c>
      <c r="BL25" s="199">
        <v>68428332</v>
      </c>
      <c r="BM25" s="37">
        <v>0</v>
      </c>
      <c r="BN25" s="181" t="s">
        <v>396</v>
      </c>
      <c r="BO25" s="30">
        <v>1</v>
      </c>
      <c r="BP25" s="30">
        <v>0</v>
      </c>
      <c r="BQ25" s="92">
        <f t="shared" si="10"/>
        <v>0</v>
      </c>
      <c r="BR25" s="199">
        <v>0</v>
      </c>
      <c r="BS25" s="199">
        <v>0</v>
      </c>
      <c r="BT25" s="37">
        <v>0</v>
      </c>
      <c r="BU25" s="196" t="s">
        <v>413</v>
      </c>
      <c r="BV25" s="30">
        <v>1</v>
      </c>
      <c r="BW25" s="30">
        <v>0</v>
      </c>
      <c r="BX25" s="92">
        <f t="shared" si="11"/>
        <v>0</v>
      </c>
      <c r="BY25" s="227">
        <v>94000000</v>
      </c>
      <c r="BZ25" s="222">
        <v>84499999</v>
      </c>
      <c r="CA25" s="37">
        <f>BZ25/BY25</f>
        <v>0.89893615957446804</v>
      </c>
      <c r="CB25" s="258" t="s">
        <v>573</v>
      </c>
      <c r="CC25" s="196">
        <v>2</v>
      </c>
      <c r="CD25" s="196" t="s">
        <v>504</v>
      </c>
      <c r="CE25" s="196">
        <v>32</v>
      </c>
      <c r="CF25" s="196" t="s">
        <v>504</v>
      </c>
      <c r="CG25" s="196">
        <v>3205</v>
      </c>
      <c r="CH25" s="196" t="s">
        <v>502</v>
      </c>
      <c r="CI25" s="196" t="s">
        <v>505</v>
      </c>
      <c r="CJ25" s="196" t="s">
        <v>506</v>
      </c>
      <c r="CK25" s="196" t="s">
        <v>507</v>
      </c>
      <c r="CL25" s="196" t="s">
        <v>508</v>
      </c>
      <c r="CM25" s="30">
        <v>1</v>
      </c>
      <c r="CN25" s="30">
        <v>0</v>
      </c>
      <c r="CO25" s="92">
        <f t="shared" si="15"/>
        <v>0</v>
      </c>
      <c r="CP25" s="227">
        <v>16200000</v>
      </c>
      <c r="CQ25" s="227">
        <v>16200000</v>
      </c>
      <c r="CR25" s="37">
        <f>CQ25/CP25</f>
        <v>1</v>
      </c>
      <c r="CS25" s="196" t="s">
        <v>608</v>
      </c>
      <c r="CT25" s="87">
        <v>1</v>
      </c>
      <c r="CU25" s="87">
        <v>0</v>
      </c>
      <c r="CV25" s="102">
        <f>+AH25</f>
        <v>0</v>
      </c>
      <c r="CW25" s="134" t="s">
        <v>421</v>
      </c>
      <c r="CX25" s="277"/>
    </row>
    <row r="26" spans="1:1712" ht="409.5" x14ac:dyDescent="0.2">
      <c r="A26" s="297"/>
      <c r="B26" s="319"/>
      <c r="C26" s="322"/>
      <c r="D26" s="178" t="s">
        <v>31</v>
      </c>
      <c r="E26" s="178"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254</v>
      </c>
      <c r="AM26" s="87">
        <v>12</v>
      </c>
      <c r="AN26" s="87">
        <v>0</v>
      </c>
      <c r="AO26" s="91">
        <v>0</v>
      </c>
      <c r="AP26" s="87">
        <v>0</v>
      </c>
      <c r="AQ26" s="87">
        <v>0</v>
      </c>
      <c r="AR26" s="91">
        <v>0</v>
      </c>
      <c r="AS26" s="55" t="s">
        <v>265</v>
      </c>
      <c r="AT26" s="55">
        <v>12</v>
      </c>
      <c r="AU26" s="55">
        <v>0</v>
      </c>
      <c r="AV26" s="92">
        <f t="shared" si="0"/>
        <v>0</v>
      </c>
      <c r="AW26" s="55">
        <v>0</v>
      </c>
      <c r="AX26" s="55">
        <v>0</v>
      </c>
      <c r="AY26" s="91">
        <v>0</v>
      </c>
      <c r="AZ26" s="55" t="s">
        <v>318</v>
      </c>
      <c r="BA26" s="55">
        <v>12</v>
      </c>
      <c r="BB26" s="55">
        <v>0</v>
      </c>
      <c r="BC26" s="92">
        <f t="shared" si="2"/>
        <v>0</v>
      </c>
      <c r="BD26" s="55">
        <v>0</v>
      </c>
      <c r="BE26" s="55">
        <v>0</v>
      </c>
      <c r="BF26" s="91">
        <v>0</v>
      </c>
      <c r="BG26" s="150" t="s">
        <v>352</v>
      </c>
      <c r="BH26" s="55">
        <v>12</v>
      </c>
      <c r="BI26" s="55">
        <v>0</v>
      </c>
      <c r="BJ26" s="92">
        <f t="shared" si="9"/>
        <v>0</v>
      </c>
      <c r="BK26" s="55">
        <v>0</v>
      </c>
      <c r="BL26" s="55">
        <v>0</v>
      </c>
      <c r="BM26" s="91">
        <v>0</v>
      </c>
      <c r="BN26" s="150" t="s">
        <v>352</v>
      </c>
      <c r="BO26" s="30">
        <v>12</v>
      </c>
      <c r="BP26" s="30">
        <v>0</v>
      </c>
      <c r="BQ26" s="92">
        <f t="shared" si="10"/>
        <v>0</v>
      </c>
      <c r="BR26" s="55">
        <v>0</v>
      </c>
      <c r="BS26" s="55">
        <v>0</v>
      </c>
      <c r="BT26" s="91">
        <v>0</v>
      </c>
      <c r="BU26" s="207" t="s">
        <v>409</v>
      </c>
      <c r="BV26" s="30">
        <v>12</v>
      </c>
      <c r="BW26" s="30">
        <v>0</v>
      </c>
      <c r="BX26" s="92">
        <f t="shared" si="11"/>
        <v>0</v>
      </c>
      <c r="BY26" s="259" t="s">
        <v>444</v>
      </c>
      <c r="BZ26" s="259" t="s">
        <v>445</v>
      </c>
      <c r="CA26" s="37">
        <f>BZ26/BY26</f>
        <v>0.5</v>
      </c>
      <c r="CB26" s="265" t="s">
        <v>574</v>
      </c>
      <c r="CC26" s="207">
        <v>2</v>
      </c>
      <c r="CD26" s="207" t="s">
        <v>520</v>
      </c>
      <c r="CE26" s="207">
        <v>45</v>
      </c>
      <c r="CF26" s="207" t="s">
        <v>525</v>
      </c>
      <c r="CG26" s="207">
        <v>4503</v>
      </c>
      <c r="CH26" s="207" t="s">
        <v>530</v>
      </c>
      <c r="CI26" s="207">
        <v>45030002</v>
      </c>
      <c r="CJ26" s="207" t="s">
        <v>531</v>
      </c>
      <c r="CK26" s="207">
        <v>450300200</v>
      </c>
      <c r="CL26" s="207" t="s">
        <v>532</v>
      </c>
      <c r="CM26" s="30">
        <v>12</v>
      </c>
      <c r="CN26" s="30">
        <v>0</v>
      </c>
      <c r="CO26" s="92">
        <f t="shared" si="15"/>
        <v>0</v>
      </c>
      <c r="CP26" s="223" t="s">
        <v>444</v>
      </c>
      <c r="CQ26" s="223" t="s">
        <v>445</v>
      </c>
      <c r="CR26" s="37">
        <f>CQ26/CP26</f>
        <v>0.5</v>
      </c>
      <c r="CS26" s="207" t="s">
        <v>600</v>
      </c>
      <c r="CT26" s="87">
        <v>12</v>
      </c>
      <c r="CU26" s="87">
        <v>0</v>
      </c>
      <c r="CV26" s="102">
        <v>0</v>
      </c>
      <c r="CW26" s="133" t="s">
        <v>329</v>
      </c>
      <c r="CX26" s="277"/>
    </row>
    <row r="27" spans="1:1712" ht="409.6" thickBot="1" x14ac:dyDescent="0.25">
      <c r="A27" s="321"/>
      <c r="B27" s="309"/>
      <c r="C27" s="144" t="s">
        <v>28</v>
      </c>
      <c r="D27" s="144" t="s">
        <v>27</v>
      </c>
      <c r="E27" s="144"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254</v>
      </c>
      <c r="AM27" s="87">
        <v>12</v>
      </c>
      <c r="AN27" s="87">
        <v>0</v>
      </c>
      <c r="AO27" s="37">
        <v>0</v>
      </c>
      <c r="AP27" s="87">
        <v>0</v>
      </c>
      <c r="AQ27" s="87">
        <v>0</v>
      </c>
      <c r="AR27" s="37">
        <v>0</v>
      </c>
      <c r="AS27" s="55" t="s">
        <v>285</v>
      </c>
      <c r="AT27" s="55">
        <v>12</v>
      </c>
      <c r="AU27" s="55">
        <v>0</v>
      </c>
      <c r="AV27" s="92">
        <f t="shared" si="0"/>
        <v>0</v>
      </c>
      <c r="AW27" s="55">
        <v>0</v>
      </c>
      <c r="AX27" s="55">
        <v>0</v>
      </c>
      <c r="AY27" s="37">
        <v>0</v>
      </c>
      <c r="AZ27" s="55" t="s">
        <v>310</v>
      </c>
      <c r="BA27" s="55">
        <v>12</v>
      </c>
      <c r="BB27" s="55">
        <v>0</v>
      </c>
      <c r="BC27" s="92">
        <f t="shared" si="2"/>
        <v>0</v>
      </c>
      <c r="BD27" s="55">
        <v>0</v>
      </c>
      <c r="BE27" s="55">
        <v>0</v>
      </c>
      <c r="BF27" s="37">
        <v>0</v>
      </c>
      <c r="BG27" s="150" t="s">
        <v>370</v>
      </c>
      <c r="BH27" s="55">
        <v>12</v>
      </c>
      <c r="BI27" s="55">
        <v>0</v>
      </c>
      <c r="BJ27" s="92">
        <f t="shared" si="9"/>
        <v>0</v>
      </c>
      <c r="BK27" s="55">
        <v>0</v>
      </c>
      <c r="BL27" s="55">
        <v>0</v>
      </c>
      <c r="BM27" s="37">
        <v>0</v>
      </c>
      <c r="BN27" s="150" t="s">
        <v>370</v>
      </c>
      <c r="BO27" s="30">
        <v>12</v>
      </c>
      <c r="BP27" s="30">
        <v>0</v>
      </c>
      <c r="BQ27" s="92">
        <f t="shared" si="10"/>
        <v>0</v>
      </c>
      <c r="BR27" s="55">
        <v>0</v>
      </c>
      <c r="BS27" s="55">
        <v>0</v>
      </c>
      <c r="BT27" s="37">
        <v>0</v>
      </c>
      <c r="BU27" s="207" t="s">
        <v>409</v>
      </c>
      <c r="BV27" s="30">
        <v>12</v>
      </c>
      <c r="BW27" s="30">
        <v>1</v>
      </c>
      <c r="BX27" s="226">
        <f>+BW27/BV27</f>
        <v>8.3333333333333329E-2</v>
      </c>
      <c r="BY27" s="259" t="s">
        <v>444</v>
      </c>
      <c r="BZ27" s="259" t="s">
        <v>445</v>
      </c>
      <c r="CA27" s="37">
        <f>BZ27/BY27</f>
        <v>0.5</v>
      </c>
      <c r="CB27" s="158" t="s">
        <v>575</v>
      </c>
      <c r="CC27" s="207">
        <v>2</v>
      </c>
      <c r="CD27" s="207" t="s">
        <v>520</v>
      </c>
      <c r="CE27" s="207">
        <v>45</v>
      </c>
      <c r="CF27" s="207" t="s">
        <v>525</v>
      </c>
      <c r="CG27" s="207">
        <v>4503</v>
      </c>
      <c r="CH27" s="207" t="s">
        <v>530</v>
      </c>
      <c r="CI27" s="207">
        <v>4503003</v>
      </c>
      <c r="CJ27" s="207" t="s">
        <v>531</v>
      </c>
      <c r="CK27" s="207">
        <v>450300300</v>
      </c>
      <c r="CL27" s="207" t="s">
        <v>533</v>
      </c>
      <c r="CM27" s="30">
        <v>12</v>
      </c>
      <c r="CN27" s="30">
        <v>1</v>
      </c>
      <c r="CO27" s="226">
        <f>+CN27/CM27</f>
        <v>8.3333333333333329E-2</v>
      </c>
      <c r="CP27" s="223" t="s">
        <v>444</v>
      </c>
      <c r="CQ27" s="223" t="s">
        <v>445</v>
      </c>
      <c r="CR27" s="37">
        <f>CQ27/CP27</f>
        <v>0.5</v>
      </c>
      <c r="CS27" s="207" t="s">
        <v>601</v>
      </c>
      <c r="CT27" s="87">
        <v>12</v>
      </c>
      <c r="CU27" s="87">
        <v>1</v>
      </c>
      <c r="CV27" s="37">
        <f>CU27/CT27</f>
        <v>8.3333333333333329E-2</v>
      </c>
      <c r="CW27" s="134" t="s">
        <v>447</v>
      </c>
      <c r="CX27" s="278"/>
    </row>
    <row r="28" spans="1:1712" ht="223.5" customHeight="1" x14ac:dyDescent="0.2">
      <c r="A28" s="320" t="s">
        <v>25</v>
      </c>
      <c r="B28" s="309" t="s">
        <v>24</v>
      </c>
      <c r="C28" s="144" t="s">
        <v>23</v>
      </c>
      <c r="D28" s="144" t="s">
        <v>22</v>
      </c>
      <c r="E28" s="144"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254</v>
      </c>
      <c r="AM28" s="87">
        <v>1</v>
      </c>
      <c r="AN28" s="87">
        <v>0</v>
      </c>
      <c r="AO28" s="37">
        <v>0</v>
      </c>
      <c r="AP28" s="87">
        <v>0</v>
      </c>
      <c r="AQ28" s="87">
        <v>0</v>
      </c>
      <c r="AR28" s="37">
        <v>0</v>
      </c>
      <c r="AS28" s="55" t="s">
        <v>266</v>
      </c>
      <c r="AT28" s="55">
        <v>1</v>
      </c>
      <c r="AU28" s="55">
        <v>0</v>
      </c>
      <c r="AV28" s="92">
        <f t="shared" si="0"/>
        <v>0</v>
      </c>
      <c r="AW28" s="55">
        <v>0</v>
      </c>
      <c r="AX28" s="55">
        <v>0</v>
      </c>
      <c r="AY28" s="37">
        <v>0</v>
      </c>
      <c r="AZ28" s="55" t="s">
        <v>304</v>
      </c>
      <c r="BA28" s="55">
        <v>1</v>
      </c>
      <c r="BB28" s="55">
        <v>0</v>
      </c>
      <c r="BC28" s="92">
        <f t="shared" si="2"/>
        <v>0</v>
      </c>
      <c r="BD28" s="55">
        <v>0</v>
      </c>
      <c r="BE28" s="55">
        <v>0</v>
      </c>
      <c r="BF28" s="37">
        <v>0</v>
      </c>
      <c r="BG28" s="194" t="s">
        <v>371</v>
      </c>
      <c r="BH28" s="55">
        <v>1</v>
      </c>
      <c r="BI28" s="55">
        <v>0</v>
      </c>
      <c r="BJ28" s="92">
        <f t="shared" si="9"/>
        <v>0</v>
      </c>
      <c r="BK28" s="55">
        <v>0</v>
      </c>
      <c r="BL28" s="55">
        <v>0</v>
      </c>
      <c r="BM28" s="37">
        <v>0</v>
      </c>
      <c r="BN28" s="158" t="s">
        <v>391</v>
      </c>
      <c r="BO28" s="30">
        <v>1</v>
      </c>
      <c r="BP28" s="30">
        <v>0</v>
      </c>
      <c r="BQ28" s="92">
        <f t="shared" si="10"/>
        <v>0</v>
      </c>
      <c r="BR28" s="55">
        <v>0</v>
      </c>
      <c r="BS28" s="55">
        <v>0</v>
      </c>
      <c r="BT28" s="37">
        <v>0</v>
      </c>
      <c r="BU28" s="207" t="s">
        <v>409</v>
      </c>
      <c r="BV28" s="30">
        <v>1</v>
      </c>
      <c r="BW28" s="30">
        <v>0</v>
      </c>
      <c r="BX28" s="92">
        <f t="shared" si="11"/>
        <v>0</v>
      </c>
      <c r="BY28" s="55">
        <v>0</v>
      </c>
      <c r="BZ28" s="55">
        <v>0</v>
      </c>
      <c r="CA28" s="37">
        <v>0</v>
      </c>
      <c r="CB28" s="266" t="s">
        <v>602</v>
      </c>
      <c r="CC28" s="207">
        <v>4</v>
      </c>
      <c r="CD28" s="207" t="s">
        <v>529</v>
      </c>
      <c r="CE28" s="207">
        <v>45</v>
      </c>
      <c r="CF28" s="207" t="s">
        <v>525</v>
      </c>
      <c r="CG28" s="207">
        <v>4502</v>
      </c>
      <c r="CH28" s="207" t="s">
        <v>526</v>
      </c>
      <c r="CI28" s="207">
        <v>4502024</v>
      </c>
      <c r="CJ28" s="207" t="s">
        <v>527</v>
      </c>
      <c r="CK28" s="207">
        <v>450202400</v>
      </c>
      <c r="CL28" s="207" t="s">
        <v>528</v>
      </c>
      <c r="CM28" s="30">
        <v>1</v>
      </c>
      <c r="CN28" s="30">
        <v>0</v>
      </c>
      <c r="CO28" s="92">
        <f t="shared" ref="CO28" si="16">+CN28/CM28</f>
        <v>0</v>
      </c>
      <c r="CP28" s="55">
        <v>0</v>
      </c>
      <c r="CQ28" s="55">
        <v>0</v>
      </c>
      <c r="CR28" s="37">
        <v>0</v>
      </c>
      <c r="CS28" s="207" t="s">
        <v>561</v>
      </c>
      <c r="CT28" s="87">
        <v>1</v>
      </c>
      <c r="CU28" s="87">
        <v>0</v>
      </c>
      <c r="CV28" s="102">
        <v>0</v>
      </c>
      <c r="CW28" s="133" t="s">
        <v>381</v>
      </c>
      <c r="CX28" s="279" t="s">
        <v>25</v>
      </c>
    </row>
    <row r="29" spans="1:1712" ht="235.5" customHeight="1" x14ac:dyDescent="0.2">
      <c r="A29" s="297"/>
      <c r="B29" s="309"/>
      <c r="C29" s="316" t="s">
        <v>20</v>
      </c>
      <c r="D29" s="144" t="s">
        <v>19</v>
      </c>
      <c r="E29" s="144"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254</v>
      </c>
      <c r="AM29" s="87">
        <v>12</v>
      </c>
      <c r="AN29" s="87">
        <v>0</v>
      </c>
      <c r="AO29" s="37">
        <v>0</v>
      </c>
      <c r="AP29" s="87">
        <v>0</v>
      </c>
      <c r="AQ29" s="87">
        <v>0</v>
      </c>
      <c r="AR29" s="37">
        <v>0</v>
      </c>
      <c r="AS29" s="55" t="s">
        <v>297</v>
      </c>
      <c r="AT29" s="55">
        <v>12</v>
      </c>
      <c r="AU29" s="55">
        <v>0</v>
      </c>
      <c r="AV29" s="92">
        <f t="shared" si="0"/>
        <v>0</v>
      </c>
      <c r="AW29" s="55">
        <v>0</v>
      </c>
      <c r="AX29" s="55">
        <v>0</v>
      </c>
      <c r="AY29" s="37">
        <v>0</v>
      </c>
      <c r="AZ29" s="55" t="s">
        <v>305</v>
      </c>
      <c r="BA29" s="55">
        <v>0</v>
      </c>
      <c r="BB29" s="55">
        <v>0</v>
      </c>
      <c r="BC29" s="92">
        <v>0</v>
      </c>
      <c r="BD29" s="55">
        <v>0</v>
      </c>
      <c r="BE29" s="55">
        <v>0</v>
      </c>
      <c r="BF29" s="37">
        <v>0</v>
      </c>
      <c r="BG29" s="194" t="s">
        <v>372</v>
      </c>
      <c r="BH29" s="55">
        <v>0</v>
      </c>
      <c r="BI29" s="55">
        <v>0</v>
      </c>
      <c r="BJ29" s="92">
        <v>0</v>
      </c>
      <c r="BK29" s="55">
        <v>0</v>
      </c>
      <c r="BL29" s="55">
        <v>0</v>
      </c>
      <c r="BM29" s="37">
        <v>0</v>
      </c>
      <c r="BN29" s="158" t="s">
        <v>392</v>
      </c>
      <c r="BO29" s="30">
        <v>12</v>
      </c>
      <c r="BP29" s="30">
        <v>0</v>
      </c>
      <c r="BQ29" s="92">
        <v>0</v>
      </c>
      <c r="BR29" s="55">
        <v>0</v>
      </c>
      <c r="BS29" s="55">
        <v>0</v>
      </c>
      <c r="BT29" s="37">
        <v>0</v>
      </c>
      <c r="BU29" s="207" t="s">
        <v>409</v>
      </c>
      <c r="BV29" s="30">
        <v>12</v>
      </c>
      <c r="BW29" s="22">
        <v>0</v>
      </c>
      <c r="BX29" s="92">
        <v>0</v>
      </c>
      <c r="BY29" s="143">
        <v>14800000</v>
      </c>
      <c r="BZ29" s="143">
        <v>7400000</v>
      </c>
      <c r="CA29" s="37">
        <f>BZ29/BY29</f>
        <v>0.5</v>
      </c>
      <c r="CB29" s="265" t="s">
        <v>576</v>
      </c>
      <c r="CC29" s="231">
        <v>4</v>
      </c>
      <c r="CD29" s="207" t="s">
        <v>529</v>
      </c>
      <c r="CE29" s="231">
        <v>45</v>
      </c>
      <c r="CF29" s="207" t="s">
        <v>525</v>
      </c>
      <c r="CG29" s="231">
        <v>4501</v>
      </c>
      <c r="CH29" s="231" t="s">
        <v>541</v>
      </c>
      <c r="CI29" s="231">
        <v>4501029</v>
      </c>
      <c r="CJ29" s="231" t="s">
        <v>542</v>
      </c>
      <c r="CK29" s="231">
        <v>450102900</v>
      </c>
      <c r="CL29" s="231" t="s">
        <v>543</v>
      </c>
      <c r="CM29" s="30">
        <v>12</v>
      </c>
      <c r="CN29" s="22">
        <v>0</v>
      </c>
      <c r="CO29" s="92">
        <v>0.08</v>
      </c>
      <c r="CP29" s="143">
        <v>0</v>
      </c>
      <c r="CQ29" s="143">
        <v>0</v>
      </c>
      <c r="CR29" s="37">
        <v>0</v>
      </c>
      <c r="CS29" s="231" t="s">
        <v>603</v>
      </c>
      <c r="CT29" s="87">
        <v>12</v>
      </c>
      <c r="CU29" s="87">
        <v>0</v>
      </c>
      <c r="CV29" s="102">
        <v>0</v>
      </c>
      <c r="CW29" s="132" t="s">
        <v>579</v>
      </c>
      <c r="CX29" s="280"/>
    </row>
    <row r="30" spans="1:1712" ht="312.75" customHeight="1" x14ac:dyDescent="0.2">
      <c r="A30" s="297"/>
      <c r="B30" s="309"/>
      <c r="C30" s="316"/>
      <c r="D30" s="144" t="s">
        <v>17</v>
      </c>
      <c r="E30" s="144"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254</v>
      </c>
      <c r="AM30" s="87">
        <v>1</v>
      </c>
      <c r="AN30" s="87">
        <v>0</v>
      </c>
      <c r="AO30" s="37">
        <v>0</v>
      </c>
      <c r="AP30" s="87">
        <v>0</v>
      </c>
      <c r="AQ30" s="87">
        <v>0</v>
      </c>
      <c r="AR30" s="37">
        <v>0</v>
      </c>
      <c r="AS30" s="55" t="s">
        <v>267</v>
      </c>
      <c r="AT30" s="55">
        <v>1</v>
      </c>
      <c r="AU30" s="55">
        <v>0</v>
      </c>
      <c r="AV30" s="92">
        <f t="shared" si="0"/>
        <v>0</v>
      </c>
      <c r="AW30" s="55">
        <v>0</v>
      </c>
      <c r="AX30" s="55">
        <v>0</v>
      </c>
      <c r="AY30" s="37">
        <v>0</v>
      </c>
      <c r="AZ30" s="55" t="s">
        <v>306</v>
      </c>
      <c r="BA30" s="55">
        <v>1</v>
      </c>
      <c r="BB30" s="55">
        <v>0</v>
      </c>
      <c r="BC30" s="92">
        <f t="shared" si="2"/>
        <v>0</v>
      </c>
      <c r="BD30" s="55">
        <v>0</v>
      </c>
      <c r="BE30" s="55">
        <v>0</v>
      </c>
      <c r="BF30" s="37">
        <v>0</v>
      </c>
      <c r="BG30" s="194" t="s">
        <v>373</v>
      </c>
      <c r="BH30" s="55">
        <v>1</v>
      </c>
      <c r="BI30" s="55">
        <v>0</v>
      </c>
      <c r="BJ30" s="92">
        <f t="shared" ref="BJ30:BJ34" si="17">+BI30/BH30</f>
        <v>0</v>
      </c>
      <c r="BK30" s="55">
        <v>0</v>
      </c>
      <c r="BL30" s="55">
        <v>0</v>
      </c>
      <c r="BM30" s="37">
        <v>0</v>
      </c>
      <c r="BN30" s="158" t="s">
        <v>382</v>
      </c>
      <c r="BO30" s="30">
        <v>1</v>
      </c>
      <c r="BP30" s="30">
        <v>0</v>
      </c>
      <c r="BQ30" s="92">
        <f t="shared" ref="BQ30:BQ34" si="18">+BP30/BO30</f>
        <v>0</v>
      </c>
      <c r="BR30" s="55">
        <v>0</v>
      </c>
      <c r="BS30" s="55">
        <v>0</v>
      </c>
      <c r="BT30" s="37">
        <v>0</v>
      </c>
      <c r="BU30" s="207" t="s">
        <v>409</v>
      </c>
      <c r="BV30" s="30">
        <v>1</v>
      </c>
      <c r="BW30" s="30">
        <v>0</v>
      </c>
      <c r="BX30" s="92">
        <f t="shared" ref="BX30:BX34" si="19">+BW30/BV30</f>
        <v>0</v>
      </c>
      <c r="BY30" s="55">
        <v>0</v>
      </c>
      <c r="BZ30" s="55">
        <v>0</v>
      </c>
      <c r="CA30" s="37">
        <v>0</v>
      </c>
      <c r="CB30" s="265" t="s">
        <v>577</v>
      </c>
      <c r="CC30" s="207">
        <v>4</v>
      </c>
      <c r="CD30" s="207" t="s">
        <v>534</v>
      </c>
      <c r="CE30" s="207">
        <v>12</v>
      </c>
      <c r="CF30" s="207" t="s">
        <v>537</v>
      </c>
      <c r="CG30" s="207">
        <v>1203</v>
      </c>
      <c r="CH30" s="207" t="s">
        <v>538</v>
      </c>
      <c r="CI30" s="207">
        <v>1203002</v>
      </c>
      <c r="CJ30" s="207" t="s">
        <v>539</v>
      </c>
      <c r="CK30" s="207">
        <v>120300200</v>
      </c>
      <c r="CL30" s="207" t="s">
        <v>540</v>
      </c>
      <c r="CM30" s="30">
        <v>1</v>
      </c>
      <c r="CN30" s="30">
        <v>0</v>
      </c>
      <c r="CO30" s="92">
        <f t="shared" ref="CO30:CO34" si="20">+CN30/CM30</f>
        <v>0</v>
      </c>
      <c r="CP30" s="55">
        <v>0</v>
      </c>
      <c r="CQ30" s="55">
        <v>0</v>
      </c>
      <c r="CR30" s="37">
        <v>0</v>
      </c>
      <c r="CS30" s="207" t="s">
        <v>604</v>
      </c>
      <c r="CT30" s="87">
        <v>1</v>
      </c>
      <c r="CU30" s="87">
        <v>0</v>
      </c>
      <c r="CV30" s="102">
        <f>+AH30</f>
        <v>0</v>
      </c>
      <c r="CW30" s="134" t="s">
        <v>280</v>
      </c>
      <c r="CX30" s="280"/>
    </row>
    <row r="31" spans="1:1712" ht="279" customHeight="1" x14ac:dyDescent="0.2">
      <c r="A31" s="297"/>
      <c r="B31" s="309" t="s">
        <v>15</v>
      </c>
      <c r="C31" s="144" t="s">
        <v>14</v>
      </c>
      <c r="D31" s="55" t="s">
        <v>13</v>
      </c>
      <c r="E31" s="144"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254</v>
      </c>
      <c r="AM31" s="87">
        <v>2</v>
      </c>
      <c r="AN31" s="87">
        <v>0</v>
      </c>
      <c r="AO31" s="37">
        <v>0</v>
      </c>
      <c r="AP31" s="87">
        <v>0</v>
      </c>
      <c r="AQ31" s="87">
        <v>0</v>
      </c>
      <c r="AR31" s="37">
        <v>0</v>
      </c>
      <c r="AS31" s="55" t="s">
        <v>286</v>
      </c>
      <c r="AT31" s="55">
        <v>2</v>
      </c>
      <c r="AU31" s="55">
        <v>0</v>
      </c>
      <c r="AV31" s="92">
        <f t="shared" si="0"/>
        <v>0</v>
      </c>
      <c r="AW31" s="55">
        <v>0</v>
      </c>
      <c r="AX31" s="55">
        <v>0</v>
      </c>
      <c r="AY31" s="37">
        <v>0</v>
      </c>
      <c r="AZ31" s="55" t="s">
        <v>332</v>
      </c>
      <c r="BA31" s="55">
        <v>12</v>
      </c>
      <c r="BB31" s="55">
        <v>0</v>
      </c>
      <c r="BC31" s="92">
        <f t="shared" si="2"/>
        <v>0</v>
      </c>
      <c r="BD31" s="184">
        <v>5600000</v>
      </c>
      <c r="BE31" s="173">
        <v>2800000</v>
      </c>
      <c r="BF31" s="91">
        <f>+BE31/BD31</f>
        <v>0.5</v>
      </c>
      <c r="BG31" s="194" t="s">
        <v>353</v>
      </c>
      <c r="BH31" s="55">
        <v>12</v>
      </c>
      <c r="BI31" s="55">
        <v>0</v>
      </c>
      <c r="BJ31" s="92">
        <f t="shared" si="17"/>
        <v>0</v>
      </c>
      <c r="BK31" s="184">
        <v>5600000</v>
      </c>
      <c r="BL31" s="173">
        <v>2800000</v>
      </c>
      <c r="BM31" s="208">
        <v>1</v>
      </c>
      <c r="BN31" s="194" t="s">
        <v>393</v>
      </c>
      <c r="BO31" s="30">
        <v>12</v>
      </c>
      <c r="BP31" s="30">
        <v>0</v>
      </c>
      <c r="BQ31" s="92">
        <f t="shared" si="18"/>
        <v>0</v>
      </c>
      <c r="BR31" s="184">
        <v>0</v>
      </c>
      <c r="BS31" s="173">
        <v>0</v>
      </c>
      <c r="BT31" s="91" t="e">
        <f>+BS31/BR31</f>
        <v>#DIV/0!</v>
      </c>
      <c r="BU31" s="207" t="s">
        <v>409</v>
      </c>
      <c r="BV31" s="30">
        <v>12</v>
      </c>
      <c r="BW31" s="30">
        <v>1</v>
      </c>
      <c r="BX31" s="92">
        <f t="shared" si="19"/>
        <v>8.3333333333333329E-2</v>
      </c>
      <c r="BY31" s="224">
        <v>14800000</v>
      </c>
      <c r="BZ31" s="225">
        <v>7400000</v>
      </c>
      <c r="CA31" s="37">
        <f>BZ31/BY31</f>
        <v>0.5</v>
      </c>
      <c r="CB31" s="265" t="s">
        <v>578</v>
      </c>
      <c r="CC31" s="207">
        <v>4</v>
      </c>
      <c r="CD31" s="207" t="s">
        <v>534</v>
      </c>
      <c r="CE31" s="207">
        <v>45</v>
      </c>
      <c r="CF31" s="207" t="s">
        <v>525</v>
      </c>
      <c r="CG31" s="207">
        <v>4502</v>
      </c>
      <c r="CH31" s="207" t="s">
        <v>526</v>
      </c>
      <c r="CI31" s="207">
        <v>4502001</v>
      </c>
      <c r="CJ31" s="207" t="s">
        <v>535</v>
      </c>
      <c r="CK31" s="207">
        <v>450200111</v>
      </c>
      <c r="CL31" s="207" t="s">
        <v>536</v>
      </c>
      <c r="CM31" s="30">
        <v>12</v>
      </c>
      <c r="CN31" s="30">
        <v>0</v>
      </c>
      <c r="CO31" s="92">
        <f t="shared" si="20"/>
        <v>0</v>
      </c>
      <c r="CP31" s="224">
        <v>0</v>
      </c>
      <c r="CQ31" s="225">
        <v>0</v>
      </c>
      <c r="CR31" s="37">
        <v>0</v>
      </c>
      <c r="CS31" s="207" t="s">
        <v>562</v>
      </c>
      <c r="CT31" s="87">
        <v>12</v>
      </c>
      <c r="CU31" s="87">
        <v>0</v>
      </c>
      <c r="CV31" s="102">
        <v>0</v>
      </c>
      <c r="CW31" s="134" t="s">
        <v>280</v>
      </c>
      <c r="CX31" s="280"/>
    </row>
    <row r="32" spans="1:1712" ht="405" x14ac:dyDescent="0.2">
      <c r="A32" s="297"/>
      <c r="B32" s="309"/>
      <c r="C32" s="316" t="s">
        <v>11</v>
      </c>
      <c r="D32" s="144" t="s">
        <v>10</v>
      </c>
      <c r="E32" s="144"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251</v>
      </c>
      <c r="AM32" s="87">
        <v>12</v>
      </c>
      <c r="AN32" s="87">
        <v>0</v>
      </c>
      <c r="AO32" s="37">
        <v>0</v>
      </c>
      <c r="AP32" s="87">
        <v>0</v>
      </c>
      <c r="AQ32" s="87">
        <v>0</v>
      </c>
      <c r="AR32" s="37">
        <v>0</v>
      </c>
      <c r="AS32" s="55" t="s">
        <v>268</v>
      </c>
      <c r="AT32" s="55">
        <v>12</v>
      </c>
      <c r="AU32" s="55">
        <v>0</v>
      </c>
      <c r="AV32" s="92">
        <f t="shared" si="0"/>
        <v>0</v>
      </c>
      <c r="AW32" s="55">
        <v>0</v>
      </c>
      <c r="AX32" s="55">
        <v>0</v>
      </c>
      <c r="AY32" s="37">
        <v>0</v>
      </c>
      <c r="AZ32" s="55" t="s">
        <v>317</v>
      </c>
      <c r="BA32" s="55">
        <v>12</v>
      </c>
      <c r="BB32" s="55">
        <v>0</v>
      </c>
      <c r="BC32" s="92">
        <f t="shared" si="2"/>
        <v>0</v>
      </c>
      <c r="BD32" s="55">
        <v>0</v>
      </c>
      <c r="BE32" s="55">
        <v>0</v>
      </c>
      <c r="BF32" s="37">
        <v>0</v>
      </c>
      <c r="BG32" s="194" t="s">
        <v>354</v>
      </c>
      <c r="BH32" s="55">
        <v>12</v>
      </c>
      <c r="BI32" s="55">
        <v>0</v>
      </c>
      <c r="BJ32" s="92">
        <f t="shared" si="17"/>
        <v>0</v>
      </c>
      <c r="BK32" s="55">
        <v>0</v>
      </c>
      <c r="BL32" s="55">
        <v>0</v>
      </c>
      <c r="BM32" s="37">
        <v>0</v>
      </c>
      <c r="BN32" s="194" t="s">
        <v>354</v>
      </c>
      <c r="BO32" s="30">
        <v>12</v>
      </c>
      <c r="BP32" s="30">
        <v>0</v>
      </c>
      <c r="BQ32" s="92">
        <f t="shared" si="18"/>
        <v>0</v>
      </c>
      <c r="BR32" s="55">
        <v>0</v>
      </c>
      <c r="BS32" s="55">
        <v>0</v>
      </c>
      <c r="BT32" s="37">
        <v>0</v>
      </c>
      <c r="BU32" s="207" t="s">
        <v>409</v>
      </c>
      <c r="BV32" s="30">
        <v>12</v>
      </c>
      <c r="BW32" s="30">
        <v>0</v>
      </c>
      <c r="BX32" s="92">
        <f t="shared" si="19"/>
        <v>0</v>
      </c>
      <c r="BY32" s="55">
        <v>0</v>
      </c>
      <c r="BZ32" s="55">
        <v>0</v>
      </c>
      <c r="CA32" s="37">
        <v>0</v>
      </c>
      <c r="CB32" s="266" t="s">
        <v>446</v>
      </c>
      <c r="CC32" s="207">
        <v>4</v>
      </c>
      <c r="CD32" s="207" t="s">
        <v>534</v>
      </c>
      <c r="CE32" s="207">
        <v>45</v>
      </c>
      <c r="CF32" s="207" t="s">
        <v>525</v>
      </c>
      <c r="CG32" s="207">
        <v>4502</v>
      </c>
      <c r="CH32" s="207" t="s">
        <v>526</v>
      </c>
      <c r="CI32" s="207">
        <v>4502001</v>
      </c>
      <c r="CJ32" s="207" t="s">
        <v>535</v>
      </c>
      <c r="CK32" s="207">
        <v>450200111</v>
      </c>
      <c r="CL32" s="207" t="s">
        <v>536</v>
      </c>
      <c r="CM32" s="30">
        <v>12</v>
      </c>
      <c r="CN32" s="30">
        <v>0</v>
      </c>
      <c r="CO32" s="92">
        <f t="shared" si="20"/>
        <v>0</v>
      </c>
      <c r="CP32" s="55">
        <v>0</v>
      </c>
      <c r="CQ32" s="55">
        <v>0</v>
      </c>
      <c r="CR32" s="37">
        <v>0</v>
      </c>
      <c r="CS32" s="207" t="s">
        <v>605</v>
      </c>
      <c r="CT32" s="87">
        <v>12</v>
      </c>
      <c r="CU32" s="87">
        <v>0</v>
      </c>
      <c r="CV32" s="102">
        <f>+AH32</f>
        <v>0</v>
      </c>
      <c r="CW32" s="134" t="s">
        <v>280</v>
      </c>
      <c r="CX32" s="280"/>
    </row>
    <row r="33" spans="1:427" ht="409.5" x14ac:dyDescent="0.2">
      <c r="A33" s="297"/>
      <c r="B33" s="309"/>
      <c r="C33" s="316"/>
      <c r="D33" s="144" t="s">
        <v>8</v>
      </c>
      <c r="E33" s="144" t="s">
        <v>431</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20">
        <v>1</v>
      </c>
      <c r="AG33" s="120">
        <v>0</v>
      </c>
      <c r="AH33" s="121">
        <v>0</v>
      </c>
      <c r="AI33" s="64">
        <v>0</v>
      </c>
      <c r="AJ33" s="64">
        <v>0</v>
      </c>
      <c r="AK33" s="44">
        <v>0</v>
      </c>
      <c r="AL33" s="55" t="s">
        <v>254</v>
      </c>
      <c r="AM33" s="55">
        <v>1</v>
      </c>
      <c r="AN33" s="55" t="s">
        <v>277</v>
      </c>
      <c r="AO33" s="44">
        <v>0.4</v>
      </c>
      <c r="AP33" s="55">
        <v>0</v>
      </c>
      <c r="AQ33" s="55">
        <v>0</v>
      </c>
      <c r="AR33" s="44">
        <v>0</v>
      </c>
      <c r="AS33" s="9" t="s">
        <v>294</v>
      </c>
      <c r="AT33" s="9">
        <v>1</v>
      </c>
      <c r="AU33" s="9">
        <v>0.5</v>
      </c>
      <c r="AV33" s="92">
        <f t="shared" si="0"/>
        <v>0.5</v>
      </c>
      <c r="AW33" s="9">
        <v>0</v>
      </c>
      <c r="AX33" s="9">
        <v>0</v>
      </c>
      <c r="AY33" s="44">
        <v>0</v>
      </c>
      <c r="AZ33" s="9" t="s">
        <v>315</v>
      </c>
      <c r="BA33" s="9">
        <v>1</v>
      </c>
      <c r="BB33" s="9">
        <v>0.6</v>
      </c>
      <c r="BC33" s="92">
        <f t="shared" si="2"/>
        <v>0.6</v>
      </c>
      <c r="BD33" s="9">
        <v>0</v>
      </c>
      <c r="BE33" s="9">
        <v>0</v>
      </c>
      <c r="BF33" s="44">
        <v>0</v>
      </c>
      <c r="BG33" s="194" t="s">
        <v>374</v>
      </c>
      <c r="BH33" s="9">
        <v>1</v>
      </c>
      <c r="BI33" s="9">
        <v>0.7</v>
      </c>
      <c r="BJ33" s="92">
        <f t="shared" si="17"/>
        <v>0.7</v>
      </c>
      <c r="BK33" s="9">
        <v>0</v>
      </c>
      <c r="BL33" s="9">
        <v>0</v>
      </c>
      <c r="BM33" s="44">
        <v>0</v>
      </c>
      <c r="BN33" s="158" t="s">
        <v>416</v>
      </c>
      <c r="BO33" s="30">
        <v>1</v>
      </c>
      <c r="BP33" s="218">
        <v>1</v>
      </c>
      <c r="BQ33" s="92">
        <f t="shared" si="18"/>
        <v>1</v>
      </c>
      <c r="BR33" s="9">
        <v>0</v>
      </c>
      <c r="BS33" s="9">
        <v>0</v>
      </c>
      <c r="BT33" s="44">
        <v>0</v>
      </c>
      <c r="BU33" s="158" t="s">
        <v>433</v>
      </c>
      <c r="BV33" s="30">
        <v>1</v>
      </c>
      <c r="BW33" s="30">
        <v>1</v>
      </c>
      <c r="BX33" s="92">
        <f t="shared" si="19"/>
        <v>1</v>
      </c>
      <c r="BY33" s="248">
        <v>0</v>
      </c>
      <c r="BZ33" s="248">
        <v>0</v>
      </c>
      <c r="CA33" s="44">
        <v>0</v>
      </c>
      <c r="CB33" s="158" t="s">
        <v>449</v>
      </c>
      <c r="CC33" s="158">
        <v>1</v>
      </c>
      <c r="CD33" s="158" t="s">
        <v>461</v>
      </c>
      <c r="CE33" s="158">
        <v>41</v>
      </c>
      <c r="CF33" s="158" t="s">
        <v>477</v>
      </c>
      <c r="CG33" s="242" t="s">
        <v>476</v>
      </c>
      <c r="CH33" s="241" t="s">
        <v>475</v>
      </c>
      <c r="CI33" s="242">
        <v>4103052</v>
      </c>
      <c r="CJ33" s="241" t="s">
        <v>474</v>
      </c>
      <c r="CK33" s="158">
        <v>410305202</v>
      </c>
      <c r="CL33" s="241" t="s">
        <v>473</v>
      </c>
      <c r="CM33" s="30">
        <v>1</v>
      </c>
      <c r="CN33" s="218">
        <v>1</v>
      </c>
      <c r="CO33" s="92">
        <f t="shared" si="20"/>
        <v>1</v>
      </c>
      <c r="CP33" s="248">
        <v>0</v>
      </c>
      <c r="CQ33" s="248">
        <v>0</v>
      </c>
      <c r="CR33" s="44">
        <v>0</v>
      </c>
      <c r="CS33" s="158" t="s">
        <v>606</v>
      </c>
      <c r="CT33" s="158">
        <v>1</v>
      </c>
      <c r="CU33" s="158">
        <v>1</v>
      </c>
      <c r="CV33" s="159">
        <f>+CU33/CT33</f>
        <v>1</v>
      </c>
      <c r="CW33" s="160" t="s">
        <v>432</v>
      </c>
      <c r="CX33" s="280"/>
    </row>
    <row r="34" spans="1:427" s="93" customFormat="1" ht="210.75" thickBot="1" x14ac:dyDescent="0.25">
      <c r="A34" s="321"/>
      <c r="B34" s="58" t="s">
        <v>5</v>
      </c>
      <c r="C34" s="176" t="s">
        <v>4</v>
      </c>
      <c r="D34" s="176" t="s">
        <v>3</v>
      </c>
      <c r="E34" s="176"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21">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5" t="s">
        <v>175</v>
      </c>
      <c r="AT34" s="105">
        <v>1</v>
      </c>
      <c r="AU34" s="105">
        <v>1</v>
      </c>
      <c r="AV34" s="92">
        <f t="shared" si="0"/>
        <v>1</v>
      </c>
      <c r="AW34" s="98">
        <v>9600000</v>
      </c>
      <c r="AX34" s="98">
        <v>9600000</v>
      </c>
      <c r="AY34" s="92">
        <v>1</v>
      </c>
      <c r="AZ34" s="105" t="s">
        <v>316</v>
      </c>
      <c r="BA34" s="105">
        <v>1</v>
      </c>
      <c r="BB34" s="105">
        <v>1</v>
      </c>
      <c r="BC34" s="92">
        <f t="shared" si="2"/>
        <v>1</v>
      </c>
      <c r="BD34" s="98">
        <v>9600000</v>
      </c>
      <c r="BE34" s="98">
        <v>9600000</v>
      </c>
      <c r="BF34" s="92">
        <v>1</v>
      </c>
      <c r="BG34" s="158" t="s">
        <v>394</v>
      </c>
      <c r="BH34" s="105">
        <v>1</v>
      </c>
      <c r="BI34" s="9">
        <v>1</v>
      </c>
      <c r="BJ34" s="92">
        <f t="shared" si="17"/>
        <v>1</v>
      </c>
      <c r="BK34" s="98">
        <v>13300000</v>
      </c>
      <c r="BL34" s="98">
        <v>13300000</v>
      </c>
      <c r="BM34" s="92">
        <v>1</v>
      </c>
      <c r="BN34" s="158" t="s">
        <v>394</v>
      </c>
      <c r="BO34" s="106">
        <v>1</v>
      </c>
      <c r="BP34" s="30">
        <v>1</v>
      </c>
      <c r="BQ34" s="92">
        <f t="shared" si="18"/>
        <v>1</v>
      </c>
      <c r="BR34" s="43">
        <v>14800000</v>
      </c>
      <c r="BS34" s="43">
        <v>7400000</v>
      </c>
      <c r="BT34" s="92">
        <v>0.5</v>
      </c>
      <c r="BU34" s="158" t="s">
        <v>415</v>
      </c>
      <c r="BV34" s="106">
        <v>1</v>
      </c>
      <c r="BW34" s="30">
        <v>1</v>
      </c>
      <c r="BX34" s="92">
        <f t="shared" si="19"/>
        <v>1</v>
      </c>
      <c r="BY34" s="43">
        <v>14800000</v>
      </c>
      <c r="BZ34" s="43">
        <v>14800000</v>
      </c>
      <c r="CA34" s="37">
        <f>BZ34/BY34</f>
        <v>1</v>
      </c>
      <c r="CB34" s="158" t="s">
        <v>415</v>
      </c>
      <c r="CC34" s="158">
        <v>1</v>
      </c>
      <c r="CD34" s="158" t="s">
        <v>461</v>
      </c>
      <c r="CE34" s="158">
        <v>41</v>
      </c>
      <c r="CF34" s="158" t="s">
        <v>477</v>
      </c>
      <c r="CG34" s="242" t="s">
        <v>476</v>
      </c>
      <c r="CH34" s="241" t="s">
        <v>475</v>
      </c>
      <c r="CI34" s="242">
        <v>4103052</v>
      </c>
      <c r="CJ34" s="241" t="s">
        <v>474</v>
      </c>
      <c r="CK34" s="240">
        <v>410305202</v>
      </c>
      <c r="CL34" s="241" t="s">
        <v>473</v>
      </c>
      <c r="CM34" s="106">
        <v>1</v>
      </c>
      <c r="CN34" s="30">
        <v>1</v>
      </c>
      <c r="CO34" s="92">
        <f t="shared" si="20"/>
        <v>1</v>
      </c>
      <c r="CP34" s="43">
        <v>14800000</v>
      </c>
      <c r="CQ34" s="43">
        <v>14800000</v>
      </c>
      <c r="CR34" s="37">
        <f>CQ34/CP34</f>
        <v>1</v>
      </c>
      <c r="CS34" s="158" t="s">
        <v>415</v>
      </c>
      <c r="CT34" s="156">
        <v>1</v>
      </c>
      <c r="CU34" s="158">
        <v>1</v>
      </c>
      <c r="CV34" s="159">
        <f>+CU34/CT34</f>
        <v>1</v>
      </c>
      <c r="CW34" s="161" t="s">
        <v>448</v>
      </c>
      <c r="CX34" s="28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row>
    <row r="35" spans="1:427" x14ac:dyDescent="0.2">
      <c r="CW35" s="130"/>
    </row>
    <row r="36" spans="1:427" x14ac:dyDescent="0.2">
      <c r="AP36" s="127"/>
      <c r="CW36" s="130"/>
    </row>
    <row r="37" spans="1:427" x14ac:dyDescent="0.2">
      <c r="AP37" s="127"/>
      <c r="CW37" s="130"/>
    </row>
    <row r="38" spans="1:427" x14ac:dyDescent="0.2">
      <c r="AP38" s="127"/>
      <c r="CW38" s="130"/>
    </row>
    <row r="39" spans="1:427" x14ac:dyDescent="0.2">
      <c r="AP39" s="127"/>
      <c r="CW39" s="130"/>
    </row>
    <row r="40" spans="1:427" x14ac:dyDescent="0.2">
      <c r="AP40" s="128"/>
      <c r="CW40" s="130"/>
    </row>
    <row r="41" spans="1:427" x14ac:dyDescent="0.2">
      <c r="CW41" s="130"/>
    </row>
    <row r="42" spans="1:427" x14ac:dyDescent="0.2">
      <c r="AH42" s="12"/>
      <c r="AI42" s="12"/>
      <c r="AJ42" s="12"/>
      <c r="AK42" s="12"/>
      <c r="AL42" s="12"/>
      <c r="AM42" s="12"/>
      <c r="AN42" s="12"/>
      <c r="AO42" s="12"/>
      <c r="AP42" s="12"/>
      <c r="AQ42" s="12"/>
      <c r="AR42" s="12"/>
      <c r="AS42" s="12"/>
      <c r="CW42" s="130"/>
    </row>
    <row r="43" spans="1:427" x14ac:dyDescent="0.2">
      <c r="AH43" s="12"/>
      <c r="AI43" s="12"/>
      <c r="AJ43" s="12"/>
      <c r="AK43" s="12"/>
      <c r="AL43" s="12"/>
      <c r="AM43" s="12"/>
      <c r="AN43" s="12"/>
      <c r="AO43" s="12"/>
      <c r="AP43" s="12"/>
      <c r="AQ43" s="12"/>
      <c r="AR43" s="12"/>
      <c r="AS43" s="12"/>
      <c r="CW43" s="130"/>
    </row>
    <row r="44" spans="1:427" x14ac:dyDescent="0.2">
      <c r="AH44" s="12"/>
      <c r="AI44" s="12"/>
      <c r="AJ44" s="12"/>
      <c r="AK44" s="12"/>
      <c r="AL44" s="12"/>
      <c r="AM44" s="12"/>
      <c r="AN44" s="12"/>
      <c r="AO44" s="12"/>
      <c r="AP44" s="12"/>
      <c r="AQ44" s="12"/>
      <c r="AR44" s="12"/>
      <c r="AS44" s="12"/>
      <c r="CW44" s="130"/>
    </row>
    <row r="45" spans="1:427" x14ac:dyDescent="0.2">
      <c r="AH45" s="12"/>
      <c r="AI45" s="12"/>
      <c r="AJ45" s="12"/>
      <c r="AK45" s="12"/>
      <c r="AL45" s="12"/>
      <c r="AM45" s="12"/>
      <c r="AN45" s="12"/>
      <c r="AO45" s="12"/>
      <c r="AP45" s="12"/>
      <c r="AQ45" s="12"/>
      <c r="AR45" s="12"/>
      <c r="AS45" s="12"/>
      <c r="CW45" s="130"/>
    </row>
    <row r="46" spans="1:427" x14ac:dyDescent="0.2">
      <c r="AH46" s="12"/>
      <c r="AI46" s="12"/>
      <c r="AJ46" s="12"/>
      <c r="AK46" s="12"/>
      <c r="AL46" s="12"/>
      <c r="AM46" s="12"/>
      <c r="AN46" s="12"/>
      <c r="AO46" s="12"/>
      <c r="AP46" s="12"/>
      <c r="AQ46" s="12"/>
      <c r="AR46" s="12"/>
      <c r="AS46" s="12"/>
      <c r="CW46" s="130"/>
    </row>
    <row r="47" spans="1:427" x14ac:dyDescent="0.2">
      <c r="AH47" s="12"/>
      <c r="AI47" s="12"/>
      <c r="AJ47" s="12"/>
      <c r="AK47" s="12"/>
      <c r="AL47" s="12"/>
      <c r="AM47" s="12"/>
      <c r="AN47" s="12"/>
      <c r="AO47" s="12"/>
      <c r="AP47" s="12"/>
      <c r="AQ47" s="12"/>
      <c r="AR47" s="12"/>
      <c r="AS47" s="12"/>
      <c r="CW47" s="130"/>
    </row>
    <row r="48" spans="1:427" x14ac:dyDescent="0.2">
      <c r="AH48" s="12"/>
      <c r="AI48" s="12"/>
      <c r="AJ48" s="12"/>
      <c r="AK48" s="12"/>
      <c r="AL48" s="12"/>
      <c r="AM48" s="12"/>
      <c r="AN48" s="12"/>
      <c r="AO48" s="12"/>
      <c r="AP48" s="12"/>
      <c r="AQ48" s="12"/>
      <c r="AR48" s="12"/>
      <c r="AS48" s="12"/>
      <c r="CW48" s="130"/>
    </row>
    <row r="49" spans="34:101" x14ac:dyDescent="0.2">
      <c r="AH49" s="12"/>
      <c r="AI49" s="12"/>
      <c r="AJ49" s="12"/>
      <c r="AK49" s="12"/>
      <c r="AL49" s="12"/>
      <c r="AM49" s="12"/>
      <c r="AN49" s="12"/>
      <c r="AO49" s="12"/>
      <c r="AP49" s="12"/>
      <c r="AQ49" s="12"/>
      <c r="AR49" s="12"/>
      <c r="AS49" s="12"/>
      <c r="CW49" s="130"/>
    </row>
    <row r="50" spans="34:101" x14ac:dyDescent="0.2">
      <c r="AH50" s="12"/>
      <c r="AI50" s="12"/>
      <c r="AJ50" s="12"/>
      <c r="AK50" s="12"/>
      <c r="AL50" s="12"/>
      <c r="AM50" s="12"/>
      <c r="AN50" s="12"/>
      <c r="AO50" s="12"/>
      <c r="AP50" s="12"/>
      <c r="AQ50" s="12"/>
      <c r="AR50" s="12"/>
      <c r="AS50" s="12"/>
      <c r="CW50" s="130"/>
    </row>
    <row r="51" spans="34:101" x14ac:dyDescent="0.2">
      <c r="AH51" s="12"/>
      <c r="AI51" s="12"/>
      <c r="AJ51" s="12"/>
      <c r="AK51" s="12"/>
      <c r="AL51" s="12"/>
      <c r="AM51" s="12"/>
      <c r="AN51" s="12"/>
      <c r="AO51" s="12"/>
      <c r="AP51" s="12"/>
      <c r="AQ51" s="12"/>
      <c r="AR51" s="12"/>
      <c r="AS51" s="12"/>
      <c r="CW51" s="130"/>
    </row>
    <row r="52" spans="34:101" x14ac:dyDescent="0.2">
      <c r="AH52" s="12"/>
      <c r="AI52" s="12"/>
      <c r="AJ52" s="12"/>
      <c r="AK52" s="12"/>
      <c r="AL52" s="12"/>
      <c r="AM52" s="12"/>
      <c r="AN52" s="12"/>
      <c r="AO52" s="12"/>
      <c r="AP52" s="12"/>
      <c r="AQ52" s="12"/>
      <c r="AR52" s="12"/>
      <c r="AS52" s="12"/>
      <c r="CW52" s="130"/>
    </row>
    <row r="53" spans="34:101" x14ac:dyDescent="0.2">
      <c r="AH53" s="12"/>
      <c r="AI53" s="12"/>
      <c r="AJ53" s="12"/>
      <c r="AK53" s="12"/>
      <c r="AL53" s="12"/>
      <c r="AM53" s="12"/>
      <c r="AN53" s="12"/>
      <c r="AO53" s="12"/>
      <c r="AP53" s="12"/>
      <c r="AQ53" s="12"/>
      <c r="AR53" s="12"/>
      <c r="AS53" s="12"/>
      <c r="CW53" s="130"/>
    </row>
    <row r="54" spans="34:101" x14ac:dyDescent="0.2">
      <c r="AH54" s="12"/>
      <c r="AI54" s="12"/>
      <c r="AJ54" s="12"/>
      <c r="AK54" s="12"/>
      <c r="AL54" s="12"/>
      <c r="AM54" s="12"/>
      <c r="AN54" s="12"/>
      <c r="AO54" s="12"/>
      <c r="AP54" s="12"/>
      <c r="AQ54" s="12"/>
      <c r="AR54" s="12"/>
      <c r="AS54" s="12"/>
      <c r="CW54" s="130"/>
    </row>
    <row r="55" spans="34:101" x14ac:dyDescent="0.2">
      <c r="AH55" s="12"/>
      <c r="AI55" s="12"/>
      <c r="AJ55" s="12"/>
      <c r="AK55" s="12"/>
      <c r="AL55" s="12"/>
      <c r="AM55" s="12"/>
      <c r="AN55" s="12"/>
      <c r="AO55" s="12"/>
      <c r="AP55" s="12"/>
      <c r="AQ55" s="12"/>
      <c r="AR55" s="12"/>
      <c r="AS55" s="12"/>
      <c r="CW55" s="130"/>
    </row>
    <row r="56" spans="34:101" x14ac:dyDescent="0.2">
      <c r="AH56" s="12"/>
      <c r="AI56" s="12"/>
      <c r="AJ56" s="12"/>
      <c r="AK56" s="12"/>
      <c r="AL56" s="12"/>
      <c r="AM56" s="12"/>
      <c r="AN56" s="12"/>
      <c r="AO56" s="12"/>
      <c r="AP56" s="12"/>
      <c r="AQ56" s="12"/>
      <c r="AR56" s="12"/>
      <c r="AS56" s="12"/>
      <c r="CW56" s="130"/>
    </row>
    <row r="57" spans="34:101" x14ac:dyDescent="0.2">
      <c r="AH57" s="12"/>
      <c r="AI57" s="12"/>
      <c r="AJ57" s="12"/>
      <c r="AK57" s="12"/>
      <c r="AL57" s="12"/>
      <c r="AM57" s="12"/>
      <c r="AN57" s="12"/>
      <c r="AO57" s="12"/>
      <c r="AP57" s="12"/>
      <c r="AQ57" s="12"/>
      <c r="AR57" s="12"/>
      <c r="AS57" s="12"/>
      <c r="CW57" s="130"/>
    </row>
    <row r="58" spans="34:101" x14ac:dyDescent="0.2">
      <c r="AH58" s="12"/>
      <c r="AI58" s="12"/>
      <c r="AJ58" s="12"/>
      <c r="AK58" s="12"/>
      <c r="AL58" s="12"/>
      <c r="AM58" s="12"/>
      <c r="AN58" s="12"/>
      <c r="AO58" s="12"/>
      <c r="AP58" s="12"/>
      <c r="AQ58" s="12"/>
      <c r="AR58" s="12"/>
      <c r="AS58" s="12"/>
      <c r="CW58" s="130"/>
    </row>
    <row r="59" spans="34:101" x14ac:dyDescent="0.2">
      <c r="AH59" s="12"/>
      <c r="AI59" s="12"/>
      <c r="AJ59" s="12"/>
      <c r="AK59" s="12"/>
      <c r="AL59" s="12"/>
      <c r="AM59" s="12"/>
      <c r="AN59" s="12"/>
      <c r="AO59" s="12"/>
      <c r="AP59" s="12"/>
      <c r="AQ59" s="12"/>
      <c r="AR59" s="12"/>
      <c r="AS59" s="12"/>
      <c r="CW59" s="130"/>
    </row>
    <row r="60" spans="34:101" x14ac:dyDescent="0.2">
      <c r="AH60" s="12"/>
      <c r="AI60" s="12"/>
      <c r="AJ60" s="12"/>
      <c r="AK60" s="12"/>
      <c r="AL60" s="12"/>
      <c r="AM60" s="12"/>
      <c r="AN60" s="12"/>
      <c r="AO60" s="12"/>
      <c r="AP60" s="12"/>
      <c r="AQ60" s="12"/>
      <c r="AR60" s="12"/>
      <c r="AS60" s="12"/>
      <c r="CW60" s="130"/>
    </row>
    <row r="61" spans="34:101" x14ac:dyDescent="0.2">
      <c r="AH61" s="12"/>
      <c r="AI61" s="12"/>
      <c r="AJ61" s="12"/>
      <c r="AK61" s="12"/>
      <c r="AL61" s="12"/>
      <c r="AM61" s="12"/>
      <c r="AN61" s="12"/>
      <c r="AO61" s="12"/>
      <c r="AP61" s="12"/>
      <c r="AQ61" s="12"/>
      <c r="AR61" s="12"/>
      <c r="AS61" s="12"/>
      <c r="CW61" s="130"/>
    </row>
    <row r="62" spans="34:101" x14ac:dyDescent="0.2">
      <c r="AH62" s="12"/>
      <c r="AI62" s="12"/>
      <c r="AJ62" s="12"/>
      <c r="AK62" s="12"/>
      <c r="AL62" s="12"/>
      <c r="AM62" s="12"/>
      <c r="AN62" s="12"/>
      <c r="AO62" s="12"/>
      <c r="AP62" s="12"/>
      <c r="AQ62" s="12"/>
      <c r="AR62" s="12"/>
      <c r="AS62" s="12"/>
      <c r="CW62" s="130"/>
    </row>
    <row r="63" spans="34:101" x14ac:dyDescent="0.2">
      <c r="AH63" s="12"/>
      <c r="AI63" s="12"/>
      <c r="AJ63" s="12"/>
      <c r="AK63" s="12"/>
      <c r="AL63" s="12"/>
      <c r="AM63" s="12"/>
      <c r="AN63" s="12"/>
      <c r="AO63" s="12"/>
      <c r="AP63" s="12"/>
      <c r="AQ63" s="12"/>
      <c r="AR63" s="12"/>
      <c r="AS63" s="12"/>
      <c r="CW63" s="130"/>
    </row>
    <row r="64" spans="34:101" x14ac:dyDescent="0.2">
      <c r="AH64" s="12"/>
      <c r="AI64" s="12"/>
      <c r="AJ64" s="12"/>
      <c r="AK64" s="12"/>
      <c r="AL64" s="12"/>
      <c r="AM64" s="12"/>
      <c r="AN64" s="12"/>
      <c r="AO64" s="12"/>
      <c r="AP64" s="12"/>
      <c r="AQ64" s="12"/>
      <c r="AR64" s="12"/>
      <c r="AS64" s="12"/>
      <c r="CW64" s="130"/>
    </row>
    <row r="65" spans="34:101" x14ac:dyDescent="0.2">
      <c r="AH65" s="12"/>
      <c r="AI65" s="12"/>
      <c r="AJ65" s="12"/>
      <c r="AK65" s="12"/>
      <c r="AL65" s="12"/>
      <c r="AM65" s="12"/>
      <c r="AN65" s="12"/>
      <c r="AO65" s="12"/>
      <c r="AP65" s="12"/>
      <c r="AQ65" s="12"/>
      <c r="AR65" s="12"/>
      <c r="AS65" s="12"/>
      <c r="CW65" s="130"/>
    </row>
    <row r="66" spans="34:101" x14ac:dyDescent="0.2">
      <c r="AH66" s="12"/>
      <c r="AI66" s="12"/>
      <c r="AJ66" s="12"/>
      <c r="AK66" s="12"/>
      <c r="AL66" s="12"/>
      <c r="AM66" s="12"/>
      <c r="AN66" s="12"/>
      <c r="AO66" s="12"/>
      <c r="AP66" s="12"/>
      <c r="AQ66" s="12"/>
      <c r="AR66" s="12"/>
      <c r="AS66" s="12"/>
      <c r="CW66" s="130"/>
    </row>
    <row r="67" spans="34:101" x14ac:dyDescent="0.2">
      <c r="AH67" s="12"/>
      <c r="AI67" s="12"/>
      <c r="AJ67" s="12"/>
      <c r="AK67" s="12"/>
      <c r="AL67" s="12"/>
      <c r="AM67" s="12"/>
      <c r="AN67" s="12"/>
      <c r="AO67" s="12"/>
      <c r="AP67" s="12"/>
      <c r="AQ67" s="12"/>
      <c r="AR67" s="12"/>
      <c r="AS67" s="12"/>
      <c r="CW67" s="130"/>
    </row>
    <row r="68" spans="34:101" x14ac:dyDescent="0.2">
      <c r="AH68" s="12"/>
      <c r="AI68" s="12"/>
      <c r="AJ68" s="12"/>
      <c r="AK68" s="12"/>
      <c r="AL68" s="12"/>
      <c r="AM68" s="12"/>
      <c r="AN68" s="12"/>
      <c r="AO68" s="12"/>
      <c r="AP68" s="12"/>
      <c r="AQ68" s="12"/>
      <c r="AR68" s="12"/>
      <c r="AS68" s="12"/>
      <c r="CW68" s="130"/>
    </row>
    <row r="69" spans="34:101" x14ac:dyDescent="0.2">
      <c r="AH69" s="12"/>
      <c r="AI69" s="12"/>
      <c r="AJ69" s="12"/>
      <c r="AK69" s="12"/>
      <c r="AL69" s="12"/>
      <c r="AM69" s="12"/>
      <c r="AN69" s="12"/>
      <c r="AO69" s="12"/>
      <c r="AP69" s="12"/>
      <c r="AQ69" s="12"/>
      <c r="AR69" s="12"/>
      <c r="AS69" s="12"/>
      <c r="CW69" s="130"/>
    </row>
    <row r="70" spans="34:101" x14ac:dyDescent="0.2">
      <c r="AH70" s="12"/>
      <c r="AI70" s="12"/>
      <c r="AJ70" s="12"/>
      <c r="AK70" s="12"/>
      <c r="AL70" s="12"/>
      <c r="AM70" s="12"/>
      <c r="AN70" s="12"/>
      <c r="AO70" s="12"/>
      <c r="AP70" s="12"/>
      <c r="AQ70" s="12"/>
      <c r="AR70" s="12"/>
      <c r="AS70" s="12"/>
      <c r="CW70" s="130"/>
    </row>
    <row r="71" spans="34:101" x14ac:dyDescent="0.2">
      <c r="AH71" s="12"/>
      <c r="AI71" s="12"/>
      <c r="AJ71" s="12"/>
      <c r="AK71" s="12"/>
      <c r="AL71" s="12"/>
      <c r="AM71" s="12"/>
      <c r="AN71" s="12"/>
      <c r="AO71" s="12"/>
      <c r="AP71" s="12"/>
      <c r="AQ71" s="12"/>
      <c r="AR71" s="12"/>
      <c r="AS71" s="12"/>
      <c r="CW71" s="130"/>
    </row>
    <row r="72" spans="34:101" x14ac:dyDescent="0.2">
      <c r="AH72" s="12"/>
      <c r="AI72" s="12"/>
      <c r="AJ72" s="12"/>
      <c r="AK72" s="12"/>
      <c r="AL72" s="12"/>
      <c r="AM72" s="12"/>
      <c r="AN72" s="12"/>
      <c r="AO72" s="12"/>
      <c r="AP72" s="12"/>
      <c r="AQ72" s="12"/>
      <c r="AR72" s="12"/>
      <c r="AS72" s="12"/>
      <c r="CW72" s="130"/>
    </row>
    <row r="73" spans="34:101" x14ac:dyDescent="0.2">
      <c r="AH73" s="12"/>
      <c r="AI73" s="12"/>
      <c r="AJ73" s="12"/>
      <c r="AK73" s="12"/>
      <c r="AL73" s="12"/>
      <c r="AM73" s="12"/>
      <c r="AN73" s="12"/>
      <c r="AO73" s="12"/>
      <c r="AP73" s="12"/>
      <c r="AQ73" s="12"/>
      <c r="AR73" s="12"/>
      <c r="AS73" s="12"/>
      <c r="CW73" s="130"/>
    </row>
    <row r="74" spans="34:101" x14ac:dyDescent="0.2">
      <c r="AH74" s="12"/>
      <c r="AI74" s="12"/>
      <c r="AJ74" s="12"/>
      <c r="AK74" s="12"/>
      <c r="AL74" s="12"/>
      <c r="AM74" s="12"/>
      <c r="AN74" s="12"/>
      <c r="AO74" s="12"/>
      <c r="AP74" s="12"/>
      <c r="AQ74" s="12"/>
      <c r="AR74" s="12"/>
      <c r="AS74" s="12"/>
      <c r="CW74" s="130"/>
    </row>
    <row r="75" spans="34:101" x14ac:dyDescent="0.2">
      <c r="AH75" s="12"/>
      <c r="AI75" s="12"/>
      <c r="AJ75" s="12"/>
      <c r="AK75" s="12"/>
      <c r="AL75" s="12"/>
      <c r="AM75" s="12"/>
      <c r="AN75" s="12"/>
      <c r="AO75" s="12"/>
      <c r="AP75" s="12"/>
      <c r="AQ75" s="12"/>
      <c r="AR75" s="12"/>
      <c r="AS75" s="12"/>
      <c r="CW75" s="130"/>
    </row>
    <row r="76" spans="34:101" x14ac:dyDescent="0.2">
      <c r="AH76" s="12"/>
      <c r="AI76" s="12"/>
      <c r="AJ76" s="12"/>
      <c r="AK76" s="12"/>
      <c r="AL76" s="12"/>
      <c r="AM76" s="12"/>
      <c r="AN76" s="12"/>
      <c r="AO76" s="12"/>
      <c r="AP76" s="12"/>
      <c r="AQ76" s="12"/>
      <c r="AR76" s="12"/>
      <c r="AS76" s="12"/>
      <c r="CW76" s="130"/>
    </row>
    <row r="77" spans="34:101" x14ac:dyDescent="0.2">
      <c r="AH77" s="12"/>
      <c r="AI77" s="12"/>
      <c r="AJ77" s="12"/>
      <c r="AK77" s="12"/>
      <c r="AL77" s="12"/>
      <c r="AM77" s="12"/>
      <c r="AN77" s="12"/>
      <c r="AO77" s="12"/>
      <c r="AP77" s="12"/>
      <c r="AQ77" s="12"/>
      <c r="AR77" s="12"/>
      <c r="AS77" s="12"/>
      <c r="CW77" s="130"/>
    </row>
    <row r="78" spans="34:101" x14ac:dyDescent="0.2">
      <c r="AH78" s="12"/>
      <c r="AI78" s="12"/>
      <c r="AJ78" s="12"/>
      <c r="AK78" s="12"/>
      <c r="AL78" s="12"/>
      <c r="AM78" s="12"/>
      <c r="AN78" s="12"/>
      <c r="AO78" s="12"/>
      <c r="AP78" s="12"/>
      <c r="AQ78" s="12"/>
      <c r="AR78" s="12"/>
      <c r="AS78" s="12"/>
      <c r="CW78" s="130"/>
    </row>
    <row r="79" spans="34:101" x14ac:dyDescent="0.2">
      <c r="AH79" s="12"/>
      <c r="AI79" s="12"/>
      <c r="AJ79" s="12"/>
      <c r="AK79" s="12"/>
      <c r="AL79" s="12"/>
      <c r="AM79" s="12"/>
      <c r="AN79" s="12"/>
      <c r="AO79" s="12"/>
      <c r="AP79" s="12"/>
      <c r="AQ79" s="12"/>
      <c r="AR79" s="12"/>
      <c r="AS79" s="12"/>
      <c r="CW79" s="130"/>
    </row>
    <row r="80" spans="34:101" x14ac:dyDescent="0.2">
      <c r="AH80" s="12"/>
      <c r="AI80" s="12"/>
      <c r="AJ80" s="12"/>
      <c r="AK80" s="12"/>
      <c r="AL80" s="12"/>
      <c r="AM80" s="12"/>
      <c r="AN80" s="12"/>
      <c r="AO80" s="12"/>
      <c r="AP80" s="12"/>
      <c r="AQ80" s="12"/>
      <c r="AR80" s="12"/>
      <c r="AS80" s="12"/>
      <c r="CW80" s="130"/>
    </row>
    <row r="81" spans="34:101" x14ac:dyDescent="0.2">
      <c r="AH81" s="12"/>
      <c r="AI81" s="12"/>
      <c r="AJ81" s="12"/>
      <c r="AK81" s="12"/>
      <c r="AL81" s="12"/>
      <c r="AM81" s="12"/>
      <c r="AN81" s="12"/>
      <c r="AO81" s="12"/>
      <c r="AP81" s="12"/>
      <c r="AQ81" s="12"/>
      <c r="AR81" s="12"/>
      <c r="AS81" s="12"/>
      <c r="CW81" s="130"/>
    </row>
    <row r="82" spans="34:101" x14ac:dyDescent="0.2">
      <c r="AH82" s="12"/>
      <c r="AI82" s="12"/>
      <c r="AJ82" s="12"/>
      <c r="AK82" s="12"/>
      <c r="AL82" s="12"/>
      <c r="AM82" s="12"/>
      <c r="AN82" s="12"/>
      <c r="AO82" s="12"/>
      <c r="AP82" s="12"/>
      <c r="AQ82" s="12"/>
      <c r="AR82" s="12"/>
      <c r="AS82" s="12"/>
      <c r="CW82" s="130"/>
    </row>
    <row r="83" spans="34:101" x14ac:dyDescent="0.2">
      <c r="AH83" s="12"/>
      <c r="AI83" s="12"/>
      <c r="AJ83" s="12"/>
      <c r="AK83" s="12"/>
      <c r="AL83" s="12"/>
      <c r="AM83" s="12"/>
      <c r="AN83" s="12"/>
      <c r="AO83" s="12"/>
      <c r="AP83" s="12"/>
      <c r="AQ83" s="12"/>
      <c r="AR83" s="12"/>
      <c r="AS83" s="12"/>
      <c r="CW83" s="130"/>
    </row>
    <row r="84" spans="34:101" x14ac:dyDescent="0.2">
      <c r="AH84" s="12"/>
      <c r="AI84" s="12"/>
      <c r="AJ84" s="12"/>
      <c r="AK84" s="12"/>
      <c r="AL84" s="12"/>
      <c r="AM84" s="12"/>
      <c r="AN84" s="12"/>
      <c r="AO84" s="12"/>
      <c r="AP84" s="12"/>
      <c r="AQ84" s="12"/>
      <c r="AR84" s="12"/>
      <c r="AS84" s="12"/>
      <c r="CW84" s="130"/>
    </row>
    <row r="85" spans="34:101" x14ac:dyDescent="0.2">
      <c r="AH85" s="12"/>
      <c r="AI85" s="12"/>
      <c r="AJ85" s="12"/>
      <c r="AK85" s="12"/>
      <c r="AL85" s="12"/>
      <c r="AM85" s="12"/>
      <c r="AN85" s="12"/>
      <c r="AO85" s="12"/>
      <c r="AP85" s="12"/>
      <c r="AQ85" s="12"/>
      <c r="AR85" s="12"/>
      <c r="AS85" s="12"/>
      <c r="CW85" s="130"/>
    </row>
    <row r="86" spans="34:101" x14ac:dyDescent="0.2">
      <c r="AH86" s="12"/>
      <c r="AI86" s="12"/>
      <c r="AJ86" s="12"/>
      <c r="AK86" s="12"/>
      <c r="AL86" s="12"/>
      <c r="AM86" s="12"/>
      <c r="AN86" s="12"/>
      <c r="AO86" s="12"/>
      <c r="AP86" s="12"/>
      <c r="AQ86" s="12"/>
      <c r="AR86" s="12"/>
      <c r="AS86" s="12"/>
      <c r="CW86" s="130"/>
    </row>
    <row r="87" spans="34:101" x14ac:dyDescent="0.2">
      <c r="AH87" s="12"/>
      <c r="AI87" s="12"/>
      <c r="AJ87" s="12"/>
      <c r="AK87" s="12"/>
      <c r="AL87" s="12"/>
      <c r="AM87" s="12"/>
      <c r="AN87" s="12"/>
      <c r="AO87" s="12"/>
      <c r="AP87" s="12"/>
      <c r="AQ87" s="12"/>
      <c r="AR87" s="12"/>
      <c r="AS87" s="12"/>
      <c r="CW87" s="130"/>
    </row>
    <row r="88" spans="34:101" x14ac:dyDescent="0.2">
      <c r="AH88" s="12"/>
      <c r="AI88" s="12"/>
      <c r="AJ88" s="12"/>
      <c r="AK88" s="12"/>
      <c r="AL88" s="12"/>
      <c r="AM88" s="12"/>
      <c r="AN88" s="12"/>
      <c r="AO88" s="12"/>
      <c r="AP88" s="12"/>
      <c r="AQ88" s="12"/>
      <c r="AR88" s="12"/>
      <c r="AS88" s="12"/>
      <c r="CW88" s="130"/>
    </row>
    <row r="89" spans="34:101" x14ac:dyDescent="0.2">
      <c r="AH89" s="12"/>
      <c r="AI89" s="12"/>
      <c r="AJ89" s="12"/>
      <c r="AK89" s="12"/>
      <c r="AL89" s="12"/>
      <c r="AM89" s="12"/>
      <c r="AN89" s="12"/>
      <c r="AO89" s="12"/>
      <c r="AP89" s="12"/>
      <c r="AQ89" s="12"/>
      <c r="AR89" s="12"/>
      <c r="AS89" s="12"/>
      <c r="CW89" s="130"/>
    </row>
    <row r="90" spans="34:101" x14ac:dyDescent="0.2">
      <c r="AH90" s="12"/>
      <c r="AI90" s="12"/>
      <c r="AJ90" s="12"/>
      <c r="AK90" s="12"/>
      <c r="AL90" s="12"/>
      <c r="AM90" s="12"/>
      <c r="AN90" s="12"/>
      <c r="AO90" s="12"/>
      <c r="AP90" s="12"/>
      <c r="AQ90" s="12"/>
      <c r="AR90" s="12"/>
      <c r="AS90" s="12"/>
      <c r="CW90" s="130"/>
    </row>
    <row r="91" spans="34:101" x14ac:dyDescent="0.2">
      <c r="AH91" s="12"/>
      <c r="AI91" s="12"/>
      <c r="AJ91" s="12"/>
      <c r="AK91" s="12"/>
      <c r="AL91" s="12"/>
      <c r="AM91" s="12"/>
      <c r="AN91" s="12"/>
      <c r="AO91" s="12"/>
      <c r="AP91" s="12"/>
      <c r="AQ91" s="12"/>
      <c r="AR91" s="12"/>
      <c r="AS91" s="12"/>
      <c r="CW91" s="130"/>
    </row>
    <row r="92" spans="34:101" x14ac:dyDescent="0.2">
      <c r="AH92" s="12"/>
      <c r="AI92" s="12"/>
      <c r="AJ92" s="12"/>
      <c r="AK92" s="12"/>
      <c r="AL92" s="12"/>
      <c r="AM92" s="12"/>
      <c r="AN92" s="12"/>
      <c r="AO92" s="12"/>
      <c r="AP92" s="12"/>
      <c r="AQ92" s="12"/>
      <c r="AR92" s="12"/>
      <c r="AS92" s="12"/>
      <c r="CW92" s="130"/>
    </row>
    <row r="93" spans="34:101" x14ac:dyDescent="0.2">
      <c r="AH93" s="12"/>
      <c r="AI93" s="12"/>
      <c r="AJ93" s="12"/>
      <c r="AK93" s="12"/>
      <c r="AL93" s="12"/>
      <c r="AM93" s="12"/>
      <c r="AN93" s="12"/>
      <c r="AO93" s="12"/>
      <c r="AP93" s="12"/>
      <c r="AQ93" s="12"/>
      <c r="AR93" s="12"/>
      <c r="AS93" s="12"/>
      <c r="CW93" s="130"/>
    </row>
    <row r="94" spans="34:101" x14ac:dyDescent="0.2">
      <c r="AH94" s="12"/>
      <c r="AI94" s="12"/>
      <c r="AJ94" s="12"/>
      <c r="AK94" s="12"/>
      <c r="AL94" s="12"/>
      <c r="AM94" s="12"/>
      <c r="AN94" s="12"/>
      <c r="AO94" s="12"/>
      <c r="AP94" s="12"/>
      <c r="AQ94" s="12"/>
      <c r="AR94" s="12"/>
      <c r="AS94" s="12"/>
      <c r="CW94" s="130"/>
    </row>
    <row r="95" spans="34:101" x14ac:dyDescent="0.2">
      <c r="AH95" s="12"/>
      <c r="AI95" s="12"/>
      <c r="AJ95" s="12"/>
      <c r="AK95" s="12"/>
      <c r="AL95" s="12"/>
      <c r="AM95" s="12"/>
      <c r="AN95" s="12"/>
      <c r="AO95" s="12"/>
      <c r="AP95" s="12"/>
      <c r="AQ95" s="12"/>
      <c r="AR95" s="12"/>
      <c r="AS95" s="12"/>
      <c r="CW95" s="130"/>
    </row>
    <row r="96" spans="34:101" x14ac:dyDescent="0.2">
      <c r="AH96" s="12"/>
      <c r="AI96" s="12"/>
      <c r="AJ96" s="12"/>
      <c r="AK96" s="12"/>
      <c r="AL96" s="12"/>
      <c r="AM96" s="12"/>
      <c r="AN96" s="12"/>
      <c r="AO96" s="12"/>
      <c r="AP96" s="12"/>
      <c r="AQ96" s="12"/>
      <c r="AR96" s="12"/>
      <c r="AS96" s="12"/>
      <c r="CW96" s="130"/>
    </row>
    <row r="97" spans="34:101" x14ac:dyDescent="0.2">
      <c r="AH97" s="12"/>
      <c r="AI97" s="12"/>
      <c r="AJ97" s="12"/>
      <c r="AK97" s="12"/>
      <c r="AL97" s="12"/>
      <c r="AM97" s="12"/>
      <c r="AN97" s="12"/>
      <c r="AO97" s="12"/>
      <c r="AP97" s="12"/>
      <c r="AQ97" s="12"/>
      <c r="AR97" s="12"/>
      <c r="AS97" s="12"/>
      <c r="CW97" s="130"/>
    </row>
    <row r="98" spans="34:101" x14ac:dyDescent="0.2">
      <c r="AH98" s="12"/>
      <c r="AI98" s="12"/>
      <c r="AJ98" s="12"/>
      <c r="AK98" s="12"/>
      <c r="AL98" s="12"/>
      <c r="AM98" s="12"/>
      <c r="AN98" s="12"/>
      <c r="AO98" s="12"/>
      <c r="AP98" s="12"/>
      <c r="AQ98" s="12"/>
      <c r="AR98" s="12"/>
      <c r="AS98" s="12"/>
      <c r="CW98" s="130"/>
    </row>
    <row r="99" spans="34:101" x14ac:dyDescent="0.2">
      <c r="AH99" s="12"/>
      <c r="AI99" s="12"/>
      <c r="AJ99" s="12"/>
      <c r="AK99" s="12"/>
      <c r="AL99" s="12"/>
      <c r="AM99" s="12"/>
      <c r="AN99" s="12"/>
      <c r="AO99" s="12"/>
      <c r="AP99" s="12"/>
      <c r="AQ99" s="12"/>
      <c r="AR99" s="12"/>
      <c r="AS99" s="12"/>
      <c r="CW99" s="130"/>
    </row>
    <row r="100" spans="34:101" x14ac:dyDescent="0.2">
      <c r="AH100" s="12"/>
      <c r="AI100" s="12"/>
      <c r="AJ100" s="12"/>
      <c r="AK100" s="12"/>
      <c r="AL100" s="12"/>
      <c r="AM100" s="12"/>
      <c r="AN100" s="12"/>
      <c r="AO100" s="12"/>
      <c r="AP100" s="12"/>
      <c r="AQ100" s="12"/>
      <c r="AR100" s="12"/>
      <c r="AS100" s="12"/>
      <c r="CW100" s="130"/>
    </row>
    <row r="101" spans="34:101" x14ac:dyDescent="0.2">
      <c r="AH101" s="12"/>
      <c r="AI101" s="12"/>
      <c r="AJ101" s="12"/>
      <c r="AK101" s="12"/>
      <c r="AL101" s="12"/>
      <c r="AM101" s="12"/>
      <c r="AN101" s="12"/>
      <c r="AO101" s="12"/>
      <c r="AP101" s="12"/>
      <c r="AQ101" s="12"/>
      <c r="AR101" s="12"/>
      <c r="AS101" s="12"/>
      <c r="CW101" s="130"/>
    </row>
    <row r="102" spans="34:101" x14ac:dyDescent="0.2">
      <c r="AH102" s="12"/>
      <c r="AI102" s="12"/>
      <c r="AJ102" s="12"/>
      <c r="AK102" s="12"/>
      <c r="AL102" s="12"/>
      <c r="AM102" s="12"/>
      <c r="AN102" s="12"/>
      <c r="AO102" s="12"/>
      <c r="AP102" s="12"/>
      <c r="AQ102" s="12"/>
      <c r="AR102" s="12"/>
      <c r="AS102" s="12"/>
      <c r="CW102" s="130"/>
    </row>
    <row r="103" spans="34:101" x14ac:dyDescent="0.2">
      <c r="AH103" s="12"/>
      <c r="AI103" s="12"/>
      <c r="AJ103" s="12"/>
      <c r="AK103" s="12"/>
      <c r="AL103" s="12"/>
      <c r="AM103" s="12"/>
      <c r="AN103" s="12"/>
      <c r="AO103" s="12"/>
      <c r="AP103" s="12"/>
      <c r="AQ103" s="12"/>
      <c r="AR103" s="12"/>
      <c r="AS103" s="12"/>
      <c r="CW103" s="130"/>
    </row>
    <row r="104" spans="34:101" x14ac:dyDescent="0.2">
      <c r="AH104" s="12"/>
      <c r="AI104" s="12"/>
      <c r="AJ104" s="12"/>
      <c r="AK104" s="12"/>
      <c r="AL104" s="12"/>
      <c r="AM104" s="12"/>
      <c r="AN104" s="12"/>
      <c r="AO104" s="12"/>
      <c r="AP104" s="12"/>
      <c r="AQ104" s="12"/>
      <c r="AR104" s="12"/>
      <c r="AS104" s="12"/>
      <c r="CW104" s="130"/>
    </row>
    <row r="105" spans="34:101" x14ac:dyDescent="0.2">
      <c r="AH105" s="12"/>
      <c r="AI105" s="12"/>
      <c r="AJ105" s="12"/>
      <c r="AK105" s="12"/>
      <c r="AL105" s="12"/>
      <c r="AM105" s="12"/>
      <c r="AN105" s="12"/>
      <c r="AO105" s="12"/>
      <c r="AP105" s="12"/>
      <c r="AQ105" s="12"/>
      <c r="AR105" s="12"/>
      <c r="AS105" s="12"/>
      <c r="CW105" s="130"/>
    </row>
    <row r="106" spans="34:101" x14ac:dyDescent="0.2">
      <c r="AH106" s="12"/>
      <c r="AI106" s="12"/>
      <c r="AJ106" s="12"/>
      <c r="AK106" s="12"/>
      <c r="AL106" s="12"/>
      <c r="AM106" s="12"/>
      <c r="AN106" s="12"/>
      <c r="AO106" s="12"/>
      <c r="AP106" s="12"/>
      <c r="AQ106" s="12"/>
      <c r="AR106" s="12"/>
      <c r="AS106" s="12"/>
      <c r="CW106" s="130"/>
    </row>
    <row r="107" spans="34:101" x14ac:dyDescent="0.2">
      <c r="AH107" s="12"/>
      <c r="AI107" s="12"/>
      <c r="AJ107" s="12"/>
      <c r="AK107" s="12"/>
      <c r="AL107" s="12"/>
      <c r="AM107" s="12"/>
      <c r="AN107" s="12"/>
      <c r="AO107" s="12"/>
      <c r="AP107" s="12"/>
      <c r="AQ107" s="12"/>
      <c r="AR107" s="12"/>
      <c r="AS107" s="12"/>
      <c r="CW107" s="130"/>
    </row>
    <row r="108" spans="34:101" x14ac:dyDescent="0.2">
      <c r="AH108" s="12"/>
      <c r="AI108" s="12"/>
      <c r="AJ108" s="12"/>
      <c r="AK108" s="12"/>
      <c r="AL108" s="12"/>
      <c r="AM108" s="12"/>
      <c r="AN108" s="12"/>
      <c r="AO108" s="12"/>
      <c r="AP108" s="12"/>
      <c r="AQ108" s="12"/>
      <c r="AR108" s="12"/>
      <c r="AS108" s="12"/>
      <c r="CW108" s="130"/>
    </row>
    <row r="109" spans="34:101" x14ac:dyDescent="0.2">
      <c r="AH109" s="12"/>
      <c r="AI109" s="12"/>
      <c r="AJ109" s="12"/>
      <c r="AK109" s="12"/>
      <c r="AL109" s="12"/>
      <c r="AM109" s="12"/>
      <c r="AN109" s="12"/>
      <c r="AO109" s="12"/>
      <c r="AP109" s="12"/>
      <c r="AQ109" s="12"/>
      <c r="AR109" s="12"/>
      <c r="AS109" s="12"/>
      <c r="CW109" s="130"/>
    </row>
    <row r="110" spans="34:101" x14ac:dyDescent="0.2">
      <c r="AH110" s="12"/>
      <c r="AI110" s="12"/>
      <c r="AJ110" s="12"/>
      <c r="AK110" s="12"/>
      <c r="AL110" s="12"/>
      <c r="AM110" s="12"/>
      <c r="AN110" s="12"/>
      <c r="AO110" s="12"/>
      <c r="AP110" s="12"/>
      <c r="AQ110" s="12"/>
      <c r="AR110" s="12"/>
      <c r="AS110" s="12"/>
      <c r="CW110" s="130"/>
    </row>
    <row r="111" spans="34:101" x14ac:dyDescent="0.2">
      <c r="AH111" s="12"/>
      <c r="AI111" s="12"/>
      <c r="AJ111" s="12"/>
      <c r="AK111" s="12"/>
      <c r="AL111" s="12"/>
      <c r="AM111" s="12"/>
      <c r="AN111" s="12"/>
      <c r="AO111" s="12"/>
      <c r="AP111" s="12"/>
      <c r="AQ111" s="12"/>
      <c r="AR111" s="12"/>
      <c r="AS111" s="12"/>
      <c r="CW111" s="130"/>
    </row>
    <row r="112" spans="34:101" x14ac:dyDescent="0.2">
      <c r="AH112" s="12"/>
      <c r="AI112" s="12"/>
      <c r="AJ112" s="12"/>
      <c r="AK112" s="12"/>
      <c r="AL112" s="12"/>
      <c r="AM112" s="12"/>
      <c r="AN112" s="12"/>
      <c r="AO112" s="12"/>
      <c r="AP112" s="12"/>
      <c r="AQ112" s="12"/>
      <c r="AR112" s="12"/>
      <c r="AS112" s="12"/>
      <c r="CW112" s="130"/>
    </row>
    <row r="113" spans="34:101" x14ac:dyDescent="0.2">
      <c r="AH113" s="12"/>
      <c r="AI113" s="12"/>
      <c r="AJ113" s="12"/>
      <c r="AK113" s="12"/>
      <c r="AL113" s="12"/>
      <c r="AM113" s="12"/>
      <c r="AN113" s="12"/>
      <c r="AO113" s="12"/>
      <c r="AP113" s="12"/>
      <c r="AQ113" s="12"/>
      <c r="AR113" s="12"/>
      <c r="AS113" s="12"/>
      <c r="CW113" s="130"/>
    </row>
    <row r="114" spans="34:101" x14ac:dyDescent="0.2">
      <c r="AH114" s="12"/>
      <c r="AI114" s="12"/>
      <c r="AJ114" s="12"/>
      <c r="AK114" s="12"/>
      <c r="AL114" s="12"/>
      <c r="AM114" s="12"/>
      <c r="AN114" s="12"/>
      <c r="AO114" s="12"/>
      <c r="AP114" s="12"/>
      <c r="AQ114" s="12"/>
      <c r="AR114" s="12"/>
      <c r="AS114" s="12"/>
      <c r="CW114" s="130"/>
    </row>
    <row r="115" spans="34:101" x14ac:dyDescent="0.2">
      <c r="AH115" s="12"/>
      <c r="AI115" s="12"/>
      <c r="AJ115" s="12"/>
      <c r="AK115" s="12"/>
      <c r="AL115" s="12"/>
      <c r="AM115" s="12"/>
      <c r="AN115" s="12"/>
      <c r="AO115" s="12"/>
      <c r="AP115" s="12"/>
      <c r="AQ115" s="12"/>
      <c r="AR115" s="12"/>
      <c r="AS115" s="12"/>
      <c r="CW115" s="130"/>
    </row>
    <row r="116" spans="34:101" x14ac:dyDescent="0.2">
      <c r="AH116" s="12"/>
      <c r="AI116" s="12"/>
      <c r="AJ116" s="12"/>
      <c r="AK116" s="12"/>
      <c r="AL116" s="12"/>
      <c r="AM116" s="12"/>
      <c r="AN116" s="12"/>
      <c r="AO116" s="12"/>
      <c r="AP116" s="12"/>
      <c r="AQ116" s="12"/>
      <c r="AR116" s="12"/>
      <c r="AS116" s="12"/>
      <c r="CW116" s="130"/>
    </row>
    <row r="117" spans="34:101" x14ac:dyDescent="0.2">
      <c r="AH117" s="12"/>
      <c r="AI117" s="12"/>
      <c r="AJ117" s="12"/>
      <c r="AK117" s="12"/>
      <c r="AL117" s="12"/>
      <c r="AM117" s="12"/>
      <c r="AN117" s="12"/>
      <c r="AO117" s="12"/>
      <c r="AP117" s="12"/>
      <c r="AQ117" s="12"/>
      <c r="AR117" s="12"/>
      <c r="AS117" s="12"/>
      <c r="CW117" s="130"/>
    </row>
    <row r="118" spans="34:101" x14ac:dyDescent="0.2">
      <c r="AH118" s="12"/>
      <c r="AI118" s="12"/>
      <c r="AJ118" s="12"/>
      <c r="AK118" s="12"/>
      <c r="AL118" s="12"/>
      <c r="AM118" s="12"/>
      <c r="AN118" s="12"/>
      <c r="AO118" s="12"/>
      <c r="AP118" s="12"/>
      <c r="AQ118" s="12"/>
      <c r="AR118" s="12"/>
      <c r="AS118" s="12"/>
      <c r="CW118" s="130"/>
    </row>
    <row r="119" spans="34:101" x14ac:dyDescent="0.2">
      <c r="AH119" s="12"/>
      <c r="AI119" s="12"/>
      <c r="AJ119" s="12"/>
      <c r="AK119" s="12"/>
      <c r="AL119" s="12"/>
      <c r="AM119" s="12"/>
      <c r="AN119" s="12"/>
      <c r="AO119" s="12"/>
      <c r="AP119" s="12"/>
      <c r="AQ119" s="12"/>
      <c r="AR119" s="12"/>
      <c r="AS119" s="12"/>
      <c r="CW119" s="130"/>
    </row>
    <row r="120" spans="34:101" x14ac:dyDescent="0.2">
      <c r="AH120" s="12"/>
      <c r="AI120" s="12"/>
      <c r="AJ120" s="12"/>
      <c r="AK120" s="12"/>
      <c r="AL120" s="12"/>
      <c r="AM120" s="12"/>
      <c r="AN120" s="12"/>
      <c r="AO120" s="12"/>
      <c r="AP120" s="12"/>
      <c r="AQ120" s="12"/>
      <c r="AR120" s="12"/>
      <c r="AS120" s="12"/>
      <c r="CW120" s="130"/>
    </row>
    <row r="121" spans="34:101" x14ac:dyDescent="0.2">
      <c r="AH121" s="12"/>
      <c r="AI121" s="12"/>
      <c r="AJ121" s="12"/>
      <c r="AK121" s="12"/>
      <c r="AL121" s="12"/>
      <c r="AM121" s="12"/>
      <c r="AN121" s="12"/>
      <c r="AO121" s="12"/>
      <c r="AP121" s="12"/>
      <c r="AQ121" s="12"/>
      <c r="AR121" s="12"/>
      <c r="AS121" s="12"/>
      <c r="CW121" s="130"/>
    </row>
    <row r="122" spans="34:101" x14ac:dyDescent="0.2">
      <c r="AH122" s="12"/>
      <c r="AI122" s="12"/>
      <c r="AJ122" s="12"/>
      <c r="AK122" s="12"/>
      <c r="AL122" s="12"/>
      <c r="AM122" s="12"/>
      <c r="AN122" s="12"/>
      <c r="AO122" s="12"/>
      <c r="AP122" s="12"/>
      <c r="AQ122" s="12"/>
      <c r="AR122" s="12"/>
      <c r="AS122" s="12"/>
      <c r="CW122" s="130"/>
    </row>
    <row r="123" spans="34:101" x14ac:dyDescent="0.2">
      <c r="AH123" s="12"/>
      <c r="AI123" s="12"/>
      <c r="AJ123" s="12"/>
      <c r="AK123" s="12"/>
      <c r="AL123" s="12"/>
      <c r="AM123" s="12"/>
      <c r="AN123" s="12"/>
      <c r="AO123" s="12"/>
      <c r="AP123" s="12"/>
      <c r="AQ123" s="12"/>
      <c r="AR123" s="12"/>
      <c r="AS123" s="12"/>
      <c r="CW123" s="130"/>
    </row>
    <row r="124" spans="34:101" x14ac:dyDescent="0.2">
      <c r="AH124" s="12"/>
      <c r="AI124" s="12"/>
      <c r="AJ124" s="12"/>
      <c r="AK124" s="12"/>
      <c r="AL124" s="12"/>
      <c r="AM124" s="12"/>
      <c r="AN124" s="12"/>
      <c r="AO124" s="12"/>
      <c r="AP124" s="12"/>
      <c r="AQ124" s="12"/>
      <c r="AR124" s="12"/>
      <c r="AS124" s="12"/>
      <c r="CW124" s="130"/>
    </row>
    <row r="125" spans="34:101" x14ac:dyDescent="0.2">
      <c r="AH125" s="12"/>
      <c r="AI125" s="12"/>
      <c r="AJ125" s="12"/>
      <c r="AK125" s="12"/>
      <c r="AL125" s="12"/>
      <c r="AM125" s="12"/>
      <c r="AN125" s="12"/>
      <c r="AO125" s="12"/>
      <c r="AP125" s="12"/>
      <c r="AQ125" s="12"/>
      <c r="AR125" s="12"/>
      <c r="AS125" s="12"/>
      <c r="CW125" s="130"/>
    </row>
    <row r="126" spans="34:101" x14ac:dyDescent="0.2">
      <c r="AH126" s="12"/>
      <c r="AI126" s="12"/>
      <c r="AJ126" s="12"/>
      <c r="AK126" s="12"/>
      <c r="AL126" s="12"/>
      <c r="AM126" s="12"/>
      <c r="AN126" s="12"/>
      <c r="AO126" s="12"/>
      <c r="AP126" s="12"/>
      <c r="AQ126" s="12"/>
      <c r="AR126" s="12"/>
      <c r="AS126" s="12"/>
      <c r="CW126" s="130"/>
    </row>
    <row r="127" spans="34:101" x14ac:dyDescent="0.2">
      <c r="AH127" s="12"/>
      <c r="AI127" s="12"/>
      <c r="AJ127" s="12"/>
      <c r="AK127" s="12"/>
      <c r="AL127" s="12"/>
      <c r="AM127" s="12"/>
      <c r="AN127" s="12"/>
      <c r="AO127" s="12"/>
      <c r="AP127" s="12"/>
      <c r="AQ127" s="12"/>
      <c r="AR127" s="12"/>
      <c r="AS127" s="12"/>
      <c r="CW127" s="130"/>
    </row>
    <row r="128" spans="34:101" x14ac:dyDescent="0.2">
      <c r="AH128" s="12"/>
      <c r="AI128" s="12"/>
      <c r="AJ128" s="12"/>
      <c r="AK128" s="12"/>
      <c r="AL128" s="12"/>
      <c r="AM128" s="12"/>
      <c r="AN128" s="12"/>
      <c r="AO128" s="12"/>
      <c r="AP128" s="12"/>
      <c r="AQ128" s="12"/>
      <c r="AR128" s="12"/>
      <c r="AS128" s="12"/>
      <c r="CW128" s="130"/>
    </row>
    <row r="129" spans="34:101" x14ac:dyDescent="0.2">
      <c r="AH129" s="12"/>
      <c r="AI129" s="12"/>
      <c r="AJ129" s="12"/>
      <c r="AK129" s="12"/>
      <c r="AL129" s="12"/>
      <c r="AM129" s="12"/>
      <c r="AN129" s="12"/>
      <c r="AO129" s="12"/>
      <c r="AP129" s="12"/>
      <c r="AQ129" s="12"/>
      <c r="AR129" s="12"/>
      <c r="AS129" s="12"/>
      <c r="CW129" s="130"/>
    </row>
    <row r="130" spans="34:101" x14ac:dyDescent="0.2">
      <c r="AH130" s="12"/>
      <c r="AI130" s="12"/>
      <c r="AJ130" s="12"/>
      <c r="AK130" s="12"/>
      <c r="AL130" s="12"/>
      <c r="AM130" s="12"/>
      <c r="AN130" s="12"/>
      <c r="AO130" s="12"/>
      <c r="AP130" s="12"/>
      <c r="AQ130" s="12"/>
      <c r="AR130" s="12"/>
      <c r="AS130" s="12"/>
      <c r="CW130" s="130"/>
    </row>
    <row r="131" spans="34:101" x14ac:dyDescent="0.2">
      <c r="AH131" s="12"/>
      <c r="AI131" s="12"/>
      <c r="AJ131" s="12"/>
      <c r="AK131" s="12"/>
      <c r="AL131" s="12"/>
      <c r="AM131" s="12"/>
      <c r="AN131" s="12"/>
      <c r="AO131" s="12"/>
      <c r="AP131" s="12"/>
      <c r="AQ131" s="12"/>
      <c r="AR131" s="12"/>
      <c r="AS131" s="12"/>
      <c r="CW131" s="130"/>
    </row>
    <row r="132" spans="34:101" x14ac:dyDescent="0.2">
      <c r="AH132" s="12"/>
      <c r="AI132" s="12"/>
      <c r="AJ132" s="12"/>
      <c r="AK132" s="12"/>
      <c r="AL132" s="12"/>
      <c r="AM132" s="12"/>
      <c r="AN132" s="12"/>
      <c r="AO132" s="12"/>
      <c r="AP132" s="12"/>
      <c r="AQ132" s="12"/>
      <c r="AR132" s="12"/>
      <c r="AS132" s="12"/>
      <c r="CW132" s="130"/>
    </row>
    <row r="133" spans="34:101" x14ac:dyDescent="0.2">
      <c r="AH133" s="12"/>
      <c r="AI133" s="12"/>
      <c r="AJ133" s="12"/>
      <c r="AK133" s="12"/>
      <c r="AL133" s="12"/>
      <c r="AM133" s="12"/>
      <c r="AN133" s="12"/>
      <c r="AO133" s="12"/>
      <c r="AP133" s="12"/>
      <c r="AQ133" s="12"/>
      <c r="AR133" s="12"/>
      <c r="AS133" s="12"/>
      <c r="CW133" s="130"/>
    </row>
    <row r="134" spans="34:101" x14ac:dyDescent="0.2">
      <c r="AH134" s="12"/>
      <c r="AI134" s="12"/>
      <c r="AJ134" s="12"/>
      <c r="AK134" s="12"/>
      <c r="AL134" s="12"/>
      <c r="AM134" s="12"/>
      <c r="AN134" s="12"/>
      <c r="AO134" s="12"/>
      <c r="AP134" s="12"/>
      <c r="AQ134" s="12"/>
      <c r="AR134" s="12"/>
      <c r="AS134" s="12"/>
      <c r="CW134" s="130"/>
    </row>
    <row r="135" spans="34:101" x14ac:dyDescent="0.2">
      <c r="AH135" s="12"/>
      <c r="AI135" s="12"/>
      <c r="AJ135" s="12"/>
      <c r="AK135" s="12"/>
      <c r="AL135" s="12"/>
      <c r="AM135" s="12"/>
      <c r="AN135" s="12"/>
      <c r="AO135" s="12"/>
      <c r="AP135" s="12"/>
      <c r="AQ135" s="12"/>
      <c r="AR135" s="12"/>
      <c r="AS135" s="12"/>
      <c r="CW135" s="130"/>
    </row>
    <row r="136" spans="34:101" x14ac:dyDescent="0.2">
      <c r="AH136" s="12"/>
      <c r="AI136" s="12"/>
      <c r="AJ136" s="12"/>
      <c r="AK136" s="12"/>
      <c r="AL136" s="12"/>
      <c r="AM136" s="12"/>
      <c r="AN136" s="12"/>
      <c r="AO136" s="12"/>
      <c r="AP136" s="12"/>
      <c r="AQ136" s="12"/>
      <c r="AR136" s="12"/>
      <c r="AS136" s="12"/>
      <c r="CW136" s="130"/>
    </row>
    <row r="137" spans="34:101" x14ac:dyDescent="0.2">
      <c r="AH137" s="12"/>
      <c r="AI137" s="12"/>
      <c r="AJ137" s="12"/>
      <c r="AK137" s="12"/>
      <c r="AL137" s="12"/>
      <c r="AM137" s="12"/>
      <c r="AN137" s="12"/>
      <c r="AO137" s="12"/>
      <c r="AP137" s="12"/>
      <c r="AQ137" s="12"/>
      <c r="AR137" s="12"/>
      <c r="AS137" s="12"/>
      <c r="CW137" s="130"/>
    </row>
    <row r="138" spans="34:101" x14ac:dyDescent="0.2">
      <c r="AH138" s="12"/>
      <c r="AI138" s="12"/>
      <c r="AJ138" s="12"/>
      <c r="AK138" s="12"/>
      <c r="AL138" s="12"/>
      <c r="AM138" s="12"/>
      <c r="AN138" s="12"/>
      <c r="AO138" s="12"/>
      <c r="AP138" s="12"/>
      <c r="AQ138" s="12"/>
      <c r="AR138" s="12"/>
      <c r="AS138" s="12"/>
      <c r="CW138" s="130"/>
    </row>
    <row r="139" spans="34:101" x14ac:dyDescent="0.2">
      <c r="AH139" s="12"/>
      <c r="AI139" s="12"/>
      <c r="AJ139" s="12"/>
      <c r="AK139" s="12"/>
      <c r="AL139" s="12"/>
      <c r="AM139" s="12"/>
      <c r="AN139" s="12"/>
      <c r="AO139" s="12"/>
      <c r="AP139" s="12"/>
      <c r="AQ139" s="12"/>
      <c r="AR139" s="12"/>
      <c r="AS139" s="12"/>
      <c r="CW139" s="130"/>
    </row>
    <row r="140" spans="34:101" x14ac:dyDescent="0.2">
      <c r="AH140" s="12"/>
      <c r="AI140" s="12"/>
      <c r="AJ140" s="12"/>
      <c r="AK140" s="12"/>
      <c r="AL140" s="12"/>
      <c r="AM140" s="12"/>
      <c r="AN140" s="12"/>
      <c r="AO140" s="12"/>
      <c r="AP140" s="12"/>
      <c r="AQ140" s="12"/>
      <c r="AR140" s="12"/>
      <c r="AS140" s="12"/>
      <c r="CW140" s="130"/>
    </row>
    <row r="141" spans="34:101" x14ac:dyDescent="0.2">
      <c r="AH141" s="12"/>
      <c r="AI141" s="12"/>
      <c r="AJ141" s="12"/>
      <c r="AK141" s="12"/>
      <c r="AL141" s="12"/>
      <c r="AM141" s="12"/>
      <c r="AN141" s="12"/>
      <c r="AO141" s="12"/>
      <c r="AP141" s="12"/>
      <c r="AQ141" s="12"/>
      <c r="AR141" s="12"/>
      <c r="AS141" s="12"/>
      <c r="CW141" s="130"/>
    </row>
    <row r="142" spans="34:101" x14ac:dyDescent="0.2">
      <c r="AH142" s="12"/>
      <c r="AI142" s="12"/>
      <c r="AJ142" s="12"/>
      <c r="AK142" s="12"/>
      <c r="AL142" s="12"/>
      <c r="AM142" s="12"/>
      <c r="AN142" s="12"/>
      <c r="AO142" s="12"/>
      <c r="AP142" s="12"/>
      <c r="AQ142" s="12"/>
      <c r="AR142" s="12"/>
      <c r="AS142" s="12"/>
      <c r="CW142" s="130"/>
    </row>
    <row r="143" spans="34:101" x14ac:dyDescent="0.2">
      <c r="AH143" s="12"/>
      <c r="AI143" s="12"/>
      <c r="AJ143" s="12"/>
      <c r="AK143" s="12"/>
      <c r="AL143" s="12"/>
      <c r="AM143" s="12"/>
      <c r="AN143" s="12"/>
      <c r="AO143" s="12"/>
      <c r="AP143" s="12"/>
      <c r="AQ143" s="12"/>
      <c r="AR143" s="12"/>
      <c r="AS143" s="12"/>
      <c r="CW143" s="130"/>
    </row>
    <row r="144" spans="34:101" x14ac:dyDescent="0.2">
      <c r="AH144" s="12"/>
      <c r="AI144" s="12"/>
      <c r="AJ144" s="12"/>
      <c r="AK144" s="12"/>
      <c r="AL144" s="12"/>
      <c r="AM144" s="12"/>
      <c r="AN144" s="12"/>
      <c r="AO144" s="12"/>
      <c r="AP144" s="12"/>
      <c r="AQ144" s="12"/>
      <c r="AR144" s="12"/>
      <c r="AS144" s="12"/>
      <c r="CW144" s="130"/>
    </row>
    <row r="145" spans="34:101" x14ac:dyDescent="0.2">
      <c r="AH145" s="12"/>
      <c r="AI145" s="12"/>
      <c r="AJ145" s="12"/>
      <c r="AK145" s="12"/>
      <c r="AL145" s="12"/>
      <c r="AM145" s="12"/>
      <c r="AN145" s="12"/>
      <c r="AO145" s="12"/>
      <c r="AP145" s="12"/>
      <c r="AQ145" s="12"/>
      <c r="AR145" s="12"/>
      <c r="AS145" s="12"/>
      <c r="CW145" s="130"/>
    </row>
    <row r="146" spans="34:101" x14ac:dyDescent="0.2">
      <c r="AH146" s="12"/>
      <c r="AI146" s="12"/>
      <c r="AJ146" s="12"/>
      <c r="AK146" s="12"/>
      <c r="AL146" s="12"/>
      <c r="AM146" s="12"/>
      <c r="AN146" s="12"/>
      <c r="AO146" s="12"/>
      <c r="AP146" s="12"/>
      <c r="AQ146" s="12"/>
      <c r="AR146" s="12"/>
      <c r="AS146" s="12"/>
      <c r="CW146" s="130"/>
    </row>
    <row r="147" spans="34:101" x14ac:dyDescent="0.2">
      <c r="AH147" s="12"/>
      <c r="AI147" s="12"/>
      <c r="AJ147" s="12"/>
      <c r="AK147" s="12"/>
      <c r="AL147" s="12"/>
      <c r="AM147" s="12"/>
      <c r="AN147" s="12"/>
      <c r="AO147" s="12"/>
      <c r="AP147" s="12"/>
      <c r="AQ147" s="12"/>
      <c r="AR147" s="12"/>
      <c r="AS147" s="12"/>
      <c r="CW147" s="130"/>
    </row>
    <row r="148" spans="34:101" x14ac:dyDescent="0.2">
      <c r="AH148" s="12"/>
      <c r="AI148" s="12"/>
      <c r="AJ148" s="12"/>
      <c r="AK148" s="12"/>
      <c r="AL148" s="12"/>
      <c r="AM148" s="12"/>
      <c r="AN148" s="12"/>
      <c r="AO148" s="12"/>
      <c r="AP148" s="12"/>
      <c r="AQ148" s="12"/>
      <c r="AR148" s="12"/>
      <c r="AS148" s="12"/>
      <c r="CW148" s="130"/>
    </row>
    <row r="149" spans="34:101" x14ac:dyDescent="0.2">
      <c r="AH149" s="12"/>
      <c r="AI149" s="12"/>
      <c r="AJ149" s="12"/>
      <c r="AK149" s="12"/>
      <c r="AL149" s="12"/>
      <c r="AM149" s="12"/>
      <c r="AN149" s="12"/>
      <c r="AO149" s="12"/>
      <c r="AP149" s="12"/>
      <c r="AQ149" s="12"/>
      <c r="AR149" s="12"/>
      <c r="AS149" s="12"/>
      <c r="CW149" s="130"/>
    </row>
    <row r="150" spans="34:101" x14ac:dyDescent="0.2">
      <c r="AH150" s="12"/>
      <c r="AI150" s="12"/>
      <c r="AJ150" s="12"/>
      <c r="AK150" s="12"/>
      <c r="AL150" s="12"/>
      <c r="AM150" s="12"/>
      <c r="AN150" s="12"/>
      <c r="AO150" s="12"/>
      <c r="AP150" s="12"/>
      <c r="AQ150" s="12"/>
      <c r="AR150" s="12"/>
      <c r="AS150" s="12"/>
      <c r="CW150" s="130"/>
    </row>
    <row r="151" spans="34:101" x14ac:dyDescent="0.2">
      <c r="AH151" s="12"/>
      <c r="AI151" s="12"/>
      <c r="AJ151" s="12"/>
      <c r="AK151" s="12"/>
      <c r="AL151" s="12"/>
      <c r="AM151" s="12"/>
      <c r="AN151" s="12"/>
      <c r="AO151" s="12"/>
      <c r="AP151" s="12"/>
      <c r="AQ151" s="12"/>
      <c r="AR151" s="12"/>
      <c r="AS151" s="12"/>
      <c r="CW151" s="130"/>
    </row>
    <row r="152" spans="34:101" x14ac:dyDescent="0.2">
      <c r="AH152" s="12"/>
      <c r="AI152" s="12"/>
      <c r="AJ152" s="12"/>
      <c r="AK152" s="12"/>
      <c r="AL152" s="12"/>
      <c r="AM152" s="12"/>
      <c r="AN152" s="12"/>
      <c r="AO152" s="12"/>
      <c r="AP152" s="12"/>
      <c r="AQ152" s="12"/>
      <c r="AR152" s="12"/>
      <c r="AS152" s="12"/>
      <c r="CW152" s="130"/>
    </row>
    <row r="153" spans="34:101" x14ac:dyDescent="0.2">
      <c r="AH153" s="12"/>
      <c r="AI153" s="12"/>
      <c r="AJ153" s="12"/>
      <c r="AK153" s="12"/>
      <c r="AL153" s="12"/>
      <c r="AM153" s="12"/>
      <c r="AN153" s="12"/>
      <c r="AO153" s="12"/>
      <c r="AP153" s="12"/>
      <c r="AQ153" s="12"/>
      <c r="AR153" s="12"/>
      <c r="AS153" s="12"/>
      <c r="CW153" s="130"/>
    </row>
    <row r="154" spans="34:101" x14ac:dyDescent="0.2">
      <c r="AH154" s="12"/>
      <c r="AI154" s="12"/>
      <c r="AJ154" s="12"/>
      <c r="AK154" s="12"/>
      <c r="AL154" s="12"/>
      <c r="AM154" s="12"/>
      <c r="AN154" s="12"/>
      <c r="AO154" s="12"/>
      <c r="AP154" s="12"/>
      <c r="AQ154" s="12"/>
      <c r="AR154" s="12"/>
      <c r="AS154" s="12"/>
      <c r="CW154" s="130"/>
    </row>
    <row r="155" spans="34:101" x14ac:dyDescent="0.2">
      <c r="AH155" s="12"/>
      <c r="AI155" s="12"/>
      <c r="AJ155" s="12"/>
      <c r="AK155" s="12"/>
      <c r="AL155" s="12"/>
      <c r="AM155" s="12"/>
      <c r="AN155" s="12"/>
      <c r="AO155" s="12"/>
      <c r="AP155" s="12"/>
      <c r="AQ155" s="12"/>
      <c r="AR155" s="12"/>
      <c r="AS155" s="12"/>
      <c r="CW155" s="130"/>
    </row>
    <row r="156" spans="34:101" x14ac:dyDescent="0.2">
      <c r="AH156" s="12"/>
      <c r="AI156" s="12"/>
      <c r="AJ156" s="12"/>
      <c r="AK156" s="12"/>
      <c r="AL156" s="12"/>
      <c r="AM156" s="12"/>
      <c r="AN156" s="12"/>
      <c r="AO156" s="12"/>
      <c r="AP156" s="12"/>
      <c r="AQ156" s="12"/>
      <c r="AR156" s="12"/>
      <c r="AS156" s="12"/>
      <c r="CW156" s="130"/>
    </row>
    <row r="157" spans="34:101" x14ac:dyDescent="0.2">
      <c r="AH157" s="12"/>
      <c r="AI157" s="12"/>
      <c r="AJ157" s="12"/>
      <c r="AK157" s="12"/>
      <c r="AL157" s="12"/>
      <c r="AM157" s="12"/>
      <c r="AN157" s="12"/>
      <c r="AO157" s="12"/>
      <c r="AP157" s="12"/>
      <c r="AQ157" s="12"/>
      <c r="AR157" s="12"/>
      <c r="AS157" s="12"/>
      <c r="CW157" s="130"/>
    </row>
    <row r="158" spans="34:101" x14ac:dyDescent="0.2">
      <c r="AH158" s="12"/>
      <c r="AI158" s="12"/>
      <c r="AJ158" s="12"/>
      <c r="AK158" s="12"/>
      <c r="AL158" s="12"/>
      <c r="AM158" s="12"/>
      <c r="AN158" s="12"/>
      <c r="AO158" s="12"/>
      <c r="AP158" s="12"/>
      <c r="AQ158" s="12"/>
      <c r="AR158" s="12"/>
      <c r="AS158" s="12"/>
      <c r="CW158" s="130"/>
    </row>
    <row r="159" spans="34:101" x14ac:dyDescent="0.2">
      <c r="AH159" s="12"/>
      <c r="AI159" s="12"/>
      <c r="AJ159" s="12"/>
      <c r="AK159" s="12"/>
      <c r="AL159" s="12"/>
      <c r="AM159" s="12"/>
      <c r="AN159" s="12"/>
      <c r="AO159" s="12"/>
      <c r="AP159" s="12"/>
      <c r="AQ159" s="12"/>
      <c r="AR159" s="12"/>
      <c r="AS159" s="12"/>
      <c r="CW159" s="130"/>
    </row>
    <row r="160" spans="34:101" x14ac:dyDescent="0.2">
      <c r="AH160" s="12"/>
      <c r="AI160" s="12"/>
      <c r="AJ160" s="12"/>
      <c r="AK160" s="12"/>
      <c r="AL160" s="12"/>
      <c r="AM160" s="12"/>
      <c r="AN160" s="12"/>
      <c r="AO160" s="12"/>
      <c r="AP160" s="12"/>
      <c r="AQ160" s="12"/>
      <c r="AR160" s="12"/>
      <c r="AS160" s="12"/>
      <c r="CW160" s="130"/>
    </row>
    <row r="161" spans="34:101" x14ac:dyDescent="0.2">
      <c r="AH161" s="12"/>
      <c r="AI161" s="12"/>
      <c r="AJ161" s="12"/>
      <c r="AK161" s="12"/>
      <c r="AL161" s="12"/>
      <c r="AM161" s="12"/>
      <c r="AN161" s="12"/>
      <c r="AO161" s="12"/>
      <c r="AP161" s="12"/>
      <c r="AQ161" s="12"/>
      <c r="AR161" s="12"/>
      <c r="AS161" s="12"/>
      <c r="CW161" s="130"/>
    </row>
    <row r="162" spans="34:101" x14ac:dyDescent="0.2">
      <c r="AH162" s="12"/>
      <c r="AI162" s="12"/>
      <c r="AJ162" s="12"/>
      <c r="AK162" s="12"/>
      <c r="AL162" s="12"/>
      <c r="AM162" s="12"/>
      <c r="AN162" s="12"/>
      <c r="AO162" s="12"/>
      <c r="AP162" s="12"/>
      <c r="AQ162" s="12"/>
      <c r="AR162" s="12"/>
      <c r="AS162" s="12"/>
      <c r="CW162" s="130"/>
    </row>
    <row r="163" spans="34:101" x14ac:dyDescent="0.2">
      <c r="AH163" s="12"/>
      <c r="AI163" s="12"/>
      <c r="AJ163" s="12"/>
      <c r="AK163" s="12"/>
      <c r="AL163" s="12"/>
      <c r="AM163" s="12"/>
      <c r="AN163" s="12"/>
      <c r="AO163" s="12"/>
      <c r="AP163" s="12"/>
      <c r="AQ163" s="12"/>
      <c r="AR163" s="12"/>
      <c r="AS163" s="12"/>
      <c r="CW163" s="130"/>
    </row>
    <row r="164" spans="34:101" x14ac:dyDescent="0.2">
      <c r="AH164" s="12"/>
      <c r="AI164" s="12"/>
      <c r="AJ164" s="12"/>
      <c r="AK164" s="12"/>
      <c r="AL164" s="12"/>
      <c r="AM164" s="12"/>
      <c r="AN164" s="12"/>
      <c r="AO164" s="12"/>
      <c r="AP164" s="12"/>
      <c r="AQ164" s="12"/>
      <c r="AR164" s="12"/>
      <c r="AS164" s="12"/>
      <c r="CW164" s="130"/>
    </row>
    <row r="165" spans="34:101" x14ac:dyDescent="0.2">
      <c r="AH165" s="12"/>
      <c r="AI165" s="12"/>
      <c r="AJ165" s="12"/>
      <c r="AK165" s="12"/>
      <c r="AL165" s="12"/>
      <c r="AM165" s="12"/>
      <c r="AN165" s="12"/>
      <c r="AO165" s="12"/>
      <c r="AP165" s="12"/>
      <c r="AQ165" s="12"/>
      <c r="AR165" s="12"/>
      <c r="AS165" s="12"/>
      <c r="CW165" s="130"/>
    </row>
    <row r="166" spans="34:101" x14ac:dyDescent="0.2">
      <c r="AH166" s="12"/>
      <c r="AI166" s="12"/>
      <c r="AJ166" s="12"/>
      <c r="AK166" s="12"/>
      <c r="AL166" s="12"/>
      <c r="AM166" s="12"/>
      <c r="AN166" s="12"/>
      <c r="AO166" s="12"/>
      <c r="AP166" s="12"/>
      <c r="AQ166" s="12"/>
      <c r="AR166" s="12"/>
      <c r="AS166" s="12"/>
      <c r="CW166" s="130"/>
    </row>
    <row r="167" spans="34:101" x14ac:dyDescent="0.2">
      <c r="AH167" s="12"/>
      <c r="AI167" s="12"/>
      <c r="AJ167" s="12"/>
      <c r="AK167" s="12"/>
      <c r="AL167" s="12"/>
      <c r="AM167" s="12"/>
      <c r="AN167" s="12"/>
      <c r="AO167" s="12"/>
      <c r="AP167" s="12"/>
      <c r="AQ167" s="12"/>
      <c r="AR167" s="12"/>
      <c r="AS167" s="12"/>
      <c r="CW167" s="130"/>
    </row>
    <row r="168" spans="34:101" x14ac:dyDescent="0.2">
      <c r="AH168" s="12"/>
      <c r="AI168" s="12"/>
      <c r="AJ168" s="12"/>
      <c r="AK168" s="12"/>
      <c r="AL168" s="12"/>
      <c r="AM168" s="12"/>
      <c r="AN168" s="12"/>
      <c r="AO168" s="12"/>
      <c r="AP168" s="12"/>
      <c r="AQ168" s="12"/>
      <c r="AR168" s="12"/>
      <c r="AS168" s="12"/>
      <c r="CW168" s="130"/>
    </row>
    <row r="169" spans="34:101" x14ac:dyDescent="0.2">
      <c r="AH169" s="12"/>
      <c r="AI169" s="12"/>
      <c r="AJ169" s="12"/>
      <c r="AK169" s="12"/>
      <c r="AL169" s="12"/>
      <c r="AM169" s="12"/>
      <c r="AN169" s="12"/>
      <c r="AO169" s="12"/>
      <c r="AP169" s="12"/>
      <c r="AQ169" s="12"/>
      <c r="AR169" s="12"/>
      <c r="AS169" s="12"/>
      <c r="CW169" s="130"/>
    </row>
    <row r="170" spans="34:101" x14ac:dyDescent="0.2">
      <c r="CW170" s="130"/>
    </row>
    <row r="171" spans="34:101" x14ac:dyDescent="0.2">
      <c r="CW171" s="130"/>
    </row>
    <row r="172" spans="34:101" x14ac:dyDescent="0.2">
      <c r="CW172" s="130"/>
    </row>
    <row r="173" spans="34:101" x14ac:dyDescent="0.2">
      <c r="CW173" s="130"/>
    </row>
    <row r="174" spans="34:101" x14ac:dyDescent="0.2">
      <c r="CW174" s="130"/>
    </row>
    <row r="175" spans="34:101" x14ac:dyDescent="0.2">
      <c r="CW175" s="130"/>
    </row>
  </sheetData>
  <mergeCells count="42">
    <mergeCell ref="B25:B27"/>
    <mergeCell ref="C25:C26"/>
    <mergeCell ref="B20:B21"/>
    <mergeCell ref="A22:A27"/>
    <mergeCell ref="B22:B24"/>
    <mergeCell ref="C22:C23"/>
    <mergeCell ref="A17:A21"/>
    <mergeCell ref="B17:B19"/>
    <mergeCell ref="C18:C19"/>
    <mergeCell ref="A28:A34"/>
    <mergeCell ref="B28:B30"/>
    <mergeCell ref="C29:C30"/>
    <mergeCell ref="B31:B33"/>
    <mergeCell ref="C32:C33"/>
    <mergeCell ref="AA1:CV1"/>
    <mergeCell ref="C14:C16"/>
    <mergeCell ref="AF2:AL2"/>
    <mergeCell ref="CT2:CW2"/>
    <mergeCell ref="A4:A16"/>
    <mergeCell ref="AA2:AE2"/>
    <mergeCell ref="B12:B13"/>
    <mergeCell ref="J1:S2"/>
    <mergeCell ref="T1:Z2"/>
    <mergeCell ref="A1:I2"/>
    <mergeCell ref="B4:B7"/>
    <mergeCell ref="C4:C5"/>
    <mergeCell ref="C6:C7"/>
    <mergeCell ref="B8:B11"/>
    <mergeCell ref="C8:C10"/>
    <mergeCell ref="B14:B16"/>
    <mergeCell ref="CX4:CX16"/>
    <mergeCell ref="CX17:CX21"/>
    <mergeCell ref="CX22:CX27"/>
    <mergeCell ref="CX28:CX34"/>
    <mergeCell ref="AM2:AS2"/>
    <mergeCell ref="AT2:AZ2"/>
    <mergeCell ref="BA2:BG2"/>
    <mergeCell ref="BH2:BN2"/>
    <mergeCell ref="BO2:BU2"/>
    <mergeCell ref="BV2:CB2"/>
    <mergeCell ref="CC2:CL2"/>
    <mergeCell ref="CM2:CS2"/>
  </mergeCells>
  <conditionalFormatting sqref="AD2:AD3 AD35:AD1048576">
    <cfRule type="colorScale" priority="297">
      <colorScale>
        <cfvo type="percent" val="0"/>
        <cfvo type="percent" val="&quot;0.6&quot;"/>
        <cfvo type="percent" val="&quot;0.8&quot;"/>
        <color rgb="FFF8696B"/>
        <color rgb="FFFFEB84"/>
        <color rgb="FF63BE7B"/>
      </colorScale>
    </cfRule>
    <cfRule type="colorScale" priority="298">
      <colorScale>
        <cfvo type="min"/>
        <cfvo type="percentile" val="50"/>
        <cfvo type="max"/>
        <color rgb="FFF8696B"/>
        <color rgb="FFFFEB84"/>
        <color rgb="FF63BE7B"/>
      </colorScale>
    </cfRule>
  </conditionalFormatting>
  <conditionalFormatting sqref="AD3">
    <cfRule type="colorScale" priority="296">
      <colorScale>
        <cfvo type="percent" val="0"/>
        <cfvo type="percent" val="&quot;0.6&quot;"/>
        <cfvo type="percent" val="&quot;0.8&quot;"/>
        <color rgb="FFFF0000"/>
        <color rgb="FFFFFF00"/>
        <color rgb="FF00B050"/>
      </colorScale>
    </cfRule>
  </conditionalFormatting>
  <conditionalFormatting sqref="AH2:AH1048576">
    <cfRule type="cellIs" dxfId="161" priority="271" operator="between">
      <formula>0.8</formula>
      <formula>1</formula>
    </cfRule>
    <cfRule type="cellIs" dxfId="160" priority="272" operator="between">
      <formula>0</formula>
      <formula>0.399</formula>
    </cfRule>
    <cfRule type="cellIs" dxfId="159" priority="273" operator="between">
      <formula>0.4</formula>
      <formula>0.59</formula>
    </cfRule>
  </conditionalFormatting>
  <conditionalFormatting sqref="AH18:AH34">
    <cfRule type="cellIs" dxfId="158" priority="274" operator="between">
      <formula>0.6</formula>
      <formula>0.69</formula>
    </cfRule>
    <cfRule type="cellIs" dxfId="157" priority="276" operator="between">
      <formula>0.7</formula>
      <formula>0.79</formula>
    </cfRule>
  </conditionalFormatting>
  <conditionalFormatting sqref="AK2:AK1048576 AO2:AO1048576 AR2:AR1048576">
    <cfRule type="cellIs" dxfId="156" priority="266" operator="between">
      <formula>0.8</formula>
      <formula>1</formula>
    </cfRule>
    <cfRule type="cellIs" dxfId="155" priority="267" operator="between">
      <formula>0.7</formula>
      <formula>0.79</formula>
    </cfRule>
    <cfRule type="cellIs" dxfId="154" priority="268" operator="between">
      <formula>0.6</formula>
      <formula>0.69</formula>
    </cfRule>
    <cfRule type="cellIs" dxfId="153" priority="269" operator="between">
      <formula>0.4</formula>
      <formula>0.59</formula>
    </cfRule>
    <cfRule type="cellIs" dxfId="152" priority="270" operator="between">
      <formula>0</formula>
      <formula>0.39</formula>
    </cfRule>
  </conditionalFormatting>
  <conditionalFormatting sqref="AV4:AV34">
    <cfRule type="cellIs" dxfId="151" priority="218" operator="between">
      <formula>0.8</formula>
      <formula>1</formula>
    </cfRule>
    <cfRule type="cellIs" dxfId="150" priority="219" operator="between">
      <formula>0.7</formula>
      <formula>0.79</formula>
    </cfRule>
    <cfRule type="cellIs" dxfId="149" priority="220" operator="between">
      <formula>0.6</formula>
      <formula>0.69</formula>
    </cfRule>
    <cfRule type="cellIs" dxfId="148" priority="221" operator="between">
      <formula>0.4</formula>
      <formula>0.59</formula>
    </cfRule>
    <cfRule type="cellIs" dxfId="147" priority="222" operator="between">
      <formula>0</formula>
      <formula>0.39</formula>
    </cfRule>
  </conditionalFormatting>
  <conditionalFormatting sqref="AY4:AY34">
    <cfRule type="cellIs" dxfId="146" priority="223" operator="between">
      <formula>0.8</formula>
      <formula>1</formula>
    </cfRule>
    <cfRule type="cellIs" dxfId="145" priority="224" operator="between">
      <formula>0.7</formula>
      <formula>0.79</formula>
    </cfRule>
    <cfRule type="cellIs" dxfId="144" priority="225" operator="between">
      <formula>0.6</formula>
      <formula>0.69</formula>
    </cfRule>
    <cfRule type="cellIs" dxfId="143" priority="226" operator="between">
      <formula>0.4</formula>
      <formula>0.59</formula>
    </cfRule>
    <cfRule type="cellIs" dxfId="142" priority="227" operator="between">
      <formula>0</formula>
      <formula>0.39</formula>
    </cfRule>
  </conditionalFormatting>
  <conditionalFormatting sqref="BC4:BC34">
    <cfRule type="cellIs" dxfId="141" priority="208" operator="between">
      <formula>0.8</formula>
      <formula>1</formula>
    </cfRule>
    <cfRule type="cellIs" dxfId="140" priority="209" operator="between">
      <formula>0.7</formula>
      <formula>0.79</formula>
    </cfRule>
    <cfRule type="cellIs" dxfId="139" priority="210" operator="between">
      <formula>0.6</formula>
      <formula>0.69</formula>
    </cfRule>
    <cfRule type="cellIs" dxfId="138" priority="211" operator="between">
      <formula>0.4</formula>
      <formula>0.59</formula>
    </cfRule>
    <cfRule type="cellIs" dxfId="137" priority="212" operator="between">
      <formula>0</formula>
      <formula>0.39</formula>
    </cfRule>
  </conditionalFormatting>
  <conditionalFormatting sqref="BF4:BF34">
    <cfRule type="cellIs" dxfId="136" priority="213" operator="between">
      <formula>0.8</formula>
      <formula>1</formula>
    </cfRule>
    <cfRule type="cellIs" dxfId="135" priority="214" operator="between">
      <formula>0.7</formula>
      <formula>0.79</formula>
    </cfRule>
    <cfRule type="cellIs" dxfId="134" priority="215" operator="between">
      <formula>0.6</formula>
      <formula>0.69</formula>
    </cfRule>
    <cfRule type="cellIs" dxfId="133" priority="216" operator="between">
      <formula>0.4</formula>
      <formula>0.59</formula>
    </cfRule>
    <cfRule type="cellIs" dxfId="132" priority="217" operator="between">
      <formula>0</formula>
      <formula>0.39</formula>
    </cfRule>
  </conditionalFormatting>
  <conditionalFormatting sqref="CV3:CV26 CV28:CV1048576">
    <cfRule type="cellIs" dxfId="131" priority="261" operator="between">
      <formula>0.4</formula>
      <formula>0.59</formula>
    </cfRule>
    <cfRule type="cellIs" dxfId="130" priority="262" operator="between">
      <formula>0.8</formula>
      <formula>1</formula>
    </cfRule>
    <cfRule type="cellIs" dxfId="129" priority="263" operator="between">
      <formula>0.7</formula>
      <formula>0.79</formula>
    </cfRule>
    <cfRule type="cellIs" dxfId="128" priority="264" operator="between">
      <formula>0.6</formula>
      <formula>0.69</formula>
    </cfRule>
    <cfRule type="cellIs" dxfId="127" priority="265" operator="between">
      <formula>0</formula>
      <formula>0.39</formula>
    </cfRule>
  </conditionalFormatting>
  <conditionalFormatting sqref="BJ4:BJ34">
    <cfRule type="cellIs" dxfId="126" priority="198" operator="between">
      <formula>0.8</formula>
      <formula>1</formula>
    </cfRule>
    <cfRule type="cellIs" dxfId="125" priority="199" operator="between">
      <formula>0.7</formula>
      <formula>0.79</formula>
    </cfRule>
    <cfRule type="cellIs" dxfId="124" priority="200" operator="between">
      <formula>0.6</formula>
      <formula>0.69</formula>
    </cfRule>
    <cfRule type="cellIs" dxfId="123" priority="201" operator="between">
      <formula>0.4</formula>
      <formula>0.59</formula>
    </cfRule>
    <cfRule type="cellIs" dxfId="122" priority="202" operator="between">
      <formula>0</formula>
      <formula>0.39</formula>
    </cfRule>
  </conditionalFormatting>
  <conditionalFormatting sqref="BM4:BM34">
    <cfRule type="cellIs" dxfId="121" priority="203" operator="between">
      <formula>0.8</formula>
      <formula>1</formula>
    </cfRule>
    <cfRule type="cellIs" dxfId="120" priority="204" operator="between">
      <formula>0.7</formula>
      <formula>0.79</formula>
    </cfRule>
    <cfRule type="cellIs" dxfId="119" priority="205" operator="between">
      <formula>0.6</formula>
      <formula>0.69</formula>
    </cfRule>
    <cfRule type="cellIs" dxfId="118" priority="206" operator="between">
      <formula>0.4</formula>
      <formula>0.59</formula>
    </cfRule>
    <cfRule type="cellIs" dxfId="117" priority="207" operator="between">
      <formula>0</formula>
      <formula>0.39</formula>
    </cfRule>
  </conditionalFormatting>
  <conditionalFormatting sqref="BQ4:BQ32 BQ34">
    <cfRule type="cellIs" dxfId="116" priority="188" operator="between">
      <formula>0.8</formula>
      <formula>1</formula>
    </cfRule>
    <cfRule type="cellIs" dxfId="115" priority="189" operator="between">
      <formula>0.7</formula>
      <formula>0.79</formula>
    </cfRule>
    <cfRule type="cellIs" dxfId="114" priority="190" operator="between">
      <formula>0.6</formula>
      <formula>0.69</formula>
    </cfRule>
    <cfRule type="cellIs" dxfId="113" priority="191" operator="between">
      <formula>0.4</formula>
      <formula>0.59</formula>
    </cfRule>
    <cfRule type="cellIs" dxfId="112" priority="192" operator="between">
      <formula>0</formula>
      <formula>0.39</formula>
    </cfRule>
  </conditionalFormatting>
  <conditionalFormatting sqref="BT4:BT34">
    <cfRule type="cellIs" dxfId="111" priority="193" operator="between">
      <formula>0.8</formula>
      <formula>1</formula>
    </cfRule>
    <cfRule type="cellIs" dxfId="110" priority="194" operator="between">
      <formula>0.7</formula>
      <formula>0.79</formula>
    </cfRule>
    <cfRule type="cellIs" dxfId="109" priority="195" operator="between">
      <formula>0.6</formula>
      <formula>0.69</formula>
    </cfRule>
    <cfRule type="cellIs" dxfId="108" priority="196" operator="between">
      <formula>0.4</formula>
      <formula>0.59</formula>
    </cfRule>
    <cfRule type="cellIs" dxfId="107" priority="197" operator="between">
      <formula>0</formula>
      <formula>0.39</formula>
    </cfRule>
  </conditionalFormatting>
  <conditionalFormatting sqref="BQ33">
    <cfRule type="cellIs" dxfId="106" priority="183" operator="between">
      <formula>0.8</formula>
      <formula>1</formula>
    </cfRule>
    <cfRule type="cellIs" dxfId="105" priority="184" operator="between">
      <formula>0.7</formula>
      <formula>0.79</formula>
    </cfRule>
    <cfRule type="cellIs" dxfId="104" priority="185" operator="between">
      <formula>0.6</formula>
      <formula>0.69</formula>
    </cfRule>
    <cfRule type="cellIs" dxfId="103" priority="186" operator="between">
      <formula>0.4</formula>
      <formula>0.59</formula>
    </cfRule>
    <cfRule type="cellIs" dxfId="102" priority="187" operator="between">
      <formula>0</formula>
      <formula>0.39</formula>
    </cfRule>
  </conditionalFormatting>
  <conditionalFormatting sqref="CV27">
    <cfRule type="cellIs" dxfId="101" priority="163" operator="between">
      <formula>0.8</formula>
      <formula>1</formula>
    </cfRule>
    <cfRule type="cellIs" dxfId="100" priority="164" operator="between">
      <formula>0.7</formula>
      <formula>0.79</formula>
    </cfRule>
    <cfRule type="cellIs" dxfId="99" priority="165" operator="between">
      <formula>0.6</formula>
      <formula>0.69</formula>
    </cfRule>
    <cfRule type="cellIs" dxfId="98" priority="166" operator="between">
      <formula>0.4</formula>
      <formula>0.59</formula>
    </cfRule>
    <cfRule type="cellIs" dxfId="97" priority="167" operator="between">
      <formula>0</formula>
      <formula>0.39</formula>
    </cfRule>
  </conditionalFormatting>
  <conditionalFormatting sqref="CK3">
    <cfRule type="duplicateValues" dxfId="96" priority="137"/>
    <cfRule type="duplicateValues" dxfId="95" priority="138"/>
  </conditionalFormatting>
  <conditionalFormatting sqref="CK3">
    <cfRule type="duplicateValues" dxfId="94" priority="139"/>
    <cfRule type="duplicateValues" dxfId="93" priority="140"/>
    <cfRule type="duplicateValues" dxfId="92" priority="141"/>
    <cfRule type="duplicateValues" dxfId="91" priority="142"/>
  </conditionalFormatting>
  <conditionalFormatting sqref="CK34">
    <cfRule type="duplicateValues" dxfId="90" priority="133"/>
    <cfRule type="duplicateValues" dxfId="89" priority="134"/>
    <cfRule type="duplicateValues" dxfId="88" priority="135"/>
    <cfRule type="duplicateValues" dxfId="87" priority="136"/>
  </conditionalFormatting>
  <conditionalFormatting sqref="CK22">
    <cfRule type="duplicateValues" dxfId="86" priority="129"/>
    <cfRule type="duplicateValues" dxfId="85" priority="130"/>
    <cfRule type="duplicateValues" dxfId="84" priority="131"/>
    <cfRule type="duplicateValues" dxfId="83" priority="132"/>
  </conditionalFormatting>
  <conditionalFormatting sqref="CO4:CO32 CO34">
    <cfRule type="cellIs" dxfId="82" priority="89" operator="between">
      <formula>0.8</formula>
      <formula>1</formula>
    </cfRule>
    <cfRule type="cellIs" dxfId="81" priority="90" operator="between">
      <formula>0.7</formula>
      <formula>0.79</formula>
    </cfRule>
    <cfRule type="cellIs" dxfId="80" priority="91" operator="between">
      <formula>0.6</formula>
      <formula>0.69</formula>
    </cfRule>
    <cfRule type="cellIs" dxfId="79" priority="92" operator="between">
      <formula>0.4</formula>
      <formula>0.59</formula>
    </cfRule>
    <cfRule type="cellIs" dxfId="78" priority="93" operator="between">
      <formula>0</formula>
      <formula>0.39</formula>
    </cfRule>
  </conditionalFormatting>
  <conditionalFormatting sqref="CR5:CR7 CR9:CR19 CR21:CR34">
    <cfRule type="cellIs" dxfId="77" priority="94" operator="between">
      <formula>0.8</formula>
      <formula>1</formula>
    </cfRule>
    <cfRule type="cellIs" dxfId="76" priority="95" operator="between">
      <formula>0.7</formula>
      <formula>0.79</formula>
    </cfRule>
    <cfRule type="cellIs" dxfId="75" priority="96" operator="between">
      <formula>0.6</formula>
      <formula>0.69</formula>
    </cfRule>
    <cfRule type="cellIs" dxfId="74" priority="97" operator="between">
      <formula>0.4</formula>
      <formula>0.59</formula>
    </cfRule>
    <cfRule type="cellIs" dxfId="73" priority="98" operator="between">
      <formula>0</formula>
      <formula>0.39</formula>
    </cfRule>
  </conditionalFormatting>
  <conditionalFormatting sqref="CO33">
    <cfRule type="cellIs" dxfId="72" priority="84" operator="between">
      <formula>0.8</formula>
      <formula>1</formula>
    </cfRule>
    <cfRule type="cellIs" dxfId="71" priority="85" operator="between">
      <formula>0.7</formula>
      <formula>0.79</formula>
    </cfRule>
    <cfRule type="cellIs" dxfId="70" priority="86" operator="between">
      <formula>0.6</formula>
      <formula>0.69</formula>
    </cfRule>
    <cfRule type="cellIs" dxfId="69" priority="87" operator="between">
      <formula>0.4</formula>
      <formula>0.59</formula>
    </cfRule>
    <cfRule type="cellIs" dxfId="68" priority="88" operator="between">
      <formula>0</formula>
      <formula>0.39</formula>
    </cfRule>
  </conditionalFormatting>
  <conditionalFormatting sqref="CR4">
    <cfRule type="cellIs" dxfId="67" priority="79" operator="between">
      <formula>0.8</formula>
      <formula>1</formula>
    </cfRule>
    <cfRule type="cellIs" dxfId="66" priority="80" operator="between">
      <formula>0.7</formula>
      <formula>0.79</formula>
    </cfRule>
    <cfRule type="cellIs" dxfId="65" priority="81" operator="between">
      <formula>0.6</formula>
      <formula>0.69</formula>
    </cfRule>
    <cfRule type="cellIs" dxfId="64" priority="82" operator="between">
      <formula>0.4</formula>
      <formula>0.59</formula>
    </cfRule>
    <cfRule type="cellIs" dxfId="63" priority="83" operator="between">
      <formula>0</formula>
      <formula>0.39</formula>
    </cfRule>
  </conditionalFormatting>
  <conditionalFormatting sqref="CR8">
    <cfRule type="cellIs" dxfId="62" priority="74" operator="between">
      <formula>0.8</formula>
      <formula>1</formula>
    </cfRule>
    <cfRule type="cellIs" dxfId="61" priority="75" operator="between">
      <formula>0.7</formula>
      <formula>0.79</formula>
    </cfRule>
    <cfRule type="cellIs" dxfId="60" priority="76" operator="between">
      <formula>0.6</formula>
      <formula>0.69</formula>
    </cfRule>
    <cfRule type="cellIs" dxfId="59" priority="77" operator="between">
      <formula>0.4</formula>
      <formula>0.59</formula>
    </cfRule>
    <cfRule type="cellIs" dxfId="58" priority="78" operator="between">
      <formula>0</formula>
      <formula>0.39</formula>
    </cfRule>
  </conditionalFormatting>
  <conditionalFormatting sqref="CR20">
    <cfRule type="cellIs" dxfId="57" priority="69" operator="between">
      <formula>0.8</formula>
      <formula>1</formula>
    </cfRule>
    <cfRule type="cellIs" dxfId="56" priority="70" operator="between">
      <formula>0.7</formula>
      <formula>0.79</formula>
    </cfRule>
    <cfRule type="cellIs" dxfId="55" priority="71" operator="between">
      <formula>0.6</formula>
      <formula>0.69</formula>
    </cfRule>
    <cfRule type="cellIs" dxfId="54" priority="72" operator="between">
      <formula>0.4</formula>
      <formula>0.59</formula>
    </cfRule>
    <cfRule type="cellIs" dxfId="53" priority="73" operator="between">
      <formula>0</formula>
      <formula>0.39</formula>
    </cfRule>
  </conditionalFormatting>
  <conditionalFormatting sqref="BX4:BX32 BX34">
    <cfRule type="cellIs" dxfId="52" priority="29" operator="between">
      <formula>0.8</formula>
      <formula>1</formula>
    </cfRule>
    <cfRule type="cellIs" dxfId="51" priority="30" operator="between">
      <formula>0.7</formula>
      <formula>0.79</formula>
    </cfRule>
    <cfRule type="cellIs" dxfId="50" priority="31" operator="between">
      <formula>0.6</formula>
      <formula>0.69</formula>
    </cfRule>
    <cfRule type="cellIs" dxfId="49" priority="32" operator="between">
      <formula>0.4</formula>
      <formula>0.59</formula>
    </cfRule>
    <cfRule type="cellIs" dxfId="48" priority="33" operator="between">
      <formula>0</formula>
      <formula>0.39</formula>
    </cfRule>
  </conditionalFormatting>
  <conditionalFormatting sqref="CA5:CA7 CA9:CA19 CA21:CA34">
    <cfRule type="cellIs" dxfId="47" priority="34" operator="between">
      <formula>0.8</formula>
      <formula>1</formula>
    </cfRule>
    <cfRule type="cellIs" dxfId="46" priority="35" operator="between">
      <formula>0.7</formula>
      <formula>0.79</formula>
    </cfRule>
    <cfRule type="cellIs" dxfId="45" priority="36" operator="between">
      <formula>0.6</formula>
      <formula>0.69</formula>
    </cfRule>
    <cfRule type="cellIs" dxfId="44" priority="37" operator="between">
      <formula>0.4</formula>
      <formula>0.59</formula>
    </cfRule>
    <cfRule type="cellIs" dxfId="43" priority="38" operator="between">
      <formula>0</formula>
      <formula>0.39</formula>
    </cfRule>
  </conditionalFormatting>
  <conditionalFormatting sqref="BX33">
    <cfRule type="cellIs" dxfId="42" priority="24" operator="between">
      <formula>0.8</formula>
      <formula>1</formula>
    </cfRule>
    <cfRule type="cellIs" dxfId="41" priority="25" operator="between">
      <formula>0.7</formula>
      <formula>0.79</formula>
    </cfRule>
    <cfRule type="cellIs" dxfId="40" priority="26" operator="between">
      <formula>0.6</formula>
      <formula>0.69</formula>
    </cfRule>
    <cfRule type="cellIs" dxfId="39" priority="27" operator="between">
      <formula>0.4</formula>
      <formula>0.59</formula>
    </cfRule>
    <cfRule type="cellIs" dxfId="38" priority="28" operator="between">
      <formula>0</formula>
      <formula>0.39</formula>
    </cfRule>
  </conditionalFormatting>
  <conditionalFormatting sqref="CA4">
    <cfRule type="cellIs" dxfId="37" priority="19" operator="between">
      <formula>0.8</formula>
      <formula>1</formula>
    </cfRule>
    <cfRule type="cellIs" dxfId="36" priority="20" operator="between">
      <formula>0.7</formula>
      <formula>0.79</formula>
    </cfRule>
    <cfRule type="cellIs" dxfId="35" priority="21" operator="between">
      <formula>0.6</formula>
      <formula>0.69</formula>
    </cfRule>
    <cfRule type="cellIs" dxfId="34" priority="22" operator="between">
      <formula>0.4</formula>
      <formula>0.59</formula>
    </cfRule>
    <cfRule type="cellIs" dxfId="33" priority="23" operator="between">
      <formula>0</formula>
      <formula>0.39</formula>
    </cfRule>
  </conditionalFormatting>
  <conditionalFormatting sqref="CA8">
    <cfRule type="cellIs" dxfId="32" priority="14" operator="between">
      <formula>0.8</formula>
      <formula>1</formula>
    </cfRule>
    <cfRule type="cellIs" dxfId="31" priority="15" operator="between">
      <formula>0.7</formula>
      <formula>0.79</formula>
    </cfRule>
    <cfRule type="cellIs" dxfId="30" priority="16" operator="between">
      <formula>0.6</formula>
      <formula>0.69</formula>
    </cfRule>
    <cfRule type="cellIs" dxfId="29" priority="17" operator="between">
      <formula>0.4</formula>
      <formula>0.59</formula>
    </cfRule>
    <cfRule type="cellIs" dxfId="28" priority="18" operator="between">
      <formula>0</formula>
      <formula>0.39</formula>
    </cfRule>
  </conditionalFormatting>
  <conditionalFormatting sqref="CA20">
    <cfRule type="cellIs" dxfId="27" priority="9" operator="between">
      <formula>0.8</formula>
      <formula>1</formula>
    </cfRule>
    <cfRule type="cellIs" dxfId="26" priority="10" operator="between">
      <formula>0.7</formula>
      <formula>0.79</formula>
    </cfRule>
    <cfRule type="cellIs" dxfId="25" priority="11" operator="between">
      <formula>0.6</formula>
      <formula>0.69</formula>
    </cfRule>
    <cfRule type="cellIs" dxfId="24" priority="12" operator="between">
      <formula>0.4</formula>
      <formula>0.59</formula>
    </cfRule>
    <cfRule type="cellIs" dxfId="23" priority="13" operator="between">
      <formula>0</formula>
      <formula>0.39</formula>
    </cfRule>
  </conditionalFormatting>
  <conditionalFormatting sqref="BX2:BX3">
    <cfRule type="cellIs" dxfId="22" priority="6" operator="between">
      <formula>0.8</formula>
      <formula>1</formula>
    </cfRule>
    <cfRule type="cellIs" dxfId="21" priority="7" operator="between">
      <formula>0</formula>
      <formula>0.399</formula>
    </cfRule>
    <cfRule type="cellIs" dxfId="20" priority="8" operator="between">
      <formula>0.4</formula>
      <formula>0.59</formula>
    </cfRule>
  </conditionalFormatting>
  <conditionalFormatting sqref="CA2:CA3">
    <cfRule type="cellIs" dxfId="19" priority="1" operator="between">
      <formula>0.8</formula>
      <formula>1</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314" t="s">
        <v>237</v>
      </c>
      <c r="B1" s="314"/>
      <c r="C1" s="314"/>
      <c r="D1" s="314"/>
      <c r="E1" s="314"/>
      <c r="F1" s="314"/>
      <c r="G1" s="314"/>
      <c r="H1" s="314"/>
      <c r="I1" s="314"/>
      <c r="J1" s="310" t="s">
        <v>201</v>
      </c>
      <c r="K1" s="310"/>
      <c r="L1" s="310"/>
      <c r="M1" s="310"/>
      <c r="N1" s="310"/>
      <c r="O1" s="310"/>
      <c r="P1" s="310"/>
      <c r="Q1" s="310"/>
      <c r="R1" s="310"/>
      <c r="S1" s="310"/>
      <c r="T1" s="310" t="s">
        <v>150</v>
      </c>
      <c r="U1" s="310"/>
      <c r="V1" s="310"/>
      <c r="W1" s="310"/>
      <c r="X1" s="310"/>
      <c r="Y1" s="310"/>
      <c r="Z1" s="310"/>
      <c r="AA1" s="335" t="s">
        <v>216</v>
      </c>
      <c r="AB1" s="336"/>
      <c r="AC1" s="336"/>
      <c r="AD1" s="336"/>
      <c r="AE1" s="336"/>
      <c r="AF1" s="336"/>
      <c r="AG1" s="336"/>
      <c r="AH1" s="336"/>
      <c r="AI1" s="336"/>
      <c r="AJ1" s="336"/>
      <c r="AK1" s="336"/>
      <c r="AL1" s="337"/>
      <c r="AM1" s="39" t="s">
        <v>215</v>
      </c>
    </row>
    <row r="2" spans="1:202" ht="24.75" customHeight="1" x14ac:dyDescent="0.2">
      <c r="A2" s="315"/>
      <c r="B2" s="315"/>
      <c r="C2" s="315"/>
      <c r="D2" s="315"/>
      <c r="E2" s="315"/>
      <c r="F2" s="315"/>
      <c r="G2" s="315"/>
      <c r="H2" s="315"/>
      <c r="I2" s="315"/>
      <c r="J2" s="311"/>
      <c r="K2" s="311"/>
      <c r="L2" s="311"/>
      <c r="M2" s="311"/>
      <c r="N2" s="311"/>
      <c r="O2" s="311"/>
      <c r="P2" s="311"/>
      <c r="Q2" s="311"/>
      <c r="R2" s="311"/>
      <c r="S2" s="311"/>
      <c r="T2" s="311"/>
      <c r="U2" s="311"/>
      <c r="V2" s="311"/>
      <c r="W2" s="311"/>
      <c r="X2" s="311"/>
      <c r="Y2" s="311"/>
      <c r="Z2" s="311"/>
      <c r="AA2" s="338" t="s">
        <v>151</v>
      </c>
      <c r="AB2" s="339"/>
      <c r="AC2" s="339"/>
      <c r="AD2" s="339"/>
      <c r="AE2" s="340"/>
      <c r="AF2" s="341" t="s">
        <v>241</v>
      </c>
      <c r="AG2" s="342"/>
      <c r="AH2" s="342"/>
      <c r="AI2" s="342"/>
      <c r="AJ2" s="342"/>
      <c r="AK2" s="342"/>
      <c r="AL2" s="343"/>
      <c r="AM2" s="332"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333"/>
    </row>
    <row r="4" spans="1:202" s="12" customFormat="1" ht="298.5" customHeight="1" x14ac:dyDescent="0.2">
      <c r="A4" s="303" t="s">
        <v>133</v>
      </c>
      <c r="B4" s="309" t="s">
        <v>132</v>
      </c>
      <c r="C4" s="309"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334" t="s">
        <v>221</v>
      </c>
    </row>
    <row r="5" spans="1:202" s="12" customFormat="1" ht="162" customHeight="1" x14ac:dyDescent="0.2">
      <c r="A5" s="304"/>
      <c r="B5" s="309"/>
      <c r="C5" s="309"/>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334"/>
    </row>
    <row r="6" spans="1:202" s="27" customFormat="1" ht="156.75" customHeight="1" x14ac:dyDescent="0.25">
      <c r="A6" s="304"/>
      <c r="B6" s="309"/>
      <c r="C6" s="309"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334"/>
    </row>
    <row r="7" spans="1:202" s="12" customFormat="1" ht="162" customHeight="1" x14ac:dyDescent="0.2">
      <c r="A7" s="304"/>
      <c r="B7" s="309"/>
      <c r="C7" s="309"/>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334"/>
    </row>
    <row r="8" spans="1:202" s="12" customFormat="1" ht="180" x14ac:dyDescent="0.2">
      <c r="A8" s="304"/>
      <c r="B8" s="309" t="s">
        <v>114</v>
      </c>
      <c r="C8" s="309"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334"/>
    </row>
    <row r="9" spans="1:202" s="12" customFormat="1" ht="186" customHeight="1" x14ac:dyDescent="0.2">
      <c r="A9" s="304"/>
      <c r="B9" s="309"/>
      <c r="C9" s="309"/>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334"/>
    </row>
    <row r="10" spans="1:202" s="12" customFormat="1" ht="172.5" customHeight="1" x14ac:dyDescent="0.2">
      <c r="A10" s="304"/>
      <c r="B10" s="309"/>
      <c r="C10" s="309"/>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334"/>
    </row>
    <row r="11" spans="1:202" s="12" customFormat="1" ht="128.25" customHeight="1" x14ac:dyDescent="0.2">
      <c r="A11" s="304"/>
      <c r="B11" s="309"/>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334"/>
    </row>
    <row r="12" spans="1:202" s="15" customFormat="1" ht="216" customHeight="1" x14ac:dyDescent="0.2">
      <c r="A12" s="304"/>
      <c r="B12" s="309"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334"/>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304"/>
      <c r="B13" s="309"/>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334"/>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304"/>
      <c r="B14" s="317" t="s">
        <v>85</v>
      </c>
      <c r="C14" s="328"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334"/>
    </row>
    <row r="15" spans="1:202" s="12" customFormat="1" ht="146.25" customHeight="1" x14ac:dyDescent="0.2">
      <c r="A15" s="304"/>
      <c r="B15" s="318"/>
      <c r="C15" s="329"/>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334"/>
    </row>
    <row r="16" spans="1:202" s="12" customFormat="1" ht="173.25" customHeight="1" thickBot="1" x14ac:dyDescent="0.25">
      <c r="A16" s="305"/>
      <c r="B16" s="319"/>
      <c r="C16" s="330"/>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334"/>
    </row>
    <row r="17" spans="1:1653" s="10" customFormat="1" ht="193.5" customHeight="1" thickBot="1" x14ac:dyDescent="0.25">
      <c r="A17" s="324" t="s">
        <v>76</v>
      </c>
      <c r="B17" s="317"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331"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324"/>
      <c r="B18" s="318"/>
      <c r="C18" s="317"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331"/>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324"/>
      <c r="B19" s="319"/>
      <c r="C19" s="319"/>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331"/>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324"/>
      <c r="B20" s="309"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331"/>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324"/>
      <c r="B21" s="309"/>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331"/>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320" t="s">
        <v>223</v>
      </c>
      <c r="B22" s="309" t="s">
        <v>54</v>
      </c>
      <c r="C22" s="309"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327" t="s">
        <v>222</v>
      </c>
    </row>
    <row r="23" spans="1:1653" ht="231.75" customHeight="1" x14ac:dyDescent="0.2">
      <c r="A23" s="297"/>
      <c r="B23" s="309"/>
      <c r="C23" s="309"/>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327"/>
    </row>
    <row r="24" spans="1:1653" ht="200.25" customHeight="1" x14ac:dyDescent="0.2">
      <c r="A24" s="297"/>
      <c r="B24" s="317"/>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327"/>
    </row>
    <row r="25" spans="1:1653" ht="105" x14ac:dyDescent="0.2">
      <c r="A25" s="323"/>
      <c r="B25" s="309" t="s">
        <v>36</v>
      </c>
      <c r="C25" s="309"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327"/>
    </row>
    <row r="26" spans="1:1653" ht="238.5" customHeight="1" x14ac:dyDescent="0.2">
      <c r="A26" s="297"/>
      <c r="B26" s="319"/>
      <c r="C26" s="319"/>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327"/>
    </row>
    <row r="27" spans="1:1653" ht="195.75" thickBot="1" x14ac:dyDescent="0.25">
      <c r="A27" s="321"/>
      <c r="B27" s="309"/>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327"/>
    </row>
    <row r="28" spans="1:1653" ht="135" customHeight="1" x14ac:dyDescent="0.2">
      <c r="A28" s="320" t="s">
        <v>25</v>
      </c>
      <c r="B28" s="309"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326" t="s">
        <v>244</v>
      </c>
    </row>
    <row r="29" spans="1:1653" ht="105" x14ac:dyDescent="0.2">
      <c r="A29" s="297"/>
      <c r="B29" s="309"/>
      <c r="C29" s="309"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326"/>
    </row>
    <row r="30" spans="1:1653" ht="105" x14ac:dyDescent="0.2">
      <c r="A30" s="297"/>
      <c r="B30" s="309"/>
      <c r="C30" s="309"/>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326"/>
    </row>
    <row r="31" spans="1:1653" ht="105" x14ac:dyDescent="0.2">
      <c r="A31" s="297"/>
      <c r="B31" s="309"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326"/>
    </row>
    <row r="32" spans="1:1653" ht="105" x14ac:dyDescent="0.2">
      <c r="A32" s="297"/>
      <c r="B32" s="309"/>
      <c r="C32" s="309"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326"/>
    </row>
    <row r="33" spans="1:40" ht="145.5" customHeight="1" x14ac:dyDescent="0.2">
      <c r="A33" s="297"/>
      <c r="B33" s="309"/>
      <c r="C33" s="309"/>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326"/>
    </row>
    <row r="34" spans="1:40" ht="63.75" customHeight="1" thickBot="1" x14ac:dyDescent="0.25">
      <c r="A34" s="321"/>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326"/>
    </row>
    <row r="35" spans="1:40" x14ac:dyDescent="0.2">
      <c r="AD35" s="12"/>
      <c r="AM35" s="37">
        <f t="shared" si="1"/>
        <v>0</v>
      </c>
    </row>
  </sheetData>
  <autoFilter ref="A3:BKO35" xr:uid="{00000000-0009-0000-0000-000001000000}"/>
  <mergeCells count="34">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 ref="C14:C16"/>
    <mergeCell ref="A17:A21"/>
    <mergeCell ref="B17:B19"/>
    <mergeCell ref="AN17:AN21"/>
    <mergeCell ref="C18:C19"/>
    <mergeCell ref="B20:B21"/>
    <mergeCell ref="A22:A27"/>
    <mergeCell ref="B22:B24"/>
    <mergeCell ref="C22:C23"/>
    <mergeCell ref="AN22:AN27"/>
    <mergeCell ref="B25:B27"/>
    <mergeCell ref="C25:C26"/>
    <mergeCell ref="A28:A34"/>
    <mergeCell ref="B28:B30"/>
    <mergeCell ref="AN28:AN34"/>
    <mergeCell ref="C29:C30"/>
    <mergeCell ref="B31:B33"/>
    <mergeCell ref="C32:C33"/>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mireya salazar</cp:lastModifiedBy>
  <cp:lastPrinted>2023-02-01T13:24:33Z</cp:lastPrinted>
  <dcterms:created xsi:type="dcterms:W3CDTF">2022-03-03T14:50:50Z</dcterms:created>
  <dcterms:modified xsi:type="dcterms:W3CDTF">2024-11-18T15:42:21Z</dcterms:modified>
</cp:coreProperties>
</file>