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umis\OneDrive\Desktop\SEGUIMIENTO 2 TRIMESTRE OBSERVACIONES LAURA\"/>
    </mc:Choice>
  </mc:AlternateContent>
  <xr:revisionPtr revIDLastSave="0" documentId="13_ncr:1_{6686756D-9C18-4492-9EFD-DF254FD76CE2}" xr6:coauthVersionLast="47" xr6:coauthVersionMax="47" xr10:uidLastSave="{00000000-0000-0000-0000-000000000000}"/>
  <bookViews>
    <workbookView xWindow="-120" yWindow="-120" windowWidth="20730" windowHeight="11040" xr2:uid="{00000000-000D-0000-FFFF-FFFF00000000}"/>
  </bookViews>
  <sheets>
    <sheet name="SEGUIMIENTO" sheetId="2" r:id="rId1"/>
    <sheet name="SEGUIMIENTO (2)" sheetId="5" state="hidden" r:id="rId2"/>
  </sheets>
  <definedNames>
    <definedName name="_xlnm._FilterDatabase" localSheetId="0" hidden="1">SEGUIMIENTO!$A$3:$BMP$34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0" i="2" l="1"/>
  <c r="CA34" i="2" l="1"/>
  <c r="CA31" i="2"/>
  <c r="CA29" i="2"/>
  <c r="CA26" i="2"/>
  <c r="CA25" i="2"/>
  <c r="CA24" i="2"/>
  <c r="CA8" i="2"/>
  <c r="BX4" i="2"/>
  <c r="CP27" i="2"/>
  <c r="CA27" i="2"/>
  <c r="BX27" i="2"/>
  <c r="BX34" i="2"/>
  <c r="BX33" i="2"/>
  <c r="BX32" i="2"/>
  <c r="BX31" i="2"/>
  <c r="BX30" i="2"/>
  <c r="BX28" i="2"/>
  <c r="BX26" i="2"/>
  <c r="BX25" i="2"/>
  <c r="BX24" i="2"/>
  <c r="BX22" i="2"/>
  <c r="BX21" i="2"/>
  <c r="BX20" i="2"/>
  <c r="BX19" i="2"/>
  <c r="BX18" i="2"/>
  <c r="BX17" i="2"/>
  <c r="BX16" i="2"/>
  <c r="BX15" i="2"/>
  <c r="BX14" i="2"/>
  <c r="BX13" i="2"/>
  <c r="BX12" i="2"/>
  <c r="BX11" i="2"/>
  <c r="BX10" i="2"/>
  <c r="BX9" i="2"/>
  <c r="BX8" i="2"/>
  <c r="BX7" i="2"/>
  <c r="BQ33" i="2"/>
  <c r="CP4" i="2"/>
  <c r="BQ34" i="2"/>
  <c r="BQ32" i="2"/>
  <c r="BT31" i="2"/>
  <c r="BQ31" i="2"/>
  <c r="BQ30" i="2"/>
  <c r="BQ28" i="2"/>
  <c r="BQ27" i="2"/>
  <c r="BQ26" i="2"/>
  <c r="BQ25" i="2"/>
  <c r="BQ24" i="2"/>
  <c r="BQ23" i="2"/>
  <c r="BQ22" i="2"/>
  <c r="BQ21" i="2"/>
  <c r="BQ20" i="2"/>
  <c r="BQ19" i="2"/>
  <c r="BQ18" i="2"/>
  <c r="BQ17" i="2"/>
  <c r="BQ16" i="2"/>
  <c r="BQ15" i="2"/>
  <c r="BQ14" i="2"/>
  <c r="BQ13" i="2"/>
  <c r="BQ12" i="2"/>
  <c r="BQ11" i="2"/>
  <c r="BQ10" i="2"/>
  <c r="BQ9" i="2"/>
  <c r="BQ8" i="2"/>
  <c r="BQ7" i="2"/>
  <c r="BT5" i="2"/>
  <c r="BQ4" i="2"/>
  <c r="CP6" i="2"/>
  <c r="CP9" i="2"/>
  <c r="CP13" i="2"/>
  <c r="CO14" i="2"/>
  <c r="CP14" i="2" s="1"/>
  <c r="CP15" i="2"/>
  <c r="CP17" i="2"/>
  <c r="CO18" i="2"/>
  <c r="CP18" i="2" s="1"/>
  <c r="CP20" i="2"/>
  <c r="CP21" i="2"/>
  <c r="CP22" i="2"/>
  <c r="CP23" i="2"/>
  <c r="CP25" i="2"/>
  <c r="CP30" i="2"/>
  <c r="CP32" i="2"/>
  <c r="CP33" i="2"/>
  <c r="CP34" i="2"/>
  <c r="BJ34" i="2"/>
  <c r="BJ33" i="2"/>
  <c r="BJ32" i="2"/>
  <c r="BJ31" i="2"/>
  <c r="BJ30" i="2"/>
  <c r="BJ28" i="2"/>
  <c r="BJ27" i="2"/>
  <c r="BJ26" i="2"/>
  <c r="BJ25" i="2"/>
  <c r="BJ24" i="2"/>
  <c r="BJ23" i="2"/>
  <c r="BJ22" i="2"/>
  <c r="BJ21" i="2"/>
  <c r="BJ20" i="2"/>
  <c r="BJ19" i="2"/>
  <c r="BJ18" i="2"/>
  <c r="BJ17" i="2"/>
  <c r="BJ16" i="2"/>
  <c r="BJ15" i="2"/>
  <c r="BJ14" i="2"/>
  <c r="BJ13" i="2"/>
  <c r="BJ12" i="2"/>
  <c r="BJ11" i="2"/>
  <c r="BJ10" i="2"/>
  <c r="BJ9" i="2"/>
  <c r="BL8" i="2"/>
  <c r="BM8" i="2" s="1"/>
  <c r="BJ8" i="2"/>
  <c r="BJ7" i="2"/>
  <c r="BJ6" i="2"/>
  <c r="BM5" i="2"/>
  <c r="BJ4" i="2"/>
  <c r="BF31" i="2"/>
  <c r="BC15" i="2" l="1"/>
  <c r="BF5" i="2"/>
  <c r="BE8" i="2"/>
  <c r="BF8" i="2" s="1"/>
  <c r="BC34" i="2" l="1"/>
  <c r="BC33" i="2"/>
  <c r="BC32" i="2"/>
  <c r="BC31" i="2"/>
  <c r="BC30" i="2"/>
  <c r="BC28" i="2"/>
  <c r="BC27" i="2"/>
  <c r="BC26" i="2"/>
  <c r="BC25" i="2"/>
  <c r="BC24" i="2"/>
  <c r="BC23" i="2"/>
  <c r="BC22" i="2"/>
  <c r="BC21" i="2"/>
  <c r="BC20" i="2"/>
  <c r="BC19" i="2"/>
  <c r="BC18" i="2"/>
  <c r="BC17" i="2"/>
  <c r="BC16" i="2"/>
  <c r="BC14" i="2"/>
  <c r="BC13" i="2"/>
  <c r="BC12" i="2"/>
  <c r="BC11" i="2"/>
  <c r="BC10" i="2"/>
  <c r="BC9" i="2"/>
  <c r="BC8" i="2"/>
  <c r="BC7" i="2"/>
  <c r="BC6" i="2"/>
  <c r="BC4" i="2"/>
  <c r="AY12" i="2"/>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AO5" i="2" l="1"/>
  <c r="AO6" i="2"/>
  <c r="AO7" i="2"/>
  <c r="AR6" i="2" l="1"/>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P12" authorId="0" shapeId="0" xr:uid="{00000000-0006-0000-0000-000001000000}">
      <text>
        <r>
          <rPr>
            <b/>
            <sz val="16"/>
            <color indexed="81"/>
            <rFont val="Tahoma"/>
            <family val="2"/>
          </rPr>
          <t>Laura:</t>
        </r>
        <r>
          <rPr>
            <sz val="16"/>
            <color indexed="81"/>
            <rFont val="Tahoma"/>
            <family val="2"/>
          </rPr>
          <t xml:space="preserve">
no se argumenta el avance </t>
        </r>
      </text>
    </comment>
    <comment ref="BW12" authorId="0" shapeId="0" xr:uid="{00000000-0006-0000-0000-000002000000}">
      <text>
        <r>
          <rPr>
            <b/>
            <sz val="16"/>
            <color indexed="81"/>
            <rFont val="Tahoma"/>
            <family val="2"/>
          </rPr>
          <t>Laura:</t>
        </r>
        <r>
          <rPr>
            <sz val="16"/>
            <color indexed="81"/>
            <rFont val="Tahoma"/>
            <family val="2"/>
          </rPr>
          <t xml:space="preserve">
no se argumenta el avance </t>
        </r>
      </text>
    </comment>
    <comment ref="BI23" authorId="0" shapeId="0" xr:uid="{00000000-0006-0000-0000-000003000000}">
      <text>
        <r>
          <rPr>
            <b/>
            <sz val="9"/>
            <color indexed="81"/>
            <rFont val="Tahoma"/>
            <family val="2"/>
          </rPr>
          <t>Laura:</t>
        </r>
        <r>
          <rPr>
            <sz val="9"/>
            <color indexed="81"/>
            <rFont val="Tahoma"/>
            <family val="2"/>
          </rPr>
          <t xml:space="preserve">
coordinar con los actores involucrados el cumplimiento del indicado</t>
        </r>
      </text>
    </comment>
    <comment ref="BM25" authorId="0" shapeId="0" xr:uid="{00000000-0006-0000-0000-000004000000}">
      <text>
        <r>
          <rPr>
            <b/>
            <sz val="14"/>
            <color indexed="81"/>
            <rFont val="Tahoma"/>
            <family val="2"/>
          </rPr>
          <t>Laura:</t>
        </r>
        <r>
          <rPr>
            <sz val="14"/>
            <color indexed="81"/>
            <rFont val="Tahoma"/>
            <family val="2"/>
          </rPr>
          <t xml:space="preserve">
ajustar el % de avance</t>
        </r>
      </text>
    </comment>
    <comment ref="BN25" authorId="0" shapeId="0" xr:uid="{00000000-0006-0000-0000-000005000000}">
      <text>
        <r>
          <rPr>
            <b/>
            <sz val="16"/>
            <color indexed="81"/>
            <rFont val="Tahoma"/>
            <family val="2"/>
          </rPr>
          <t>Laura:</t>
        </r>
        <r>
          <rPr>
            <sz val="16"/>
            <color indexed="81"/>
            <rFont val="Tahoma"/>
            <family val="2"/>
          </rPr>
          <t xml:space="preserve">
argumentar el recurso  programado y ejecutado toda vez que no hay avace en la meta fisica  </t>
        </r>
      </text>
    </comment>
    <comment ref="BT25" authorId="0" shapeId="0" xr:uid="{00000000-0006-0000-0000-000006000000}">
      <text>
        <r>
          <rPr>
            <b/>
            <sz val="14"/>
            <color indexed="81"/>
            <rFont val="Tahoma"/>
            <family val="2"/>
          </rPr>
          <t>Laura:</t>
        </r>
        <r>
          <rPr>
            <sz val="14"/>
            <color indexed="81"/>
            <rFont val="Tahoma"/>
            <family val="2"/>
          </rPr>
          <t xml:space="preserve">
ajustar el % de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<sst xmlns="http://schemas.openxmlformats.org/spreadsheetml/2006/main" count="1204" uniqueCount="547">
  <si>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</si>
  <si>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</si>
  <si>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</si>
  <si>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</si>
  <si>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</si>
  <si>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</si>
  <si>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</si>
  <si>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</si>
  <si>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</si>
  <si>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</si>
  <si>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</si>
  <si>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</si>
  <si>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</si>
  <si>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</si>
  <si>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</si>
  <si>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</si>
  <si>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</si>
  <si>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</si>
  <si>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</si>
  <si>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</si>
  <si>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</si>
  <si>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</si>
  <si>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</si>
  <si>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</si>
  <si>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</si>
  <si>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</si>
  <si>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</si>
  <si>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</si>
  <si>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</si>
  <si>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</si>
  <si>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</si>
  <si>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</si>
  <si>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</si>
  <si>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</si>
  <si>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</si>
  <si>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</si>
  <si>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</si>
  <si>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</si>
  <si>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</si>
  <si>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</si>
  <si>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</si>
  <si>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</si>
  <si>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</si>
  <si>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</si>
  <si>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</si>
  <si>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</si>
  <si>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</si>
  <si>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</si>
  <si>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</si>
  <si>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</si>
  <si>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</si>
  <si>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</si>
  <si>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</si>
  <si>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</si>
  <si>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</si>
  <si>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</si>
  <si>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</si>
  <si>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</si>
  <si>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</si>
  <si>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</si>
  <si>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</si>
  <si>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</si>
  <si>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</si>
  <si>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</si>
  <si>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</si>
  <si>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</si>
  <si>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</si>
  <si>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</si>
  <si>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</si>
  <si>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</si>
  <si>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</si>
  <si>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</si>
  <si>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</si>
  <si>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</si>
  <si>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</si>
  <si>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</si>
  <si>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</si>
  <si>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</si>
  <si>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</si>
  <si>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</si>
  <si>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</si>
  <si>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</si>
  <si>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</si>
  <si>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</si>
  <si>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</si>
  <si>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</si>
  <si>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</si>
  <si>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</si>
  <si>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</si>
  <si>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</si>
  <si>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</si>
  <si>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</si>
  <si>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</si>
  <si>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</si>
  <si>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</si>
  <si>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</si>
  <si>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</si>
  <si>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</si>
  <si>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</si>
  <si>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</si>
  <si>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</si>
  <si>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</si>
  <si>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</si>
  <si>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</si>
  <si>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</si>
  <si>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</si>
  <si>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</si>
  <si>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</si>
  <si>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</si>
  <si>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</si>
  <si>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</si>
  <si>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</si>
  <si>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</si>
  <si>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</si>
  <si>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</si>
  <si>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</si>
  <si>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</si>
  <si>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</si>
  <si>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</si>
  <si>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</si>
  <si>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</si>
  <si>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</si>
  <si>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</si>
  <si>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</si>
  <si>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</si>
  <si>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</si>
  <si>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</si>
  <si>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</si>
  <si>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</si>
  <si>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</si>
  <si>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</si>
  <si>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</si>
  <si>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</si>
  <si>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</si>
  <si>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</si>
  <si>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</si>
  <si>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</si>
  <si>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</si>
  <si>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</si>
  <si>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</si>
  <si>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</si>
  <si>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</si>
  <si>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</si>
  <si>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</si>
  <si>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</si>
  <si>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</si>
  <si>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</si>
  <si>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</si>
  <si>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</si>
  <si>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</si>
  <si>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</si>
  <si>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</si>
  <si>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</si>
  <si>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</si>
  <si>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</si>
  <si>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</si>
  <si>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</si>
  <si>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</si>
  <si>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</si>
  <si>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</si>
  <si>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</si>
  <si>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</si>
  <si>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</si>
  <si>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</si>
  <si>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</si>
  <si>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</si>
  <si>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</si>
  <si>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</si>
  <si>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</si>
  <si>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</si>
  <si>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</si>
  <si>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</si>
  <si>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</si>
  <si>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</si>
  <si>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</si>
  <si>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</si>
  <si>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</si>
  <si>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</si>
  <si>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</si>
  <si>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</si>
  <si>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</si>
  <si>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</si>
  <si>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</si>
  <si>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</si>
  <si>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</si>
  <si>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</si>
  <si>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</si>
  <si>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</si>
  <si>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</si>
  <si>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</si>
  <si>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</si>
  <si>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</si>
  <si>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</si>
  <si>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</si>
  <si>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</si>
  <si>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</si>
  <si>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</si>
  <si>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</si>
  <si>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</si>
  <si>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</si>
  <si>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</si>
  <si>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</si>
  <si>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</si>
  <si>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</si>
  <si>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</si>
  <si>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</si>
  <si>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</si>
  <si>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</si>
  <si>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</si>
  <si>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</si>
  <si>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</si>
  <si>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</si>
  <si>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</si>
  <si>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</si>
  <si>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</si>
  <si>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</si>
  <si>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</si>
  <si>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</si>
  <si>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</si>
  <si>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</si>
  <si>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</si>
  <si>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</si>
  <si>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</si>
  <si>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</si>
  <si>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</si>
  <si>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</si>
  <si>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</si>
  <si>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</si>
  <si>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</si>
  <si>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</si>
  <si>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</si>
  <si>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</si>
  <si>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</si>
  <si>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</si>
  <si>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</si>
  <si>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</si>
  <si>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</si>
  <si>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</si>
  <si>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</si>
  <si>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</si>
  <si>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</si>
  <si>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</si>
  <si>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</si>
  <si>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</si>
  <si>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</si>
  <si>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</si>
  <si>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</si>
  <si>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</si>
  <si>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</si>
  <si>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</si>
  <si>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</si>
  <si>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</si>
  <si>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</si>
  <si>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</si>
  <si>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</si>
  <si>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</si>
  <si>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</si>
  <si>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</si>
  <si>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</si>
  <si>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</si>
  <si>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</si>
  <si>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</si>
  <si>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</si>
  <si>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</si>
  <si>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</si>
  <si>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</si>
  <si>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</si>
  <si>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</si>
  <si>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</si>
  <si>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</si>
  <si>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</si>
  <si>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</si>
  <si>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</si>
  <si>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</si>
  <si>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Para el  periodo reportado no se han adealntado acciones para el cumplimiento del indicador. </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</si>
  <si>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</si>
  <si>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</si>
  <si>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0.4</t>
  </si>
  <si>
    <t xml:space="preserve"> No se han adelantado acciones para el cumplimiento del indicador. </t>
  </si>
  <si>
    <t xml:space="preserve">Durante el periodo reportado no  adelantaron  acciones en cumplimidento al indicador.  </t>
  </si>
  <si>
    <t xml:space="preserve">Para el  periodo reportado no se han adelantado acciones en  el cumplimiento del indicador.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</si>
  <si>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</si>
  <si>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</si>
  <si>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</si>
  <si>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</si>
  <si>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</si>
  <si>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</si>
  <si>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</si>
  <si>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</si>
  <si>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</si>
  <si>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</si>
  <si>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</si>
  <si>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</si>
  <si>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</si>
  <si>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</si>
  <si>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</si>
  <si>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</si>
  <si>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</si>
  <si>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</si>
  <si>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SEGUIMIENTO SEGUNDO TRIMESTRE  2023</t>
  </si>
  <si>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</si>
  <si>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</si>
  <si>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</si>
  <si>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</si>
  <si>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</si>
  <si>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</si>
  <si>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</si>
  <si>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</si>
  <si>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</si>
  <si>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</si>
  <si>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</si>
  <si>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</si>
  <si>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</si>
  <si>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</si>
  <si>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</si>
  <si>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</si>
  <si>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</si>
  <si>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</si>
  <si>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</si>
  <si>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</si>
  <si>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</si>
  <si>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</si>
  <si>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</si>
  <si>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</si>
  <si>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</si>
  <si>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</si>
  <si>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La secretaria de Turismo Industria y Comercio, Para este trimestre  no  ha  adelantado actividades que le den cumplimiento al indicador .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</si>
  <si>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</si>
  <si>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</si>
  <si>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</si>
  <si>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</si>
  <si>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</si>
  <si>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y  crear plan de trabajo para la inclusión del  enfoque  NARP en las actividades en relación al acta N°63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</si>
  <si>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</si>
  <si>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</si>
  <si>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</si>
  <si>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La Secretaria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</si>
  <si>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t>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</si>
  <si>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 Para el periodo reportado no se adelantaron acciones en cumplimiento del indicador,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</si>
  <si>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</si>
  <si>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 xml:space="preserve">La Secretaria de Educación, para el periodo reportado  no  han adealantado  acciones para el cumplimiento del indicador. 
</t>
  </si>
  <si>
    <t xml:space="preserve">
 La Secretaría de Educación La Secretaria de Educación, para el periodo reportado  no  han adealantado  acciones para el cumplimiento del indicador.            
</t>
  </si>
  <si>
    <t>SEGUIMIENTO III  TRIMESTRE  2023</t>
  </si>
  <si>
    <t xml:space="preserve">La Secretatia de Educaión ,Desde la Dirección de cobertura  no se tiene programado la institucionalización de una semana anual por la promoción del entorno  educativo. 
</t>
  </si>
  <si>
    <t xml:space="preserve">La Secretaria de Educación, durante el periodo de presentación de este informe no se han realizado capacitaciones desde la dirección de cobertura.
</t>
  </si>
  <si>
    <t xml:space="preserve">La Secretaria de Educación  desde la Dirección de cobertura  no se implementan estrategias de etnoeducación en el contexto educativo.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</si>
  <si>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</si>
  <si>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</si>
  <si>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</si>
  <si>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</si>
  <si>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</si>
  <si>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</si>
  <si>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</si>
  <si>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</si>
  <si>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del Interior  no realizo  acciones de promoción para nuevas organizaciones con enfoque de derechos  étnico NARP.
</t>
  </si>
  <si>
    <t>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</si>
  <si>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</si>
  <si>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;el presupuesto reportado corresponde a las acciones adelantadas por la Secretaria del Cultura,   en su oferta de formacióin en areas artisticas para la comunidad en genera</t>
  </si>
  <si>
    <t xml:space="preserve">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</si>
  <si>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</si>
  <si>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</si>
  <si>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Para el periodo reportado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</si>
  <si>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</si>
  <si>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</si>
  <si>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</si>
  <si>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</si>
  <si>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</si>
  <si>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</si>
  <si>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</si>
  <si>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</si>
  <si>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</si>
  <si>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</si>
  <si>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</si>
  <si>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</si>
  <si>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</si>
  <si>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Nota: se aclara que, el presuesto que se relaciona corresponde  al programa de estimulos. </t>
  </si>
  <si>
    <t>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t>
  </si>
  <si>
    <t>SEGUIMIENTO IV  TRIMESTRE  2023</t>
  </si>
  <si>
    <t xml:space="preserve">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 
-Se realizo junto con La asociacin afrofuturo  mesas tecnicas para la elaboracion de la ficha identitaria de la poblacion NARP residentes en el municipio de Montenegro, 
</t>
  </si>
  <si>
    <t xml:space="preserve">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
- En aras de impulsar acciones para el acceso a creditos,Se realizo un convenio con el Banco Agrario para compensar 3 puntos de la tasa y facilitar creditos agropecuarios a todo tipo de poblacion incluyendo la NARP.  </t>
  </si>
  <si>
    <t xml:space="preserve"> En el 2022, la Secretaria de Agricultura realizo la sigueinte acción : A través del convenio de tasa subsidiada con el Banco Agrario, se realizo en la consultiva departamental la socialización sobre los programas que se ofrecen a las comunidades NARP. 
Durante la vigenciam2023, la secretaria de agricultura, realizo acciones para el acceso acreditos de medianas y pequeñas productoras mediante el convenio con el Banco Agrario para compensar 3 puntos de la tasa y facilitar creditos agropecuarios a todo tipo de poblacion incluyendo la NARP.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</si>
  <si>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</si>
  <si>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</si>
  <si>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-El proyecto de la fundacion quindio afro, ejecuto su proyecto orientado a la poblacion NARD con  la formacion de vigias del patrimonio.
En esta vigencia resultaron ganadores de la covocatoria 2 fundaciones de esta poblacion  que son:  Quindio Afro y Afrofuturo.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</si>
  <si>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 Ninguna beca de creacion fue presentada por alguien de esta poblacion , en la ejecucion de lo proyectos de los ganadores de esta convocatoria se benefio esta poblacion.
Nota: se aclara que, el presuesto que se relaciona corresponde  al programa de estimulos.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</si>
  <si>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 el presupuesto reportado corresponde a las acciones adelantadas por la Secretaria del Cultura,   en su oferta de formacióin en areas artisticas para la comunidad en genera.           
-En la realizacion de la ruta de la felicidad los educadores de la secrataria, dictaron sus clases en los municipios y en la promocion de lectura en donde estapoblacion fue beneficiada .Durantela vigencia 2023 se beneficiaron 261 personas de esta poblacion.</t>
  </si>
  <si>
    <t>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-La secretaria de Educación Contrato y puso  en marcha del Programa de Alimentación Escolar PAE, con el que se benefician a 239 estudiantes de la Població NARP.</t>
  </si>
  <si>
    <t xml:space="preserve">La Secretatia de Educaión ,Desde la Dirección de cobertura  no se tiene programado la institucionalización de una semana anual por la promoción del entorno  educativo.    A la fecha no se han ejecutado acciones para el cumplimiento de este indicador
</t>
  </si>
  <si>
    <t xml:space="preserve">La Secretaria de Educación, durante el periodo de presentación de este informe no se han realizado capacitaciones desde la dirección de cobertura.  Sin embargo  a la fecha no se han ejecutado acciones para el cumplimiento de este indicador 
</t>
  </si>
  <si>
    <t xml:space="preserve">La Secretaria de Educación  desde la Dirección de cobertura  no se implementan estrategias de etnoeducación en el contexto educativo. Y a la fecha no se han ejecutado acciones para el cumplimiento de este indicador
</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</si>
  <si>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 en el marco del convenio COID - 970 FIRMADO CON EL MINISTERIO DEL DEPORTE.</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</si>
  <si>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-En el marco de la construcción del plan y promoción de Derechos Humanos para la población NARP, en el espacio del congreso del Pueblo Negro, Afrocolombiano, Raizal y Palenquero desarrollado en Bogota; se solicitó acompañamiento del Director de asuntos étnicos, para que en el marco de la competencia del ministerio y de la secretaría del Interior se diera asistencia técnica para la correcta expedición y concertación del plan de promoción y protección de los derechos humanos.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</si>
  <si>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Sin embargo Desde la Dirección de participación ciudadana, se consolida y se adelantan las gestiones para la programación de una agenda de trabajo para el siguiente periodo del enfoque NARP en los temas relacionados con los planes integrales de seguridad y convivencia ciudadana. 
</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</si>
  <si>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</si>
  <si>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 Familia  realiza  seguimiento Trimestral a la Política Pública para las Comunidades Negras, Afrocolombianas, Raizales y Palenqueras residentes en el Departamento del Quindío. 
</t>
  </si>
  <si>
    <t xml:space="preserve">Para el periodo 2023, la Secretaría de Cultura elaboró  el formato para realizar el diagnostico identitario cultural de la población NARP, se pasara  para la revisión, sugerencias  y aprobación de la consultiva.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</si>
  <si>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 Se realizo socializacion de los proyectos de gestion y educacion ambiental a la comunidad, tambien se dejo abierta la posibilidad de poder participar en nuevas mesas y el acompañamiento para presentacion de proyectos para las comunidades NARP.  (Es de aclara  que el presuspuesto programado y ejecutado hace relación a acciones ejecutadas por el personal contratado por prestación de servicios). 
</t>
  </si>
  <si>
    <t>SEGUIMIENTO I  TRIMESTRE  2024</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</si>
  <si>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</si>
  <si>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Secretaría de Educación a la fecha no han ejecutado acciones para el cumplimiento de este indicador. </t>
  </si>
  <si>
    <t>La secretaría de Educación a la fecha no han ejecutado acciones para el cumplimiento de este indicador</t>
  </si>
  <si>
    <t>La Secretaría de Educación a la fecha no  han ejecutado acciones para el cumplimiento de este indicador</t>
  </si>
  <si>
    <t xml:space="preserve"> Indeportes en el primer semestre del 2024  no ha realizado acciones de apoyo a encuentro deportivos de la población NARP. </t>
  </si>
  <si>
    <t xml:space="preserve">Indeportes en el primer trimestre del 2024 comprendido entre enero y marzo, abrio la oferta instirucional de escuelas deportivas en los doce municipios del Departamento , la cual es abierta a todo público. </t>
  </si>
  <si>
    <t>La Secretaría de Turismo Industri y Comercio  programará eventos y/o actividades de socialización para dar a conocer la ruta de emprendimiento del CINNE (Centro de Innovación y Emprendimiento Empresarial), Los cuales apuntarán a Grupos poblacionales vulnerables.</t>
  </si>
  <si>
    <t>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t>
  </si>
  <si>
    <t xml:space="preserve">Proyecta </t>
  </si>
  <si>
    <t>Desde la empresa para el Desarrollo Territorial, se están adelantando las gestiones pertinentes en cada uno de los municipios, para el análisis territorial frente a la disponibilidad de terreno para construcción de vivienda nueva, así mismo se está dando la asesoría frente a las dificultades que presentan algunos predios con el saneamiento y titulación. Lo anterior con el objetivo de lograr en este periodo de Gobierno la construcción de vivienda nueva, la cual se tendrá un enfoque diferencial.</t>
  </si>
  <si>
    <t xml:space="preserve">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t>
  </si>
  <si>
    <t>´Para este trimestre la secretaría de interior no desarrolló actividades frente a este indicador</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</si>
  <si>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</si>
  <si>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t>
    </r>
  </si>
  <si>
    <t>La Secretaría de Salud  no reporto  acciones para el cumplimiento de este indicador</t>
  </si>
  <si>
    <t xml:space="preserve">Para el primer trimestre del 2024, la  Secretaría de  Agricultura no reporto Información en relacion con el indicador. </t>
  </si>
  <si>
    <t xml:space="preserve">Para el primer trimestre del 2024, la Secretaría  de Agricultura no reporto Información en relacion con el indicador. </t>
  </si>
  <si>
    <t xml:space="preserve">La Secretaria de Familia  realiza  seguimiento Trimestral a la Política Pública para las Comunidades Negras, Afrocolombianas, Raizales y Palenqueras residentes en el Departamento del Quindío.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</si>
  <si>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la estrategia  “TU y YO FORTALECIENDO COMUNIDADES NARP”  a la lider de la población  NARP en el municipio de Circasia, Montenegro y Quimbaya. 
 </t>
  </si>
  <si>
    <t xml:space="preserve">1.2.1.3 Comunidad educativa de las instituciones educativas de los 11 municipios no certificados del Departamento del Quindío, capacitada cada año en inclusión educativa con enfoque diferencial y de interseccionalidad. </t>
  </si>
  <si>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</si>
  <si>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la vigencia 2023  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           Para  el primer periodo del 2024  Indeportes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</si>
  <si>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el  periodo reportado no se han adelantado acciones en  el cumplimiento del indicador.  Duranrte el 2023,  la Secretaría de Agricultrura    no ha   diseño  una estrategia de apropiación del patrimonio ambiental que incluya a la población NARP. Para el primer periodo del 2024, la Secretaría de Agricultura no reporto Información en relacion con el indicador.  </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</si>
  <si>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r>
      <rPr>
        <sz val="12"/>
        <rFont val="Arial"/>
        <family val="2"/>
      </rPr>
      <t xml:space="preserve">          Durante el primer trimestre del 2024, 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t>
    </r>
  </si>
  <si>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               En el primer periodo del 2024 la Secretaría de Educación contrato y puso en marcha el Programa de Alimentación Escolar PAE, con el que se benefician a 221 estudiantes de la Població NARP.</t>
    </r>
  </si>
  <si>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La Secretaría de  Salud  aunque no  ha diseñado una  Estrategia institucional con enfoque étnico NARP. sin  embargo  ,se realizaron  3 acciones de prevención del riesgo y promoción de hábitos de estilos de vida Saludable dirigido a la población Afrodescendiente en los municipios de Calarca, Circasia, Montenegro, La Tebaida.</t>
  </si>
  <si>
    <t>$ 2.400. 000</t>
  </si>
  <si>
    <t xml:space="preserve">En el periodo repoertado no se  ha formulado  Proyecto de formación y divulgación de diversas manifestaciones del arte y la cultura de la población NARP,   sin embargo la Secretaría del Cultura ;  dió  inicio a los procesos de formación artísticas en áreas como música  y artes plásticas en las casas de  cultura de los municipios de Calarcá, La Tebaida, Quimbaya, Filandia y Salento.  Así mismo retomo el programa de promoción de lectura, escritura y oralidad en las Bibliotecas de la Red departamental el cual incluye  lugares convencionales y no convencionales a la  fecha de corte se han caractetrizado 7 personas de la poblacion NARP.         
Es de aclarar que   el presupuesto reportado corresponde a las acciones adelantadas por la Secretaria del Cultura,   en su oferta de formacióin en areas artisticas para la comunidad en genera.    </t>
  </si>
  <si>
    <t>Para la vigencia 2023 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Para  el primer trimestre del 2024 , la Secretaría de Salud no reporto  acciones para el cumplimiento de este indicador y a la fecha no se cuentan con una  estrategia institucional con enfoque étnico NARP que fomente estilos de vida y prácticas saludables a partir del reconocimiento de valores culturales de la población NARP diseñada e implementada.</t>
  </si>
  <si>
    <t xml:space="preserve">La Secretaría de Cultura esta realizando mesas de trabajo con el área de familia para estructurar las actividades a realizar de la estrategia que se requiere desarrollar  los elementos identitarios de la comunidad NARP. </t>
  </si>
  <si>
    <t xml:space="preserve">La secretaria de Cultura no ha adenatado acciones para   crear e implementar una esrategia de estimulos a talentos y/o expresiones artisticas y culturales NARP en el departamento del Quindío.         
    Para el priomer periodo del 2024.  la Secretaría de Cultura  dio  apertura a las convocatorias de concertación resolución 1831/ 21 de marzo y estímulos resolución 1832/ 21 de marzo de 2024, este genera un estímulo de 5 puntos adicionales para los proyectos que se ejecuten con población NARP, como incentivo a la participación   </t>
  </si>
  <si>
    <t>4.2.2.3 Estrategia de fortalecimiento de las organizaciones de base social y comunitaria con enfoque diferencial NARP existentes en el Departamento del Quindio elaborada e implementada.</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</si>
  <si>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-Durante la vigencia  2023, se socilaizo la  estrategia “ Tu Yo  FORTALECIENDO COMUNIDADES NARP” a los lideres  de la población NARP  en los municipios   de Circasia, La Tebaida , Genova,Montenegro,Quimbaya .            
Para el primer periodo del 2024 La Secretaría de Familia , socializo la estrategia  " Tu y Yo FORTALECIENDO COMUNIDADES NARP”  a  lideres  de la población  NARP en el municipio de Circasia, Montenegro y Quimbaya.    La secretaría de familia a traves de la Estrategia " Tu y Yo Fortaleciendo Comunidades "  ha realizado   ferias de servicios  en los municipios de Circasia, Tebaida y  Pijao;  a demás se  llevo acabo talleres sobre derechos culturales a la población afro en el barrio Zuldemaida en el municipio de Armenia.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</si>
  <si>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t>
  </si>
  <si>
    <t xml:space="preserve">En el Perio reportado  no se ha  elaborada una Estrategia de estímulos a talentos y/o expresiones artisticas y culturales NARP, no obstante  la secretaría de Cultura ,en este momento  dio  apertura a las convocatorias de concertación resolución 1831/ 21 de marzo y estímulos resolución 1832/ 21 de marzo de 2024, este genera un estímulo de 5  puntos adicionales para los proyectos que se ejecuten con población NARP, como incentivo a la participación.    </t>
  </si>
  <si>
    <t>SEGUIMIENTO II TRIMESTRE  2024</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</si>
  <si>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     
La secretaría de Educación reporta que,  a través del Programa de Alimentación Escolar PAE,  ha  beneficiado  a 221 estudiantes de la Població NARP. Con respecto.se evidencia una variacion en el presupuesto programado ya que Se realizó una adición  a la meta 2201028</t>
    </r>
  </si>
  <si>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Indeportes para el segundo trimestre del 2024,  brindo  apoyo en las ferias de servicios Afros  realizadas en los municipios de Armenia y Montenegro. 
</t>
  </si>
  <si>
    <t xml:space="preserve">Indeportes en el primer trimestre del 2024 comprendido entre enero y marzo, abrio la oferta instirucional de escuelas deportivas en los doce municipios del Departamento , la cual es abierta a todo público.    
Indeporte para el segundo trimestre del 2024, realizo una jornada de identificación  y capacitación de talentos con la comunidad  Negra, Afrocolombiana, Raizal y Palenquera del municipio de La Tebaida con  niños,  niñas y adolescentes en donde hubo 8 participantes. </t>
  </si>
  <si>
    <t xml:space="preserve">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    
</t>
  </si>
  <si>
    <t>Desde la empresa para el Desarrollo Territorial, se están adelantando las gestiones pertinentes en cada uno de los municipios, para el análisis territorial frente a la disponibilidad de terreno para construcción de vivienda nueva, así mismo se está dando la asesoría frente a las dificultades que presentan algunos predios con el saneamiento y titulación. Lo anterior con el objetivo de lograr en este periodo de Gobierno la construcción de vivienda nueva, la cual se tendrá un enfoque diferencial.
La  empresa para el Desarrollo Territorial Proyecta en el segundo trimestre 2024 ,informa que  se están adelantando las gestiones pertinentes en cada uno de los municipios, para el análisis territorial frente a la disponibilidad de terreno para construcción de vivienda nueva, así mismo se está brindando la asistencia técnica frente a las dificultades que presentan algunos predios con el saneamiento y titulación.   Lo anterior con el objetivo de lograr en este periodo de Gobierno la construcción de vivienda nueva, la cual se tendrá con un enfoque diferencial y de interseccionalidad.</t>
  </si>
  <si>
    <t xml:space="preserve">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La Empresa para el Desarrollo Territorial Proyecta. Para el  segundo trimestre 2024,  informa que el mejoramiento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
</t>
  </si>
  <si>
    <t xml:space="preserve">En el Perio reportado  no se ha  elaborada una Estrategia de estímulos a talentos y/o expresiones artisticas y culturales NARP, no obstante  la secretaría de Cultura ,en este momento  dio  apertura a las convocatorias de concertación resolución 1831/ 21 de marzo y estímulos resolución 1832/ 21 de marzo de 2024, este genera un estímulo de 5  puntos adicionales para los proyectos que se ejecuten con población NARP, como incentivo a la participación.   a la fecha la  convocatoria de concertacion  y  estimulos se encuentran en el proceso de evaluacion de contenido de propuestas por parte del jurado evaluador.  
</t>
  </si>
  <si>
    <t>La Secretaría de Salud, para el segundo trimestre 2024  no reporto  acciones para el cumplimiento de este indicador</t>
  </si>
  <si>
    <t>$14.800.000</t>
  </si>
  <si>
    <t>$7.400.000</t>
  </si>
  <si>
    <t>Para este segundo  trimestre ,la secretaría de interior no desarrolló actividades frente a este indicador</t>
  </si>
  <si>
    <t xml:space="preserve">En la vigencia  2024, la Secretaría del Interior,  realizó asistencia técnica para la inclusión del enfoque NARP, en sus planes municipales de gestión de riesgo de desastres en el   municipio de La Tebaida. </t>
  </si>
  <si>
    <t xml:space="preserve">En los periodos 2021,2022 , 2023 y 2024  Desde la Secretaria de Familia, se han realizado los seguimientos a la Política Pública NARP.       
 La secretaría de Familia en el primer trimestre del 2024,  realizo el seguimiento a la Política Pública NARP.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</si>
  <si>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Para el segundo trimestre  2024,  mediante la Estrategia " Fortaleciendo Comunidades ". Se  realizo feria de servico en el municipio de Montenegro, Quimbaya, Salento y Genova 
 </t>
  </si>
  <si>
    <t xml:space="preserve">  
No se presentan avances en  cumplimiento del indicado, sin embargo  La Secretaría de Turismo Industria y Comercio,  para el segundo trimestre del  2024 ;  reporta que  Desde el Centro de Innovación y Emprendimiento Empresarial  (CINNE),  realiza  sesoría técnica especializada para el fortalecimiento y formalización de unidades productivas de la Economía Popular y Comunitaria fortalecidas, Financiación  (Capital Semilla a través de recursos del Fondo departamental de emprendimiento y de otras fuentes de financiamiento).   </t>
  </si>
  <si>
    <t xml:space="preserve">ARMONIZACIÓN Plan de Desarrollo Por y Para la Gente  2024 - 2027 </t>
  </si>
  <si>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</si>
  <si>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</si>
  <si>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</si>
  <si>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</si>
  <si>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</si>
  <si>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</si>
  <si>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</si>
  <si>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</si>
  <si>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</si>
  <si>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</si>
  <si>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SOCIAL, INCLUSIVA Y PARTICIPATIVA. En el Quindío todos caben y nadie se quedan atrás</t>
  </si>
  <si>
    <t>DEPORTE Y RECREACIÓN</t>
  </si>
  <si>
    <t>4301</t>
  </si>
  <si>
    <t>Fomento a la recreación, la actividad física y el deporte</t>
  </si>
  <si>
    <t>4301007</t>
  </si>
  <si>
    <t>Servicio de Escuelas Deportivas</t>
  </si>
  <si>
    <t>Municipios con Escuelas Deportivas</t>
  </si>
  <si>
    <t>430103704 - 430103703</t>
  </si>
  <si>
    <t>43</t>
  </si>
  <si>
    <t>4301037</t>
  </si>
  <si>
    <t>Servicio de promoción de la actividad física, la recreación y el deporte</t>
  </si>
  <si>
    <t>Municipios implementando programas de recreación, actividad física y deporte social comunitario</t>
  </si>
  <si>
    <t>Mecanismos de articulación implementados para la gestión de oferta social</t>
  </si>
  <si>
    <t>Servicio de gestión de oferta social para la población vulnerable</t>
  </si>
  <si>
    <t>Inclusión social y productiva para la población en situación de vulnerabilidad</t>
  </si>
  <si>
    <t>4103</t>
  </si>
  <si>
    <t>INCLUSIÓN SOCIAL Y RECONCILIACIÓN</t>
  </si>
  <si>
    <t>SOCIAL, INCLUSIVA Y PARTICIPATIVA.
En el Quindío todos caben y nadie se queda atrás</t>
  </si>
  <si>
    <t xml:space="preserve">Educación </t>
  </si>
  <si>
    <t>Calidad, cobertura y fortalecimiento de la educación inicial, prescolar, básica y media</t>
  </si>
  <si>
    <t>2201017
2201028
2201029</t>
  </si>
  <si>
    <t>Servicio de fomento para el acceso a la educación inicial, preescolar, básica y media
Servicio de apoyo a la permanencia con   alimentación
escolar
Servicio de apoyo a la permanencia con       transporte
escolar</t>
  </si>
  <si>
    <t>220101700
220102800
220102900</t>
  </si>
  <si>
    <t>Personas beneficiadas     con estrategias         de
fomento para el acceso a la educación inicial, preescolar, básica y media
Raciones contratadas
Beneficiarios      de transporte escolar</t>
  </si>
  <si>
    <t>Servicio de fortalecimiento a las  capacidades de   los   docentes de educación Inicial, preescolar, básica y media</t>
  </si>
  <si>
    <t>Docentes y agentes educativos de educación inicial, preescolar, básica y media beneficiados con estrategias de mejoramiento de sus capacidades</t>
  </si>
  <si>
    <t xml:space="preserve">Cultura </t>
  </si>
  <si>
    <t xml:space="preserve">Promoción y Acceso efectivo a procesos culturales y artisticos </t>
  </si>
  <si>
    <t xml:space="preserve">Documentos  de lineamientos técnicos </t>
  </si>
  <si>
    <t xml:space="preserve">Documentos técnicos realizados </t>
  </si>
  <si>
    <t xml:space="preserve">Servicio de apoyo financiero al sector artistico y cultura </t>
  </si>
  <si>
    <t xml:space="preserve">Estimulos otorgados </t>
  </si>
  <si>
    <t xml:space="preserve">Servicios de educación informal en areaas artisticas y culturales </t>
  </si>
  <si>
    <t xml:space="preserve">Personas capacitadas </t>
  </si>
  <si>
    <t xml:space="preserve">Salud y Protección social </t>
  </si>
  <si>
    <t xml:space="preserve">Salud Publica </t>
  </si>
  <si>
    <t xml:space="preserve">Servicios de promoción de la salud y prevención de riesgo asociados a condiciones no trasmisibles </t>
  </si>
  <si>
    <t xml:space="preserve">Campañas de promoción de la salud y prevención de riesgo asoscasociados a condiciones no trasmisibles  implementadas </t>
  </si>
  <si>
    <t xml:space="preserve">Agricultura y desarrollo rural </t>
  </si>
  <si>
    <t xml:space="preserve">Servicio de apoyo  a la implementaciónm de mecanismos y herramientas para el conocimiento, redución y manejo de riesgo agropecuarios. </t>
  </si>
  <si>
    <t xml:space="preserve">Personas beneficiadas     
</t>
  </si>
  <si>
    <t xml:space="preserve">Ordenamiento ambiental y territorial </t>
  </si>
  <si>
    <t xml:space="preserve"> </t>
  </si>
  <si>
    <t xml:space="preserve">LINEA ESPERADA </t>
  </si>
  <si>
    <t xml:space="preserve">Ambiente y desarrollo sostenible </t>
  </si>
  <si>
    <t>3205009 -  3205010</t>
  </si>
  <si>
    <t xml:space="preserve">Barreras rompevientos recuperadas  ,  Obras para la estabilización de taludes 
</t>
  </si>
  <si>
    <t>320590900 -  320501000</t>
  </si>
  <si>
    <t xml:space="preserve">Barreras rompevientos  , Obras para la estabilización de taludes realizacadas </t>
  </si>
  <si>
    <t xml:space="preserve"> Productividada y competitividad quindío ,amigo de las empresas y el empleo. Quindío Verde, Territorio de agua, agricultura y medio ambiente. </t>
  </si>
  <si>
    <t xml:space="preserve">Servicios financieros y gestión del riesgo para las actividades agropecuarias y rurales </t>
  </si>
  <si>
    <t xml:space="preserve">TERRITORIO AMBIENTE Y DESARROLLO  SOSTENIBLE </t>
  </si>
  <si>
    <t xml:space="preserve">AMBIENTE Y DESARROLLO SOSTENIBLE </t>
  </si>
  <si>
    <t xml:space="preserve">CONSERVACIÓN DE LA BIODEIVERSIDAD Y SUS SERVICIOS ECOSISTEMICO  TU Y YO TERRITORIO BIODEIVERSOS </t>
  </si>
  <si>
    <t xml:space="preserve">SERVICO DE EDUCACIÓN INFORMAL EN EL MARCO DE LA CONSERVACIÓN Y LOS SERVICJOS ECOSISTEMICOS </t>
  </si>
  <si>
    <t xml:space="preserve">TALLERES REALIZADOIS </t>
  </si>
  <si>
    <t xml:space="preserve">Trabajo </t>
  </si>
  <si>
    <t>Generación y formalización del empleo</t>
  </si>
  <si>
    <t>Servicios de apoyo financiero para la creación de empresas</t>
  </si>
  <si>
    <t>Planes de negocio financiado</t>
  </si>
  <si>
    <t>Productividad, Competitividad y Medio Ambiente. “Quindío amigo de las empresas y el empleo. Quindío verde, territorio de agua, agricultura y medio ambiente”</t>
  </si>
  <si>
    <t xml:space="preserve"> Productividad, Competitividad y Medio Ambiente. “Quindío amigo de las empresas y el empleo. Quindío verde, territorio de agua, agricultura y medio ambiente”</t>
  </si>
  <si>
    <t>Servicio de asesoría técnica para el emprendimiento</t>
  </si>
  <si>
    <t>Servicio de orientación laboral</t>
  </si>
  <si>
    <t>Personas orientadas laboralmente</t>
  </si>
  <si>
    <t xml:space="preserve">Para la vigencia 2023,  Indeportes reportan que los  12 municipios  dispusieron de oferta deportiva inclusiva, mediante las escuelas de formación deportiva en la cual  se atendieron a 7 personas de la población NARP en el deporte de altos logros. 
 Para el periodo 2024   comprendido entre enero y marzo, Indeportes  abrio la oferta instirucional de escuelas deportivas en los doce municipios del Departamento , la cual es abierta a todo público. </t>
  </si>
  <si>
    <t>{</t>
  </si>
  <si>
    <t xml:space="preserve">La Secretaría de Turismo Industri y Comercio,  realizo evento  para dar a conocer  la ruta de emprendimiento  del programa CINNE  (Centro de Innovación y Emprendimiento Empresarial), el cual apuntarán a Grupos poblacionales vulnerables.  la cual se desarrollo a traves de una  Feria artesanal en el Centro de Convenciones con una participacion  de la población afro con la  intervención en  la actividad de 4 personas  representando el 3,125 % del total de participantes. (3 mujeres y 1 hombre);  asi mismo se realizo oferta de  servicio  de datafonos gratuitos y la ruta CINNE en  el  municipio  de  la tebaida, Quindio con la participacion de 13 personas.    </t>
  </si>
  <si>
    <t xml:space="preserve">La Secretaría de Cultura esta realizando mesas de trabajo con el área de familia para estructurar las actividades a realizar  para elaborar  un diagnostico de   los elementos identitarios de la comunidad Negra,Afrocolombiana,Raizal y Palenqueera.  </t>
  </si>
  <si>
    <t>La Secretaría de Cultura esta realizando mesas de trabajo con el área de familia  para estructurar las actividades  para formular Estrategia orientada a la  recuperación, conservación y promoción de las prácticas culturales de la población NARP</t>
  </si>
  <si>
    <t xml:space="preserve">Para la vigencia 2023 y 2024  , la Secretaía de Cultura y  secretaria de Familia como Corresponsable de la politica NARP, adelantan acciones para la elaboración de la estrategia orientada a la recuperación, conservación y promoción de las practicas culturalres de la población NARP.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</si>
  <si>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y 2024  las siguientes acciones: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234</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t>
    </r>
  </si>
  <si>
    <t xml:space="preserve">En el periodo repoertado no se  ha formulado el   Proyecto de formación y divulgación de diversas manifestaciones del arte y la cultura de la población NARP,   sin embargo la Secretaría del Cultura ;  dió  inicio a los procesos de formación artísticas en áreas como música  y artes plásticas en las casas de  cultura de los municipios del departamento del Quindío .  Así mismo retomo el programa de promoción de lectura, escritura y oralidad en las Bibliotecas de la Red departamental, el cual incluye  lugares convencionales y no convencionales a la  fecha de corte se han caractetrizado  93 personas de la poblacion NARP.         
Es de aclarar que   el presupuesto reportado corresponde a las acciones adelantadas por la Secretaria del Cultura,   en su oferta de formación en areas artisticas para la comunidad en genera.    
</t>
  </si>
  <si>
    <t xml:space="preserve">La secretaría de Educación a la fecha no han  realizado capcitaciones   a la Comunidad educativa de las instituciones educativas de los 11 municipios no certificados del Departamento del Quindío, en inclusión educativa con enfoque diferencial y de interseccionalidad. </t>
  </si>
  <si>
    <r>
      <rPr>
        <sz val="11"/>
        <color rgb="FFFF0000"/>
        <rFont val="Arial"/>
        <family val="2"/>
      </rPr>
      <t>L</t>
    </r>
    <r>
      <rPr>
        <sz val="11"/>
        <rFont val="Arial"/>
        <family val="2"/>
      </rPr>
      <t xml:space="preserve">a Secretaría de Educación  a la fecha no  han elaborado una estrategia e etnoeducación en el contexto educativo formulada e implementada.
</t>
    </r>
  </si>
  <si>
    <t xml:space="preserve">La Secretaría de Educación a la fecha no han ejecutado acciones para   Institucionalizar  una semana anual para la promoción en el entorno educativo de la paz, la resolución alternativa de conflictos, la democracia y la ciudadanía  institucionalizada, la inclusión y el gobierno escolar promoción de los elementos identitarios de la población NARP.
</t>
  </si>
  <si>
    <t xml:space="preserve"> Indeportes  a la fecha   no ha realizado acciones de apoyo a encuentro deportivos de la población NARP.  
</t>
  </si>
  <si>
    <t xml:space="preserve">
La Secretaría de Agricultura, a la fecha   realizo  Suscripciónes   convenio con el Banco Agrario para tasa compensada de  pequeños productores rurale  y población en general , sin embargo se realizara articulación con la secretaría de familia  para socializar a la población NARP los requisitos   para  acceder al credito.</t>
  </si>
  <si>
    <t xml:space="preserve"> La  Secretaría de  Agricultura  a la fecha  no reporto  Acciones para el fomento productivo orientado a la conservación, protección y sostenibilidad del PCC incluyendo el enfoque NARP.</t>
  </si>
  <si>
    <t>La Secretaría de Turismo Industri y Comercio  programará eventos y/o actividades de socialización para dar a conocer la ruta de emprendimiento del CINNE (Centro de Innovación y Emprendimiento Empresarial), Los cuales apuntarán a Grupos poblacionales vulnerables.  Sin embargo la secretaría de turismo   informa que este indicador no es competencia de su  dependencia</t>
  </si>
  <si>
    <t xml:space="preserve">La  Secretaría de  Agricultura  a la fecha no   ha diseñado  la estrategia de apropiación del patrimonio ambiental que incluya a la población NARP del Departamento del Quindío diseñada e implementadaInformación en relacion con el indicador.  Sin embargo  informa que a 1068 personas capacitadas en estrategias y temas ambientales. </t>
  </si>
  <si>
    <r>
      <rPr>
        <sz val="12"/>
        <rFont val="Calibri"/>
        <family val="2"/>
        <scheme val="minor"/>
      </rPr>
      <t>La secretaría de interior a la fecha no ha  desarrollado  actividades en  redes de prevención del riesgo y promocion de habitos conformadas en cada municipio del Quindio. Sin embargo e</t>
    </r>
    <r>
      <rPr>
        <sz val="12"/>
        <color theme="1"/>
        <rFont val="Calibri"/>
        <family val="2"/>
        <scheme val="minor"/>
      </rPr>
      <t xml:space="preserve">laboró contenido sobre el  ABC en gestión del riesgo para la capacitación de la población y conformación de redes. </t>
    </r>
  </si>
  <si>
    <t xml:space="preserve">La Secretaría del  Interior  a la fecha no ha desarrolló actividades de  asistencia técnica a los municipios del departamento para la inclusión del enfoque NARP en los planes municipales de gestión de riesgo de desastre; sin embargo se   realizó asistencia técnica para la inclusión del enfoque NARP, en el   municipio de La Tebaida. 
</t>
  </si>
  <si>
    <r>
      <rPr>
        <sz val="12"/>
        <rFont val="Calibri"/>
        <family val="2"/>
        <scheme val="minor"/>
      </rPr>
      <t xml:space="preserve">La  secretaría de interior a la fecha  no ha promovido la inclusión  del enfoque étnico NARP en los planes integrales de seguridad y convivencia ciudadana promovida .   sin embargo </t>
    </r>
    <r>
      <rPr>
        <sz val="12"/>
        <color theme="1"/>
        <rFont val="Calibri"/>
        <family val="2"/>
        <scheme val="minor"/>
      </rPr>
      <t xml:space="preserve">  desde su dirección de desarrollo territorial, seguridad, convivencia y participación ciudadana elaboró el PISCC, donde la población tuvo representación en las mesas de trabajo. </t>
    </r>
  </si>
  <si>
    <t>Para   el periodo reportado la secretaría del interior,  no ha  promovido la inclusión  del enfoque étnico NARP en los planes integrales de seguridad y convivencia ciudadana promovida</t>
  </si>
  <si>
    <t>La secretaría de interior a la fecha  no  ha elaborado  un Programa de formación sobre resolución pacífica de conflictos, dirigido a población NARP elaborado e implementado</t>
  </si>
  <si>
    <r>
      <rPr>
        <sz val="12"/>
        <rFont val="Calibri"/>
        <family val="2"/>
        <scheme val="minor"/>
      </rPr>
      <t>La secretaría de interior  a la fecha garantizo</t>
    </r>
    <r>
      <rPr>
        <sz val="12"/>
        <color theme="1"/>
        <rFont val="Calibri"/>
        <family val="2"/>
        <scheme val="minor"/>
      </rPr>
      <t xml:space="preserve"> la participación de la población en el consejo departamental de paz y consejo departamental de participación ciudadana, adicionalmente, se brindó asesoría tecnica a La Tebaida para la convocatoria de población NARP en el consejo territorial de paz.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</si>
</sst>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_);[Red]\(&quot;$&quot;\ #,##0\)"/>
    <numFmt numFmtId="165" formatCode="_(&quot;$&quot;\ * #,##0.00_);_(&quot;$&quot;\ * \(#,##0.00\);_(&quot;$&quot;\ * &quot;-&quot;??_);_(@_)"/>
    <numFmt numFmtId="166" formatCode="_-* #,##0.000_-;\-* #,##0.000_-;_-* &quot;-&quot;??_-;_-@_-"/>
    <numFmt numFmtId="167" formatCode="&quot;$&quot;\ #,##0"/>
    <numFmt numFmtId="168" formatCode="_-* #,##0_-;\-* #,##0_-;_-* &quot;-&quot;??_-;_-@_-"/>
    <numFmt numFmtId="169" formatCode="_(&quot;$&quot;\ * #,##0_);_(&quot;$&quot;\ * \(#,##0\);_(&quot;$&quot;\ * &quot;-&quot;??_);_(@_)"/>
    <numFmt numFmtId="170" formatCode="0.0%"/>
    <numFmt numFmtId="171" formatCode="_-[$$-240A]\ * #,##0.00_-;\-[$$-240A]\ * #,##0.00_-;_-[$$-240A]\ * &quot;-&quot;??_-;_-@_-"/>
    <numFmt numFmtId="172" formatCode="_-&quot;$&quot;\ * #,##0_-;\-&quot;$&quot;\ * #,##0_-;_-&quot;$&quot;\ *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
      <b/>
      <sz val="14"/>
      <color indexed="81"/>
      <name val="Tahoma"/>
      <family val="2"/>
    </font>
    <font>
      <sz val="14"/>
      <color indexed="81"/>
      <name val="Tahoma"/>
      <family val="2"/>
    </font>
    <font>
      <b/>
      <sz val="16"/>
      <color indexed="81"/>
      <name val="Tahoma"/>
      <family val="2"/>
    </font>
    <font>
      <sz val="16"/>
      <color indexed="81"/>
      <name val="Tahoma"/>
      <family val="2"/>
    </font>
    <font>
      <sz val="11"/>
      <color theme="1"/>
      <name val="Arial"/>
      <family val="2"/>
    </font>
    <font>
      <sz val="11"/>
      <name val="Arial"/>
      <family val="2"/>
    </font>
    <font>
      <sz val="12"/>
      <color theme="1"/>
      <name val="Arial"/>
    </font>
    <font>
      <b/>
      <sz val="22"/>
      <name val="Arial"/>
      <family val="2"/>
    </font>
    <font>
      <b/>
      <sz val="16"/>
      <color theme="0"/>
      <name val="Arial"/>
      <family val="2"/>
    </font>
    <font>
      <sz val="11"/>
      <color rgb="FF000000"/>
      <name val="Calibri"/>
      <family val="2"/>
    </font>
    <font>
      <sz val="10"/>
      <color rgb="FF000000"/>
      <name val="Arial"/>
      <family val="2"/>
    </font>
    <font>
      <b/>
      <sz val="10"/>
      <color rgb="FF000000"/>
      <name val="Arial"/>
      <family val="2"/>
    </font>
    <font>
      <sz val="12"/>
      <color rgb="FF000000"/>
      <name val="Arial"/>
      <family val="2"/>
    </font>
    <font>
      <sz val="12"/>
      <color rgb="FF222222"/>
      <name val="Arial"/>
      <family val="2"/>
    </font>
    <font>
      <sz val="11"/>
      <color rgb="FFFF0000"/>
      <name val="Arial"/>
      <family val="2"/>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
      <patternFill patternType="solid">
        <fgColor theme="5" tint="0.59999389629810485"/>
        <bgColor indexed="64"/>
      </patternFill>
    </fill>
    <fill>
      <patternFill patternType="solid">
        <fgColor theme="9"/>
        <bgColor indexed="64"/>
      </patternFill>
    </fill>
    <fill>
      <patternFill patternType="solid">
        <fgColor theme="8" tint="0.59999389629810485"/>
        <bgColor indexed="64"/>
      </patternFill>
    </fill>
    <fill>
      <patternFill patternType="solid">
        <fgColor theme="0"/>
        <bgColor theme="0"/>
      </patternFill>
    </fill>
    <fill>
      <patternFill patternType="solid">
        <fgColor theme="7" tint="0.39997558519241921"/>
        <bgColor indexed="64"/>
      </patternFill>
    </fill>
    <fill>
      <patternFill patternType="solid">
        <fgColor rgb="FF00206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9" fillId="15" borderId="27">
      <alignment horizontal="center" vertical="center" wrapText="1"/>
    </xf>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2" fillId="0" borderId="0" applyBorder="0"/>
    <xf numFmtId="43" fontId="1" fillId="0" borderId="0" applyFont="0" applyFill="0" applyBorder="0" applyAlignment="0" applyProtection="0"/>
    <xf numFmtId="43"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cellStyleXfs>
  <cellXfs count="335">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7"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8"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9" fontId="3" fillId="0" borderId="1" xfId="2" applyNumberFormat="1" applyFont="1" applyBorder="1" applyAlignment="1">
      <alignment horizontal="center" vertical="center"/>
    </xf>
    <xf numFmtId="169" fontId="3" fillId="0" borderId="1" xfId="1" applyNumberFormat="1" applyFont="1" applyBorder="1" applyAlignment="1">
      <alignment horizontal="center" vertical="center"/>
    </xf>
    <xf numFmtId="169" fontId="5" fillId="2" borderId="1" xfId="2"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6"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5"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70" fontId="5" fillId="2" borderId="1" xfId="0" applyNumberFormat="1" applyFont="1" applyFill="1" applyBorder="1" applyAlignment="1">
      <alignment horizontal="center" vertical="center" wrapText="1"/>
    </xf>
    <xf numFmtId="170"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8"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5"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170" fontId="5" fillId="0" borderId="1" xfId="0" applyNumberFormat="1" applyFont="1" applyBorder="1" applyAlignment="1">
      <alignment horizontal="center" vertical="center" wrapText="1"/>
    </xf>
    <xf numFmtId="169"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70"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3"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1" fontId="18" fillId="0" borderId="1" xfId="0" applyNumberFormat="1" applyFont="1" applyBorder="1" applyAlignment="1">
      <alignment horizontal="center" vertical="center" wrapText="1"/>
    </xf>
    <xf numFmtId="0" fontId="4" fillId="13"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8" fontId="3" fillId="0" borderId="0" xfId="1" applyNumberFormat="1" applyFont="1"/>
    <xf numFmtId="168"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0" fillId="0" borderId="1" xfId="0" applyBorder="1" applyAlignment="1">
      <alignment vertical="center" wrapText="1"/>
    </xf>
    <xf numFmtId="0" fontId="0" fillId="0" borderId="1" xfId="0" quotePrefix="1" applyBorder="1" applyAlignment="1">
      <alignment horizontal="left" wrapText="1"/>
    </xf>
    <xf numFmtId="0" fontId="0" fillId="0" borderId="1" xfId="0" applyBorder="1" applyAlignment="1">
      <alignment wrapText="1"/>
    </xf>
    <xf numFmtId="171"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1" fontId="0" fillId="0" borderId="1" xfId="2" applyNumberFormat="1" applyFont="1" applyFill="1" applyBorder="1" applyAlignment="1">
      <alignment vertical="center"/>
    </xf>
    <xf numFmtId="171" fontId="20" fillId="0" borderId="1" xfId="0" applyNumberFormat="1" applyFont="1" applyBorder="1" applyAlignment="1">
      <alignment horizontal="center" vertical="center" wrapText="1"/>
    </xf>
    <xf numFmtId="172" fontId="3" fillId="0" borderId="1" xfId="8" applyNumberFormat="1" applyFont="1" applyBorder="1" applyAlignment="1">
      <alignment vertical="center"/>
    </xf>
    <xf numFmtId="172" fontId="3" fillId="0" borderId="5" xfId="8" applyNumberFormat="1" applyFont="1" applyBorder="1" applyAlignment="1">
      <alignment vertical="center"/>
    </xf>
    <xf numFmtId="0" fontId="18" fillId="0" borderId="1" xfId="0" applyFont="1" applyBorder="1" applyAlignment="1">
      <alignment horizontal="justify" vertical="center" wrapText="1"/>
    </xf>
    <xf numFmtId="9" fontId="21" fillId="0" borderId="1" xfId="3" applyFont="1" applyFill="1" applyBorder="1" applyAlignment="1">
      <alignment horizontal="center" vertical="center" wrapText="1"/>
    </xf>
    <xf numFmtId="0" fontId="18" fillId="2" borderId="1" xfId="0" applyFont="1" applyFill="1" applyBorder="1" applyAlignment="1">
      <alignment horizontal="justify" vertical="center" wrapText="1"/>
    </xf>
    <xf numFmtId="9" fontId="18" fillId="2" borderId="10" xfId="3" applyFont="1" applyFill="1" applyBorder="1" applyAlignment="1">
      <alignment horizontal="center" vertical="center" wrapText="1"/>
    </xf>
    <xf numFmtId="0" fontId="20" fillId="2" borderId="10" xfId="0" applyFont="1" applyFill="1" applyBorder="1" applyAlignment="1">
      <alignment horizontal="justify" vertical="center" wrapText="1"/>
    </xf>
    <xf numFmtId="0" fontId="20" fillId="0" borderId="10" xfId="0" applyFont="1" applyBorder="1" applyAlignment="1">
      <alignment horizontal="justify" vertical="center" wrapText="1"/>
    </xf>
    <xf numFmtId="0" fontId="4" fillId="14" borderId="13" xfId="0" applyFont="1" applyFill="1" applyBorder="1" applyAlignment="1">
      <alignment horizontal="center" vertical="center" wrapText="1"/>
    </xf>
    <xf numFmtId="0" fontId="22" fillId="2" borderId="1" xfId="0" applyFont="1" applyFill="1" applyBorder="1" applyAlignment="1">
      <alignment horizontal="justify" vertical="center" wrapText="1"/>
    </xf>
    <xf numFmtId="9" fontId="5" fillId="16" borderId="1" xfId="3" applyFont="1" applyFill="1" applyBorder="1" applyAlignment="1">
      <alignment horizontal="center" vertical="center" wrapText="1"/>
    </xf>
    <xf numFmtId="9" fontId="21" fillId="2" borderId="1" xfId="3" applyFont="1" applyFill="1" applyBorder="1" applyAlignment="1">
      <alignment horizontal="center" vertical="center" wrapText="1"/>
    </xf>
    <xf numFmtId="171"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1" fontId="0" fillId="2" borderId="1" xfId="2" applyNumberFormat="1" applyFont="1" applyFill="1" applyBorder="1" applyAlignment="1">
      <alignment vertical="center"/>
    </xf>
    <xf numFmtId="43" fontId="20" fillId="0" borderId="1" xfId="1" applyFont="1" applyBorder="1" applyAlignment="1">
      <alignment horizontal="center" vertical="center" wrapText="1"/>
    </xf>
    <xf numFmtId="171"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2" fontId="5" fillId="2" borderId="1" xfId="3" quotePrefix="1" applyNumberFormat="1" applyFont="1" applyFill="1" applyBorder="1" applyAlignment="1">
      <alignment horizontal="justify" vertical="center" wrapText="1"/>
    </xf>
    <xf numFmtId="168"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4" fillId="13" borderId="5" xfId="0" applyFont="1" applyFill="1" applyBorder="1" applyAlignment="1">
      <alignment horizontal="justify" vertical="center"/>
    </xf>
    <xf numFmtId="0" fontId="6" fillId="7"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13"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0" fontId="4" fillId="17" borderId="13" xfId="0" applyFont="1" applyFill="1" applyBorder="1" applyAlignment="1">
      <alignment horizontal="center" vertical="center" wrapText="1"/>
    </xf>
    <xf numFmtId="0" fontId="4" fillId="17" borderId="13" xfId="0" applyFont="1" applyFill="1" applyBorder="1" applyAlignment="1">
      <alignment horizontal="justify" vertical="center"/>
    </xf>
    <xf numFmtId="42" fontId="3" fillId="2" borderId="1" xfId="9" applyFont="1" applyFill="1" applyBorder="1"/>
    <xf numFmtId="3" fontId="5"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1" fontId="5" fillId="2" borderId="1" xfId="0" applyNumberFormat="1" applyFont="1" applyFill="1" applyBorder="1" applyAlignment="1">
      <alignment horizontal="left" vertical="center" wrapText="1"/>
    </xf>
    <xf numFmtId="44" fontId="5" fillId="2" borderId="1" xfId="8" applyFont="1" applyFill="1" applyBorder="1" applyAlignment="1">
      <alignment horizontal="center" vertical="center" wrapText="1"/>
    </xf>
    <xf numFmtId="0" fontId="27" fillId="0" borderId="1" xfId="0" applyFont="1" applyBorder="1" applyAlignment="1">
      <alignment horizontal="center" vertical="center" wrapText="1"/>
    </xf>
    <xf numFmtId="42" fontId="0" fillId="0" borderId="1" xfId="0" applyNumberFormat="1" applyBorder="1" applyAlignment="1">
      <alignment vertical="center"/>
    </xf>
    <xf numFmtId="0" fontId="27" fillId="0" borderId="1" xfId="0" applyFont="1" applyBorder="1" applyAlignment="1">
      <alignment horizontal="left" vertical="center" wrapText="1"/>
    </xf>
    <xf numFmtId="0" fontId="20" fillId="0" borderId="1" xfId="0" applyFont="1" applyBorder="1" applyAlignment="1">
      <alignment vertical="center" wrapText="1"/>
    </xf>
    <xf numFmtId="9" fontId="5" fillId="18" borderId="1" xfId="3"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0" xfId="0" applyFont="1" applyAlignment="1">
      <alignment horizontal="center"/>
    </xf>
    <xf numFmtId="0" fontId="4" fillId="19" borderId="13" xfId="0" applyFont="1" applyFill="1" applyBorder="1" applyAlignment="1">
      <alignment horizontal="center" vertical="center" wrapText="1"/>
    </xf>
    <xf numFmtId="0" fontId="4" fillId="19" borderId="13" xfId="0" applyFont="1" applyFill="1" applyBorder="1" applyAlignment="1">
      <alignment horizontal="justify" vertical="center"/>
    </xf>
    <xf numFmtId="0" fontId="3" fillId="2" borderId="1" xfId="0" applyFont="1" applyFill="1" applyBorder="1" applyAlignment="1">
      <alignment horizontal="left" vertical="center" wrapText="1"/>
    </xf>
    <xf numFmtId="9" fontId="5" fillId="16" borderId="1" xfId="3"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5" fillId="2" borderId="1" xfId="1" applyNumberFormat="1"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3" borderId="13" xfId="0" applyFont="1" applyFill="1" applyBorder="1" applyAlignment="1">
      <alignment horizontal="center" vertical="center" wrapText="1"/>
    </xf>
    <xf numFmtId="44" fontId="3" fillId="0" borderId="1" xfId="8" applyFont="1" applyFill="1" applyBorder="1" applyAlignment="1">
      <alignment horizontal="center" vertical="center" wrapText="1"/>
    </xf>
    <xf numFmtId="169" fontId="28" fillId="2" borderId="1" xfId="2" applyNumberFormat="1" applyFont="1" applyFill="1" applyBorder="1" applyAlignment="1">
      <alignment horizontal="center" vertical="center" wrapText="1"/>
    </xf>
    <xf numFmtId="169" fontId="28" fillId="0" borderId="1" xfId="2" applyNumberFormat="1" applyFont="1" applyBorder="1" applyAlignment="1">
      <alignment vertical="center"/>
    </xf>
    <xf numFmtId="164" fontId="3" fillId="2" borderId="1" xfId="0" applyNumberFormat="1" applyFont="1" applyFill="1" applyBorder="1" applyAlignment="1">
      <alignment vertical="center"/>
    </xf>
    <xf numFmtId="0" fontId="29" fillId="20" borderId="28" xfId="0" applyFont="1" applyFill="1" applyBorder="1" applyAlignment="1">
      <alignment horizontal="center" vertical="center" wrapText="1"/>
    </xf>
    <xf numFmtId="6" fontId="5" fillId="2" borderId="1" xfId="1" applyNumberFormat="1" applyFont="1" applyFill="1" applyBorder="1" applyAlignment="1">
      <alignment horizontal="justify" vertical="center" wrapText="1"/>
    </xf>
    <xf numFmtId="6" fontId="5" fillId="2" borderId="1" xfId="1" applyNumberFormat="1" applyFont="1" applyFill="1" applyBorder="1" applyAlignment="1">
      <alignment horizontal="center" vertical="center" wrapText="1"/>
    </xf>
    <xf numFmtId="170" fontId="5" fillId="12" borderId="1" xfId="3" applyNumberFormat="1" applyFont="1" applyFill="1" applyBorder="1" applyAlignment="1">
      <alignment horizontal="center" vertical="center" wrapText="1"/>
    </xf>
    <xf numFmtId="6" fontId="3" fillId="2" borderId="1" xfId="9" applyNumberFormat="1" applyFont="1" applyFill="1" applyBorder="1" applyAlignment="1">
      <alignment horizontal="center" vertical="center"/>
    </xf>
    <xf numFmtId="6" fontId="0" fillId="0" borderId="1" xfId="0" applyNumberFormat="1" applyBorder="1" applyAlignment="1">
      <alignment vertical="center"/>
    </xf>
    <xf numFmtId="42" fontId="0" fillId="0" borderId="6" xfId="0" applyNumberFormat="1" applyBorder="1" applyAlignment="1">
      <alignment vertical="center"/>
    </xf>
    <xf numFmtId="6" fontId="0" fillId="0" borderId="1" xfId="2" applyNumberFormat="1" applyFont="1" applyBorder="1" applyAlignment="1">
      <alignment vertical="center"/>
    </xf>
    <xf numFmtId="0" fontId="2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27" fillId="2" borderId="1" xfId="0" applyFont="1" applyFill="1" applyBorder="1" applyAlignment="1">
      <alignment horizontal="left" vertical="center" wrapText="1"/>
    </xf>
    <xf numFmtId="0" fontId="0" fillId="2" borderId="26" xfId="0" applyFill="1" applyBorder="1" applyAlignment="1">
      <alignment vertical="center" wrapText="1"/>
    </xf>
    <xf numFmtId="0" fontId="31" fillId="22" borderId="1" xfId="0" applyFont="1" applyFill="1" applyBorder="1" applyAlignment="1">
      <alignment horizontal="center" vertical="center" wrapText="1"/>
    </xf>
    <xf numFmtId="0" fontId="33" fillId="2" borderId="1" xfId="10" applyFont="1" applyFill="1" applyBorder="1" applyAlignment="1">
      <alignment horizontal="justify" vertical="center" wrapText="1"/>
    </xf>
    <xf numFmtId="0" fontId="33" fillId="2" borderId="1" xfId="10" applyFont="1" applyFill="1" applyBorder="1" applyAlignment="1">
      <alignment horizontal="center" vertical="center" wrapText="1"/>
    </xf>
    <xf numFmtId="0" fontId="33" fillId="2" borderId="1" xfId="0" applyFont="1" applyFill="1" applyBorder="1" applyAlignment="1">
      <alignment horizontal="justify" vertical="center"/>
    </xf>
    <xf numFmtId="0" fontId="34" fillId="2" borderId="1"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5" fillId="0" borderId="0" xfId="0" applyFont="1"/>
    <xf numFmtId="0" fontId="34" fillId="2" borderId="1" xfId="10" applyFont="1" applyFill="1" applyBorder="1" applyAlignment="1">
      <alignment horizontal="justify"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0" fillId="21" borderId="26" xfId="0" applyFont="1" applyFill="1" applyBorder="1" applyAlignment="1">
      <alignment horizontal="center" vertical="center"/>
    </xf>
    <xf numFmtId="0" fontId="31" fillId="22" borderId="5" xfId="0" applyFont="1" applyFill="1" applyBorder="1" applyAlignment="1">
      <alignment horizontal="center" vertical="center" wrapText="1"/>
    </xf>
    <xf numFmtId="0" fontId="33" fillId="0" borderId="0" xfId="0" applyFont="1"/>
    <xf numFmtId="0" fontId="35" fillId="0" borderId="0" xfId="0" applyFont="1" applyAlignment="1">
      <alignment horizontal="center" wrapText="1"/>
    </xf>
    <xf numFmtId="0" fontId="33" fillId="0" borderId="1" xfId="0" applyFont="1" applyBorder="1"/>
    <xf numFmtId="0" fontId="36" fillId="0" borderId="1" xfId="0" applyFont="1" applyBorder="1"/>
    <xf numFmtId="0" fontId="4" fillId="3" borderId="13" xfId="0" applyFont="1" applyFill="1" applyBorder="1" applyAlignment="1">
      <alignment horizontal="justify" vertical="center"/>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2" borderId="7" xfId="0" applyFont="1" applyFill="1" applyBorder="1" applyAlignment="1">
      <alignment horizontal="left" vertical="center" wrapText="1"/>
    </xf>
    <xf numFmtId="0" fontId="4" fillId="0" borderId="9" xfId="0" applyFont="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justify" vertical="center" wrapText="1"/>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3" fillId="14" borderId="19"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4" fillId="13"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14" borderId="13"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4"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14" borderId="7"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7"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7" fillId="17" borderId="1" xfId="0" applyFont="1" applyFill="1" applyBorder="1" applyAlignment="1">
      <alignment horizontal="center" vertical="center"/>
    </xf>
    <xf numFmtId="0" fontId="7" fillId="19" borderId="1" xfId="0" applyFont="1" applyFill="1" applyBorder="1" applyAlignment="1">
      <alignment horizontal="center" vertical="center"/>
    </xf>
    <xf numFmtId="0" fontId="7" fillId="3" borderId="1" xfId="0" applyFont="1" applyFill="1" applyBorder="1" applyAlignment="1">
      <alignment horizontal="center" vertical="center"/>
    </xf>
    <xf numFmtId="0" fontId="30" fillId="21" borderId="10" xfId="0" applyFont="1" applyFill="1" applyBorder="1" applyAlignment="1">
      <alignment horizontal="center" vertical="center"/>
    </xf>
    <xf numFmtId="0" fontId="30" fillId="21" borderId="29" xfId="0" applyFont="1" applyFill="1" applyBorder="1" applyAlignment="1">
      <alignment horizontal="center" vertical="center"/>
    </xf>
    <xf numFmtId="0" fontId="30" fillId="21" borderId="26" xfId="0" applyFont="1" applyFill="1" applyBorder="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3" fillId="0" borderId="1" xfId="0" applyFont="1" applyBorder="1" applyAlignment="1">
      <alignment horizontal="center"/>
    </xf>
    <xf numFmtId="0" fontId="3" fillId="0" borderId="25" xfId="0" applyFont="1" applyBorder="1" applyAlignment="1">
      <alignment horizontal="center"/>
    </xf>
    <xf numFmtId="0" fontId="8" fillId="2" borderId="1" xfId="0" quotePrefix="1" applyFont="1" applyFill="1" applyBorder="1" applyAlignment="1">
      <alignment horizontal="justify" vertical="center" wrapText="1"/>
    </xf>
    <xf numFmtId="0" fontId="18" fillId="2" borderId="1" xfId="0" applyFont="1" applyFill="1" applyBorder="1" applyAlignment="1">
      <alignment vertical="center" wrapText="1"/>
    </xf>
  </cellXfs>
  <cellStyles count="16">
    <cellStyle name="KPT04_Main" xfId="4" xr:uid="{00000000-0005-0000-0000-000000000000}"/>
    <cellStyle name="Millares" xfId="1" builtinId="3"/>
    <cellStyle name="Millares 2" xfId="6" xr:uid="{00000000-0005-0000-0000-000002000000}"/>
    <cellStyle name="Millares 2 2" xfId="12" xr:uid="{00000000-0005-0000-0000-000003000000}"/>
    <cellStyle name="Millares 3" xfId="7" xr:uid="{00000000-0005-0000-0000-000004000000}"/>
    <cellStyle name="Millares 4" xfId="11" xr:uid="{00000000-0005-0000-0000-000005000000}"/>
    <cellStyle name="Moneda" xfId="2" builtinId="4"/>
    <cellStyle name="Moneda [0]" xfId="9" builtinId="7"/>
    <cellStyle name="Moneda [0] 2" xfId="14" xr:uid="{00000000-0005-0000-0000-000008000000}"/>
    <cellStyle name="Moneda 2" xfId="5" xr:uid="{00000000-0005-0000-0000-000009000000}"/>
    <cellStyle name="Moneda 2 2" xfId="15" xr:uid="{00000000-0005-0000-0000-00000A000000}"/>
    <cellStyle name="Moneda 3" xfId="8" xr:uid="{00000000-0005-0000-0000-00000B000000}"/>
    <cellStyle name="Normal" xfId="0" builtinId="0"/>
    <cellStyle name="Normal 2" xfId="10" xr:uid="{00000000-0005-0000-0000-00000D000000}"/>
    <cellStyle name="Normal 2 2" xfId="13" xr:uid="{00000000-0005-0000-0000-00000E000000}"/>
    <cellStyle name="Porcentaje" xfId="3" builtinId="5"/>
  </cellStyles>
  <dxfs count="120">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P175"/>
  <sheetViews>
    <sheetView tabSelected="1" topLeftCell="D1" zoomScale="21" zoomScaleNormal="21" zoomScaleSheetLayoutView="90" workbookViewId="0">
      <pane xSplit="1950" ySplit="555" topLeftCell="U1" activePane="bottomLeft"/>
      <selection activeCell="D3" sqref="D3"/>
      <selection pane="topRight" activeCell="CB3" sqref="CB3"/>
      <selection pane="bottomLeft" activeCell="E20" sqref="E20"/>
      <selection pane="bottomRight" activeCell="BX20" sqref="BX20"/>
    </sheetView>
  </sheetViews>
  <sheetFormatPr baseColWidth="10" defaultColWidth="11.42578125" defaultRowHeight="15" x14ac:dyDescent="0.2"/>
  <cols>
    <col min="1" max="1" width="7" style="3" hidden="1" customWidth="1"/>
    <col min="2" max="2" width="10.7109375" style="3" hidden="1" customWidth="1"/>
    <col min="3" max="3" width="15.5703125" style="181" hidden="1" customWidth="1"/>
    <col min="4" max="4" width="7.7109375" style="181" customWidth="1"/>
    <col min="5" max="5" width="10.5703125" style="181" customWidth="1"/>
    <col min="6" max="6" width="12.7109375" style="4" customWidth="1"/>
    <col min="7" max="7" width="10.5703125" style="3" customWidth="1"/>
    <col min="8" max="8" width="18.42578125" style="3" customWidth="1"/>
    <col min="9" max="9" width="19.28515625" style="3" customWidth="1"/>
    <col min="10" max="10" width="16.7109375" style="1" customWidth="1"/>
    <col min="11" max="11" width="14.85546875" style="1" customWidth="1"/>
    <col min="12" max="12" width="12.42578125" style="1" customWidth="1"/>
    <col min="13" max="13" width="11.42578125" style="1" customWidth="1"/>
    <col min="14" max="14" width="24.42578125" style="1" customWidth="1"/>
    <col min="15" max="15" width="21.28515625" style="1" customWidth="1"/>
    <col min="16" max="16" width="19.42578125" style="1" customWidth="1"/>
    <col min="17" max="17" width="19" style="1" customWidth="1"/>
    <col min="18" max="18" width="17.7109375" style="1" customWidth="1"/>
    <col min="19" max="19" width="29.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3" style="1" customWidth="1"/>
    <col min="27" max="27" width="20.42578125" style="1" customWidth="1"/>
    <col min="28" max="28" width="12.140625" style="2" customWidth="1"/>
    <col min="29" max="29" width="13.7109375" style="2" customWidth="1"/>
    <col min="30" max="30" width="13.42578125" style="1" customWidth="1"/>
    <col min="31" max="31" width="14" style="1" customWidth="1"/>
    <col min="32" max="32" width="11.5703125" style="1" customWidth="1"/>
    <col min="33" max="33" width="9.85546875" style="1" customWidth="1"/>
    <col min="34" max="34" width="8.85546875" style="1" customWidth="1"/>
    <col min="35" max="35" width="9.85546875" style="1" customWidth="1"/>
    <col min="36" max="36" width="7.140625" style="1" customWidth="1"/>
    <col min="37" max="37" width="13.5703125" style="1" customWidth="1"/>
    <col min="38" max="38" width="19.42578125" style="1" customWidth="1"/>
    <col min="39" max="39" width="27.42578125" style="1" hidden="1" customWidth="1"/>
    <col min="40" max="40" width="62" style="1" hidden="1" customWidth="1"/>
    <col min="41" max="41" width="73.85546875" style="1" hidden="1" customWidth="1"/>
    <col min="42" max="42" width="61.85546875" style="1" hidden="1" customWidth="1"/>
    <col min="43" max="43" width="48.85546875" style="1" hidden="1" customWidth="1"/>
    <col min="44" max="44" width="53.5703125" style="1" hidden="1" customWidth="1"/>
    <col min="45" max="45" width="77.42578125" style="1" hidden="1" customWidth="1"/>
    <col min="46" max="46" width="14.42578125" style="1" hidden="1" customWidth="1"/>
    <col min="47" max="47" width="41.42578125" style="1" hidden="1" customWidth="1"/>
    <col min="48" max="48" width="38.5703125" style="1" hidden="1" customWidth="1"/>
    <col min="49" max="49" width="37.140625" style="1" hidden="1" customWidth="1"/>
    <col min="50" max="50" width="38.5703125" style="1" hidden="1" customWidth="1"/>
    <col min="51" max="51" width="25.7109375" style="1" hidden="1" customWidth="1"/>
    <col min="52" max="52" width="84.28515625" style="1" hidden="1" customWidth="1"/>
    <col min="53" max="53" width="58" style="1" hidden="1" customWidth="1"/>
    <col min="54" max="54" width="45" style="1" hidden="1" customWidth="1"/>
    <col min="55" max="55" width="36.85546875" style="1" hidden="1" customWidth="1"/>
    <col min="56" max="56" width="35" style="1" hidden="1" customWidth="1"/>
    <col min="57" max="57" width="46.140625" style="1" hidden="1" customWidth="1"/>
    <col min="58" max="58" width="52.7109375" style="1" hidden="1" customWidth="1"/>
    <col min="59" max="59" width="32.140625" style="132" hidden="1" customWidth="1"/>
    <col min="60" max="60" width="12" style="1" customWidth="1"/>
    <col min="61" max="61" width="12.28515625" style="1" customWidth="1"/>
    <col min="62" max="62" width="11.85546875" style="1" customWidth="1"/>
    <col min="63" max="63" width="23.7109375" style="1" customWidth="1"/>
    <col min="64" max="64" width="22" style="1" customWidth="1"/>
    <col min="65" max="65" width="12.85546875" style="1" customWidth="1"/>
    <col min="66" max="66" width="69.42578125" style="132" customWidth="1"/>
    <col min="67" max="67" width="11.28515625" style="212" hidden="1" customWidth="1"/>
    <col min="68" max="68" width="9.7109375" style="212" hidden="1" customWidth="1"/>
    <col min="69" max="69" width="12.7109375" style="1" hidden="1" customWidth="1"/>
    <col min="70" max="70" width="22.42578125" style="1" hidden="1" customWidth="1"/>
    <col min="71" max="71" width="25.5703125" style="1" hidden="1" customWidth="1"/>
    <col min="72" max="72" width="12.85546875" style="1" hidden="1" customWidth="1"/>
    <col min="73" max="73" width="37.42578125" style="132" hidden="1" customWidth="1"/>
    <col min="74" max="74" width="11.28515625" style="212" customWidth="1"/>
    <col min="75" max="75" width="9.7109375" style="212" customWidth="1"/>
    <col min="76" max="76" width="11.5703125" style="1" customWidth="1"/>
    <col min="77" max="77" width="24.28515625" style="1" customWidth="1"/>
    <col min="78" max="78" width="20.85546875" style="1" customWidth="1"/>
    <col min="79" max="79" width="12.85546875" style="1" customWidth="1"/>
    <col min="80" max="80" width="47.42578125" style="132" customWidth="1"/>
    <col min="81" max="81" width="26.5703125" style="132" hidden="1" customWidth="1"/>
    <col min="82" max="82" width="45.28515625" style="132" hidden="1" customWidth="1"/>
    <col min="83" max="83" width="29.140625" style="132" hidden="1" customWidth="1"/>
    <col min="84" max="84" width="27.28515625" style="132" hidden="1" customWidth="1"/>
    <col min="85" max="85" width="27.85546875" style="132" hidden="1" customWidth="1"/>
    <col min="86" max="86" width="37.42578125" style="132" hidden="1" customWidth="1"/>
    <col min="87" max="87" width="24.28515625" style="132" hidden="1" customWidth="1"/>
    <col min="88" max="88" width="37.42578125" style="132" hidden="1" customWidth="1"/>
    <col min="89" max="89" width="22.85546875" style="132" hidden="1" customWidth="1"/>
    <col min="90" max="90" width="37.42578125" style="132" hidden="1" customWidth="1"/>
    <col min="91" max="91" width="9.5703125" style="132" hidden="1" customWidth="1"/>
    <col min="92" max="92" width="13.28515625" style="1" customWidth="1"/>
    <col min="93" max="93" width="11.7109375" style="1" customWidth="1"/>
    <col min="94" max="94" width="19.85546875" style="1" customWidth="1"/>
    <col min="95" max="95" width="42.140625" style="133" customWidth="1"/>
    <col min="96" max="96" width="20.42578125" style="1" customWidth="1"/>
    <col min="97" max="126" width="11.42578125" style="1" hidden="1" customWidth="1"/>
    <col min="127" max="16384" width="11.42578125" style="1"/>
  </cols>
  <sheetData>
    <row r="1" spans="1:255" ht="16.5" thickBot="1" x14ac:dyDescent="0.25">
      <c r="A1" s="291" t="s">
        <v>237</v>
      </c>
      <c r="B1" s="291"/>
      <c r="C1" s="291"/>
      <c r="D1" s="291"/>
      <c r="E1" s="291"/>
      <c r="F1" s="291"/>
      <c r="G1" s="291"/>
      <c r="H1" s="291"/>
      <c r="I1" s="291"/>
      <c r="J1" s="287" t="s">
        <v>201</v>
      </c>
      <c r="K1" s="287"/>
      <c r="L1" s="287"/>
      <c r="M1" s="287"/>
      <c r="N1" s="287"/>
      <c r="O1" s="287"/>
      <c r="P1" s="287"/>
      <c r="Q1" s="287"/>
      <c r="R1" s="287"/>
      <c r="S1" s="287"/>
      <c r="T1" s="289" t="s">
        <v>150</v>
      </c>
      <c r="U1" s="289"/>
      <c r="V1" s="289"/>
      <c r="W1" s="289"/>
      <c r="X1" s="289"/>
      <c r="Y1" s="289"/>
      <c r="Z1" s="289"/>
      <c r="AA1" s="266" t="s">
        <v>216</v>
      </c>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c r="CJ1" s="273"/>
      <c r="CK1" s="273"/>
      <c r="CL1" s="273"/>
      <c r="CM1" s="273"/>
      <c r="CN1" s="273"/>
      <c r="CO1" s="273"/>
      <c r="CP1" s="273"/>
      <c r="CQ1" s="131"/>
    </row>
    <row r="2" spans="1:255" ht="24" customHeight="1" thickBot="1" x14ac:dyDescent="0.25">
      <c r="A2" s="292"/>
      <c r="B2" s="292"/>
      <c r="C2" s="292"/>
      <c r="D2" s="292"/>
      <c r="E2" s="292"/>
      <c r="F2" s="292"/>
      <c r="G2" s="292"/>
      <c r="H2" s="292"/>
      <c r="I2" s="292"/>
      <c r="J2" s="288"/>
      <c r="K2" s="288"/>
      <c r="L2" s="288"/>
      <c r="M2" s="288"/>
      <c r="N2" s="288"/>
      <c r="O2" s="288"/>
      <c r="P2" s="288"/>
      <c r="Q2" s="288"/>
      <c r="R2" s="288"/>
      <c r="S2" s="288"/>
      <c r="T2" s="290"/>
      <c r="U2" s="290"/>
      <c r="V2" s="290"/>
      <c r="W2" s="290"/>
      <c r="X2" s="290"/>
      <c r="Y2" s="290"/>
      <c r="Z2" s="290"/>
      <c r="AA2" s="284" t="s">
        <v>151</v>
      </c>
      <c r="AB2" s="285"/>
      <c r="AC2" s="285"/>
      <c r="AD2" s="285"/>
      <c r="AE2" s="286"/>
      <c r="AF2" s="277" t="s">
        <v>257</v>
      </c>
      <c r="AG2" s="278"/>
      <c r="AH2" s="278"/>
      <c r="AI2" s="278"/>
      <c r="AJ2" s="278"/>
      <c r="AK2" s="278"/>
      <c r="AL2" s="279"/>
      <c r="AM2" s="305" t="s">
        <v>258</v>
      </c>
      <c r="AN2" s="306"/>
      <c r="AO2" s="306"/>
      <c r="AP2" s="306"/>
      <c r="AQ2" s="306"/>
      <c r="AR2" s="306"/>
      <c r="AS2" s="306"/>
      <c r="AT2" s="307" t="s">
        <v>299</v>
      </c>
      <c r="AU2" s="307"/>
      <c r="AV2" s="307"/>
      <c r="AW2" s="307"/>
      <c r="AX2" s="307"/>
      <c r="AY2" s="307"/>
      <c r="AZ2" s="307"/>
      <c r="BA2" s="308" t="s">
        <v>342</v>
      </c>
      <c r="BB2" s="308"/>
      <c r="BC2" s="308"/>
      <c r="BD2" s="308"/>
      <c r="BE2" s="308"/>
      <c r="BF2" s="308"/>
      <c r="BG2" s="308"/>
      <c r="BH2" s="309" t="s">
        <v>377</v>
      </c>
      <c r="BI2" s="309"/>
      <c r="BJ2" s="309"/>
      <c r="BK2" s="309"/>
      <c r="BL2" s="309"/>
      <c r="BM2" s="309"/>
      <c r="BN2" s="309"/>
      <c r="BO2" s="310" t="s">
        <v>397</v>
      </c>
      <c r="BP2" s="310"/>
      <c r="BQ2" s="310"/>
      <c r="BR2" s="310"/>
      <c r="BS2" s="310"/>
      <c r="BT2" s="310"/>
      <c r="BU2" s="310"/>
      <c r="BV2" s="311" t="s">
        <v>433</v>
      </c>
      <c r="BW2" s="311"/>
      <c r="BX2" s="311"/>
      <c r="BY2" s="311"/>
      <c r="BZ2" s="311"/>
      <c r="CA2" s="311"/>
      <c r="CB2" s="311"/>
      <c r="CC2" s="312" t="s">
        <v>449</v>
      </c>
      <c r="CD2" s="313"/>
      <c r="CE2" s="313"/>
      <c r="CF2" s="313"/>
      <c r="CG2" s="313"/>
      <c r="CH2" s="313"/>
      <c r="CI2" s="313"/>
      <c r="CJ2" s="313"/>
      <c r="CK2" s="313"/>
      <c r="CL2" s="314"/>
      <c r="CM2" s="254"/>
      <c r="CN2" s="280" t="s">
        <v>259</v>
      </c>
      <c r="CO2" s="280"/>
      <c r="CP2" s="280"/>
      <c r="CQ2" s="280"/>
    </row>
    <row r="3" spans="1:255" ht="65.25" customHeight="1" thickBot="1" x14ac:dyDescent="0.25">
      <c r="A3" s="21" t="s">
        <v>149</v>
      </c>
      <c r="B3" s="20" t="s">
        <v>148</v>
      </c>
      <c r="C3" s="177" t="s">
        <v>147</v>
      </c>
      <c r="D3" s="177" t="s">
        <v>146</v>
      </c>
      <c r="E3" s="177"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88" t="s">
        <v>141</v>
      </c>
      <c r="U3" s="188" t="s">
        <v>140</v>
      </c>
      <c r="V3" s="188" t="s">
        <v>139</v>
      </c>
      <c r="W3" s="188" t="s">
        <v>138</v>
      </c>
      <c r="X3" s="188" t="s">
        <v>137</v>
      </c>
      <c r="Y3" s="188" t="s">
        <v>136</v>
      </c>
      <c r="Z3" s="188" t="s">
        <v>135</v>
      </c>
      <c r="AA3" s="189" t="s">
        <v>152</v>
      </c>
      <c r="AB3" s="189" t="s">
        <v>153</v>
      </c>
      <c r="AC3" s="189" t="s">
        <v>134</v>
      </c>
      <c r="AD3" s="176" t="s">
        <v>156</v>
      </c>
      <c r="AE3" s="176" t="s">
        <v>155</v>
      </c>
      <c r="AF3" s="176" t="s">
        <v>218</v>
      </c>
      <c r="AG3" s="176" t="s">
        <v>219</v>
      </c>
      <c r="AH3" s="176" t="s">
        <v>220</v>
      </c>
      <c r="AI3" s="189" t="s">
        <v>153</v>
      </c>
      <c r="AJ3" s="189" t="s">
        <v>134</v>
      </c>
      <c r="AK3" s="176" t="s">
        <v>154</v>
      </c>
      <c r="AL3" s="190" t="s">
        <v>155</v>
      </c>
      <c r="AM3" s="20" t="s">
        <v>218</v>
      </c>
      <c r="AN3" s="20" t="s">
        <v>219</v>
      </c>
      <c r="AO3" s="20" t="s">
        <v>311</v>
      </c>
      <c r="AP3" s="100" t="s">
        <v>153</v>
      </c>
      <c r="AQ3" s="100" t="s">
        <v>134</v>
      </c>
      <c r="AR3" s="20" t="s">
        <v>154</v>
      </c>
      <c r="AS3" s="101" t="s">
        <v>155</v>
      </c>
      <c r="AT3" s="143" t="s">
        <v>301</v>
      </c>
      <c r="AU3" s="143" t="s">
        <v>302</v>
      </c>
      <c r="AV3" s="143" t="s">
        <v>311</v>
      </c>
      <c r="AW3" s="143" t="s">
        <v>300</v>
      </c>
      <c r="AX3" s="143" t="s">
        <v>134</v>
      </c>
      <c r="AY3" s="143" t="s">
        <v>154</v>
      </c>
      <c r="AZ3" s="143" t="s">
        <v>155</v>
      </c>
      <c r="BA3" s="164" t="s">
        <v>301</v>
      </c>
      <c r="BB3" s="164" t="s">
        <v>302</v>
      </c>
      <c r="BC3" s="164" t="s">
        <v>311</v>
      </c>
      <c r="BD3" s="164" t="s">
        <v>300</v>
      </c>
      <c r="BE3" s="164" t="s">
        <v>134</v>
      </c>
      <c r="BF3" s="164" t="s">
        <v>154</v>
      </c>
      <c r="BG3" s="191" t="s">
        <v>155</v>
      </c>
      <c r="BH3" s="199" t="s">
        <v>301</v>
      </c>
      <c r="BI3" s="199" t="s">
        <v>302</v>
      </c>
      <c r="BJ3" s="199" t="s">
        <v>311</v>
      </c>
      <c r="BK3" s="199" t="s">
        <v>300</v>
      </c>
      <c r="BL3" s="199" t="s">
        <v>134</v>
      </c>
      <c r="BM3" s="199" t="s">
        <v>154</v>
      </c>
      <c r="BN3" s="200" t="s">
        <v>155</v>
      </c>
      <c r="BO3" s="213" t="s">
        <v>301</v>
      </c>
      <c r="BP3" s="213" t="s">
        <v>302</v>
      </c>
      <c r="BQ3" s="213" t="s">
        <v>311</v>
      </c>
      <c r="BR3" s="213" t="s">
        <v>300</v>
      </c>
      <c r="BS3" s="213" t="s">
        <v>134</v>
      </c>
      <c r="BT3" s="213" t="s">
        <v>154</v>
      </c>
      <c r="BU3" s="214" t="s">
        <v>155</v>
      </c>
      <c r="BV3" s="222" t="s">
        <v>301</v>
      </c>
      <c r="BW3" s="222" t="s">
        <v>302</v>
      </c>
      <c r="BX3" s="222" t="s">
        <v>311</v>
      </c>
      <c r="BY3" s="222" t="s">
        <v>300</v>
      </c>
      <c r="BZ3" s="222" t="s">
        <v>134</v>
      </c>
      <c r="CA3" s="222" t="s">
        <v>154</v>
      </c>
      <c r="CB3" s="260" t="s">
        <v>155</v>
      </c>
      <c r="CC3" s="240" t="s">
        <v>450</v>
      </c>
      <c r="CD3" s="240" t="s">
        <v>451</v>
      </c>
      <c r="CE3" s="240" t="s">
        <v>452</v>
      </c>
      <c r="CF3" s="240" t="s">
        <v>453</v>
      </c>
      <c r="CG3" s="240" t="s">
        <v>454</v>
      </c>
      <c r="CH3" s="240" t="s">
        <v>455</v>
      </c>
      <c r="CI3" s="240" t="s">
        <v>456</v>
      </c>
      <c r="CJ3" s="240" t="s">
        <v>457</v>
      </c>
      <c r="CK3" s="240" t="s">
        <v>458</v>
      </c>
      <c r="CL3" s="240" t="s">
        <v>459</v>
      </c>
      <c r="CM3" s="255" t="s">
        <v>503</v>
      </c>
      <c r="CN3" s="119" t="s">
        <v>260</v>
      </c>
      <c r="CO3" s="119" t="s">
        <v>261</v>
      </c>
      <c r="CP3" s="127" t="s">
        <v>262</v>
      </c>
      <c r="CQ3" s="187" t="s">
        <v>269</v>
      </c>
    </row>
    <row r="4" spans="1:255" s="12" customFormat="1" ht="201" customHeight="1" x14ac:dyDescent="0.2">
      <c r="A4" s="281" t="s">
        <v>133</v>
      </c>
      <c r="B4" s="261" t="s">
        <v>132</v>
      </c>
      <c r="C4" s="263" t="s">
        <v>131</v>
      </c>
      <c r="D4" s="55" t="s">
        <v>130</v>
      </c>
      <c r="E4" s="55" t="s">
        <v>129</v>
      </c>
      <c r="F4" s="14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250</v>
      </c>
      <c r="AM4" s="87">
        <v>1</v>
      </c>
      <c r="AN4" s="87" t="s">
        <v>270</v>
      </c>
      <c r="AO4" s="92">
        <v>0.1</v>
      </c>
      <c r="AP4" s="128">
        <v>0</v>
      </c>
      <c r="AQ4" s="128">
        <v>0</v>
      </c>
      <c r="AR4" s="37">
        <v>0</v>
      </c>
      <c r="AS4" s="55" t="s">
        <v>271</v>
      </c>
      <c r="AT4" s="55">
        <v>1</v>
      </c>
      <c r="AU4" s="55">
        <v>0.1</v>
      </c>
      <c r="AV4" s="92">
        <f>+AU4/AT4</f>
        <v>0.1</v>
      </c>
      <c r="AW4" s="55">
        <v>0</v>
      </c>
      <c r="AX4" s="55">
        <v>0</v>
      </c>
      <c r="AY4" s="92">
        <v>0</v>
      </c>
      <c r="AZ4" s="55" t="s">
        <v>308</v>
      </c>
      <c r="BA4" s="55">
        <v>1</v>
      </c>
      <c r="BB4" s="55">
        <v>0.1</v>
      </c>
      <c r="BC4" s="92">
        <f>+BB4/BA4</f>
        <v>0.1</v>
      </c>
      <c r="BD4" s="31">
        <v>4000000</v>
      </c>
      <c r="BE4" s="31">
        <v>4000000</v>
      </c>
      <c r="BF4" s="92">
        <v>1</v>
      </c>
      <c r="BG4" s="152" t="s">
        <v>355</v>
      </c>
      <c r="BH4" s="55">
        <v>1</v>
      </c>
      <c r="BI4" s="55">
        <v>0.1</v>
      </c>
      <c r="BJ4" s="92">
        <f>+BI4/BH4</f>
        <v>0.1</v>
      </c>
      <c r="BK4" s="31">
        <v>4000000</v>
      </c>
      <c r="BL4" s="31">
        <v>4000000</v>
      </c>
      <c r="BM4" s="92">
        <v>1</v>
      </c>
      <c r="BN4" s="55" t="s">
        <v>378</v>
      </c>
      <c r="BO4" s="30">
        <v>1</v>
      </c>
      <c r="BP4" s="30">
        <v>0</v>
      </c>
      <c r="BQ4" s="92">
        <f>+BP4/BO4</f>
        <v>0</v>
      </c>
      <c r="BR4" s="31">
        <v>0</v>
      </c>
      <c r="BS4" s="31">
        <v>0</v>
      </c>
      <c r="BT4" s="91">
        <v>0</v>
      </c>
      <c r="BU4" s="204" t="s">
        <v>427</v>
      </c>
      <c r="BV4" s="30">
        <v>1</v>
      </c>
      <c r="BW4" s="30">
        <v>0</v>
      </c>
      <c r="BX4" s="92">
        <f>+BW4/BV4</f>
        <v>0</v>
      </c>
      <c r="BY4" s="31">
        <v>0</v>
      </c>
      <c r="BZ4" s="31">
        <v>0</v>
      </c>
      <c r="CA4" s="92">
        <v>0</v>
      </c>
      <c r="CB4" s="204" t="s">
        <v>528</v>
      </c>
      <c r="CC4" s="204">
        <v>1</v>
      </c>
      <c r="CD4" s="58" t="s">
        <v>502</v>
      </c>
      <c r="CE4" s="204">
        <v>33</v>
      </c>
      <c r="CF4" s="204" t="s">
        <v>486</v>
      </c>
      <c r="CG4" s="204">
        <v>3301</v>
      </c>
      <c r="CH4" s="204" t="s">
        <v>487</v>
      </c>
      <c r="CI4" s="204">
        <v>3301070</v>
      </c>
      <c r="CJ4" s="204" t="s">
        <v>488</v>
      </c>
      <c r="CK4" s="204">
        <v>330107000</v>
      </c>
      <c r="CL4" s="204" t="s">
        <v>489</v>
      </c>
      <c r="CM4" s="204"/>
      <c r="CN4" s="87">
        <v>1</v>
      </c>
      <c r="CO4" s="219">
        <v>0.1</v>
      </c>
      <c r="CP4" s="104">
        <f>+CO4/CN4</f>
        <v>0.1</v>
      </c>
      <c r="CQ4" s="169" t="s">
        <v>395</v>
      </c>
      <c r="CR4" s="293" t="s">
        <v>133</v>
      </c>
    </row>
    <row r="5" spans="1:255" s="12" customFormat="1" ht="409.5" x14ac:dyDescent="0.2">
      <c r="A5" s="282"/>
      <c r="B5" s="261"/>
      <c r="C5" s="263"/>
      <c r="D5" s="55" t="s">
        <v>126</v>
      </c>
      <c r="E5" s="251"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252</v>
      </c>
      <c r="AM5" s="87">
        <v>1</v>
      </c>
      <c r="AN5" s="87">
        <v>0.1</v>
      </c>
      <c r="AO5" s="37">
        <f>+AN5/AM5</f>
        <v>0.1</v>
      </c>
      <c r="AP5" s="107">
        <v>0</v>
      </c>
      <c r="AQ5" s="107">
        <v>0</v>
      </c>
      <c r="AR5" s="37">
        <v>0</v>
      </c>
      <c r="AS5" s="55" t="s">
        <v>313</v>
      </c>
      <c r="AT5" s="55">
        <v>1</v>
      </c>
      <c r="AU5" s="55">
        <v>0.1</v>
      </c>
      <c r="AV5" s="92">
        <f t="shared" ref="AV5:AV34" si="0">+AU5/AT5</f>
        <v>0.1</v>
      </c>
      <c r="AW5" s="55">
        <v>0</v>
      </c>
      <c r="AX5" s="55">
        <v>0</v>
      </c>
      <c r="AY5" s="92">
        <v>0</v>
      </c>
      <c r="AZ5" s="55" t="s">
        <v>312</v>
      </c>
      <c r="BA5" s="55">
        <v>1</v>
      </c>
      <c r="BB5" s="55" t="s">
        <v>270</v>
      </c>
      <c r="BC5" s="92">
        <v>0.1</v>
      </c>
      <c r="BD5" s="73">
        <v>1516035846</v>
      </c>
      <c r="BE5" s="168">
        <v>47229551</v>
      </c>
      <c r="BF5" s="92">
        <f>BE5/BD5</f>
        <v>3.115332076389439E-2</v>
      </c>
      <c r="BG5" s="55" t="s">
        <v>356</v>
      </c>
      <c r="BH5" s="55">
        <v>1</v>
      </c>
      <c r="BI5" s="55" t="s">
        <v>270</v>
      </c>
      <c r="BJ5" s="92">
        <v>0.1</v>
      </c>
      <c r="BK5" s="73">
        <v>1516035846</v>
      </c>
      <c r="BL5" s="168">
        <v>47229551</v>
      </c>
      <c r="BM5" s="92">
        <f>BL5/BK5</f>
        <v>3.115332076389439E-2</v>
      </c>
      <c r="BN5" s="55" t="s">
        <v>383</v>
      </c>
      <c r="BO5" s="30">
        <v>1</v>
      </c>
      <c r="BP5" s="30" t="s">
        <v>270</v>
      </c>
      <c r="BQ5" s="92">
        <v>0.1</v>
      </c>
      <c r="BR5" s="31">
        <v>0</v>
      </c>
      <c r="BS5" s="31">
        <v>0</v>
      </c>
      <c r="BT5" s="91" t="e">
        <f>BS5/BR5</f>
        <v>#DIV/0!</v>
      </c>
      <c r="BU5" s="204" t="s">
        <v>398</v>
      </c>
      <c r="BV5" s="30">
        <v>1</v>
      </c>
      <c r="BW5" s="30" t="s">
        <v>270</v>
      </c>
      <c r="BX5" s="92">
        <v>0.1</v>
      </c>
      <c r="BY5" s="31">
        <v>0</v>
      </c>
      <c r="BZ5" s="31">
        <v>0</v>
      </c>
      <c r="CA5" s="91">
        <v>0</v>
      </c>
      <c r="CB5" s="204" t="s">
        <v>529</v>
      </c>
      <c r="CC5" s="204">
        <v>1</v>
      </c>
      <c r="CD5" s="58" t="s">
        <v>477</v>
      </c>
      <c r="CE5" s="204">
        <v>33</v>
      </c>
      <c r="CF5" s="204" t="s">
        <v>486</v>
      </c>
      <c r="CG5" s="204">
        <v>3301</v>
      </c>
      <c r="CH5" s="204" t="s">
        <v>487</v>
      </c>
      <c r="CI5" s="204">
        <v>3301070</v>
      </c>
      <c r="CJ5" s="204" t="s">
        <v>488</v>
      </c>
      <c r="CK5" s="204">
        <v>330107000</v>
      </c>
      <c r="CL5" s="204" t="s">
        <v>489</v>
      </c>
      <c r="CM5" s="204"/>
      <c r="CN5" s="87">
        <v>1</v>
      </c>
      <c r="CO5" s="121" t="s">
        <v>270</v>
      </c>
      <c r="CP5" s="102">
        <v>0.1</v>
      </c>
      <c r="CQ5" s="134" t="s">
        <v>530</v>
      </c>
      <c r="CR5" s="294"/>
    </row>
    <row r="6" spans="1:255" s="27" customFormat="1" ht="409.5" x14ac:dyDescent="0.25">
      <c r="A6" s="282"/>
      <c r="B6" s="261"/>
      <c r="C6" s="263"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1">+AG6/AF6</f>
        <v>0</v>
      </c>
      <c r="AI6" s="31">
        <v>0</v>
      </c>
      <c r="AJ6" s="31">
        <v>0</v>
      </c>
      <c r="AK6" s="37">
        <v>0</v>
      </c>
      <c r="AL6" s="87" t="s">
        <v>250</v>
      </c>
      <c r="AM6" s="87">
        <v>1</v>
      </c>
      <c r="AN6" s="87">
        <v>0</v>
      </c>
      <c r="AO6" s="37">
        <f>+AN6/AM6</f>
        <v>0</v>
      </c>
      <c r="AP6" s="117">
        <v>3800000</v>
      </c>
      <c r="AQ6" s="117">
        <v>3800000</v>
      </c>
      <c r="AR6" s="37">
        <f>+AQ6/AP6</f>
        <v>1</v>
      </c>
      <c r="AS6" s="55" t="s">
        <v>335</v>
      </c>
      <c r="AT6" s="55">
        <v>1</v>
      </c>
      <c r="AU6" s="55">
        <v>0</v>
      </c>
      <c r="AV6" s="92">
        <f t="shared" si="0"/>
        <v>0</v>
      </c>
      <c r="AW6" s="55">
        <v>0</v>
      </c>
      <c r="AX6" s="55">
        <v>0</v>
      </c>
      <c r="AY6" s="37">
        <v>0</v>
      </c>
      <c r="AZ6" s="55" t="s">
        <v>334</v>
      </c>
      <c r="BA6" s="55">
        <v>1</v>
      </c>
      <c r="BB6" s="55">
        <v>0</v>
      </c>
      <c r="BC6" s="92">
        <f t="shared" ref="BC6:BC34" si="2">+BB6/BA6</f>
        <v>0</v>
      </c>
      <c r="BD6" s="172">
        <v>4400000</v>
      </c>
      <c r="BE6" s="175">
        <v>4400000</v>
      </c>
      <c r="BF6" s="44">
        <v>1</v>
      </c>
      <c r="BG6" s="152" t="s">
        <v>357</v>
      </c>
      <c r="BH6" s="55">
        <v>1</v>
      </c>
      <c r="BI6" s="55">
        <v>0</v>
      </c>
      <c r="BJ6" s="92">
        <f t="shared" ref="BJ6:BJ14" si="3">+BI6/BH6</f>
        <v>0</v>
      </c>
      <c r="BK6" s="172">
        <v>4400000</v>
      </c>
      <c r="BL6" s="175">
        <v>4400000</v>
      </c>
      <c r="BM6" s="44">
        <v>1</v>
      </c>
      <c r="BN6" s="55" t="s">
        <v>385</v>
      </c>
      <c r="BO6" s="30">
        <v>1</v>
      </c>
      <c r="BP6" s="30">
        <v>0</v>
      </c>
      <c r="BQ6" s="216">
        <v>0</v>
      </c>
      <c r="BR6" s="202" t="s">
        <v>424</v>
      </c>
      <c r="BS6" s="202" t="s">
        <v>424</v>
      </c>
      <c r="BT6" s="44">
        <v>1</v>
      </c>
      <c r="BU6" s="9" t="s">
        <v>425</v>
      </c>
      <c r="BV6" s="30">
        <v>1</v>
      </c>
      <c r="BW6" s="30">
        <v>0</v>
      </c>
      <c r="BX6" s="216">
        <v>0</v>
      </c>
      <c r="BY6" s="202" t="s">
        <v>424</v>
      </c>
      <c r="BZ6" s="202" t="s">
        <v>424</v>
      </c>
      <c r="CA6" s="44">
        <v>1</v>
      </c>
      <c r="CB6" s="252" t="s">
        <v>532</v>
      </c>
      <c r="CC6" s="9">
        <v>1</v>
      </c>
      <c r="CD6" s="58" t="s">
        <v>477</v>
      </c>
      <c r="CE6" s="9">
        <v>33</v>
      </c>
      <c r="CF6" s="9" t="s">
        <v>486</v>
      </c>
      <c r="CG6" s="204">
        <v>3301</v>
      </c>
      <c r="CH6" s="204" t="s">
        <v>487</v>
      </c>
      <c r="CI6" s="204">
        <v>3301087</v>
      </c>
      <c r="CJ6" s="204" t="s">
        <v>492</v>
      </c>
      <c r="CK6" s="204">
        <v>330108701</v>
      </c>
      <c r="CL6" s="204" t="s">
        <v>493</v>
      </c>
      <c r="CM6" s="204"/>
      <c r="CN6" s="87">
        <v>1</v>
      </c>
      <c r="CO6" s="141">
        <v>0</v>
      </c>
      <c r="CP6" s="102">
        <f>+CO6/CN6</f>
        <v>0</v>
      </c>
      <c r="CQ6" s="135" t="s">
        <v>531</v>
      </c>
      <c r="CR6" s="294"/>
    </row>
    <row r="7" spans="1:255" s="12" customFormat="1" ht="252.75" customHeight="1" x14ac:dyDescent="0.2">
      <c r="A7" s="282"/>
      <c r="B7" s="261"/>
      <c r="C7" s="263"/>
      <c r="D7" s="55" t="s">
        <v>120</v>
      </c>
      <c r="E7" s="55"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252</v>
      </c>
      <c r="AM7" s="55">
        <v>1</v>
      </c>
      <c r="AN7" s="55">
        <v>0</v>
      </c>
      <c r="AO7" s="44">
        <f>+AN7/AM7</f>
        <v>0</v>
      </c>
      <c r="AP7" s="140">
        <v>0</v>
      </c>
      <c r="AQ7" s="30">
        <v>0</v>
      </c>
      <c r="AR7" s="44">
        <v>0</v>
      </c>
      <c r="AS7" s="55" t="s">
        <v>336</v>
      </c>
      <c r="AT7" s="55">
        <v>1</v>
      </c>
      <c r="AU7" s="55">
        <v>0</v>
      </c>
      <c r="AV7" s="92">
        <f t="shared" si="0"/>
        <v>0</v>
      </c>
      <c r="AW7" s="55">
        <v>0</v>
      </c>
      <c r="AX7" s="55">
        <v>0</v>
      </c>
      <c r="AY7" s="44">
        <v>0</v>
      </c>
      <c r="AZ7" s="55" t="s">
        <v>314</v>
      </c>
      <c r="BA7" s="55">
        <v>1</v>
      </c>
      <c r="BB7" s="55">
        <v>0</v>
      </c>
      <c r="BC7" s="92">
        <f t="shared" si="2"/>
        <v>0</v>
      </c>
      <c r="BD7" s="182">
        <v>261643826</v>
      </c>
      <c r="BE7" s="55">
        <v>0</v>
      </c>
      <c r="BF7" s="44">
        <v>0</v>
      </c>
      <c r="BG7" s="55" t="s">
        <v>375</v>
      </c>
      <c r="BH7" s="55">
        <v>1</v>
      </c>
      <c r="BI7" s="55">
        <v>0</v>
      </c>
      <c r="BJ7" s="92">
        <f t="shared" si="3"/>
        <v>0</v>
      </c>
      <c r="BK7" s="182">
        <v>261643826</v>
      </c>
      <c r="BL7" s="55">
        <v>0</v>
      </c>
      <c r="BM7" s="44">
        <v>0</v>
      </c>
      <c r="BN7" s="55" t="s">
        <v>384</v>
      </c>
      <c r="BO7" s="30">
        <v>1</v>
      </c>
      <c r="BP7" s="30">
        <v>0</v>
      </c>
      <c r="BQ7" s="92">
        <f t="shared" ref="BQ7:BQ14" si="4">+BP7/BO7</f>
        <v>0</v>
      </c>
      <c r="BR7" s="182">
        <v>261643826</v>
      </c>
      <c r="BS7" s="55">
        <v>0</v>
      </c>
      <c r="BT7" s="44">
        <v>0</v>
      </c>
      <c r="BU7" s="9" t="s">
        <v>432</v>
      </c>
      <c r="BV7" s="30">
        <v>1</v>
      </c>
      <c r="BW7" s="30">
        <v>0</v>
      </c>
      <c r="BX7" s="92">
        <f t="shared" ref="BX7:BX14" si="5">+BW7/BV7</f>
        <v>0</v>
      </c>
      <c r="BY7" s="182">
        <v>2344700000</v>
      </c>
      <c r="BZ7" s="55">
        <v>0</v>
      </c>
      <c r="CA7" s="44">
        <v>0</v>
      </c>
      <c r="CB7" s="9" t="s">
        <v>440</v>
      </c>
      <c r="CC7" s="9">
        <v>1</v>
      </c>
      <c r="CD7" s="58" t="s">
        <v>477</v>
      </c>
      <c r="CE7" s="9">
        <v>33</v>
      </c>
      <c r="CF7" s="252" t="s">
        <v>486</v>
      </c>
      <c r="CG7" s="204">
        <v>3301</v>
      </c>
      <c r="CH7" s="204" t="s">
        <v>487</v>
      </c>
      <c r="CI7" s="9">
        <v>3301054</v>
      </c>
      <c r="CJ7" s="9" t="s">
        <v>490</v>
      </c>
      <c r="CK7" s="9">
        <v>330105400</v>
      </c>
      <c r="CL7" s="9" t="s">
        <v>491</v>
      </c>
      <c r="CM7" s="252"/>
      <c r="CN7" s="55">
        <v>1</v>
      </c>
      <c r="CO7" s="141">
        <v>0</v>
      </c>
      <c r="CP7" s="124">
        <v>0</v>
      </c>
      <c r="CQ7" s="217" t="s">
        <v>428</v>
      </c>
      <c r="CR7" s="294"/>
    </row>
    <row r="8" spans="1:255" s="12" customFormat="1" ht="293.25" customHeight="1" x14ac:dyDescent="0.2">
      <c r="A8" s="282"/>
      <c r="B8" s="261" t="s">
        <v>114</v>
      </c>
      <c r="C8" s="263"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273</v>
      </c>
      <c r="AM8" s="87">
        <v>11</v>
      </c>
      <c r="AN8" s="87">
        <v>11</v>
      </c>
      <c r="AO8" s="81">
        <v>1</v>
      </c>
      <c r="AP8" s="107">
        <v>0</v>
      </c>
      <c r="AQ8" s="107">
        <v>0</v>
      </c>
      <c r="AR8" s="81">
        <v>0</v>
      </c>
      <c r="AS8" s="55" t="s">
        <v>287</v>
      </c>
      <c r="AT8" s="55">
        <v>11</v>
      </c>
      <c r="AU8" s="55">
        <v>11</v>
      </c>
      <c r="AV8" s="92">
        <f t="shared" si="0"/>
        <v>1</v>
      </c>
      <c r="AW8" s="151">
        <f>421023.34*139</f>
        <v>58522244.260000005</v>
      </c>
      <c r="AX8" s="151">
        <f>AW8/88*61</f>
        <v>40566555.68022728</v>
      </c>
      <c r="AY8" s="81">
        <v>1</v>
      </c>
      <c r="AZ8" s="9" t="s">
        <v>339</v>
      </c>
      <c r="BA8" s="55">
        <v>11</v>
      </c>
      <c r="BB8" s="55">
        <v>11</v>
      </c>
      <c r="BC8" s="92">
        <f t="shared" si="2"/>
        <v>1</v>
      </c>
      <c r="BD8" s="151">
        <v>153091706</v>
      </c>
      <c r="BE8" s="151">
        <f>BD8/159*121</f>
        <v>116503751.10691825</v>
      </c>
      <c r="BF8" s="159">
        <f>+BE8/BD8</f>
        <v>0.76100628930817615</v>
      </c>
      <c r="BG8" s="55" t="s">
        <v>358</v>
      </c>
      <c r="BH8" s="55">
        <v>11</v>
      </c>
      <c r="BI8" s="55">
        <v>11</v>
      </c>
      <c r="BJ8" s="92">
        <f t="shared" si="3"/>
        <v>1</v>
      </c>
      <c r="BK8" s="151">
        <v>153091706</v>
      </c>
      <c r="BL8" s="151">
        <f>BK8/159*121</f>
        <v>116503751.10691825</v>
      </c>
      <c r="BM8" s="159">
        <f>+BL8/BK8</f>
        <v>0.76100628930817615</v>
      </c>
      <c r="BN8" s="55" t="s">
        <v>386</v>
      </c>
      <c r="BO8" s="30">
        <v>11</v>
      </c>
      <c r="BP8" s="30">
        <v>11</v>
      </c>
      <c r="BQ8" s="92">
        <f t="shared" si="4"/>
        <v>1</v>
      </c>
      <c r="BR8" s="205">
        <v>16412493216.040001</v>
      </c>
      <c r="BS8" s="205">
        <v>1808448723</v>
      </c>
      <c r="BT8" s="159">
        <v>1</v>
      </c>
      <c r="BU8" s="58" t="s">
        <v>411</v>
      </c>
      <c r="BV8" s="30">
        <v>11</v>
      </c>
      <c r="BW8" s="30">
        <v>11</v>
      </c>
      <c r="BX8" s="92">
        <f t="shared" si="5"/>
        <v>1</v>
      </c>
      <c r="BY8" s="223">
        <v>19046591932.959999</v>
      </c>
      <c r="BZ8" s="223">
        <v>8209117711.3400002</v>
      </c>
      <c r="CA8" s="92">
        <f t="shared" ref="CA8" si="6">+BZ8/BY8</f>
        <v>0.43100192098588397</v>
      </c>
      <c r="CB8" s="58" t="s">
        <v>434</v>
      </c>
      <c r="CC8" s="58">
        <v>1</v>
      </c>
      <c r="CD8" s="58" t="s">
        <v>477</v>
      </c>
      <c r="CE8" s="58">
        <v>22</v>
      </c>
      <c r="CF8" s="58" t="s">
        <v>478</v>
      </c>
      <c r="CG8" s="58">
        <v>2201</v>
      </c>
      <c r="CH8" s="58" t="s">
        <v>479</v>
      </c>
      <c r="CI8" s="58" t="s">
        <v>480</v>
      </c>
      <c r="CJ8" s="58" t="s">
        <v>481</v>
      </c>
      <c r="CK8" s="58" t="s">
        <v>482</v>
      </c>
      <c r="CL8" s="58" t="s">
        <v>483</v>
      </c>
      <c r="CM8" s="253"/>
      <c r="CN8" s="87">
        <v>11</v>
      </c>
      <c r="CO8" s="87">
        <v>11</v>
      </c>
      <c r="CP8" s="102">
        <v>1</v>
      </c>
      <c r="CQ8" s="135" t="s">
        <v>422</v>
      </c>
      <c r="CR8" s="294"/>
    </row>
    <row r="9" spans="1:255" s="12" customFormat="1" ht="409.5" x14ac:dyDescent="0.2">
      <c r="A9" s="282"/>
      <c r="B9" s="261"/>
      <c r="C9" s="263"/>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38">
        <v>0</v>
      </c>
      <c r="AL9" s="55" t="s">
        <v>253</v>
      </c>
      <c r="AM9" s="55">
        <v>1</v>
      </c>
      <c r="AN9" s="55">
        <v>0</v>
      </c>
      <c r="AO9" s="138">
        <v>0</v>
      </c>
      <c r="AP9" s="55">
        <v>0</v>
      </c>
      <c r="AQ9" s="55">
        <v>0</v>
      </c>
      <c r="AR9" s="138">
        <v>0</v>
      </c>
      <c r="AS9" s="55" t="s">
        <v>324</v>
      </c>
      <c r="AT9" s="55">
        <v>1</v>
      </c>
      <c r="AU9" s="55">
        <v>0</v>
      </c>
      <c r="AV9" s="92">
        <f t="shared" si="0"/>
        <v>0</v>
      </c>
      <c r="AW9" s="55">
        <v>0</v>
      </c>
      <c r="AX9" s="55">
        <v>0</v>
      </c>
      <c r="AY9" s="138">
        <v>0</v>
      </c>
      <c r="AZ9" s="9" t="s">
        <v>341</v>
      </c>
      <c r="BA9" s="55">
        <v>1</v>
      </c>
      <c r="BB9" s="55">
        <v>0</v>
      </c>
      <c r="BC9" s="92">
        <f t="shared" si="2"/>
        <v>0</v>
      </c>
      <c r="BD9" s="55">
        <v>0</v>
      </c>
      <c r="BE9" s="55">
        <v>0</v>
      </c>
      <c r="BF9" s="138">
        <v>0</v>
      </c>
      <c r="BG9" s="152" t="s">
        <v>343</v>
      </c>
      <c r="BH9" s="55">
        <v>1</v>
      </c>
      <c r="BI9" s="55">
        <v>0</v>
      </c>
      <c r="BJ9" s="92">
        <f t="shared" si="3"/>
        <v>0</v>
      </c>
      <c r="BK9" s="55">
        <v>0</v>
      </c>
      <c r="BL9" s="55">
        <v>0</v>
      </c>
      <c r="BM9" s="138">
        <v>0</v>
      </c>
      <c r="BN9" s="55" t="s">
        <v>387</v>
      </c>
      <c r="BO9" s="30">
        <v>1</v>
      </c>
      <c r="BP9" s="30">
        <v>0</v>
      </c>
      <c r="BQ9" s="92">
        <f t="shared" si="4"/>
        <v>0</v>
      </c>
      <c r="BR9" s="55">
        <v>0</v>
      </c>
      <c r="BS9" s="55">
        <v>0</v>
      </c>
      <c r="BT9" s="138">
        <v>0</v>
      </c>
      <c r="BU9" s="58" t="s">
        <v>399</v>
      </c>
      <c r="BV9" s="30">
        <v>1</v>
      </c>
      <c r="BW9" s="30">
        <v>0</v>
      </c>
      <c r="BX9" s="92">
        <f t="shared" si="5"/>
        <v>0</v>
      </c>
      <c r="BY9" s="55">
        <v>0</v>
      </c>
      <c r="BZ9" s="55">
        <v>0</v>
      </c>
      <c r="CA9" s="138">
        <v>0</v>
      </c>
      <c r="CB9" s="252" t="s">
        <v>535</v>
      </c>
      <c r="CC9" s="58">
        <v>1</v>
      </c>
      <c r="CD9" s="58" t="s">
        <v>477</v>
      </c>
      <c r="CE9" s="58">
        <v>22</v>
      </c>
      <c r="CF9" s="58" t="s">
        <v>478</v>
      </c>
      <c r="CG9" s="249">
        <v>2201</v>
      </c>
      <c r="CH9" s="58" t="s">
        <v>479</v>
      </c>
      <c r="CI9" s="58">
        <v>2201006</v>
      </c>
      <c r="CJ9" s="58" t="s">
        <v>99</v>
      </c>
      <c r="CK9" s="58">
        <v>220100600</v>
      </c>
      <c r="CL9" s="58" t="s">
        <v>98</v>
      </c>
      <c r="CM9" s="253"/>
      <c r="CN9" s="55">
        <v>1</v>
      </c>
      <c r="CO9" s="55">
        <v>0</v>
      </c>
      <c r="CP9" s="124">
        <f t="shared" ref="CP9:CP32" si="7">+AH9</f>
        <v>0</v>
      </c>
      <c r="CQ9" s="134" t="s">
        <v>278</v>
      </c>
      <c r="CR9" s="294"/>
    </row>
    <row r="10" spans="1:255" s="12" customFormat="1" ht="195" customHeight="1" x14ac:dyDescent="0.2">
      <c r="A10" s="282"/>
      <c r="B10" s="261"/>
      <c r="C10" s="263"/>
      <c r="D10" s="146" t="s">
        <v>106</v>
      </c>
      <c r="E10" s="146" t="s">
        <v>417</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38">
        <v>0</v>
      </c>
      <c r="AL10" s="55" t="s">
        <v>253</v>
      </c>
      <c r="AM10" s="55">
        <v>54</v>
      </c>
      <c r="AN10" s="55">
        <v>0</v>
      </c>
      <c r="AO10" s="138">
        <v>0</v>
      </c>
      <c r="AP10" s="55">
        <v>0</v>
      </c>
      <c r="AQ10" s="55">
        <v>0</v>
      </c>
      <c r="AR10" s="138">
        <v>0</v>
      </c>
      <c r="AS10" s="55" t="s">
        <v>323</v>
      </c>
      <c r="AT10" s="55">
        <v>54</v>
      </c>
      <c r="AU10" s="55">
        <v>0</v>
      </c>
      <c r="AV10" s="92">
        <f t="shared" si="0"/>
        <v>0</v>
      </c>
      <c r="AW10" s="55">
        <v>0</v>
      </c>
      <c r="AX10" s="55">
        <v>0</v>
      </c>
      <c r="AY10" s="138">
        <v>0</v>
      </c>
      <c r="AZ10" s="55" t="s">
        <v>340</v>
      </c>
      <c r="BA10" s="55">
        <v>54</v>
      </c>
      <c r="BB10" s="55">
        <v>0</v>
      </c>
      <c r="BC10" s="92">
        <f t="shared" si="2"/>
        <v>0</v>
      </c>
      <c r="BD10" s="55">
        <v>0</v>
      </c>
      <c r="BE10" s="55">
        <v>0</v>
      </c>
      <c r="BF10" s="138">
        <v>0</v>
      </c>
      <c r="BG10" s="152" t="s">
        <v>344</v>
      </c>
      <c r="BH10" s="55">
        <v>54</v>
      </c>
      <c r="BI10" s="55">
        <v>0</v>
      </c>
      <c r="BJ10" s="92">
        <f t="shared" si="3"/>
        <v>0</v>
      </c>
      <c r="BK10" s="55">
        <v>0</v>
      </c>
      <c r="BL10" s="55">
        <v>0</v>
      </c>
      <c r="BM10" s="138">
        <v>0</v>
      </c>
      <c r="BN10" s="55" t="s">
        <v>388</v>
      </c>
      <c r="BO10" s="30">
        <v>54</v>
      </c>
      <c r="BP10" s="30">
        <v>0</v>
      </c>
      <c r="BQ10" s="92">
        <f t="shared" si="4"/>
        <v>0</v>
      </c>
      <c r="BR10" s="55">
        <v>0</v>
      </c>
      <c r="BS10" s="55">
        <v>0</v>
      </c>
      <c r="BT10" s="138">
        <v>0</v>
      </c>
      <c r="BU10" s="58" t="s">
        <v>400</v>
      </c>
      <c r="BV10" s="30">
        <v>54</v>
      </c>
      <c r="BW10" s="30">
        <v>0</v>
      </c>
      <c r="BX10" s="92">
        <f t="shared" si="5"/>
        <v>0</v>
      </c>
      <c r="BY10" s="55">
        <v>0</v>
      </c>
      <c r="BZ10" s="55">
        <v>0</v>
      </c>
      <c r="CA10" s="138">
        <v>0</v>
      </c>
      <c r="CB10" s="252" t="s">
        <v>533</v>
      </c>
      <c r="CC10" s="58">
        <v>1</v>
      </c>
      <c r="CD10" s="58" t="s">
        <v>477</v>
      </c>
      <c r="CE10" s="58">
        <v>22</v>
      </c>
      <c r="CF10" s="58" t="s">
        <v>478</v>
      </c>
      <c r="CG10" s="58">
        <v>2201</v>
      </c>
      <c r="CH10" s="58" t="s">
        <v>479</v>
      </c>
      <c r="CI10" s="58">
        <v>2201074</v>
      </c>
      <c r="CJ10" s="58" t="s">
        <v>484</v>
      </c>
      <c r="CK10" s="58">
        <v>220107400</v>
      </c>
      <c r="CL10" s="58" t="s">
        <v>485</v>
      </c>
      <c r="CM10" s="253"/>
      <c r="CN10" s="55">
        <v>54</v>
      </c>
      <c r="CO10" s="55">
        <v>0</v>
      </c>
      <c r="CP10" s="124">
        <v>0</v>
      </c>
      <c r="CQ10" s="134" t="s">
        <v>296</v>
      </c>
      <c r="CR10" s="294"/>
    </row>
    <row r="11" spans="1:255" s="12" customFormat="1" ht="180" customHeight="1" x14ac:dyDescent="0.2">
      <c r="A11" s="282"/>
      <c r="B11" s="261"/>
      <c r="C11" s="146" t="s">
        <v>104</v>
      </c>
      <c r="D11" s="146" t="s">
        <v>103</v>
      </c>
      <c r="E11" s="146" t="s">
        <v>281</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39">
        <v>0</v>
      </c>
      <c r="AL11" s="55" t="s">
        <v>253</v>
      </c>
      <c r="AM11" s="55">
        <v>1</v>
      </c>
      <c r="AN11" s="55">
        <v>0</v>
      </c>
      <c r="AO11" s="139">
        <v>0</v>
      </c>
      <c r="AP11" s="55">
        <v>0</v>
      </c>
      <c r="AQ11" s="55">
        <v>0</v>
      </c>
      <c r="AR11" s="139">
        <v>0</v>
      </c>
      <c r="AS11" s="55" t="s">
        <v>324</v>
      </c>
      <c r="AT11" s="55">
        <v>1</v>
      </c>
      <c r="AU11" s="55">
        <v>0</v>
      </c>
      <c r="AV11" s="92">
        <f t="shared" si="0"/>
        <v>0</v>
      </c>
      <c r="AW11" s="55">
        <v>0</v>
      </c>
      <c r="AX11" s="55">
        <v>0</v>
      </c>
      <c r="AY11" s="139">
        <v>0</v>
      </c>
      <c r="AZ11" s="152" t="s">
        <v>325</v>
      </c>
      <c r="BA11" s="55">
        <v>1</v>
      </c>
      <c r="BB11" s="55">
        <v>0</v>
      </c>
      <c r="BC11" s="92">
        <f t="shared" si="2"/>
        <v>0</v>
      </c>
      <c r="BD11" s="55">
        <v>0</v>
      </c>
      <c r="BE11" s="55">
        <v>0</v>
      </c>
      <c r="BF11" s="167">
        <v>0</v>
      </c>
      <c r="BG11" s="152" t="s">
        <v>345</v>
      </c>
      <c r="BH11" s="55">
        <v>1</v>
      </c>
      <c r="BI11" s="55">
        <v>0</v>
      </c>
      <c r="BJ11" s="92">
        <f t="shared" si="3"/>
        <v>0</v>
      </c>
      <c r="BK11" s="55">
        <v>0</v>
      </c>
      <c r="BL11" s="55">
        <v>0</v>
      </c>
      <c r="BM11" s="167">
        <v>0</v>
      </c>
      <c r="BN11" s="55" t="s">
        <v>389</v>
      </c>
      <c r="BO11" s="30">
        <v>1</v>
      </c>
      <c r="BP11" s="30">
        <v>0</v>
      </c>
      <c r="BQ11" s="92">
        <f t="shared" si="4"/>
        <v>0</v>
      </c>
      <c r="BR11" s="55">
        <v>0</v>
      </c>
      <c r="BS11" s="55">
        <v>0</v>
      </c>
      <c r="BT11" s="167">
        <v>0</v>
      </c>
      <c r="BU11" s="208" t="s">
        <v>401</v>
      </c>
      <c r="BV11" s="30">
        <v>1</v>
      </c>
      <c r="BW11" s="30">
        <v>0</v>
      </c>
      <c r="BX11" s="92">
        <f t="shared" si="5"/>
        <v>0</v>
      </c>
      <c r="BY11" s="55">
        <v>0</v>
      </c>
      <c r="BZ11" s="55">
        <v>0</v>
      </c>
      <c r="CA11" s="167">
        <v>0</v>
      </c>
      <c r="CB11" s="238" t="s">
        <v>534</v>
      </c>
      <c r="CC11" s="208">
        <v>1</v>
      </c>
      <c r="CD11" s="58" t="s">
        <v>477</v>
      </c>
      <c r="CE11" s="58">
        <v>22</v>
      </c>
      <c r="CF11" s="208" t="s">
        <v>478</v>
      </c>
      <c r="CG11" s="208">
        <v>2201</v>
      </c>
      <c r="CH11" s="208" t="s">
        <v>479</v>
      </c>
      <c r="CI11" s="208">
        <v>2201006</v>
      </c>
      <c r="CJ11" s="208" t="s">
        <v>99</v>
      </c>
      <c r="CK11" s="208">
        <v>220100600</v>
      </c>
      <c r="CL11" s="208" t="s">
        <v>98</v>
      </c>
      <c r="CM11" s="208"/>
      <c r="CN11" s="55">
        <v>1</v>
      </c>
      <c r="CO11" s="55">
        <v>0</v>
      </c>
      <c r="CP11" s="124">
        <v>0</v>
      </c>
      <c r="CQ11" s="135" t="s">
        <v>272</v>
      </c>
      <c r="CR11" s="294"/>
    </row>
    <row r="12" spans="1:255" s="15" customFormat="1" ht="219.75" customHeight="1" x14ac:dyDescent="0.2">
      <c r="A12" s="282"/>
      <c r="B12" s="261" t="s">
        <v>97</v>
      </c>
      <c r="C12" s="146" t="s">
        <v>96</v>
      </c>
      <c r="D12" s="146" t="s">
        <v>95</v>
      </c>
      <c r="E12" s="146"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252</v>
      </c>
      <c r="AM12" s="87">
        <v>1</v>
      </c>
      <c r="AN12" s="87">
        <v>0</v>
      </c>
      <c r="AO12" s="37">
        <v>0</v>
      </c>
      <c r="AP12" s="120">
        <v>0</v>
      </c>
      <c r="AQ12" s="120">
        <v>0</v>
      </c>
      <c r="AR12" s="37">
        <v>0</v>
      </c>
      <c r="AS12" s="55" t="s">
        <v>295</v>
      </c>
      <c r="AT12" s="55">
        <v>1</v>
      </c>
      <c r="AU12" s="55">
        <v>0</v>
      </c>
      <c r="AV12" s="92">
        <f t="shared" si="0"/>
        <v>0</v>
      </c>
      <c r="AW12" s="145">
        <v>3200000</v>
      </c>
      <c r="AX12" s="145">
        <v>3200000</v>
      </c>
      <c r="AY12" s="91">
        <f>+AX12/AW12</f>
        <v>1</v>
      </c>
      <c r="AZ12" s="55" t="s">
        <v>327</v>
      </c>
      <c r="BA12" s="55">
        <v>1</v>
      </c>
      <c r="BB12" s="55">
        <v>0</v>
      </c>
      <c r="BC12" s="92">
        <f t="shared" si="2"/>
        <v>0</v>
      </c>
      <c r="BD12" s="145">
        <v>0</v>
      </c>
      <c r="BE12" s="145">
        <v>0</v>
      </c>
      <c r="BF12" s="37">
        <v>0</v>
      </c>
      <c r="BG12" s="55" t="s">
        <v>359</v>
      </c>
      <c r="BH12" s="55">
        <v>1</v>
      </c>
      <c r="BI12" s="55">
        <v>0.1</v>
      </c>
      <c r="BJ12" s="92">
        <f t="shared" si="3"/>
        <v>0.1</v>
      </c>
      <c r="BK12" s="145">
        <v>0</v>
      </c>
      <c r="BL12" s="145">
        <v>0</v>
      </c>
      <c r="BM12" s="37">
        <v>0</v>
      </c>
      <c r="BN12" s="55" t="s">
        <v>423</v>
      </c>
      <c r="BO12" s="30">
        <v>1</v>
      </c>
      <c r="BP12" s="30">
        <v>0</v>
      </c>
      <c r="BQ12" s="92">
        <f t="shared" si="4"/>
        <v>0</v>
      </c>
      <c r="BR12" s="145">
        <v>0</v>
      </c>
      <c r="BS12" s="145">
        <v>0</v>
      </c>
      <c r="BT12" s="37">
        <v>0</v>
      </c>
      <c r="BU12" s="208" t="s">
        <v>412</v>
      </c>
      <c r="BV12" s="30">
        <v>1</v>
      </c>
      <c r="BW12" s="30">
        <v>0</v>
      </c>
      <c r="BX12" s="92">
        <f t="shared" si="5"/>
        <v>0</v>
      </c>
      <c r="BY12" s="145">
        <v>0</v>
      </c>
      <c r="BZ12" s="145">
        <v>0</v>
      </c>
      <c r="CA12" s="37">
        <v>0</v>
      </c>
      <c r="CB12" s="238" t="s">
        <v>441</v>
      </c>
      <c r="CC12" s="238">
        <v>1</v>
      </c>
      <c r="CD12" s="253" t="s">
        <v>477</v>
      </c>
      <c r="CE12" s="238">
        <v>19</v>
      </c>
      <c r="CF12" s="238" t="s">
        <v>494</v>
      </c>
      <c r="CG12" s="238">
        <v>1905</v>
      </c>
      <c r="CH12" s="238" t="s">
        <v>495</v>
      </c>
      <c r="CI12" s="238">
        <v>1905031</v>
      </c>
      <c r="CJ12" s="238" t="s">
        <v>496</v>
      </c>
      <c r="CK12" s="238">
        <v>190503100</v>
      </c>
      <c r="CL12" s="238" t="s">
        <v>497</v>
      </c>
      <c r="CM12" s="238"/>
      <c r="CN12" s="87">
        <v>1</v>
      </c>
      <c r="CO12" s="55" t="s">
        <v>270</v>
      </c>
      <c r="CP12" s="102">
        <v>0.1</v>
      </c>
      <c r="CQ12" s="218" t="s">
        <v>426</v>
      </c>
      <c r="CR12" s="294"/>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row>
    <row r="13" spans="1:255" s="15" customFormat="1" ht="240" customHeight="1" x14ac:dyDescent="0.2">
      <c r="A13" s="282"/>
      <c r="B13" s="261"/>
      <c r="C13" s="146" t="s">
        <v>94</v>
      </c>
      <c r="D13" s="146" t="s">
        <v>93</v>
      </c>
      <c r="E13" s="146"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87">
        <v>1</v>
      </c>
      <c r="AN13" s="55">
        <v>0</v>
      </c>
      <c r="AO13" s="37">
        <v>0</v>
      </c>
      <c r="AP13" s="87">
        <v>0</v>
      </c>
      <c r="AQ13" s="87">
        <v>0</v>
      </c>
      <c r="AR13" s="37">
        <v>0</v>
      </c>
      <c r="AS13" s="55" t="s">
        <v>274</v>
      </c>
      <c r="AT13" s="55">
        <v>1</v>
      </c>
      <c r="AU13" s="55"/>
      <c r="AV13" s="92">
        <f t="shared" si="0"/>
        <v>0</v>
      </c>
      <c r="AW13" s="55"/>
      <c r="AX13" s="55"/>
      <c r="AY13" s="37">
        <v>0</v>
      </c>
      <c r="AZ13" s="55" t="s">
        <v>324</v>
      </c>
      <c r="BA13" s="55">
        <v>1</v>
      </c>
      <c r="BB13" s="55">
        <v>0</v>
      </c>
      <c r="BC13" s="92">
        <f t="shared" si="2"/>
        <v>0</v>
      </c>
      <c r="BD13" s="55">
        <v>0</v>
      </c>
      <c r="BE13" s="55">
        <v>0</v>
      </c>
      <c r="BF13" s="37">
        <v>0</v>
      </c>
      <c r="BG13" s="152" t="s">
        <v>346</v>
      </c>
      <c r="BH13" s="55">
        <v>1</v>
      </c>
      <c r="BI13" s="55">
        <v>0</v>
      </c>
      <c r="BJ13" s="92">
        <f t="shared" si="3"/>
        <v>0</v>
      </c>
      <c r="BK13" s="55">
        <v>0</v>
      </c>
      <c r="BL13" s="55">
        <v>0</v>
      </c>
      <c r="BM13" s="37">
        <v>0</v>
      </c>
      <c r="BN13" s="152" t="s">
        <v>346</v>
      </c>
      <c r="BO13" s="30">
        <v>1</v>
      </c>
      <c r="BP13" s="30">
        <v>0</v>
      </c>
      <c r="BQ13" s="92">
        <f t="shared" si="4"/>
        <v>0</v>
      </c>
      <c r="BR13" s="55">
        <v>0</v>
      </c>
      <c r="BS13" s="55">
        <v>0</v>
      </c>
      <c r="BT13" s="37">
        <v>0</v>
      </c>
      <c r="BU13" s="208" t="s">
        <v>412</v>
      </c>
      <c r="BV13" s="30">
        <v>1</v>
      </c>
      <c r="BW13" s="30">
        <v>0</v>
      </c>
      <c r="BX13" s="92">
        <f t="shared" si="5"/>
        <v>0</v>
      </c>
      <c r="BY13" s="55">
        <v>0</v>
      </c>
      <c r="BZ13" s="55">
        <v>0</v>
      </c>
      <c r="CA13" s="37">
        <v>0</v>
      </c>
      <c r="CB13" s="238" t="s">
        <v>441</v>
      </c>
      <c r="CC13" s="238"/>
      <c r="CD13" s="238"/>
      <c r="CE13" s="238"/>
      <c r="CF13" s="238"/>
      <c r="CG13" s="238"/>
      <c r="CH13" s="238"/>
      <c r="CI13" s="238"/>
      <c r="CJ13" s="238"/>
      <c r="CK13" s="238"/>
      <c r="CL13" s="238"/>
      <c r="CM13" s="238"/>
      <c r="CN13" s="87">
        <v>1</v>
      </c>
      <c r="CO13" s="55">
        <v>0.4</v>
      </c>
      <c r="CP13" s="102">
        <f>CO13/CN13</f>
        <v>0.4</v>
      </c>
      <c r="CQ13" s="134" t="s">
        <v>298</v>
      </c>
      <c r="CR13" s="294"/>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s="12" customFormat="1" ht="330.75" customHeight="1" x14ac:dyDescent="0.2">
      <c r="A14" s="282"/>
      <c r="B14" s="269" t="s">
        <v>85</v>
      </c>
      <c r="C14" s="274" t="s">
        <v>84</v>
      </c>
      <c r="D14" s="146" t="s">
        <v>83</v>
      </c>
      <c r="E14" s="203" t="s">
        <v>82</v>
      </c>
      <c r="F14" s="22">
        <v>2</v>
      </c>
      <c r="G14" s="22">
        <v>2</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254</v>
      </c>
      <c r="AM14" s="87">
        <v>2</v>
      </c>
      <c r="AN14" s="87">
        <v>0</v>
      </c>
      <c r="AO14" s="37">
        <v>0</v>
      </c>
      <c r="AP14" s="87">
        <v>0</v>
      </c>
      <c r="AQ14" s="87">
        <v>0</v>
      </c>
      <c r="AR14" s="37">
        <v>0</v>
      </c>
      <c r="AS14" s="55" t="s">
        <v>288</v>
      </c>
      <c r="AT14" s="55">
        <v>2</v>
      </c>
      <c r="AU14" s="55">
        <v>0</v>
      </c>
      <c r="AV14" s="92">
        <f t="shared" si="0"/>
        <v>0</v>
      </c>
      <c r="AW14" s="55">
        <v>0</v>
      </c>
      <c r="AX14" s="55">
        <v>0</v>
      </c>
      <c r="AY14" s="37">
        <v>0</v>
      </c>
      <c r="AZ14" s="55" t="s">
        <v>333</v>
      </c>
      <c r="BA14" s="55">
        <v>2</v>
      </c>
      <c r="BB14" s="55">
        <v>1</v>
      </c>
      <c r="BC14" s="92">
        <f t="shared" si="2"/>
        <v>0.5</v>
      </c>
      <c r="BD14" s="154">
        <v>15000000</v>
      </c>
      <c r="BE14" s="170">
        <v>15000000</v>
      </c>
      <c r="BF14" s="166">
        <v>1</v>
      </c>
      <c r="BG14" s="192" t="s">
        <v>410</v>
      </c>
      <c r="BH14" s="55">
        <v>2</v>
      </c>
      <c r="BI14" s="55">
        <v>1</v>
      </c>
      <c r="BJ14" s="92">
        <f t="shared" si="3"/>
        <v>0.5</v>
      </c>
      <c r="BK14" s="154">
        <v>15000000</v>
      </c>
      <c r="BL14" s="170">
        <v>15000000</v>
      </c>
      <c r="BM14" s="166">
        <v>1</v>
      </c>
      <c r="BN14" s="192" t="s">
        <v>360</v>
      </c>
      <c r="BO14" s="30">
        <v>2</v>
      </c>
      <c r="BP14" s="30">
        <v>1</v>
      </c>
      <c r="BQ14" s="92">
        <f t="shared" si="4"/>
        <v>0.5</v>
      </c>
      <c r="BR14" s="154">
        <v>15000000</v>
      </c>
      <c r="BS14" s="170">
        <v>15000000</v>
      </c>
      <c r="BT14" s="166">
        <v>1</v>
      </c>
      <c r="BU14" s="215" t="s">
        <v>418</v>
      </c>
      <c r="BV14" s="30">
        <v>2</v>
      </c>
      <c r="BW14" s="30">
        <v>1</v>
      </c>
      <c r="BX14" s="92">
        <f t="shared" si="5"/>
        <v>0.5</v>
      </c>
      <c r="BY14" s="225">
        <v>480000</v>
      </c>
      <c r="BZ14" s="225">
        <v>480000</v>
      </c>
      <c r="CA14" s="166">
        <v>1</v>
      </c>
      <c r="CB14" s="221" t="s">
        <v>435</v>
      </c>
      <c r="CC14" s="248">
        <v>1</v>
      </c>
      <c r="CD14" s="243" t="s">
        <v>460</v>
      </c>
      <c r="CE14" s="242" t="s">
        <v>468</v>
      </c>
      <c r="CF14" s="241" t="s">
        <v>461</v>
      </c>
      <c r="CG14" s="242" t="s">
        <v>462</v>
      </c>
      <c r="CH14" s="241" t="s">
        <v>463</v>
      </c>
      <c r="CI14" s="242" t="s">
        <v>469</v>
      </c>
      <c r="CJ14" s="241" t="s">
        <v>470</v>
      </c>
      <c r="CK14" s="247" t="s">
        <v>467</v>
      </c>
      <c r="CL14" s="241" t="s">
        <v>471</v>
      </c>
      <c r="CM14" s="241"/>
      <c r="CN14" s="87">
        <v>2</v>
      </c>
      <c r="CO14" s="55">
        <f>+BB14</f>
        <v>1</v>
      </c>
      <c r="CP14" s="102">
        <f>+CO14/CN14</f>
        <v>0.5</v>
      </c>
      <c r="CQ14" s="192" t="s">
        <v>419</v>
      </c>
      <c r="CR14" s="294"/>
    </row>
    <row r="15" spans="1:255" s="12" customFormat="1" ht="299.25" customHeight="1" x14ac:dyDescent="0.2">
      <c r="A15" s="282"/>
      <c r="B15" s="271"/>
      <c r="C15" s="275"/>
      <c r="D15" s="146" t="s">
        <v>81</v>
      </c>
      <c r="E15" s="146"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254</v>
      </c>
      <c r="AM15" s="87">
        <v>1</v>
      </c>
      <c r="AN15" s="87">
        <v>0</v>
      </c>
      <c r="AO15" s="37">
        <v>0</v>
      </c>
      <c r="AP15" s="87">
        <v>0</v>
      </c>
      <c r="AQ15" s="87">
        <v>0</v>
      </c>
      <c r="AR15" s="37">
        <v>0</v>
      </c>
      <c r="AS15" s="55" t="s">
        <v>289</v>
      </c>
      <c r="AT15" s="55">
        <v>1</v>
      </c>
      <c r="AU15" s="55">
        <v>0</v>
      </c>
      <c r="AV15" s="92">
        <f t="shared" si="0"/>
        <v>0</v>
      </c>
      <c r="AW15" s="55">
        <v>0</v>
      </c>
      <c r="AX15" s="55">
        <v>0</v>
      </c>
      <c r="AY15" s="37">
        <v>0</v>
      </c>
      <c r="AZ15" s="55" t="s">
        <v>309</v>
      </c>
      <c r="BA15" s="55">
        <v>1</v>
      </c>
      <c r="BB15" s="55">
        <v>1</v>
      </c>
      <c r="BC15" s="91">
        <f>+BB15/BA15</f>
        <v>1</v>
      </c>
      <c r="BD15" s="154">
        <v>15000000</v>
      </c>
      <c r="BE15" s="170">
        <v>15000000</v>
      </c>
      <c r="BF15" s="44">
        <v>1</v>
      </c>
      <c r="BG15" s="192" t="s">
        <v>390</v>
      </c>
      <c r="BH15" s="55">
        <v>1</v>
      </c>
      <c r="BI15" s="55">
        <v>1</v>
      </c>
      <c r="BJ15" s="91">
        <f>+BI15/BH15</f>
        <v>1</v>
      </c>
      <c r="BK15" s="154">
        <v>15000000</v>
      </c>
      <c r="BL15" s="170">
        <v>15000000</v>
      </c>
      <c r="BM15" s="44">
        <v>1</v>
      </c>
      <c r="BN15" s="192" t="s">
        <v>347</v>
      </c>
      <c r="BO15" s="30">
        <v>1</v>
      </c>
      <c r="BP15" s="30">
        <v>0</v>
      </c>
      <c r="BQ15" s="91">
        <f>+BP15/BO15</f>
        <v>0</v>
      </c>
      <c r="BR15" s="154">
        <v>0</v>
      </c>
      <c r="BS15" s="170">
        <v>0</v>
      </c>
      <c r="BT15" s="44">
        <v>0</v>
      </c>
      <c r="BU15" s="195" t="s">
        <v>402</v>
      </c>
      <c r="BV15" s="30">
        <v>1</v>
      </c>
      <c r="BW15" s="30">
        <v>0</v>
      </c>
      <c r="BX15" s="91">
        <f>+BW15/BV15</f>
        <v>0</v>
      </c>
      <c r="BY15" s="154">
        <v>0</v>
      </c>
      <c r="BZ15" s="170">
        <v>0</v>
      </c>
      <c r="CA15" s="44">
        <v>0</v>
      </c>
      <c r="CB15" s="55" t="s">
        <v>536</v>
      </c>
      <c r="CC15" s="237">
        <v>1</v>
      </c>
      <c r="CD15" s="243" t="s">
        <v>460</v>
      </c>
      <c r="CE15" s="242" t="s">
        <v>468</v>
      </c>
      <c r="CF15" s="241" t="s">
        <v>461</v>
      </c>
      <c r="CG15" s="242" t="s">
        <v>462</v>
      </c>
      <c r="CH15" s="241" t="s">
        <v>463</v>
      </c>
      <c r="CI15" s="242" t="s">
        <v>469</v>
      </c>
      <c r="CJ15" s="241" t="s">
        <v>470</v>
      </c>
      <c r="CK15" s="236" t="s">
        <v>467</v>
      </c>
      <c r="CL15" s="241" t="s">
        <v>471</v>
      </c>
      <c r="CM15" s="241"/>
      <c r="CN15" s="87">
        <v>1</v>
      </c>
      <c r="CO15" s="55">
        <v>1</v>
      </c>
      <c r="CP15" s="102">
        <f>+CO15/CN15</f>
        <v>1</v>
      </c>
      <c r="CQ15" s="134" t="s">
        <v>361</v>
      </c>
      <c r="CR15" s="294"/>
    </row>
    <row r="16" spans="1:255" s="12" customFormat="1" ht="158.25" customHeight="1" thickBot="1" x14ac:dyDescent="0.25">
      <c r="A16" s="283"/>
      <c r="B16" s="262"/>
      <c r="C16" s="276"/>
      <c r="D16" s="146" t="s">
        <v>79</v>
      </c>
      <c r="E16" s="146"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254</v>
      </c>
      <c r="AM16" s="87">
        <v>12</v>
      </c>
      <c r="AN16" s="87">
        <v>12</v>
      </c>
      <c r="AO16" s="37">
        <v>1</v>
      </c>
      <c r="AP16" s="126">
        <v>27850000</v>
      </c>
      <c r="AQ16" s="126">
        <v>27850000</v>
      </c>
      <c r="AR16" s="37">
        <v>1</v>
      </c>
      <c r="AS16" s="55" t="s">
        <v>290</v>
      </c>
      <c r="AT16" s="55">
        <v>12</v>
      </c>
      <c r="AU16" s="55">
        <v>12</v>
      </c>
      <c r="AV16" s="92">
        <f t="shared" si="0"/>
        <v>1</v>
      </c>
      <c r="AW16" s="145">
        <v>60000000</v>
      </c>
      <c r="AX16" s="145">
        <v>60000000</v>
      </c>
      <c r="AY16" s="37">
        <v>1</v>
      </c>
      <c r="AZ16" s="55" t="s">
        <v>307</v>
      </c>
      <c r="BA16" s="55">
        <v>12</v>
      </c>
      <c r="BB16" s="55">
        <v>12</v>
      </c>
      <c r="BC16" s="92">
        <f t="shared" si="2"/>
        <v>1</v>
      </c>
      <c r="BD16" s="155">
        <v>70000000</v>
      </c>
      <c r="BE16" s="171">
        <v>70000000</v>
      </c>
      <c r="BF16" s="37">
        <v>1</v>
      </c>
      <c r="BG16" s="193" t="s">
        <v>362</v>
      </c>
      <c r="BH16" s="55">
        <v>12</v>
      </c>
      <c r="BI16" s="55">
        <v>12</v>
      </c>
      <c r="BJ16" s="92">
        <f t="shared" ref="BJ16:BJ28" si="8">+BI16/BH16</f>
        <v>1</v>
      </c>
      <c r="BK16" s="155">
        <v>70000000</v>
      </c>
      <c r="BL16" s="171">
        <v>70000000</v>
      </c>
      <c r="BM16" s="37">
        <v>1</v>
      </c>
      <c r="BN16" s="193" t="s">
        <v>362</v>
      </c>
      <c r="BO16" s="30">
        <v>12</v>
      </c>
      <c r="BP16" s="30">
        <v>12</v>
      </c>
      <c r="BQ16" s="92">
        <f t="shared" ref="BQ16:BQ28" si="9">+BP16/BO16</f>
        <v>1</v>
      </c>
      <c r="BR16" s="155">
        <v>70000000</v>
      </c>
      <c r="BS16" s="171">
        <v>70000000</v>
      </c>
      <c r="BT16" s="37">
        <v>1</v>
      </c>
      <c r="BU16" s="206" t="s">
        <v>403</v>
      </c>
      <c r="BV16" s="30">
        <v>12</v>
      </c>
      <c r="BW16" s="30">
        <v>12</v>
      </c>
      <c r="BX16" s="92">
        <f t="shared" ref="BX16:BX28" si="10">+BW16/BV16</f>
        <v>1</v>
      </c>
      <c r="BY16" s="224">
        <v>2000000</v>
      </c>
      <c r="BZ16" s="224">
        <v>2000000</v>
      </c>
      <c r="CA16" s="37">
        <v>1</v>
      </c>
      <c r="CB16" s="206" t="s">
        <v>436</v>
      </c>
      <c r="CC16" s="206">
        <v>1</v>
      </c>
      <c r="CD16" s="206" t="s">
        <v>460</v>
      </c>
      <c r="CE16" s="206">
        <v>43</v>
      </c>
      <c r="CF16" s="250" t="s">
        <v>461</v>
      </c>
      <c r="CG16" s="242" t="s">
        <v>462</v>
      </c>
      <c r="CH16" s="250" t="s">
        <v>463</v>
      </c>
      <c r="CI16" s="242" t="s">
        <v>464</v>
      </c>
      <c r="CJ16" s="250" t="s">
        <v>465</v>
      </c>
      <c r="CK16" s="206">
        <v>430100701</v>
      </c>
      <c r="CL16" s="250" t="s">
        <v>466</v>
      </c>
      <c r="CM16" s="250"/>
      <c r="CN16" s="87">
        <v>12</v>
      </c>
      <c r="CO16" s="87">
        <v>12</v>
      </c>
      <c r="CP16" s="102">
        <v>1</v>
      </c>
      <c r="CQ16" s="134" t="s">
        <v>525</v>
      </c>
      <c r="CR16" s="295"/>
    </row>
    <row r="17" spans="1:1706" s="10" customFormat="1" ht="265.5" customHeight="1" thickBot="1" x14ac:dyDescent="0.25">
      <c r="A17" s="270" t="s">
        <v>76</v>
      </c>
      <c r="B17" s="269" t="s">
        <v>75</v>
      </c>
      <c r="C17" s="146" t="s">
        <v>74</v>
      </c>
      <c r="D17" s="146" t="s">
        <v>73</v>
      </c>
      <c r="E17" s="146"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254</v>
      </c>
      <c r="AM17" s="87">
        <v>1</v>
      </c>
      <c r="AN17" s="87">
        <v>0</v>
      </c>
      <c r="AO17" s="37">
        <v>0</v>
      </c>
      <c r="AP17" s="87">
        <v>0</v>
      </c>
      <c r="AQ17" s="87">
        <v>0</v>
      </c>
      <c r="AR17" s="102">
        <v>0</v>
      </c>
      <c r="AS17" s="55" t="s">
        <v>275</v>
      </c>
      <c r="AT17" s="144">
        <v>1</v>
      </c>
      <c r="AU17" s="144">
        <v>0</v>
      </c>
      <c r="AV17" s="92">
        <f t="shared" si="0"/>
        <v>0</v>
      </c>
      <c r="AW17" s="147">
        <v>1500000</v>
      </c>
      <c r="AX17" s="147">
        <v>500000</v>
      </c>
      <c r="AY17" s="37">
        <v>0</v>
      </c>
      <c r="AZ17" s="148" t="s">
        <v>337</v>
      </c>
      <c r="BA17" s="144">
        <v>1</v>
      </c>
      <c r="BB17" s="144">
        <v>0.1</v>
      </c>
      <c r="BC17" s="92">
        <f t="shared" si="2"/>
        <v>0.1</v>
      </c>
      <c r="BD17" s="173">
        <v>1500000</v>
      </c>
      <c r="BE17" s="173">
        <v>1500000</v>
      </c>
      <c r="BF17" s="102">
        <v>1</v>
      </c>
      <c r="BG17" s="183" t="s">
        <v>363</v>
      </c>
      <c r="BH17" s="144">
        <v>1</v>
      </c>
      <c r="BI17" s="144">
        <v>0.1</v>
      </c>
      <c r="BJ17" s="92">
        <f t="shared" si="8"/>
        <v>0.1</v>
      </c>
      <c r="BK17" s="173">
        <v>1500000</v>
      </c>
      <c r="BL17" s="173">
        <v>1500000</v>
      </c>
      <c r="BM17" s="102">
        <v>1</v>
      </c>
      <c r="BN17" s="183" t="s">
        <v>363</v>
      </c>
      <c r="BO17" s="211">
        <v>1</v>
      </c>
      <c r="BP17" s="211">
        <v>0</v>
      </c>
      <c r="BQ17" s="92">
        <f t="shared" si="9"/>
        <v>0</v>
      </c>
      <c r="BR17" s="207">
        <v>5000000</v>
      </c>
      <c r="BS17" s="173">
        <v>0</v>
      </c>
      <c r="BT17" s="102">
        <v>1</v>
      </c>
      <c r="BU17" s="148" t="s">
        <v>404</v>
      </c>
      <c r="BV17" s="211">
        <v>1</v>
      </c>
      <c r="BW17" s="211">
        <v>0</v>
      </c>
      <c r="BX17" s="92">
        <f t="shared" si="10"/>
        <v>0</v>
      </c>
      <c r="BY17" s="232">
        <v>0</v>
      </c>
      <c r="BZ17" s="233">
        <v>0</v>
      </c>
      <c r="CA17" s="37">
        <v>0</v>
      </c>
      <c r="CB17" s="153" t="s">
        <v>448</v>
      </c>
      <c r="CC17" s="239">
        <v>2</v>
      </c>
      <c r="CD17" s="239" t="s">
        <v>521</v>
      </c>
      <c r="CE17" s="259">
        <v>36</v>
      </c>
      <c r="CF17" s="239" t="s">
        <v>516</v>
      </c>
      <c r="CG17" s="239">
        <v>3602</v>
      </c>
      <c r="CH17" s="239" t="s">
        <v>517</v>
      </c>
      <c r="CI17" s="239">
        <v>3602032</v>
      </c>
      <c r="CJ17" s="239" t="s">
        <v>522</v>
      </c>
      <c r="CK17" s="239">
        <v>360203200</v>
      </c>
      <c r="CL17" s="258" t="s">
        <v>522</v>
      </c>
      <c r="CM17" s="153"/>
      <c r="CN17" s="118">
        <v>1</v>
      </c>
      <c r="CO17" s="87">
        <v>0.1</v>
      </c>
      <c r="CP17" s="102">
        <f>+CO17/CN17</f>
        <v>0.1</v>
      </c>
      <c r="CQ17" s="134" t="s">
        <v>348</v>
      </c>
      <c r="CR17" s="296" t="s">
        <v>76</v>
      </c>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c r="BLK17" s="12"/>
      <c r="BLL17" s="12"/>
      <c r="BLM17" s="12"/>
      <c r="BLN17" s="12"/>
      <c r="BLO17" s="12"/>
      <c r="BLP17" s="12"/>
      <c r="BLQ17" s="12"/>
      <c r="BLR17" s="12"/>
      <c r="BLS17" s="12"/>
      <c r="BLT17" s="12"/>
      <c r="BLU17" s="12"/>
      <c r="BLV17" s="12"/>
      <c r="BLW17" s="12"/>
      <c r="BLX17" s="12"/>
      <c r="BLY17" s="12"/>
      <c r="BLZ17" s="12"/>
      <c r="BMA17" s="12"/>
      <c r="BMB17" s="12"/>
      <c r="BMC17" s="12"/>
      <c r="BMD17" s="12"/>
      <c r="BME17" s="12"/>
      <c r="BMF17" s="12"/>
      <c r="BMG17" s="12"/>
      <c r="BMH17" s="12"/>
      <c r="BMI17" s="12"/>
      <c r="BMJ17" s="12"/>
      <c r="BMK17" s="12"/>
      <c r="BML17" s="12"/>
      <c r="BMM17" s="12"/>
      <c r="BMN17" s="12"/>
      <c r="BMO17" s="12"/>
      <c r="BMP17" s="12"/>
    </row>
    <row r="18" spans="1:1706" ht="409.6" thickBot="1" x14ac:dyDescent="0.3">
      <c r="A18" s="270"/>
      <c r="B18" s="271"/>
      <c r="C18" s="272" t="s">
        <v>71</v>
      </c>
      <c r="D18" s="146" t="s">
        <v>526</v>
      </c>
      <c r="E18" s="146"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255</v>
      </c>
      <c r="AM18" s="95">
        <v>2</v>
      </c>
      <c r="AN18" s="95">
        <v>0</v>
      </c>
      <c r="AO18" s="41">
        <v>0</v>
      </c>
      <c r="AP18" s="95">
        <v>0</v>
      </c>
      <c r="AQ18" s="95">
        <v>0</v>
      </c>
      <c r="AR18" s="41">
        <v>0</v>
      </c>
      <c r="AS18" s="55" t="s">
        <v>291</v>
      </c>
      <c r="AT18" s="55">
        <v>2</v>
      </c>
      <c r="AU18" s="55">
        <v>0</v>
      </c>
      <c r="AV18" s="92">
        <f t="shared" si="0"/>
        <v>0</v>
      </c>
      <c r="AW18" s="55">
        <v>0</v>
      </c>
      <c r="AX18" s="55">
        <v>0</v>
      </c>
      <c r="AY18" s="41">
        <v>0</v>
      </c>
      <c r="AZ18" s="149" t="s">
        <v>321</v>
      </c>
      <c r="BA18" s="55">
        <v>2</v>
      </c>
      <c r="BB18" s="55">
        <v>0</v>
      </c>
      <c r="BC18" s="92">
        <f t="shared" si="2"/>
        <v>0</v>
      </c>
      <c r="BD18" s="55">
        <v>0</v>
      </c>
      <c r="BE18" s="55">
        <v>0</v>
      </c>
      <c r="BF18" s="41">
        <v>0</v>
      </c>
      <c r="BG18" s="198" t="s">
        <v>376</v>
      </c>
      <c r="BH18" s="55">
        <v>2</v>
      </c>
      <c r="BI18" s="55">
        <v>0</v>
      </c>
      <c r="BJ18" s="92">
        <f t="shared" si="8"/>
        <v>0</v>
      </c>
      <c r="BK18" s="55">
        <v>0</v>
      </c>
      <c r="BL18" s="55">
        <v>0</v>
      </c>
      <c r="BM18" s="41">
        <v>0</v>
      </c>
      <c r="BN18" s="198" t="s">
        <v>379</v>
      </c>
      <c r="BO18" s="30">
        <v>2</v>
      </c>
      <c r="BP18" s="30">
        <v>0</v>
      </c>
      <c r="BQ18" s="92">
        <f t="shared" si="9"/>
        <v>0</v>
      </c>
      <c r="BR18" s="55">
        <v>0</v>
      </c>
      <c r="BS18" s="55">
        <v>0</v>
      </c>
      <c r="BT18" s="41">
        <v>0</v>
      </c>
      <c r="BU18" s="198" t="s">
        <v>414</v>
      </c>
      <c r="BV18" s="30">
        <v>2</v>
      </c>
      <c r="BW18" s="30">
        <v>0</v>
      </c>
      <c r="BX18" s="92">
        <f t="shared" si="10"/>
        <v>0</v>
      </c>
      <c r="BY18" s="145">
        <v>200000000</v>
      </c>
      <c r="BZ18" s="55">
        <v>0</v>
      </c>
      <c r="CA18" s="41">
        <v>0</v>
      </c>
      <c r="CB18" s="198" t="s">
        <v>537</v>
      </c>
      <c r="CC18" s="239">
        <v>2</v>
      </c>
      <c r="CD18" s="239" t="s">
        <v>509</v>
      </c>
      <c r="CE18" s="239">
        <v>17</v>
      </c>
      <c r="CF18" s="239" t="s">
        <v>498</v>
      </c>
      <c r="CG18" s="239">
        <v>1703</v>
      </c>
      <c r="CH18" s="239" t="s">
        <v>510</v>
      </c>
      <c r="CI18" s="239">
        <v>1703013</v>
      </c>
      <c r="CJ18" s="239" t="s">
        <v>499</v>
      </c>
      <c r="CK18" s="239">
        <v>170301300</v>
      </c>
      <c r="CL18" s="239" t="s">
        <v>500</v>
      </c>
      <c r="CM18" s="239"/>
      <c r="CN18" s="95">
        <v>2</v>
      </c>
      <c r="CO18" s="184">
        <f>(AA18+AG18+BB18)/3</f>
        <v>0.33333333333333331</v>
      </c>
      <c r="CP18" s="102">
        <f>CO18/CN18</f>
        <v>0.16666666666666666</v>
      </c>
      <c r="CQ18" s="134" t="s">
        <v>380</v>
      </c>
      <c r="CR18" s="297"/>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c r="BLK18" s="12"/>
      <c r="BLL18" s="12"/>
      <c r="BLM18" s="12"/>
      <c r="BLN18" s="12"/>
      <c r="BLO18" s="12"/>
      <c r="BLP18" s="12"/>
      <c r="BLQ18" s="12"/>
      <c r="BLR18" s="12"/>
      <c r="BLS18" s="12"/>
      <c r="BLT18" s="12"/>
      <c r="BLU18" s="12"/>
      <c r="BLV18" s="12"/>
      <c r="BLW18" s="12"/>
      <c r="BLX18" s="12"/>
      <c r="BLY18" s="12"/>
      <c r="BLZ18" s="12"/>
      <c r="BMA18" s="12"/>
      <c r="BMB18" s="12"/>
      <c r="BMC18" s="12"/>
      <c r="BMD18" s="12"/>
      <c r="BME18" s="12"/>
      <c r="BMF18" s="12"/>
      <c r="BMG18" s="12"/>
      <c r="BMH18" s="12"/>
      <c r="BMI18" s="12"/>
      <c r="BMJ18" s="12"/>
      <c r="BMK18" s="12"/>
      <c r="BML18" s="12"/>
      <c r="BMM18" s="12"/>
      <c r="BMN18" s="12"/>
      <c r="BMO18" s="12"/>
      <c r="BMP18" s="12"/>
    </row>
    <row r="19" spans="1:1706" ht="409.6" thickBot="1" x14ac:dyDescent="0.3">
      <c r="A19" s="270"/>
      <c r="B19" s="262"/>
      <c r="C19" s="264"/>
      <c r="D19" s="146" t="s">
        <v>68</v>
      </c>
      <c r="E19" s="146"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254</v>
      </c>
      <c r="AM19" s="87">
        <v>3</v>
      </c>
      <c r="AN19" s="87">
        <v>0</v>
      </c>
      <c r="AO19" s="37">
        <v>0</v>
      </c>
      <c r="AP19" s="87">
        <v>0</v>
      </c>
      <c r="AQ19" s="87">
        <v>0</v>
      </c>
      <c r="AR19" s="37">
        <v>0</v>
      </c>
      <c r="AS19" s="55" t="s">
        <v>292</v>
      </c>
      <c r="AT19" s="55">
        <v>3</v>
      </c>
      <c r="AU19" s="55">
        <v>0</v>
      </c>
      <c r="AV19" s="92">
        <f t="shared" si="0"/>
        <v>0</v>
      </c>
      <c r="AW19" s="55">
        <v>0</v>
      </c>
      <c r="AX19" s="55">
        <v>0</v>
      </c>
      <c r="AY19" s="37">
        <v>0</v>
      </c>
      <c r="AZ19" s="150" t="s">
        <v>322</v>
      </c>
      <c r="BA19" s="55">
        <v>3</v>
      </c>
      <c r="BB19" s="55">
        <v>0</v>
      </c>
      <c r="BC19" s="92">
        <f t="shared" si="2"/>
        <v>0</v>
      </c>
      <c r="BD19" s="55">
        <v>0</v>
      </c>
      <c r="BE19" s="165">
        <v>0</v>
      </c>
      <c r="BF19" s="37">
        <v>0</v>
      </c>
      <c r="BG19" s="152" t="s">
        <v>349</v>
      </c>
      <c r="BH19" s="55">
        <v>3</v>
      </c>
      <c r="BI19" s="55">
        <v>0</v>
      </c>
      <c r="BJ19" s="92">
        <f t="shared" si="8"/>
        <v>0</v>
      </c>
      <c r="BK19" s="55">
        <v>0</v>
      </c>
      <c r="BL19" s="165">
        <v>0</v>
      </c>
      <c r="BM19" s="37">
        <v>0</v>
      </c>
      <c r="BN19" s="152" t="s">
        <v>349</v>
      </c>
      <c r="BO19" s="30">
        <v>3</v>
      </c>
      <c r="BP19" s="30">
        <v>0</v>
      </c>
      <c r="BQ19" s="92">
        <f t="shared" si="9"/>
        <v>0</v>
      </c>
      <c r="BR19" s="55">
        <v>0</v>
      </c>
      <c r="BS19" s="165">
        <v>0</v>
      </c>
      <c r="BT19" s="37">
        <v>0</v>
      </c>
      <c r="BU19" s="198" t="s">
        <v>413</v>
      </c>
      <c r="BV19" s="30">
        <v>3</v>
      </c>
      <c r="BW19" s="30">
        <v>0</v>
      </c>
      <c r="BX19" s="92">
        <f t="shared" si="10"/>
        <v>0</v>
      </c>
      <c r="BY19" s="55">
        <v>0</v>
      </c>
      <c r="BZ19" s="165">
        <v>0</v>
      </c>
      <c r="CA19" s="37">
        <v>0</v>
      </c>
      <c r="CB19" s="198" t="s">
        <v>538</v>
      </c>
      <c r="CC19" s="198">
        <v>3</v>
      </c>
      <c r="CD19" s="198" t="s">
        <v>511</v>
      </c>
      <c r="CE19" s="198">
        <v>32</v>
      </c>
      <c r="CF19" s="198" t="s">
        <v>512</v>
      </c>
      <c r="CG19" s="198">
        <v>3202</v>
      </c>
      <c r="CH19" s="198" t="s">
        <v>513</v>
      </c>
      <c r="CI19" s="198">
        <v>3202014</v>
      </c>
      <c r="CJ19" s="198" t="s">
        <v>514</v>
      </c>
      <c r="CK19" s="198">
        <v>320201432</v>
      </c>
      <c r="CL19" s="198" t="s">
        <v>515</v>
      </c>
      <c r="CM19" s="198">
        <v>11</v>
      </c>
      <c r="CN19" s="87">
        <v>3</v>
      </c>
      <c r="CO19" s="87">
        <v>0</v>
      </c>
      <c r="CP19" s="102">
        <v>0</v>
      </c>
      <c r="CQ19" s="134" t="s">
        <v>364</v>
      </c>
      <c r="CR19" s="297"/>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c r="BLK19" s="12"/>
      <c r="BLL19" s="12"/>
      <c r="BLM19" s="12"/>
      <c r="BLN19" s="12"/>
      <c r="BLO19" s="12"/>
      <c r="BLP19" s="12"/>
      <c r="BLQ19" s="12"/>
      <c r="BLR19" s="12"/>
      <c r="BLS19" s="12"/>
      <c r="BLT19" s="12"/>
      <c r="BLU19" s="12"/>
      <c r="BLV19" s="12"/>
      <c r="BLW19" s="12"/>
      <c r="BLX19" s="12"/>
      <c r="BLY19" s="12"/>
      <c r="BLZ19" s="12"/>
      <c r="BMA19" s="12"/>
      <c r="BMB19" s="12"/>
      <c r="BMC19" s="12"/>
      <c r="BMD19" s="12"/>
      <c r="BME19" s="12"/>
      <c r="BMF19" s="12"/>
      <c r="BMG19" s="12"/>
      <c r="BMH19" s="12"/>
      <c r="BMI19" s="12"/>
      <c r="BMJ19" s="12"/>
      <c r="BMK19" s="12"/>
      <c r="BML19" s="12"/>
      <c r="BMM19" s="12"/>
      <c r="BMN19" s="12"/>
      <c r="BMO19" s="12"/>
      <c r="BMP19" s="12"/>
    </row>
    <row r="20" spans="1:1706" s="93" customFormat="1" ht="409.6" thickBot="1" x14ac:dyDescent="0.25">
      <c r="A20" s="270"/>
      <c r="B20" s="261" t="s">
        <v>66</v>
      </c>
      <c r="C20" s="178" t="s">
        <v>65</v>
      </c>
      <c r="D20" s="178" t="s">
        <v>64</v>
      </c>
      <c r="E20" s="178" t="s">
        <v>63</v>
      </c>
      <c r="F20" s="22">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256</v>
      </c>
      <c r="AM20" s="87">
        <v>2</v>
      </c>
      <c r="AN20" s="87">
        <v>0</v>
      </c>
      <c r="AO20" s="92">
        <v>0</v>
      </c>
      <c r="AP20" s="87">
        <v>0</v>
      </c>
      <c r="AQ20" s="87">
        <v>0</v>
      </c>
      <c r="AR20" s="104">
        <v>0</v>
      </c>
      <c r="AS20" s="55" t="s">
        <v>338</v>
      </c>
      <c r="AT20" s="55">
        <v>2</v>
      </c>
      <c r="AU20" s="55">
        <v>0</v>
      </c>
      <c r="AV20" s="92">
        <f t="shared" si="0"/>
        <v>0</v>
      </c>
      <c r="AW20" s="55">
        <v>0</v>
      </c>
      <c r="AX20" s="55" t="s">
        <v>161</v>
      </c>
      <c r="AY20" s="92">
        <v>0</v>
      </c>
      <c r="AZ20" s="148" t="s">
        <v>326</v>
      </c>
      <c r="BA20" s="55">
        <v>2</v>
      </c>
      <c r="BB20" s="55">
        <v>0</v>
      </c>
      <c r="BC20" s="92">
        <f t="shared" si="2"/>
        <v>0</v>
      </c>
      <c r="BD20" s="174">
        <v>2000000</v>
      </c>
      <c r="BE20" s="174">
        <v>2000000</v>
      </c>
      <c r="BF20" s="104">
        <v>0</v>
      </c>
      <c r="BG20" s="194" t="s">
        <v>365</v>
      </c>
      <c r="BH20" s="55">
        <v>2</v>
      </c>
      <c r="BI20" s="55">
        <v>0</v>
      </c>
      <c r="BJ20" s="92">
        <f t="shared" si="8"/>
        <v>0</v>
      </c>
      <c r="BK20" s="174">
        <v>2000000</v>
      </c>
      <c r="BL20" s="174">
        <v>2000000</v>
      </c>
      <c r="BM20" s="104">
        <v>0</v>
      </c>
      <c r="BN20" s="183" t="s">
        <v>365</v>
      </c>
      <c r="BO20" s="30">
        <v>2</v>
      </c>
      <c r="BP20" s="30">
        <v>0</v>
      </c>
      <c r="BQ20" s="92">
        <f t="shared" si="9"/>
        <v>0</v>
      </c>
      <c r="BR20" s="207">
        <v>5000000</v>
      </c>
      <c r="BS20" s="174">
        <v>0</v>
      </c>
      <c r="BT20" s="104">
        <v>0</v>
      </c>
      <c r="BU20" s="148" t="s">
        <v>404</v>
      </c>
      <c r="BV20" s="30">
        <v>2</v>
      </c>
      <c r="BW20" s="30">
        <v>1</v>
      </c>
      <c r="BX20" s="92">
        <f t="shared" si="10"/>
        <v>0.5</v>
      </c>
      <c r="BY20" s="234">
        <v>5000000</v>
      </c>
      <c r="BZ20" s="233">
        <v>2500000</v>
      </c>
      <c r="CA20" s="92">
        <f t="shared" ref="CA20" si="11">+BZ20/BY20</f>
        <v>0.5</v>
      </c>
      <c r="CB20" s="153" t="s">
        <v>527</v>
      </c>
      <c r="CC20" s="153">
        <v>2</v>
      </c>
      <c r="CD20" s="257" t="s">
        <v>520</v>
      </c>
      <c r="CE20" s="153">
        <v>36</v>
      </c>
      <c r="CF20" s="153" t="s">
        <v>516</v>
      </c>
      <c r="CG20" s="258">
        <v>3602</v>
      </c>
      <c r="CH20" s="256" t="s">
        <v>517</v>
      </c>
      <c r="CI20" s="153">
        <v>3602018</v>
      </c>
      <c r="CJ20" s="153" t="s">
        <v>518</v>
      </c>
      <c r="CK20" s="256">
        <v>360201800</v>
      </c>
      <c r="CL20" s="258" t="s">
        <v>519</v>
      </c>
      <c r="CM20" s="153"/>
      <c r="CN20" s="55">
        <v>20</v>
      </c>
      <c r="CO20" s="55">
        <v>4</v>
      </c>
      <c r="CP20" s="103">
        <f>CO20/CN20</f>
        <v>0.2</v>
      </c>
      <c r="CQ20" s="134" t="s">
        <v>276</v>
      </c>
      <c r="CR20" s="297"/>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row>
    <row r="21" spans="1:1706" s="10" customFormat="1" ht="330.75" thickBot="1" x14ac:dyDescent="0.25">
      <c r="A21" s="270"/>
      <c r="B21" s="261"/>
      <c r="C21" s="146" t="s">
        <v>57</v>
      </c>
      <c r="D21" s="146" t="s">
        <v>56</v>
      </c>
      <c r="E21" s="146" t="s">
        <v>282</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254</v>
      </c>
      <c r="AM21" s="87">
        <v>1</v>
      </c>
      <c r="AN21" s="87">
        <v>0</v>
      </c>
      <c r="AO21" s="37">
        <v>0</v>
      </c>
      <c r="AP21" s="87">
        <v>0</v>
      </c>
      <c r="AQ21" s="87">
        <v>0</v>
      </c>
      <c r="AR21" s="102">
        <v>0</v>
      </c>
      <c r="AS21" s="55" t="s">
        <v>283</v>
      </c>
      <c r="AT21" s="144">
        <v>1</v>
      </c>
      <c r="AU21" s="144">
        <v>0</v>
      </c>
      <c r="AV21" s="92">
        <f t="shared" si="0"/>
        <v>0</v>
      </c>
      <c r="AW21" s="144">
        <v>0</v>
      </c>
      <c r="AX21" s="144">
        <v>0</v>
      </c>
      <c r="AY21" s="37">
        <v>0</v>
      </c>
      <c r="AZ21" s="153" t="s">
        <v>319</v>
      </c>
      <c r="BA21" s="144">
        <v>1</v>
      </c>
      <c r="BB21" s="144">
        <v>0</v>
      </c>
      <c r="BC21" s="92">
        <f t="shared" si="2"/>
        <v>0</v>
      </c>
      <c r="BD21" s="144">
        <v>0</v>
      </c>
      <c r="BE21" s="144">
        <v>0</v>
      </c>
      <c r="BF21" s="102">
        <v>0</v>
      </c>
      <c r="BG21" s="194" t="s">
        <v>350</v>
      </c>
      <c r="BH21" s="144">
        <v>1</v>
      </c>
      <c r="BI21" s="144">
        <v>0</v>
      </c>
      <c r="BJ21" s="92">
        <f t="shared" si="8"/>
        <v>0</v>
      </c>
      <c r="BK21" s="144">
        <v>0</v>
      </c>
      <c r="BL21" s="144">
        <v>0</v>
      </c>
      <c r="BM21" s="102">
        <v>0</v>
      </c>
      <c r="BN21" s="194" t="s">
        <v>350</v>
      </c>
      <c r="BO21" s="211">
        <v>1</v>
      </c>
      <c r="BP21" s="211">
        <v>0</v>
      </c>
      <c r="BQ21" s="92">
        <f t="shared" si="9"/>
        <v>0</v>
      </c>
      <c r="BR21" s="207">
        <v>5000000</v>
      </c>
      <c r="BS21" s="144">
        <v>0</v>
      </c>
      <c r="BT21" s="102">
        <v>0</v>
      </c>
      <c r="BU21" s="148" t="s">
        <v>404</v>
      </c>
      <c r="BV21" s="211">
        <v>1</v>
      </c>
      <c r="BW21" s="211">
        <v>0</v>
      </c>
      <c r="BX21" s="92">
        <f t="shared" si="10"/>
        <v>0</v>
      </c>
      <c r="BY21" s="207">
        <v>5000000</v>
      </c>
      <c r="BZ21" s="144">
        <v>0</v>
      </c>
      <c r="CA21" s="102">
        <v>0</v>
      </c>
      <c r="CB21" s="153" t="s">
        <v>539</v>
      </c>
      <c r="CC21" s="239">
        <v>2</v>
      </c>
      <c r="CD21" s="239" t="s">
        <v>520</v>
      </c>
      <c r="CE21" s="239">
        <v>36</v>
      </c>
      <c r="CF21" s="239" t="s">
        <v>516</v>
      </c>
      <c r="CG21" s="239">
        <v>3602</v>
      </c>
      <c r="CH21" s="239" t="s">
        <v>517</v>
      </c>
      <c r="CI21" s="239">
        <v>3602005</v>
      </c>
      <c r="CJ21" s="239" t="s">
        <v>523</v>
      </c>
      <c r="CK21" s="239">
        <v>360200500</v>
      </c>
      <c r="CL21" s="239" t="s">
        <v>524</v>
      </c>
      <c r="CM21" s="239"/>
      <c r="CN21" s="118">
        <v>1</v>
      </c>
      <c r="CO21" s="87">
        <v>0</v>
      </c>
      <c r="CP21" s="102">
        <f t="shared" si="7"/>
        <v>0</v>
      </c>
      <c r="CQ21" s="134" t="s">
        <v>279</v>
      </c>
      <c r="CR21" s="298"/>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c r="BLK21" s="12"/>
      <c r="BLL21" s="12"/>
      <c r="BLM21" s="12"/>
      <c r="BLN21" s="12"/>
      <c r="BLO21" s="12"/>
      <c r="BLP21" s="12"/>
      <c r="BLQ21" s="12"/>
      <c r="BLR21" s="12"/>
      <c r="BLS21" s="12"/>
      <c r="BLT21" s="12"/>
      <c r="BLU21" s="12"/>
      <c r="BLV21" s="12"/>
      <c r="BLW21" s="12"/>
      <c r="BLX21" s="12"/>
      <c r="BLY21" s="12"/>
      <c r="BLZ21" s="12"/>
      <c r="BMA21" s="12"/>
      <c r="BMB21" s="12"/>
      <c r="BMC21" s="12"/>
      <c r="BMD21" s="12"/>
      <c r="BME21" s="12"/>
      <c r="BMF21" s="12"/>
      <c r="BMG21" s="12"/>
      <c r="BMH21" s="12"/>
      <c r="BMI21" s="12"/>
      <c r="BMJ21" s="12"/>
      <c r="BMK21" s="12"/>
      <c r="BML21" s="12"/>
      <c r="BMM21" s="12"/>
      <c r="BMN21" s="12"/>
      <c r="BMO21" s="12"/>
      <c r="BMP21" s="12"/>
    </row>
    <row r="22" spans="1:1706" s="105" customFormat="1" ht="409.5" x14ac:dyDescent="0.2">
      <c r="A22" s="265" t="s">
        <v>223</v>
      </c>
      <c r="B22" s="261" t="s">
        <v>54</v>
      </c>
      <c r="C22" s="263" t="s">
        <v>53</v>
      </c>
      <c r="D22" s="87" t="s">
        <v>52</v>
      </c>
      <c r="E22" s="87" t="s">
        <v>51</v>
      </c>
      <c r="F22" s="107">
        <v>1</v>
      </c>
      <c r="G22" s="107">
        <v>0</v>
      </c>
      <c r="H22" s="108" t="s">
        <v>406</v>
      </c>
      <c r="I22" s="108" t="s">
        <v>1</v>
      </c>
      <c r="J22" s="84">
        <v>1</v>
      </c>
      <c r="K22" s="84">
        <v>1</v>
      </c>
      <c r="L22" s="108">
        <v>1</v>
      </c>
      <c r="M22" s="108">
        <v>1</v>
      </c>
      <c r="N22" s="84">
        <v>1</v>
      </c>
      <c r="O22" s="106">
        <v>1</v>
      </c>
      <c r="P22" s="108">
        <v>1</v>
      </c>
      <c r="Q22" s="108">
        <v>1</v>
      </c>
      <c r="R22" s="84">
        <v>1</v>
      </c>
      <c r="S22" s="84">
        <v>1</v>
      </c>
      <c r="T22" s="108" t="s">
        <v>41</v>
      </c>
      <c r="U22" s="108" t="s">
        <v>40</v>
      </c>
      <c r="V22" s="84">
        <v>4001017</v>
      </c>
      <c r="W22" s="106" t="s">
        <v>48</v>
      </c>
      <c r="X22" s="108" t="s">
        <v>47</v>
      </c>
      <c r="Y22" s="108" t="s">
        <v>46</v>
      </c>
      <c r="Z22" s="84">
        <v>1</v>
      </c>
      <c r="AA22" s="84">
        <v>0</v>
      </c>
      <c r="AB22" s="109">
        <v>0</v>
      </c>
      <c r="AC22" s="110">
        <v>0</v>
      </c>
      <c r="AD22" s="111" t="s">
        <v>202</v>
      </c>
      <c r="AE22" s="107" t="s">
        <v>169</v>
      </c>
      <c r="AF22" s="84">
        <v>1</v>
      </c>
      <c r="AG22" s="84">
        <v>0.05</v>
      </c>
      <c r="AH22" s="112">
        <v>5.0000000000000001E-3</v>
      </c>
      <c r="AI22" s="113">
        <v>3445000</v>
      </c>
      <c r="AJ22" s="113">
        <v>3445000</v>
      </c>
      <c r="AK22" s="37">
        <v>1</v>
      </c>
      <c r="AL22" s="87" t="s">
        <v>245</v>
      </c>
      <c r="AM22" s="87">
        <v>1</v>
      </c>
      <c r="AN22" s="87">
        <v>0</v>
      </c>
      <c r="AO22" s="37">
        <v>0</v>
      </c>
      <c r="AP22" s="114">
        <v>23570000</v>
      </c>
      <c r="AQ22" s="125">
        <v>5892500</v>
      </c>
      <c r="AR22" s="37">
        <v>0</v>
      </c>
      <c r="AS22" s="55" t="s">
        <v>293</v>
      </c>
      <c r="AT22" s="55">
        <v>1</v>
      </c>
      <c r="AU22" s="55">
        <v>0</v>
      </c>
      <c r="AV22" s="92">
        <f t="shared" si="0"/>
        <v>0</v>
      </c>
      <c r="AW22" s="55">
        <v>0</v>
      </c>
      <c r="AX22" s="55">
        <v>0</v>
      </c>
      <c r="AY22" s="37">
        <v>0</v>
      </c>
      <c r="AZ22" s="55" t="s">
        <v>328</v>
      </c>
      <c r="BA22" s="55">
        <v>1</v>
      </c>
      <c r="BB22" s="55">
        <v>0.1</v>
      </c>
      <c r="BC22" s="92">
        <f t="shared" si="2"/>
        <v>0.1</v>
      </c>
      <c r="BD22" s="185">
        <v>23570000</v>
      </c>
      <c r="BE22" s="156">
        <v>20000000</v>
      </c>
      <c r="BF22" s="37">
        <v>1</v>
      </c>
      <c r="BG22" s="197" t="s">
        <v>366</v>
      </c>
      <c r="BH22" s="55">
        <v>1</v>
      </c>
      <c r="BI22" s="55">
        <v>0.1</v>
      </c>
      <c r="BJ22" s="92">
        <f t="shared" si="8"/>
        <v>0.1</v>
      </c>
      <c r="BK22" s="185">
        <v>23570000</v>
      </c>
      <c r="BL22" s="156">
        <v>20000000</v>
      </c>
      <c r="BM22" s="37">
        <v>1</v>
      </c>
      <c r="BN22" s="197" t="s">
        <v>366</v>
      </c>
      <c r="BO22" s="30">
        <v>1</v>
      </c>
      <c r="BP22" s="30">
        <v>0</v>
      </c>
      <c r="BQ22" s="92">
        <f t="shared" si="9"/>
        <v>0</v>
      </c>
      <c r="BR22" s="185">
        <v>0</v>
      </c>
      <c r="BS22" s="156">
        <v>0</v>
      </c>
      <c r="BT22" s="37">
        <v>0</v>
      </c>
      <c r="BU22" s="30" t="s">
        <v>405</v>
      </c>
      <c r="BV22" s="30">
        <v>1</v>
      </c>
      <c r="BW22" s="30">
        <v>0</v>
      </c>
      <c r="BX22" s="92">
        <f t="shared" si="10"/>
        <v>0</v>
      </c>
      <c r="BY22" s="185">
        <v>0</v>
      </c>
      <c r="BZ22" s="156">
        <v>0</v>
      </c>
      <c r="CA22" s="37">
        <v>0</v>
      </c>
      <c r="CB22" s="30" t="s">
        <v>437</v>
      </c>
      <c r="CC22" s="30"/>
      <c r="CD22" s="30"/>
      <c r="CE22" s="30"/>
      <c r="CF22" s="30"/>
      <c r="CG22" s="30"/>
      <c r="CH22" s="30"/>
      <c r="CI22" s="30"/>
      <c r="CJ22" s="30"/>
      <c r="CK22" s="30"/>
      <c r="CL22" s="30"/>
      <c r="CM22" s="30"/>
      <c r="CN22" s="87">
        <v>1</v>
      </c>
      <c r="CO22" s="87">
        <v>0.1</v>
      </c>
      <c r="CP22" s="115">
        <f>+CO22/CN22</f>
        <v>0.1</v>
      </c>
      <c r="CQ22" s="134" t="s">
        <v>330</v>
      </c>
      <c r="CR22" s="299" t="s">
        <v>223</v>
      </c>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row>
    <row r="23" spans="1:1706" ht="405" x14ac:dyDescent="0.2">
      <c r="A23" s="266"/>
      <c r="B23" s="261"/>
      <c r="C23" s="263"/>
      <c r="D23" s="146" t="s">
        <v>50</v>
      </c>
      <c r="E23" s="146" t="s">
        <v>49</v>
      </c>
      <c r="F23" s="22">
        <v>1</v>
      </c>
      <c r="G23" s="7">
        <v>0</v>
      </c>
      <c r="H23" s="8" t="s">
        <v>406</v>
      </c>
      <c r="I23" s="8" t="s">
        <v>1</v>
      </c>
      <c r="J23" s="6">
        <v>0</v>
      </c>
      <c r="K23" s="6">
        <v>0</v>
      </c>
      <c r="L23" s="14">
        <v>1</v>
      </c>
      <c r="M23" s="14">
        <v>1</v>
      </c>
      <c r="N23" s="16">
        <v>1</v>
      </c>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87" t="s">
        <v>254</v>
      </c>
      <c r="AM23" s="87">
        <v>1</v>
      </c>
      <c r="AN23" s="87">
        <v>0</v>
      </c>
      <c r="AO23" s="37">
        <v>0</v>
      </c>
      <c r="AP23" s="87">
        <v>0</v>
      </c>
      <c r="AQ23" s="87">
        <v>0</v>
      </c>
      <c r="AR23" s="37"/>
      <c r="AS23" s="55" t="s">
        <v>263</v>
      </c>
      <c r="AT23" s="55">
        <v>1</v>
      </c>
      <c r="AU23" s="55">
        <v>0</v>
      </c>
      <c r="AV23" s="92">
        <f t="shared" si="0"/>
        <v>0</v>
      </c>
      <c r="AW23" s="55"/>
      <c r="AX23" s="55"/>
      <c r="AY23" s="37">
        <v>0</v>
      </c>
      <c r="AZ23" s="146" t="s">
        <v>303</v>
      </c>
      <c r="BA23" s="55">
        <v>1</v>
      </c>
      <c r="BB23" s="55">
        <v>0</v>
      </c>
      <c r="BC23" s="92">
        <f t="shared" si="2"/>
        <v>0</v>
      </c>
      <c r="BD23" s="55">
        <v>0</v>
      </c>
      <c r="BE23" s="156">
        <v>0</v>
      </c>
      <c r="BF23" s="37">
        <v>0</v>
      </c>
      <c r="BG23" s="152" t="s">
        <v>367</v>
      </c>
      <c r="BH23" s="55">
        <v>1</v>
      </c>
      <c r="BI23" s="55">
        <v>0</v>
      </c>
      <c r="BJ23" s="92">
        <f t="shared" si="8"/>
        <v>0</v>
      </c>
      <c r="BK23" s="55">
        <v>0</v>
      </c>
      <c r="BL23" s="156">
        <v>0</v>
      </c>
      <c r="BM23" s="37">
        <v>0</v>
      </c>
      <c r="BN23" s="152" t="s">
        <v>367</v>
      </c>
      <c r="BO23" s="30">
        <v>1</v>
      </c>
      <c r="BP23" s="30">
        <v>0</v>
      </c>
      <c r="BQ23" s="92">
        <f t="shared" si="9"/>
        <v>0</v>
      </c>
      <c r="BR23" s="156">
        <v>2500000</v>
      </c>
      <c r="BS23" s="156">
        <v>0</v>
      </c>
      <c r="BT23" s="37">
        <v>0</v>
      </c>
      <c r="BU23" s="9" t="s">
        <v>407</v>
      </c>
      <c r="BV23" s="30">
        <v>1</v>
      </c>
      <c r="BW23" s="30">
        <v>0</v>
      </c>
      <c r="BX23" s="92">
        <v>0.2</v>
      </c>
      <c r="BY23" s="156">
        <v>15000000</v>
      </c>
      <c r="BZ23" s="156">
        <v>5000000</v>
      </c>
      <c r="CA23" s="37">
        <v>0</v>
      </c>
      <c r="CB23" s="9" t="s">
        <v>438</v>
      </c>
      <c r="CC23" s="252"/>
      <c r="CD23" s="252"/>
      <c r="CE23" s="252"/>
      <c r="CF23" s="252"/>
      <c r="CG23" s="252"/>
      <c r="CH23" s="252"/>
      <c r="CI23" s="252"/>
      <c r="CJ23" s="252"/>
      <c r="CK23" s="252"/>
      <c r="CL23" s="252"/>
      <c r="CM23" s="252"/>
      <c r="CN23" s="87">
        <v>1</v>
      </c>
      <c r="CO23" s="55">
        <v>0</v>
      </c>
      <c r="CP23" s="102">
        <f>+AH23</f>
        <v>0</v>
      </c>
      <c r="CQ23" s="136" t="s">
        <v>368</v>
      </c>
      <c r="CR23" s="300"/>
    </row>
    <row r="24" spans="1:1706" ht="409.5" x14ac:dyDescent="0.2">
      <c r="A24" s="266"/>
      <c r="B24" s="269"/>
      <c r="C24" s="179" t="s">
        <v>45</v>
      </c>
      <c r="D24" s="179" t="s">
        <v>44</v>
      </c>
      <c r="E24" s="179" t="s">
        <v>43</v>
      </c>
      <c r="F24" s="137">
        <v>1</v>
      </c>
      <c r="G24" s="51">
        <v>0</v>
      </c>
      <c r="H24" s="8" t="s">
        <v>406</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87">
        <v>1</v>
      </c>
      <c r="AN24" s="87">
        <v>1</v>
      </c>
      <c r="AO24" s="37">
        <v>1</v>
      </c>
      <c r="AP24" s="87">
        <v>0</v>
      </c>
      <c r="AQ24" s="87">
        <v>0</v>
      </c>
      <c r="AR24" s="37">
        <v>0</v>
      </c>
      <c r="AS24" s="55" t="s">
        <v>264</v>
      </c>
      <c r="AT24" s="55">
        <v>1</v>
      </c>
      <c r="AU24" s="55">
        <v>1</v>
      </c>
      <c r="AV24" s="92">
        <f t="shared" si="0"/>
        <v>1</v>
      </c>
      <c r="AW24" s="55">
        <v>0</v>
      </c>
      <c r="AX24" s="55">
        <v>0</v>
      </c>
      <c r="AY24" s="37">
        <v>0</v>
      </c>
      <c r="AZ24" s="146" t="s">
        <v>331</v>
      </c>
      <c r="BA24" s="55">
        <v>1</v>
      </c>
      <c r="BB24" s="55">
        <v>1</v>
      </c>
      <c r="BC24" s="92">
        <f t="shared" si="2"/>
        <v>1</v>
      </c>
      <c r="BD24" s="55">
        <v>0</v>
      </c>
      <c r="BE24" s="157">
        <v>0</v>
      </c>
      <c r="BF24" s="37">
        <v>0</v>
      </c>
      <c r="BG24" s="195" t="s">
        <v>351</v>
      </c>
      <c r="BH24" s="55">
        <v>1</v>
      </c>
      <c r="BI24" s="55">
        <v>1</v>
      </c>
      <c r="BJ24" s="92">
        <f t="shared" si="8"/>
        <v>1</v>
      </c>
      <c r="BK24" s="55">
        <v>0</v>
      </c>
      <c r="BL24" s="157">
        <v>0</v>
      </c>
      <c r="BM24" s="37">
        <v>0</v>
      </c>
      <c r="BN24" s="195" t="s">
        <v>351</v>
      </c>
      <c r="BO24" s="30">
        <v>1</v>
      </c>
      <c r="BP24" s="30">
        <v>1</v>
      </c>
      <c r="BQ24" s="92">
        <f t="shared" si="9"/>
        <v>1</v>
      </c>
      <c r="BR24" s="156">
        <v>2500000</v>
      </c>
      <c r="BS24" s="157">
        <v>0</v>
      </c>
      <c r="BT24" s="37">
        <v>0</v>
      </c>
      <c r="BU24" s="9" t="s">
        <v>408</v>
      </c>
      <c r="BV24" s="30">
        <v>1</v>
      </c>
      <c r="BW24" s="30">
        <v>1</v>
      </c>
      <c r="BX24" s="92">
        <f t="shared" si="10"/>
        <v>1</v>
      </c>
      <c r="BY24" s="156">
        <v>15000000</v>
      </c>
      <c r="BZ24" s="156">
        <v>5000000</v>
      </c>
      <c r="CA24" s="37">
        <f>BZ24/BY24</f>
        <v>0.33333333333333331</v>
      </c>
      <c r="CB24" s="9" t="s">
        <v>439</v>
      </c>
      <c r="CC24" s="252"/>
      <c r="CD24" s="252"/>
      <c r="CE24" s="252"/>
      <c r="CF24" s="252"/>
      <c r="CG24" s="252"/>
      <c r="CH24" s="252"/>
      <c r="CI24" s="252"/>
      <c r="CJ24" s="252"/>
      <c r="CK24" s="252"/>
      <c r="CL24" s="252"/>
      <c r="CM24" s="252"/>
      <c r="CN24" s="55">
        <v>1</v>
      </c>
      <c r="CO24" s="87">
        <v>2</v>
      </c>
      <c r="CP24" s="102">
        <v>1</v>
      </c>
      <c r="CQ24" s="134" t="s">
        <v>421</v>
      </c>
      <c r="CR24" s="300"/>
    </row>
    <row r="25" spans="1:1706" ht="381" customHeight="1" x14ac:dyDescent="0.25">
      <c r="A25" s="267"/>
      <c r="B25" s="261" t="s">
        <v>36</v>
      </c>
      <c r="C25" s="263" t="s">
        <v>35</v>
      </c>
      <c r="D25" s="146" t="s">
        <v>34</v>
      </c>
      <c r="E25" s="146"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254</v>
      </c>
      <c r="AM25" s="87">
        <v>1</v>
      </c>
      <c r="AN25" s="87">
        <v>0</v>
      </c>
      <c r="AO25" s="37">
        <v>0</v>
      </c>
      <c r="AP25" s="87">
        <v>0</v>
      </c>
      <c r="AQ25" s="87">
        <v>0</v>
      </c>
      <c r="AR25" s="37">
        <v>0</v>
      </c>
      <c r="AS25" s="55" t="s">
        <v>284</v>
      </c>
      <c r="AT25" s="55">
        <v>1</v>
      </c>
      <c r="AU25" s="55">
        <v>0</v>
      </c>
      <c r="AV25" s="92">
        <f t="shared" si="0"/>
        <v>0</v>
      </c>
      <c r="AW25" s="55">
        <v>0</v>
      </c>
      <c r="AX25" s="55">
        <v>0</v>
      </c>
      <c r="AY25" s="37">
        <v>0</v>
      </c>
      <c r="AZ25" s="150" t="s">
        <v>320</v>
      </c>
      <c r="BA25" s="55">
        <v>1</v>
      </c>
      <c r="BB25" s="55">
        <v>0</v>
      </c>
      <c r="BC25" s="92">
        <f t="shared" si="2"/>
        <v>0</v>
      </c>
      <c r="BD25" s="55">
        <v>0</v>
      </c>
      <c r="BE25" s="55">
        <v>0</v>
      </c>
      <c r="BF25" s="37">
        <v>0</v>
      </c>
      <c r="BG25" s="194" t="s">
        <v>369</v>
      </c>
      <c r="BH25" s="55">
        <v>1</v>
      </c>
      <c r="BI25" s="55">
        <v>0</v>
      </c>
      <c r="BJ25" s="92">
        <f t="shared" si="8"/>
        <v>0</v>
      </c>
      <c r="BK25" s="201">
        <v>68428332</v>
      </c>
      <c r="BL25" s="201">
        <v>68428332</v>
      </c>
      <c r="BM25" s="37">
        <v>0</v>
      </c>
      <c r="BN25" s="183" t="s">
        <v>396</v>
      </c>
      <c r="BO25" s="30">
        <v>1</v>
      </c>
      <c r="BP25" s="30">
        <v>0</v>
      </c>
      <c r="BQ25" s="92">
        <f t="shared" si="9"/>
        <v>0</v>
      </c>
      <c r="BR25" s="201">
        <v>0</v>
      </c>
      <c r="BS25" s="201">
        <v>0</v>
      </c>
      <c r="BT25" s="37">
        <v>0</v>
      </c>
      <c r="BU25" s="198" t="s">
        <v>413</v>
      </c>
      <c r="BV25" s="30">
        <v>1</v>
      </c>
      <c r="BW25" s="30">
        <v>0</v>
      </c>
      <c r="BX25" s="92">
        <f t="shared" si="10"/>
        <v>0</v>
      </c>
      <c r="BY25" s="231">
        <v>94000000</v>
      </c>
      <c r="BZ25" s="226">
        <v>84499999</v>
      </c>
      <c r="CA25" s="37">
        <f>BZ25/BY25</f>
        <v>0.89893615957446804</v>
      </c>
      <c r="CB25" s="333" t="s">
        <v>540</v>
      </c>
      <c r="CC25" s="198">
        <v>2</v>
      </c>
      <c r="CD25" s="198" t="s">
        <v>504</v>
      </c>
      <c r="CE25" s="198">
        <v>32</v>
      </c>
      <c r="CF25" s="198" t="s">
        <v>504</v>
      </c>
      <c r="CG25" s="198">
        <v>3205</v>
      </c>
      <c r="CH25" s="198" t="s">
        <v>501</v>
      </c>
      <c r="CI25" s="198" t="s">
        <v>505</v>
      </c>
      <c r="CJ25" s="198" t="s">
        <v>506</v>
      </c>
      <c r="CK25" s="198" t="s">
        <v>507</v>
      </c>
      <c r="CL25" s="198" t="s">
        <v>508</v>
      </c>
      <c r="CM25" s="198"/>
      <c r="CN25" s="87">
        <v>1</v>
      </c>
      <c r="CO25" s="87">
        <v>0</v>
      </c>
      <c r="CP25" s="102">
        <f t="shared" si="7"/>
        <v>0</v>
      </c>
      <c r="CQ25" s="136" t="s">
        <v>420</v>
      </c>
      <c r="CR25" s="300"/>
    </row>
    <row r="26" spans="1:1706" ht="409.5" x14ac:dyDescent="0.2">
      <c r="A26" s="266"/>
      <c r="B26" s="262"/>
      <c r="C26" s="264"/>
      <c r="D26" s="180" t="s">
        <v>31</v>
      </c>
      <c r="E26" s="180"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254</v>
      </c>
      <c r="AM26" s="87">
        <v>12</v>
      </c>
      <c r="AN26" s="87">
        <v>0</v>
      </c>
      <c r="AO26" s="91">
        <v>0</v>
      </c>
      <c r="AP26" s="87">
        <v>0</v>
      </c>
      <c r="AQ26" s="87">
        <v>0</v>
      </c>
      <c r="AR26" s="91">
        <v>0</v>
      </c>
      <c r="AS26" s="55" t="s">
        <v>265</v>
      </c>
      <c r="AT26" s="55">
        <v>12</v>
      </c>
      <c r="AU26" s="55">
        <v>0</v>
      </c>
      <c r="AV26" s="92">
        <f t="shared" si="0"/>
        <v>0</v>
      </c>
      <c r="AW26" s="55">
        <v>0</v>
      </c>
      <c r="AX26" s="55">
        <v>0</v>
      </c>
      <c r="AY26" s="91">
        <v>0</v>
      </c>
      <c r="AZ26" s="55" t="s">
        <v>318</v>
      </c>
      <c r="BA26" s="55">
        <v>12</v>
      </c>
      <c r="BB26" s="55">
        <v>0</v>
      </c>
      <c r="BC26" s="92">
        <f t="shared" si="2"/>
        <v>0</v>
      </c>
      <c r="BD26" s="55">
        <v>0</v>
      </c>
      <c r="BE26" s="55">
        <v>0</v>
      </c>
      <c r="BF26" s="91">
        <v>0</v>
      </c>
      <c r="BG26" s="152" t="s">
        <v>352</v>
      </c>
      <c r="BH26" s="55">
        <v>12</v>
      </c>
      <c r="BI26" s="55">
        <v>0</v>
      </c>
      <c r="BJ26" s="92">
        <f t="shared" si="8"/>
        <v>0</v>
      </c>
      <c r="BK26" s="55">
        <v>0</v>
      </c>
      <c r="BL26" s="55">
        <v>0</v>
      </c>
      <c r="BM26" s="91">
        <v>0</v>
      </c>
      <c r="BN26" s="152" t="s">
        <v>352</v>
      </c>
      <c r="BO26" s="30">
        <v>12</v>
      </c>
      <c r="BP26" s="30">
        <v>0</v>
      </c>
      <c r="BQ26" s="92">
        <f t="shared" si="9"/>
        <v>0</v>
      </c>
      <c r="BR26" s="55">
        <v>0</v>
      </c>
      <c r="BS26" s="55">
        <v>0</v>
      </c>
      <c r="BT26" s="91">
        <v>0</v>
      </c>
      <c r="BU26" s="209" t="s">
        <v>409</v>
      </c>
      <c r="BV26" s="30">
        <v>12</v>
      </c>
      <c r="BW26" s="30">
        <v>0</v>
      </c>
      <c r="BX26" s="92">
        <f t="shared" si="10"/>
        <v>0</v>
      </c>
      <c r="BY26" s="227" t="s">
        <v>442</v>
      </c>
      <c r="BZ26" s="227" t="s">
        <v>443</v>
      </c>
      <c r="CA26" s="37">
        <f>BZ26/BY26</f>
        <v>0.5</v>
      </c>
      <c r="CB26" s="235" t="s">
        <v>541</v>
      </c>
      <c r="CC26" s="209"/>
      <c r="CD26" s="209"/>
      <c r="CE26" s="209"/>
      <c r="CF26" s="209"/>
      <c r="CG26" s="209"/>
      <c r="CH26" s="209"/>
      <c r="CI26" s="209"/>
      <c r="CJ26" s="209"/>
      <c r="CK26" s="209"/>
      <c r="CL26" s="209"/>
      <c r="CM26" s="209"/>
      <c r="CN26" s="87">
        <v>12</v>
      </c>
      <c r="CO26" s="87">
        <v>0</v>
      </c>
      <c r="CP26" s="102">
        <v>0</v>
      </c>
      <c r="CQ26" s="135" t="s">
        <v>329</v>
      </c>
      <c r="CR26" s="300"/>
    </row>
    <row r="27" spans="1:1706" ht="409.6" thickBot="1" x14ac:dyDescent="0.25">
      <c r="A27" s="268"/>
      <c r="B27" s="261"/>
      <c r="C27" s="146" t="s">
        <v>28</v>
      </c>
      <c r="D27" s="146" t="s">
        <v>27</v>
      </c>
      <c r="E27" s="146"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254</v>
      </c>
      <c r="AM27" s="87">
        <v>12</v>
      </c>
      <c r="AN27" s="87">
        <v>0</v>
      </c>
      <c r="AO27" s="37">
        <v>0</v>
      </c>
      <c r="AP27" s="87">
        <v>0</v>
      </c>
      <c r="AQ27" s="87">
        <v>0</v>
      </c>
      <c r="AR27" s="37">
        <v>0</v>
      </c>
      <c r="AS27" s="55" t="s">
        <v>285</v>
      </c>
      <c r="AT27" s="55">
        <v>12</v>
      </c>
      <c r="AU27" s="55">
        <v>0</v>
      </c>
      <c r="AV27" s="92">
        <f t="shared" si="0"/>
        <v>0</v>
      </c>
      <c r="AW27" s="55">
        <v>0</v>
      </c>
      <c r="AX27" s="55">
        <v>0</v>
      </c>
      <c r="AY27" s="37">
        <v>0</v>
      </c>
      <c r="AZ27" s="55" t="s">
        <v>310</v>
      </c>
      <c r="BA27" s="55">
        <v>12</v>
      </c>
      <c r="BB27" s="55">
        <v>0</v>
      </c>
      <c r="BC27" s="92">
        <f t="shared" si="2"/>
        <v>0</v>
      </c>
      <c r="BD27" s="55">
        <v>0</v>
      </c>
      <c r="BE27" s="55">
        <v>0</v>
      </c>
      <c r="BF27" s="37">
        <v>0</v>
      </c>
      <c r="BG27" s="152" t="s">
        <v>370</v>
      </c>
      <c r="BH27" s="55">
        <v>12</v>
      </c>
      <c r="BI27" s="55">
        <v>0</v>
      </c>
      <c r="BJ27" s="92">
        <f t="shared" si="8"/>
        <v>0</v>
      </c>
      <c r="BK27" s="55">
        <v>0</v>
      </c>
      <c r="BL27" s="55">
        <v>0</v>
      </c>
      <c r="BM27" s="37">
        <v>0</v>
      </c>
      <c r="BN27" s="152" t="s">
        <v>370</v>
      </c>
      <c r="BO27" s="30">
        <v>12</v>
      </c>
      <c r="BP27" s="30">
        <v>0</v>
      </c>
      <c r="BQ27" s="92">
        <f t="shared" si="9"/>
        <v>0</v>
      </c>
      <c r="BR27" s="55">
        <v>0</v>
      </c>
      <c r="BS27" s="55">
        <v>0</v>
      </c>
      <c r="BT27" s="37">
        <v>0</v>
      </c>
      <c r="BU27" s="209" t="s">
        <v>409</v>
      </c>
      <c r="BV27" s="30">
        <v>12</v>
      </c>
      <c r="BW27" s="30">
        <v>1</v>
      </c>
      <c r="BX27" s="230">
        <f>+BW27/BV27</f>
        <v>8.3333333333333329E-2</v>
      </c>
      <c r="BY27" s="227" t="s">
        <v>442</v>
      </c>
      <c r="BZ27" s="227" t="s">
        <v>443</v>
      </c>
      <c r="CA27" s="37">
        <f>BZ27/BY27</f>
        <v>0.5</v>
      </c>
      <c r="CB27" s="334" t="s">
        <v>542</v>
      </c>
      <c r="CC27" s="209"/>
      <c r="CD27" s="209"/>
      <c r="CE27" s="209"/>
      <c r="CF27" s="209"/>
      <c r="CG27" s="209"/>
      <c r="CH27" s="209"/>
      <c r="CI27" s="209"/>
      <c r="CJ27" s="209"/>
      <c r="CK27" s="209"/>
      <c r="CL27" s="209"/>
      <c r="CM27" s="209"/>
      <c r="CN27" s="87">
        <v>12</v>
      </c>
      <c r="CO27" s="87">
        <v>1</v>
      </c>
      <c r="CP27" s="37">
        <f>CO27/CN27</f>
        <v>8.3333333333333329E-2</v>
      </c>
      <c r="CQ27" s="136" t="s">
        <v>445</v>
      </c>
      <c r="CR27" s="301"/>
    </row>
    <row r="28" spans="1:1706" ht="223.5" customHeight="1" x14ac:dyDescent="0.2">
      <c r="A28" s="265" t="s">
        <v>25</v>
      </c>
      <c r="B28" s="261" t="s">
        <v>24</v>
      </c>
      <c r="C28" s="146" t="s">
        <v>23</v>
      </c>
      <c r="D28" s="146" t="s">
        <v>22</v>
      </c>
      <c r="E28" s="146"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254</v>
      </c>
      <c r="AM28" s="87">
        <v>1</v>
      </c>
      <c r="AN28" s="87">
        <v>0</v>
      </c>
      <c r="AO28" s="37">
        <v>0</v>
      </c>
      <c r="AP28" s="87">
        <v>0</v>
      </c>
      <c r="AQ28" s="87">
        <v>0</v>
      </c>
      <c r="AR28" s="37">
        <v>0</v>
      </c>
      <c r="AS28" s="55" t="s">
        <v>266</v>
      </c>
      <c r="AT28" s="55">
        <v>1</v>
      </c>
      <c r="AU28" s="55">
        <v>0</v>
      </c>
      <c r="AV28" s="92">
        <f t="shared" si="0"/>
        <v>0</v>
      </c>
      <c r="AW28" s="55">
        <v>0</v>
      </c>
      <c r="AX28" s="55">
        <v>0</v>
      </c>
      <c r="AY28" s="37">
        <v>0</v>
      </c>
      <c r="AZ28" s="55" t="s">
        <v>304</v>
      </c>
      <c r="BA28" s="55">
        <v>1</v>
      </c>
      <c r="BB28" s="55">
        <v>0</v>
      </c>
      <c r="BC28" s="92">
        <f t="shared" si="2"/>
        <v>0</v>
      </c>
      <c r="BD28" s="55">
        <v>0</v>
      </c>
      <c r="BE28" s="55">
        <v>0</v>
      </c>
      <c r="BF28" s="37">
        <v>0</v>
      </c>
      <c r="BG28" s="196" t="s">
        <v>371</v>
      </c>
      <c r="BH28" s="55">
        <v>1</v>
      </c>
      <c r="BI28" s="55">
        <v>0</v>
      </c>
      <c r="BJ28" s="92">
        <f t="shared" si="8"/>
        <v>0</v>
      </c>
      <c r="BK28" s="55">
        <v>0</v>
      </c>
      <c r="BL28" s="55">
        <v>0</v>
      </c>
      <c r="BM28" s="37">
        <v>0</v>
      </c>
      <c r="BN28" s="160" t="s">
        <v>391</v>
      </c>
      <c r="BO28" s="30">
        <v>1</v>
      </c>
      <c r="BP28" s="30">
        <v>0</v>
      </c>
      <c r="BQ28" s="92">
        <f t="shared" si="9"/>
        <v>0</v>
      </c>
      <c r="BR28" s="55">
        <v>0</v>
      </c>
      <c r="BS28" s="55">
        <v>0</v>
      </c>
      <c r="BT28" s="37">
        <v>0</v>
      </c>
      <c r="BU28" s="209" t="s">
        <v>409</v>
      </c>
      <c r="BV28" s="30">
        <v>1</v>
      </c>
      <c r="BW28" s="30">
        <v>0</v>
      </c>
      <c r="BX28" s="92">
        <f t="shared" si="10"/>
        <v>0</v>
      </c>
      <c r="BY28" s="55">
        <v>0</v>
      </c>
      <c r="BZ28" s="55">
        <v>0</v>
      </c>
      <c r="CA28" s="37">
        <v>0</v>
      </c>
      <c r="CB28" s="209" t="s">
        <v>409</v>
      </c>
      <c r="CC28" s="209"/>
      <c r="CD28" s="209"/>
      <c r="CE28" s="209"/>
      <c r="CF28" s="209"/>
      <c r="CG28" s="209"/>
      <c r="CH28" s="209"/>
      <c r="CI28" s="209"/>
      <c r="CJ28" s="209"/>
      <c r="CK28" s="209"/>
      <c r="CL28" s="209"/>
      <c r="CM28" s="209"/>
      <c r="CN28" s="87">
        <v>1</v>
      </c>
      <c r="CO28" s="87">
        <v>0</v>
      </c>
      <c r="CP28" s="102">
        <v>0</v>
      </c>
      <c r="CQ28" s="135" t="s">
        <v>381</v>
      </c>
      <c r="CR28" s="302" t="s">
        <v>25</v>
      </c>
    </row>
    <row r="29" spans="1:1706" ht="235.5" customHeight="1" x14ac:dyDescent="0.2">
      <c r="A29" s="266"/>
      <c r="B29" s="261"/>
      <c r="C29" s="263" t="s">
        <v>20</v>
      </c>
      <c r="D29" s="146" t="s">
        <v>19</v>
      </c>
      <c r="E29" s="146"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254</v>
      </c>
      <c r="AM29" s="87">
        <v>12</v>
      </c>
      <c r="AN29" s="87">
        <v>0</v>
      </c>
      <c r="AO29" s="37">
        <v>0</v>
      </c>
      <c r="AP29" s="87">
        <v>0</v>
      </c>
      <c r="AQ29" s="87">
        <v>0</v>
      </c>
      <c r="AR29" s="37">
        <v>0</v>
      </c>
      <c r="AS29" s="55" t="s">
        <v>297</v>
      </c>
      <c r="AT29" s="55">
        <v>12</v>
      </c>
      <c r="AU29" s="55">
        <v>0</v>
      </c>
      <c r="AV29" s="92">
        <f t="shared" si="0"/>
        <v>0</v>
      </c>
      <c r="AW29" s="55">
        <v>0</v>
      </c>
      <c r="AX29" s="55">
        <v>0</v>
      </c>
      <c r="AY29" s="37">
        <v>0</v>
      </c>
      <c r="AZ29" s="55" t="s">
        <v>305</v>
      </c>
      <c r="BA29" s="55">
        <v>0</v>
      </c>
      <c r="BB29" s="55">
        <v>0</v>
      </c>
      <c r="BC29" s="92">
        <v>0</v>
      </c>
      <c r="BD29" s="55">
        <v>0</v>
      </c>
      <c r="BE29" s="55">
        <v>0</v>
      </c>
      <c r="BF29" s="37">
        <v>0</v>
      </c>
      <c r="BG29" s="196" t="s">
        <v>372</v>
      </c>
      <c r="BH29" s="55">
        <v>0</v>
      </c>
      <c r="BI29" s="55">
        <v>0</v>
      </c>
      <c r="BJ29" s="92">
        <v>0</v>
      </c>
      <c r="BK29" s="55">
        <v>0</v>
      </c>
      <c r="BL29" s="55">
        <v>0</v>
      </c>
      <c r="BM29" s="37">
        <v>0</v>
      </c>
      <c r="BN29" s="160" t="s">
        <v>392</v>
      </c>
      <c r="BO29" s="30">
        <v>12</v>
      </c>
      <c r="BP29" s="30">
        <v>0</v>
      </c>
      <c r="BQ29" s="92">
        <v>0</v>
      </c>
      <c r="BR29" s="55">
        <v>0</v>
      </c>
      <c r="BS29" s="55">
        <v>0</v>
      </c>
      <c r="BT29" s="37">
        <v>0</v>
      </c>
      <c r="BU29" s="209" t="s">
        <v>409</v>
      </c>
      <c r="BV29" s="30">
        <v>12</v>
      </c>
      <c r="BW29" s="22">
        <v>0</v>
      </c>
      <c r="BX29" s="92">
        <v>0</v>
      </c>
      <c r="BY29" s="145">
        <v>14800000</v>
      </c>
      <c r="BZ29" s="145">
        <v>7400000</v>
      </c>
      <c r="CA29" s="37">
        <f>BZ29/BY29</f>
        <v>0.5</v>
      </c>
      <c r="CB29" s="235" t="s">
        <v>543</v>
      </c>
      <c r="CC29" s="235"/>
      <c r="CD29" s="235"/>
      <c r="CE29" s="235"/>
      <c r="CF29" s="235"/>
      <c r="CG29" s="235"/>
      <c r="CH29" s="235"/>
      <c r="CI29" s="235"/>
      <c r="CJ29" s="235"/>
      <c r="CK29" s="235"/>
      <c r="CL29" s="235"/>
      <c r="CM29" s="235"/>
      <c r="CN29" s="87">
        <v>12</v>
      </c>
      <c r="CO29" s="87">
        <v>0</v>
      </c>
      <c r="CP29" s="102">
        <v>0</v>
      </c>
      <c r="CQ29" s="134" t="s">
        <v>544</v>
      </c>
      <c r="CR29" s="303"/>
    </row>
    <row r="30" spans="1:1706" ht="312.75" customHeight="1" x14ac:dyDescent="0.2">
      <c r="A30" s="266"/>
      <c r="B30" s="261"/>
      <c r="C30" s="263"/>
      <c r="D30" s="146" t="s">
        <v>17</v>
      </c>
      <c r="E30" s="146"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254</v>
      </c>
      <c r="AM30" s="87">
        <v>1</v>
      </c>
      <c r="AN30" s="87">
        <v>0</v>
      </c>
      <c r="AO30" s="37">
        <v>0</v>
      </c>
      <c r="AP30" s="87">
        <v>0</v>
      </c>
      <c r="AQ30" s="87">
        <v>0</v>
      </c>
      <c r="AR30" s="37">
        <v>0</v>
      </c>
      <c r="AS30" s="55" t="s">
        <v>267</v>
      </c>
      <c r="AT30" s="55">
        <v>1</v>
      </c>
      <c r="AU30" s="55">
        <v>0</v>
      </c>
      <c r="AV30" s="92">
        <f t="shared" si="0"/>
        <v>0</v>
      </c>
      <c r="AW30" s="55">
        <v>0</v>
      </c>
      <c r="AX30" s="55">
        <v>0</v>
      </c>
      <c r="AY30" s="37">
        <v>0</v>
      </c>
      <c r="AZ30" s="55" t="s">
        <v>306</v>
      </c>
      <c r="BA30" s="55">
        <v>1</v>
      </c>
      <c r="BB30" s="55">
        <v>0</v>
      </c>
      <c r="BC30" s="92">
        <f t="shared" si="2"/>
        <v>0</v>
      </c>
      <c r="BD30" s="55">
        <v>0</v>
      </c>
      <c r="BE30" s="55">
        <v>0</v>
      </c>
      <c r="BF30" s="37">
        <v>0</v>
      </c>
      <c r="BG30" s="196" t="s">
        <v>373</v>
      </c>
      <c r="BH30" s="55">
        <v>1</v>
      </c>
      <c r="BI30" s="55">
        <v>0</v>
      </c>
      <c r="BJ30" s="92">
        <f t="shared" ref="BJ30:BJ34" si="12">+BI30/BH30</f>
        <v>0</v>
      </c>
      <c r="BK30" s="55">
        <v>0</v>
      </c>
      <c r="BL30" s="55">
        <v>0</v>
      </c>
      <c r="BM30" s="37">
        <v>0</v>
      </c>
      <c r="BN30" s="160" t="s">
        <v>382</v>
      </c>
      <c r="BO30" s="30">
        <v>1</v>
      </c>
      <c r="BP30" s="30">
        <v>0</v>
      </c>
      <c r="BQ30" s="92">
        <f t="shared" ref="BQ30:BQ34" si="13">+BP30/BO30</f>
        <v>0</v>
      </c>
      <c r="BR30" s="55">
        <v>0</v>
      </c>
      <c r="BS30" s="55">
        <v>0</v>
      </c>
      <c r="BT30" s="37">
        <v>0</v>
      </c>
      <c r="BU30" s="209" t="s">
        <v>409</v>
      </c>
      <c r="BV30" s="30">
        <v>1</v>
      </c>
      <c r="BW30" s="30">
        <v>0</v>
      </c>
      <c r="BX30" s="92">
        <f t="shared" ref="BX30:BX34" si="14">+BW30/BV30</f>
        <v>0</v>
      </c>
      <c r="BY30" s="55">
        <v>0</v>
      </c>
      <c r="BZ30" s="55">
        <v>0</v>
      </c>
      <c r="CA30" s="37">
        <v>0</v>
      </c>
      <c r="CB30" s="235" t="s">
        <v>545</v>
      </c>
      <c r="CC30" s="209"/>
      <c r="CD30" s="209"/>
      <c r="CE30" s="209"/>
      <c r="CF30" s="209"/>
      <c r="CG30" s="209"/>
      <c r="CH30" s="209"/>
      <c r="CI30" s="209"/>
      <c r="CJ30" s="209"/>
      <c r="CK30" s="209"/>
      <c r="CL30" s="209"/>
      <c r="CM30" s="209"/>
      <c r="CN30" s="87">
        <v>1</v>
      </c>
      <c r="CO30" s="87">
        <v>0</v>
      </c>
      <c r="CP30" s="102">
        <f t="shared" si="7"/>
        <v>0</v>
      </c>
      <c r="CQ30" s="136" t="s">
        <v>280</v>
      </c>
      <c r="CR30" s="303"/>
    </row>
    <row r="31" spans="1:1706" ht="279" customHeight="1" x14ac:dyDescent="0.2">
      <c r="A31" s="266"/>
      <c r="B31" s="261" t="s">
        <v>15</v>
      </c>
      <c r="C31" s="146" t="s">
        <v>14</v>
      </c>
      <c r="D31" s="55" t="s">
        <v>13</v>
      </c>
      <c r="E31" s="146"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254</v>
      </c>
      <c r="AM31" s="87">
        <v>2</v>
      </c>
      <c r="AN31" s="87">
        <v>0</v>
      </c>
      <c r="AO31" s="37">
        <v>0</v>
      </c>
      <c r="AP31" s="87">
        <v>0</v>
      </c>
      <c r="AQ31" s="87">
        <v>0</v>
      </c>
      <c r="AR31" s="37">
        <v>0</v>
      </c>
      <c r="AS31" s="55" t="s">
        <v>286</v>
      </c>
      <c r="AT31" s="55">
        <v>2</v>
      </c>
      <c r="AU31" s="55">
        <v>0</v>
      </c>
      <c r="AV31" s="92">
        <f t="shared" si="0"/>
        <v>0</v>
      </c>
      <c r="AW31" s="55">
        <v>0</v>
      </c>
      <c r="AX31" s="55">
        <v>0</v>
      </c>
      <c r="AY31" s="37">
        <v>0</v>
      </c>
      <c r="AZ31" s="55" t="s">
        <v>332</v>
      </c>
      <c r="BA31" s="55">
        <v>12</v>
      </c>
      <c r="BB31" s="55">
        <v>0</v>
      </c>
      <c r="BC31" s="92">
        <f t="shared" si="2"/>
        <v>0</v>
      </c>
      <c r="BD31" s="186">
        <v>5600000</v>
      </c>
      <c r="BE31" s="175">
        <v>2800000</v>
      </c>
      <c r="BF31" s="91">
        <f>+BE31/BD31</f>
        <v>0.5</v>
      </c>
      <c r="BG31" s="196" t="s">
        <v>353</v>
      </c>
      <c r="BH31" s="55">
        <v>12</v>
      </c>
      <c r="BI31" s="55">
        <v>0</v>
      </c>
      <c r="BJ31" s="92">
        <f t="shared" si="12"/>
        <v>0</v>
      </c>
      <c r="BK31" s="186">
        <v>5600000</v>
      </c>
      <c r="BL31" s="175">
        <v>2800000</v>
      </c>
      <c r="BM31" s="210">
        <v>1</v>
      </c>
      <c r="BN31" s="196" t="s">
        <v>393</v>
      </c>
      <c r="BO31" s="30">
        <v>12</v>
      </c>
      <c r="BP31" s="30">
        <v>0</v>
      </c>
      <c r="BQ31" s="92">
        <f t="shared" si="13"/>
        <v>0</v>
      </c>
      <c r="BR31" s="186">
        <v>0</v>
      </c>
      <c r="BS31" s="175">
        <v>0</v>
      </c>
      <c r="BT31" s="91" t="e">
        <f>+BS31/BR31</f>
        <v>#DIV/0!</v>
      </c>
      <c r="BU31" s="209" t="s">
        <v>409</v>
      </c>
      <c r="BV31" s="30">
        <v>12</v>
      </c>
      <c r="BW31" s="30">
        <v>1</v>
      </c>
      <c r="BX31" s="92">
        <f t="shared" si="14"/>
        <v>8.3333333333333329E-2</v>
      </c>
      <c r="BY31" s="228">
        <v>14800000</v>
      </c>
      <c r="BZ31" s="229">
        <v>7400000</v>
      </c>
      <c r="CA31" s="37">
        <f>BZ31/BY31</f>
        <v>0.5</v>
      </c>
      <c r="CB31" s="235" t="s">
        <v>546</v>
      </c>
      <c r="CC31" s="209"/>
      <c r="CD31" s="209"/>
      <c r="CE31" s="209"/>
      <c r="CF31" s="209"/>
      <c r="CG31" s="209"/>
      <c r="CH31" s="209"/>
      <c r="CI31" s="209"/>
      <c r="CJ31" s="209"/>
      <c r="CK31" s="209"/>
      <c r="CL31" s="209"/>
      <c r="CM31" s="209"/>
      <c r="CN31" s="87">
        <v>12</v>
      </c>
      <c r="CO31" s="87">
        <v>0</v>
      </c>
      <c r="CP31" s="102">
        <v>0</v>
      </c>
      <c r="CQ31" s="136" t="s">
        <v>280</v>
      </c>
      <c r="CR31" s="303"/>
    </row>
    <row r="32" spans="1:1706" ht="405" x14ac:dyDescent="0.2">
      <c r="A32" s="266"/>
      <c r="B32" s="261"/>
      <c r="C32" s="263" t="s">
        <v>11</v>
      </c>
      <c r="D32" s="146" t="s">
        <v>10</v>
      </c>
      <c r="E32" s="146"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251</v>
      </c>
      <c r="AM32" s="87">
        <v>12</v>
      </c>
      <c r="AN32" s="87">
        <v>0</v>
      </c>
      <c r="AO32" s="37">
        <v>0</v>
      </c>
      <c r="AP32" s="87">
        <v>0</v>
      </c>
      <c r="AQ32" s="87">
        <v>0</v>
      </c>
      <c r="AR32" s="37">
        <v>0</v>
      </c>
      <c r="AS32" s="55" t="s">
        <v>268</v>
      </c>
      <c r="AT32" s="55">
        <v>12</v>
      </c>
      <c r="AU32" s="55">
        <v>0</v>
      </c>
      <c r="AV32" s="92">
        <f t="shared" si="0"/>
        <v>0</v>
      </c>
      <c r="AW32" s="55">
        <v>0</v>
      </c>
      <c r="AX32" s="55">
        <v>0</v>
      </c>
      <c r="AY32" s="37">
        <v>0</v>
      </c>
      <c r="AZ32" s="55" t="s">
        <v>317</v>
      </c>
      <c r="BA32" s="55">
        <v>12</v>
      </c>
      <c r="BB32" s="55">
        <v>0</v>
      </c>
      <c r="BC32" s="92">
        <f t="shared" si="2"/>
        <v>0</v>
      </c>
      <c r="BD32" s="55">
        <v>0</v>
      </c>
      <c r="BE32" s="55">
        <v>0</v>
      </c>
      <c r="BF32" s="37">
        <v>0</v>
      </c>
      <c r="BG32" s="196" t="s">
        <v>354</v>
      </c>
      <c r="BH32" s="55">
        <v>12</v>
      </c>
      <c r="BI32" s="55">
        <v>0</v>
      </c>
      <c r="BJ32" s="92">
        <f t="shared" si="12"/>
        <v>0</v>
      </c>
      <c r="BK32" s="55">
        <v>0</v>
      </c>
      <c r="BL32" s="55">
        <v>0</v>
      </c>
      <c r="BM32" s="37">
        <v>0</v>
      </c>
      <c r="BN32" s="196" t="s">
        <v>354</v>
      </c>
      <c r="BO32" s="30">
        <v>12</v>
      </c>
      <c r="BP32" s="30">
        <v>0</v>
      </c>
      <c r="BQ32" s="92">
        <f t="shared" si="13"/>
        <v>0</v>
      </c>
      <c r="BR32" s="55">
        <v>0</v>
      </c>
      <c r="BS32" s="55">
        <v>0</v>
      </c>
      <c r="BT32" s="37">
        <v>0</v>
      </c>
      <c r="BU32" s="209" t="s">
        <v>409</v>
      </c>
      <c r="BV32" s="30">
        <v>12</v>
      </c>
      <c r="BW32" s="30">
        <v>0</v>
      </c>
      <c r="BX32" s="92">
        <f t="shared" si="14"/>
        <v>0</v>
      </c>
      <c r="BY32" s="55">
        <v>0</v>
      </c>
      <c r="BZ32" s="55">
        <v>0</v>
      </c>
      <c r="CA32" s="37">
        <v>0</v>
      </c>
      <c r="CB32" s="209" t="s">
        <v>444</v>
      </c>
      <c r="CC32" s="209"/>
      <c r="CD32" s="209"/>
      <c r="CE32" s="209"/>
      <c r="CF32" s="209"/>
      <c r="CG32" s="209"/>
      <c r="CH32" s="209"/>
      <c r="CI32" s="209"/>
      <c r="CJ32" s="209"/>
      <c r="CK32" s="209"/>
      <c r="CL32" s="209"/>
      <c r="CM32" s="209"/>
      <c r="CN32" s="87">
        <v>12</v>
      </c>
      <c r="CO32" s="87">
        <v>0</v>
      </c>
      <c r="CP32" s="102">
        <f t="shared" si="7"/>
        <v>0</v>
      </c>
      <c r="CQ32" s="136" t="s">
        <v>280</v>
      </c>
      <c r="CR32" s="303"/>
    </row>
    <row r="33" spans="1:421" ht="409.5" x14ac:dyDescent="0.2">
      <c r="A33" s="266"/>
      <c r="B33" s="261"/>
      <c r="C33" s="263"/>
      <c r="D33" s="146" t="s">
        <v>8</v>
      </c>
      <c r="E33" s="146" t="s">
        <v>429</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22">
        <v>1</v>
      </c>
      <c r="AG33" s="122">
        <v>0</v>
      </c>
      <c r="AH33" s="123">
        <v>0</v>
      </c>
      <c r="AI33" s="64">
        <v>0</v>
      </c>
      <c r="AJ33" s="64">
        <v>0</v>
      </c>
      <c r="AK33" s="44">
        <v>0</v>
      </c>
      <c r="AL33" s="55" t="s">
        <v>254</v>
      </c>
      <c r="AM33" s="55">
        <v>1</v>
      </c>
      <c r="AN33" s="55" t="s">
        <v>277</v>
      </c>
      <c r="AO33" s="44">
        <v>0.4</v>
      </c>
      <c r="AP33" s="55">
        <v>0</v>
      </c>
      <c r="AQ33" s="55">
        <v>0</v>
      </c>
      <c r="AR33" s="44">
        <v>0</v>
      </c>
      <c r="AS33" s="9" t="s">
        <v>294</v>
      </c>
      <c r="AT33" s="9">
        <v>1</v>
      </c>
      <c r="AU33" s="9">
        <v>0.5</v>
      </c>
      <c r="AV33" s="92">
        <f t="shared" si="0"/>
        <v>0.5</v>
      </c>
      <c r="AW33" s="9">
        <v>0</v>
      </c>
      <c r="AX33" s="9">
        <v>0</v>
      </c>
      <c r="AY33" s="44">
        <v>0</v>
      </c>
      <c r="AZ33" s="9" t="s">
        <v>315</v>
      </c>
      <c r="BA33" s="9">
        <v>1</v>
      </c>
      <c r="BB33" s="9">
        <v>0.6</v>
      </c>
      <c r="BC33" s="92">
        <f t="shared" si="2"/>
        <v>0.6</v>
      </c>
      <c r="BD33" s="9">
        <v>0</v>
      </c>
      <c r="BE33" s="9">
        <v>0</v>
      </c>
      <c r="BF33" s="44">
        <v>0</v>
      </c>
      <c r="BG33" s="196" t="s">
        <v>374</v>
      </c>
      <c r="BH33" s="9">
        <v>1</v>
      </c>
      <c r="BI33" s="9">
        <v>0.7</v>
      </c>
      <c r="BJ33" s="92">
        <f t="shared" si="12"/>
        <v>0.7</v>
      </c>
      <c r="BK33" s="9">
        <v>0</v>
      </c>
      <c r="BL33" s="9">
        <v>0</v>
      </c>
      <c r="BM33" s="44">
        <v>0</v>
      </c>
      <c r="BN33" s="160" t="s">
        <v>416</v>
      </c>
      <c r="BO33" s="30">
        <v>1</v>
      </c>
      <c r="BP33" s="220">
        <v>1</v>
      </c>
      <c r="BQ33" s="92">
        <f t="shared" si="13"/>
        <v>1</v>
      </c>
      <c r="BR33" s="9">
        <v>0</v>
      </c>
      <c r="BS33" s="9">
        <v>0</v>
      </c>
      <c r="BT33" s="44">
        <v>0</v>
      </c>
      <c r="BU33" s="160" t="s">
        <v>431</v>
      </c>
      <c r="BV33" s="30">
        <v>1</v>
      </c>
      <c r="BW33" s="220">
        <v>1</v>
      </c>
      <c r="BX33" s="92">
        <f t="shared" si="14"/>
        <v>1</v>
      </c>
      <c r="BY33" s="9">
        <v>0</v>
      </c>
      <c r="BZ33" s="9">
        <v>0</v>
      </c>
      <c r="CA33" s="44">
        <v>0</v>
      </c>
      <c r="CB33" s="160" t="s">
        <v>447</v>
      </c>
      <c r="CC33" s="160">
        <v>1</v>
      </c>
      <c r="CD33" s="160" t="s">
        <v>460</v>
      </c>
      <c r="CE33" s="160">
        <v>41</v>
      </c>
      <c r="CF33" s="160" t="s">
        <v>476</v>
      </c>
      <c r="CG33" s="246" t="s">
        <v>475</v>
      </c>
      <c r="CH33" s="245" t="s">
        <v>474</v>
      </c>
      <c r="CI33" s="246">
        <v>4103052</v>
      </c>
      <c r="CJ33" s="245" t="s">
        <v>473</v>
      </c>
      <c r="CK33" s="160">
        <v>410305202</v>
      </c>
      <c r="CL33" s="245" t="s">
        <v>472</v>
      </c>
      <c r="CM33" s="245"/>
      <c r="CN33" s="160">
        <v>1</v>
      </c>
      <c r="CO33" s="160">
        <v>1</v>
      </c>
      <c r="CP33" s="161">
        <f>+CO33/CN33</f>
        <v>1</v>
      </c>
      <c r="CQ33" s="162" t="s">
        <v>430</v>
      </c>
      <c r="CR33" s="303"/>
    </row>
    <row r="34" spans="1:421" s="93" customFormat="1" ht="210.75" thickBot="1" x14ac:dyDescent="0.25">
      <c r="A34" s="268"/>
      <c r="B34" s="58" t="s">
        <v>5</v>
      </c>
      <c r="C34" s="178" t="s">
        <v>4</v>
      </c>
      <c r="D34" s="178" t="s">
        <v>3</v>
      </c>
      <c r="E34" s="178"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15">AA34/F34</f>
        <v>1</v>
      </c>
      <c r="AE34" s="87" t="s">
        <v>175</v>
      </c>
      <c r="AF34" s="84">
        <v>1</v>
      </c>
      <c r="AG34" s="84">
        <v>1</v>
      </c>
      <c r="AH34" s="92">
        <v>1</v>
      </c>
      <c r="AI34" s="98">
        <v>17310000</v>
      </c>
      <c r="AJ34" s="98">
        <v>17310000</v>
      </c>
      <c r="AK34" s="92">
        <v>1</v>
      </c>
      <c r="AL34" s="87" t="s">
        <v>175</v>
      </c>
      <c r="AM34" s="87">
        <v>1</v>
      </c>
      <c r="AN34" s="87">
        <v>1</v>
      </c>
      <c r="AO34" s="92">
        <v>1</v>
      </c>
      <c r="AP34" s="98">
        <v>9600000</v>
      </c>
      <c r="AQ34" s="98">
        <v>9600000</v>
      </c>
      <c r="AR34" s="92">
        <v>1</v>
      </c>
      <c r="AS34" s="106" t="s">
        <v>175</v>
      </c>
      <c r="AT34" s="106">
        <v>1</v>
      </c>
      <c r="AU34" s="106">
        <v>1</v>
      </c>
      <c r="AV34" s="92">
        <f t="shared" si="0"/>
        <v>1</v>
      </c>
      <c r="AW34" s="98">
        <v>9600000</v>
      </c>
      <c r="AX34" s="98">
        <v>9600000</v>
      </c>
      <c r="AY34" s="92">
        <v>1</v>
      </c>
      <c r="AZ34" s="106" t="s">
        <v>316</v>
      </c>
      <c r="BA34" s="106">
        <v>1</v>
      </c>
      <c r="BB34" s="106">
        <v>1</v>
      </c>
      <c r="BC34" s="92">
        <f t="shared" si="2"/>
        <v>1</v>
      </c>
      <c r="BD34" s="98">
        <v>9600000</v>
      </c>
      <c r="BE34" s="98">
        <v>9600000</v>
      </c>
      <c r="BF34" s="92">
        <v>1</v>
      </c>
      <c r="BG34" s="160" t="s">
        <v>394</v>
      </c>
      <c r="BH34" s="106">
        <v>1</v>
      </c>
      <c r="BI34" s="9">
        <v>1</v>
      </c>
      <c r="BJ34" s="92">
        <f t="shared" si="12"/>
        <v>1</v>
      </c>
      <c r="BK34" s="98">
        <v>13300000</v>
      </c>
      <c r="BL34" s="98">
        <v>13300000</v>
      </c>
      <c r="BM34" s="92">
        <v>1</v>
      </c>
      <c r="BN34" s="160" t="s">
        <v>394</v>
      </c>
      <c r="BO34" s="107">
        <v>1</v>
      </c>
      <c r="BP34" s="30">
        <v>1</v>
      </c>
      <c r="BQ34" s="92">
        <f t="shared" si="13"/>
        <v>1</v>
      </c>
      <c r="BR34" s="43">
        <v>14800000</v>
      </c>
      <c r="BS34" s="43">
        <v>7400000</v>
      </c>
      <c r="BT34" s="92">
        <v>0.5</v>
      </c>
      <c r="BU34" s="160" t="s">
        <v>415</v>
      </c>
      <c r="BV34" s="107">
        <v>1</v>
      </c>
      <c r="BW34" s="30">
        <v>1</v>
      </c>
      <c r="BX34" s="92">
        <f t="shared" si="14"/>
        <v>1</v>
      </c>
      <c r="BY34" s="43">
        <v>14800000</v>
      </c>
      <c r="BZ34" s="43">
        <v>14800000</v>
      </c>
      <c r="CA34" s="37">
        <f>BZ34/BY34</f>
        <v>1</v>
      </c>
      <c r="CB34" s="160" t="s">
        <v>415</v>
      </c>
      <c r="CC34" s="160">
        <v>1</v>
      </c>
      <c r="CD34" s="160" t="s">
        <v>460</v>
      </c>
      <c r="CE34" s="160">
        <v>41</v>
      </c>
      <c r="CF34" s="160" t="s">
        <v>476</v>
      </c>
      <c r="CG34" s="246" t="s">
        <v>475</v>
      </c>
      <c r="CH34" s="245" t="s">
        <v>474</v>
      </c>
      <c r="CI34" s="246">
        <v>4103052</v>
      </c>
      <c r="CJ34" s="245" t="s">
        <v>473</v>
      </c>
      <c r="CK34" s="244">
        <v>410305202</v>
      </c>
      <c r="CL34" s="245" t="s">
        <v>472</v>
      </c>
      <c r="CM34" s="245"/>
      <c r="CN34" s="158">
        <v>1</v>
      </c>
      <c r="CO34" s="160">
        <v>1</v>
      </c>
      <c r="CP34" s="161">
        <f>+CO34/CN34</f>
        <v>1</v>
      </c>
      <c r="CQ34" s="163" t="s">
        <v>446</v>
      </c>
      <c r="CR34" s="304"/>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row>
    <row r="35" spans="1:421" x14ac:dyDescent="0.2">
      <c r="CQ35" s="132"/>
    </row>
    <row r="36" spans="1:421" x14ac:dyDescent="0.2">
      <c r="AP36" s="129"/>
      <c r="CQ36" s="132"/>
    </row>
    <row r="37" spans="1:421" x14ac:dyDescent="0.2">
      <c r="AP37" s="129"/>
      <c r="CQ37" s="132"/>
    </row>
    <row r="38" spans="1:421" x14ac:dyDescent="0.2">
      <c r="AP38" s="129"/>
      <c r="CQ38" s="132"/>
    </row>
    <row r="39" spans="1:421" x14ac:dyDescent="0.2">
      <c r="AP39" s="129"/>
      <c r="CQ39" s="132"/>
    </row>
    <row r="40" spans="1:421" x14ac:dyDescent="0.2">
      <c r="AP40" s="130"/>
      <c r="CQ40" s="132"/>
    </row>
    <row r="41" spans="1:421" x14ac:dyDescent="0.2">
      <c r="CQ41" s="132"/>
    </row>
    <row r="42" spans="1:421" x14ac:dyDescent="0.2">
      <c r="AH42" s="12"/>
      <c r="AI42" s="12"/>
      <c r="AJ42" s="12"/>
      <c r="AK42" s="12"/>
      <c r="AL42" s="12"/>
      <c r="AM42" s="12"/>
      <c r="AN42" s="12"/>
      <c r="AO42" s="12"/>
      <c r="AP42" s="12"/>
      <c r="AQ42" s="12"/>
      <c r="AR42" s="12"/>
      <c r="AS42" s="12"/>
      <c r="CQ42" s="132"/>
    </row>
    <row r="43" spans="1:421" x14ac:dyDescent="0.2">
      <c r="AH43" s="12"/>
      <c r="AI43" s="12"/>
      <c r="AJ43" s="12"/>
      <c r="AK43" s="12"/>
      <c r="AL43" s="12"/>
      <c r="AM43" s="12"/>
      <c r="AN43" s="12"/>
      <c r="AO43" s="12"/>
      <c r="AP43" s="12"/>
      <c r="AQ43" s="12"/>
      <c r="AR43" s="12"/>
      <c r="AS43" s="12"/>
      <c r="CQ43" s="132"/>
    </row>
    <row r="44" spans="1:421" x14ac:dyDescent="0.2">
      <c r="AH44" s="12"/>
      <c r="AI44" s="12"/>
      <c r="AJ44" s="12"/>
      <c r="AK44" s="12"/>
      <c r="AL44" s="12"/>
      <c r="AM44" s="12"/>
      <c r="AN44" s="12"/>
      <c r="AO44" s="12"/>
      <c r="AP44" s="12"/>
      <c r="AQ44" s="12"/>
      <c r="AR44" s="12"/>
      <c r="AS44" s="12"/>
      <c r="CQ44" s="132"/>
    </row>
    <row r="45" spans="1:421" x14ac:dyDescent="0.2">
      <c r="AH45" s="12"/>
      <c r="AI45" s="12"/>
      <c r="AJ45" s="12"/>
      <c r="AK45" s="12"/>
      <c r="AL45" s="12"/>
      <c r="AM45" s="12"/>
      <c r="AN45" s="12"/>
      <c r="AO45" s="12"/>
      <c r="AP45" s="12"/>
      <c r="AQ45" s="12"/>
      <c r="AR45" s="12"/>
      <c r="AS45" s="12"/>
      <c r="CQ45" s="132"/>
    </row>
    <row r="46" spans="1:421" x14ac:dyDescent="0.2">
      <c r="AH46" s="12"/>
      <c r="AI46" s="12"/>
      <c r="AJ46" s="12"/>
      <c r="AK46" s="12"/>
      <c r="AL46" s="12"/>
      <c r="AM46" s="12"/>
      <c r="AN46" s="12"/>
      <c r="AO46" s="12"/>
      <c r="AP46" s="12"/>
      <c r="AQ46" s="12"/>
      <c r="AR46" s="12"/>
      <c r="AS46" s="12"/>
      <c r="CQ46" s="132"/>
    </row>
    <row r="47" spans="1:421" x14ac:dyDescent="0.2">
      <c r="AH47" s="12"/>
      <c r="AI47" s="12"/>
      <c r="AJ47" s="12"/>
      <c r="AK47" s="12"/>
      <c r="AL47" s="12"/>
      <c r="AM47" s="12"/>
      <c r="AN47" s="12"/>
      <c r="AO47" s="12"/>
      <c r="AP47" s="12"/>
      <c r="AQ47" s="12"/>
      <c r="AR47" s="12"/>
      <c r="AS47" s="12"/>
      <c r="CQ47" s="132"/>
    </row>
    <row r="48" spans="1:421" x14ac:dyDescent="0.2">
      <c r="AH48" s="12"/>
      <c r="AI48" s="12"/>
      <c r="AJ48" s="12"/>
      <c r="AK48" s="12"/>
      <c r="AL48" s="12"/>
      <c r="AM48" s="12"/>
      <c r="AN48" s="12"/>
      <c r="AO48" s="12"/>
      <c r="AP48" s="12"/>
      <c r="AQ48" s="12"/>
      <c r="AR48" s="12"/>
      <c r="AS48" s="12"/>
      <c r="CQ48" s="132"/>
    </row>
    <row r="49" spans="34:95" x14ac:dyDescent="0.2">
      <c r="AH49" s="12"/>
      <c r="AI49" s="12"/>
      <c r="AJ49" s="12"/>
      <c r="AK49" s="12"/>
      <c r="AL49" s="12"/>
      <c r="AM49" s="12"/>
      <c r="AN49" s="12"/>
      <c r="AO49" s="12"/>
      <c r="AP49" s="12"/>
      <c r="AQ49" s="12"/>
      <c r="AR49" s="12"/>
      <c r="AS49" s="12"/>
      <c r="CQ49" s="132"/>
    </row>
    <row r="50" spans="34:95" x14ac:dyDescent="0.2">
      <c r="AH50" s="12"/>
      <c r="AI50" s="12"/>
      <c r="AJ50" s="12"/>
      <c r="AK50" s="12"/>
      <c r="AL50" s="12"/>
      <c r="AM50" s="12"/>
      <c r="AN50" s="12"/>
      <c r="AO50" s="12"/>
      <c r="AP50" s="12"/>
      <c r="AQ50" s="12"/>
      <c r="AR50" s="12"/>
      <c r="AS50" s="12"/>
      <c r="CQ50" s="132"/>
    </row>
    <row r="51" spans="34:95" x14ac:dyDescent="0.2">
      <c r="AH51" s="12"/>
      <c r="AI51" s="12"/>
      <c r="AJ51" s="12"/>
      <c r="AK51" s="12"/>
      <c r="AL51" s="12"/>
      <c r="AM51" s="12"/>
      <c r="AN51" s="12"/>
      <c r="AO51" s="12"/>
      <c r="AP51" s="12"/>
      <c r="AQ51" s="12"/>
      <c r="AR51" s="12"/>
      <c r="AS51" s="12"/>
      <c r="CQ51" s="132"/>
    </row>
    <row r="52" spans="34:95" x14ac:dyDescent="0.2">
      <c r="AH52" s="12"/>
      <c r="AI52" s="12"/>
      <c r="AJ52" s="12"/>
      <c r="AK52" s="12"/>
      <c r="AL52" s="12"/>
      <c r="AM52" s="12"/>
      <c r="AN52" s="12"/>
      <c r="AO52" s="12"/>
      <c r="AP52" s="12"/>
      <c r="AQ52" s="12"/>
      <c r="AR52" s="12"/>
      <c r="AS52" s="12"/>
      <c r="CQ52" s="132"/>
    </row>
    <row r="53" spans="34:95" x14ac:dyDescent="0.2">
      <c r="AH53" s="12"/>
      <c r="AI53" s="12"/>
      <c r="AJ53" s="12"/>
      <c r="AK53" s="12"/>
      <c r="AL53" s="12"/>
      <c r="AM53" s="12"/>
      <c r="AN53" s="12"/>
      <c r="AO53" s="12"/>
      <c r="AP53" s="12"/>
      <c r="AQ53" s="12"/>
      <c r="AR53" s="12"/>
      <c r="AS53" s="12"/>
      <c r="CQ53" s="132"/>
    </row>
    <row r="54" spans="34:95" x14ac:dyDescent="0.2">
      <c r="AH54" s="12"/>
      <c r="AI54" s="12"/>
      <c r="AJ54" s="12"/>
      <c r="AK54" s="12"/>
      <c r="AL54" s="12"/>
      <c r="AM54" s="12"/>
      <c r="AN54" s="12"/>
      <c r="AO54" s="12"/>
      <c r="AP54" s="12"/>
      <c r="AQ54" s="12"/>
      <c r="AR54" s="12"/>
      <c r="AS54" s="12"/>
      <c r="CQ54" s="132"/>
    </row>
    <row r="55" spans="34:95" x14ac:dyDescent="0.2">
      <c r="AH55" s="12"/>
      <c r="AI55" s="12"/>
      <c r="AJ55" s="12"/>
      <c r="AK55" s="12"/>
      <c r="AL55" s="12"/>
      <c r="AM55" s="12"/>
      <c r="AN55" s="12"/>
      <c r="AO55" s="12"/>
      <c r="AP55" s="12"/>
      <c r="AQ55" s="12"/>
      <c r="AR55" s="12"/>
      <c r="AS55" s="12"/>
      <c r="CQ55" s="132"/>
    </row>
    <row r="56" spans="34:95" x14ac:dyDescent="0.2">
      <c r="AH56" s="12"/>
      <c r="AI56" s="12"/>
      <c r="AJ56" s="12"/>
      <c r="AK56" s="12"/>
      <c r="AL56" s="12"/>
      <c r="AM56" s="12"/>
      <c r="AN56" s="12"/>
      <c r="AO56" s="12"/>
      <c r="AP56" s="12"/>
      <c r="AQ56" s="12"/>
      <c r="AR56" s="12"/>
      <c r="AS56" s="12"/>
      <c r="CQ56" s="132"/>
    </row>
    <row r="57" spans="34:95" x14ac:dyDescent="0.2">
      <c r="AH57" s="12"/>
      <c r="AI57" s="12"/>
      <c r="AJ57" s="12"/>
      <c r="AK57" s="12"/>
      <c r="AL57" s="12"/>
      <c r="AM57" s="12"/>
      <c r="AN57" s="12"/>
      <c r="AO57" s="12"/>
      <c r="AP57" s="12"/>
      <c r="AQ57" s="12"/>
      <c r="AR57" s="12"/>
      <c r="AS57" s="12"/>
      <c r="CQ57" s="132"/>
    </row>
    <row r="58" spans="34:95" x14ac:dyDescent="0.2">
      <c r="AH58" s="12"/>
      <c r="AI58" s="12"/>
      <c r="AJ58" s="12"/>
      <c r="AK58" s="12"/>
      <c r="AL58" s="12"/>
      <c r="AM58" s="12"/>
      <c r="AN58" s="12"/>
      <c r="AO58" s="12"/>
      <c r="AP58" s="12"/>
      <c r="AQ58" s="12"/>
      <c r="AR58" s="12"/>
      <c r="AS58" s="12"/>
      <c r="CQ58" s="132"/>
    </row>
    <row r="59" spans="34:95" x14ac:dyDescent="0.2">
      <c r="AH59" s="12"/>
      <c r="AI59" s="12"/>
      <c r="AJ59" s="12"/>
      <c r="AK59" s="12"/>
      <c r="AL59" s="12"/>
      <c r="AM59" s="12"/>
      <c r="AN59" s="12"/>
      <c r="AO59" s="12"/>
      <c r="AP59" s="12"/>
      <c r="AQ59" s="12"/>
      <c r="AR59" s="12"/>
      <c r="AS59" s="12"/>
      <c r="CQ59" s="132"/>
    </row>
    <row r="60" spans="34:95" x14ac:dyDescent="0.2">
      <c r="AH60" s="12"/>
      <c r="AI60" s="12"/>
      <c r="AJ60" s="12"/>
      <c r="AK60" s="12"/>
      <c r="AL60" s="12"/>
      <c r="AM60" s="12"/>
      <c r="AN60" s="12"/>
      <c r="AO60" s="12"/>
      <c r="AP60" s="12"/>
      <c r="AQ60" s="12"/>
      <c r="AR60" s="12"/>
      <c r="AS60" s="12"/>
      <c r="CQ60" s="132"/>
    </row>
    <row r="61" spans="34:95" x14ac:dyDescent="0.2">
      <c r="AH61" s="12"/>
      <c r="AI61" s="12"/>
      <c r="AJ61" s="12"/>
      <c r="AK61" s="12"/>
      <c r="AL61" s="12"/>
      <c r="AM61" s="12"/>
      <c r="AN61" s="12"/>
      <c r="AO61" s="12"/>
      <c r="AP61" s="12"/>
      <c r="AQ61" s="12"/>
      <c r="AR61" s="12"/>
      <c r="AS61" s="12"/>
      <c r="CQ61" s="132"/>
    </row>
    <row r="62" spans="34:95" x14ac:dyDescent="0.2">
      <c r="AH62" s="12"/>
      <c r="AI62" s="12"/>
      <c r="AJ62" s="12"/>
      <c r="AK62" s="12"/>
      <c r="AL62" s="12"/>
      <c r="AM62" s="12"/>
      <c r="AN62" s="12"/>
      <c r="AO62" s="12"/>
      <c r="AP62" s="12"/>
      <c r="AQ62" s="12"/>
      <c r="AR62" s="12"/>
      <c r="AS62" s="12"/>
      <c r="CQ62" s="132"/>
    </row>
    <row r="63" spans="34:95" x14ac:dyDescent="0.2">
      <c r="AH63" s="12"/>
      <c r="AI63" s="12"/>
      <c r="AJ63" s="12"/>
      <c r="AK63" s="12"/>
      <c r="AL63" s="12"/>
      <c r="AM63" s="12"/>
      <c r="AN63" s="12"/>
      <c r="AO63" s="12"/>
      <c r="AP63" s="12"/>
      <c r="AQ63" s="12"/>
      <c r="AR63" s="12"/>
      <c r="AS63" s="12"/>
      <c r="CQ63" s="132"/>
    </row>
    <row r="64" spans="34:95" x14ac:dyDescent="0.2">
      <c r="AH64" s="12"/>
      <c r="AI64" s="12"/>
      <c r="AJ64" s="12"/>
      <c r="AK64" s="12"/>
      <c r="AL64" s="12"/>
      <c r="AM64" s="12"/>
      <c r="AN64" s="12"/>
      <c r="AO64" s="12"/>
      <c r="AP64" s="12"/>
      <c r="AQ64" s="12"/>
      <c r="AR64" s="12"/>
      <c r="AS64" s="12"/>
      <c r="CQ64" s="132"/>
    </row>
    <row r="65" spans="34:95" x14ac:dyDescent="0.2">
      <c r="AH65" s="12"/>
      <c r="AI65" s="12"/>
      <c r="AJ65" s="12"/>
      <c r="AK65" s="12"/>
      <c r="AL65" s="12"/>
      <c r="AM65" s="12"/>
      <c r="AN65" s="12"/>
      <c r="AO65" s="12"/>
      <c r="AP65" s="12"/>
      <c r="AQ65" s="12"/>
      <c r="AR65" s="12"/>
      <c r="AS65" s="12"/>
      <c r="CQ65" s="132"/>
    </row>
    <row r="66" spans="34:95" x14ac:dyDescent="0.2">
      <c r="AH66" s="12"/>
      <c r="AI66" s="12"/>
      <c r="AJ66" s="12"/>
      <c r="AK66" s="12"/>
      <c r="AL66" s="12"/>
      <c r="AM66" s="12"/>
      <c r="AN66" s="12"/>
      <c r="AO66" s="12"/>
      <c r="AP66" s="12"/>
      <c r="AQ66" s="12"/>
      <c r="AR66" s="12"/>
      <c r="AS66" s="12"/>
      <c r="CQ66" s="132"/>
    </row>
    <row r="67" spans="34:95" x14ac:dyDescent="0.2">
      <c r="AH67" s="12"/>
      <c r="AI67" s="12"/>
      <c r="AJ67" s="12"/>
      <c r="AK67" s="12"/>
      <c r="AL67" s="12"/>
      <c r="AM67" s="12"/>
      <c r="AN67" s="12"/>
      <c r="AO67" s="12"/>
      <c r="AP67" s="12"/>
      <c r="AQ67" s="12"/>
      <c r="AR67" s="12"/>
      <c r="AS67" s="12"/>
      <c r="CQ67" s="132"/>
    </row>
    <row r="68" spans="34:95" x14ac:dyDescent="0.2">
      <c r="AH68" s="12"/>
      <c r="AI68" s="12"/>
      <c r="AJ68" s="12"/>
      <c r="AK68" s="12"/>
      <c r="AL68" s="12"/>
      <c r="AM68" s="12"/>
      <c r="AN68" s="12"/>
      <c r="AO68" s="12"/>
      <c r="AP68" s="12"/>
      <c r="AQ68" s="12"/>
      <c r="AR68" s="12"/>
      <c r="AS68" s="12"/>
      <c r="CQ68" s="132"/>
    </row>
    <row r="69" spans="34:95" x14ac:dyDescent="0.2">
      <c r="AH69" s="12"/>
      <c r="AI69" s="12"/>
      <c r="AJ69" s="12"/>
      <c r="AK69" s="12"/>
      <c r="AL69" s="12"/>
      <c r="AM69" s="12"/>
      <c r="AN69" s="12"/>
      <c r="AO69" s="12"/>
      <c r="AP69" s="12"/>
      <c r="AQ69" s="12"/>
      <c r="AR69" s="12"/>
      <c r="AS69" s="12"/>
      <c r="CQ69" s="132"/>
    </row>
    <row r="70" spans="34:95" x14ac:dyDescent="0.2">
      <c r="AH70" s="12"/>
      <c r="AI70" s="12"/>
      <c r="AJ70" s="12"/>
      <c r="AK70" s="12"/>
      <c r="AL70" s="12"/>
      <c r="AM70" s="12"/>
      <c r="AN70" s="12"/>
      <c r="AO70" s="12"/>
      <c r="AP70" s="12"/>
      <c r="AQ70" s="12"/>
      <c r="AR70" s="12"/>
      <c r="AS70" s="12"/>
      <c r="CQ70" s="132"/>
    </row>
    <row r="71" spans="34:95" x14ac:dyDescent="0.2">
      <c r="AH71" s="12"/>
      <c r="AI71" s="12"/>
      <c r="AJ71" s="12"/>
      <c r="AK71" s="12"/>
      <c r="AL71" s="12"/>
      <c r="AM71" s="12"/>
      <c r="AN71" s="12"/>
      <c r="AO71" s="12"/>
      <c r="AP71" s="12"/>
      <c r="AQ71" s="12"/>
      <c r="AR71" s="12"/>
      <c r="AS71" s="12"/>
      <c r="CQ71" s="132"/>
    </row>
    <row r="72" spans="34:95" x14ac:dyDescent="0.2">
      <c r="AH72" s="12"/>
      <c r="AI72" s="12"/>
      <c r="AJ72" s="12"/>
      <c r="AK72" s="12"/>
      <c r="AL72" s="12"/>
      <c r="AM72" s="12"/>
      <c r="AN72" s="12"/>
      <c r="AO72" s="12"/>
      <c r="AP72" s="12"/>
      <c r="AQ72" s="12"/>
      <c r="AR72" s="12"/>
      <c r="AS72" s="12"/>
      <c r="CQ72" s="132"/>
    </row>
    <row r="73" spans="34:95" x14ac:dyDescent="0.2">
      <c r="AH73" s="12"/>
      <c r="AI73" s="12"/>
      <c r="AJ73" s="12"/>
      <c r="AK73" s="12"/>
      <c r="AL73" s="12"/>
      <c r="AM73" s="12"/>
      <c r="AN73" s="12"/>
      <c r="AO73" s="12"/>
      <c r="AP73" s="12"/>
      <c r="AQ73" s="12"/>
      <c r="AR73" s="12"/>
      <c r="AS73" s="12"/>
      <c r="CQ73" s="132"/>
    </row>
    <row r="74" spans="34:95" x14ac:dyDescent="0.2">
      <c r="AH74" s="12"/>
      <c r="AI74" s="12"/>
      <c r="AJ74" s="12"/>
      <c r="AK74" s="12"/>
      <c r="AL74" s="12"/>
      <c r="AM74" s="12"/>
      <c r="AN74" s="12"/>
      <c r="AO74" s="12"/>
      <c r="AP74" s="12"/>
      <c r="AQ74" s="12"/>
      <c r="AR74" s="12"/>
      <c r="AS74" s="12"/>
      <c r="CQ74" s="132"/>
    </row>
    <row r="75" spans="34:95" x14ac:dyDescent="0.2">
      <c r="AH75" s="12"/>
      <c r="AI75" s="12"/>
      <c r="AJ75" s="12"/>
      <c r="AK75" s="12"/>
      <c r="AL75" s="12"/>
      <c r="AM75" s="12"/>
      <c r="AN75" s="12"/>
      <c r="AO75" s="12"/>
      <c r="AP75" s="12"/>
      <c r="AQ75" s="12"/>
      <c r="AR75" s="12"/>
      <c r="AS75" s="12"/>
      <c r="CQ75" s="132"/>
    </row>
    <row r="76" spans="34:95" x14ac:dyDescent="0.2">
      <c r="AH76" s="12"/>
      <c r="AI76" s="12"/>
      <c r="AJ76" s="12"/>
      <c r="AK76" s="12"/>
      <c r="AL76" s="12"/>
      <c r="AM76" s="12"/>
      <c r="AN76" s="12"/>
      <c r="AO76" s="12"/>
      <c r="AP76" s="12"/>
      <c r="AQ76" s="12"/>
      <c r="AR76" s="12"/>
      <c r="AS76" s="12"/>
      <c r="CQ76" s="132"/>
    </row>
    <row r="77" spans="34:95" x14ac:dyDescent="0.2">
      <c r="AH77" s="12"/>
      <c r="AI77" s="12"/>
      <c r="AJ77" s="12"/>
      <c r="AK77" s="12"/>
      <c r="AL77" s="12"/>
      <c r="AM77" s="12"/>
      <c r="AN77" s="12"/>
      <c r="AO77" s="12"/>
      <c r="AP77" s="12"/>
      <c r="AQ77" s="12"/>
      <c r="AR77" s="12"/>
      <c r="AS77" s="12"/>
      <c r="CQ77" s="132"/>
    </row>
    <row r="78" spans="34:95" x14ac:dyDescent="0.2">
      <c r="AH78" s="12"/>
      <c r="AI78" s="12"/>
      <c r="AJ78" s="12"/>
      <c r="AK78" s="12"/>
      <c r="AL78" s="12"/>
      <c r="AM78" s="12"/>
      <c r="AN78" s="12"/>
      <c r="AO78" s="12"/>
      <c r="AP78" s="12"/>
      <c r="AQ78" s="12"/>
      <c r="AR78" s="12"/>
      <c r="AS78" s="12"/>
      <c r="CQ78" s="132"/>
    </row>
    <row r="79" spans="34:95" x14ac:dyDescent="0.2">
      <c r="AH79" s="12"/>
      <c r="AI79" s="12"/>
      <c r="AJ79" s="12"/>
      <c r="AK79" s="12"/>
      <c r="AL79" s="12"/>
      <c r="AM79" s="12"/>
      <c r="AN79" s="12"/>
      <c r="AO79" s="12"/>
      <c r="AP79" s="12"/>
      <c r="AQ79" s="12"/>
      <c r="AR79" s="12"/>
      <c r="AS79" s="12"/>
      <c r="CQ79" s="132"/>
    </row>
    <row r="80" spans="34:95" x14ac:dyDescent="0.2">
      <c r="AH80" s="12"/>
      <c r="AI80" s="12"/>
      <c r="AJ80" s="12"/>
      <c r="AK80" s="12"/>
      <c r="AL80" s="12"/>
      <c r="AM80" s="12"/>
      <c r="AN80" s="12"/>
      <c r="AO80" s="12"/>
      <c r="AP80" s="12"/>
      <c r="AQ80" s="12"/>
      <c r="AR80" s="12"/>
      <c r="AS80" s="12"/>
      <c r="CQ80" s="132"/>
    </row>
    <row r="81" spans="34:95" x14ac:dyDescent="0.2">
      <c r="AH81" s="12"/>
      <c r="AI81" s="12"/>
      <c r="AJ81" s="12"/>
      <c r="AK81" s="12"/>
      <c r="AL81" s="12"/>
      <c r="AM81" s="12"/>
      <c r="AN81" s="12"/>
      <c r="AO81" s="12"/>
      <c r="AP81" s="12"/>
      <c r="AQ81" s="12"/>
      <c r="AR81" s="12"/>
      <c r="AS81" s="12"/>
      <c r="CQ81" s="132"/>
    </row>
    <row r="82" spans="34:95" x14ac:dyDescent="0.2">
      <c r="AH82" s="12"/>
      <c r="AI82" s="12"/>
      <c r="AJ82" s="12"/>
      <c r="AK82" s="12"/>
      <c r="AL82" s="12"/>
      <c r="AM82" s="12"/>
      <c r="AN82" s="12"/>
      <c r="AO82" s="12"/>
      <c r="AP82" s="12"/>
      <c r="AQ82" s="12"/>
      <c r="AR82" s="12"/>
      <c r="AS82" s="12"/>
      <c r="CQ82" s="132"/>
    </row>
    <row r="83" spans="34:95" x14ac:dyDescent="0.2">
      <c r="AH83" s="12"/>
      <c r="AI83" s="12"/>
      <c r="AJ83" s="12"/>
      <c r="AK83" s="12"/>
      <c r="AL83" s="12"/>
      <c r="AM83" s="12"/>
      <c r="AN83" s="12"/>
      <c r="AO83" s="12"/>
      <c r="AP83" s="12"/>
      <c r="AQ83" s="12"/>
      <c r="AR83" s="12"/>
      <c r="AS83" s="12"/>
      <c r="CQ83" s="132"/>
    </row>
    <row r="84" spans="34:95" x14ac:dyDescent="0.2">
      <c r="AH84" s="12"/>
      <c r="AI84" s="12"/>
      <c r="AJ84" s="12"/>
      <c r="AK84" s="12"/>
      <c r="AL84" s="12"/>
      <c r="AM84" s="12"/>
      <c r="AN84" s="12"/>
      <c r="AO84" s="12"/>
      <c r="AP84" s="12"/>
      <c r="AQ84" s="12"/>
      <c r="AR84" s="12"/>
      <c r="AS84" s="12"/>
      <c r="CQ84" s="132"/>
    </row>
    <row r="85" spans="34:95" x14ac:dyDescent="0.2">
      <c r="AH85" s="12"/>
      <c r="AI85" s="12"/>
      <c r="AJ85" s="12"/>
      <c r="AK85" s="12"/>
      <c r="AL85" s="12"/>
      <c r="AM85" s="12"/>
      <c r="AN85" s="12"/>
      <c r="AO85" s="12"/>
      <c r="AP85" s="12"/>
      <c r="AQ85" s="12"/>
      <c r="AR85" s="12"/>
      <c r="AS85" s="12"/>
      <c r="CQ85" s="132"/>
    </row>
    <row r="86" spans="34:95" x14ac:dyDescent="0.2">
      <c r="AH86" s="12"/>
      <c r="AI86" s="12"/>
      <c r="AJ86" s="12"/>
      <c r="AK86" s="12"/>
      <c r="AL86" s="12"/>
      <c r="AM86" s="12"/>
      <c r="AN86" s="12"/>
      <c r="AO86" s="12"/>
      <c r="AP86" s="12"/>
      <c r="AQ86" s="12"/>
      <c r="AR86" s="12"/>
      <c r="AS86" s="12"/>
      <c r="CQ86" s="132"/>
    </row>
    <row r="87" spans="34:95" x14ac:dyDescent="0.2">
      <c r="AH87" s="12"/>
      <c r="AI87" s="12"/>
      <c r="AJ87" s="12"/>
      <c r="AK87" s="12"/>
      <c r="AL87" s="12"/>
      <c r="AM87" s="12"/>
      <c r="AN87" s="12"/>
      <c r="AO87" s="12"/>
      <c r="AP87" s="12"/>
      <c r="AQ87" s="12"/>
      <c r="AR87" s="12"/>
      <c r="AS87" s="12"/>
      <c r="CQ87" s="132"/>
    </row>
    <row r="88" spans="34:95" x14ac:dyDescent="0.2">
      <c r="AH88" s="12"/>
      <c r="AI88" s="12"/>
      <c r="AJ88" s="12"/>
      <c r="AK88" s="12"/>
      <c r="AL88" s="12"/>
      <c r="AM88" s="12"/>
      <c r="AN88" s="12"/>
      <c r="AO88" s="12"/>
      <c r="AP88" s="12"/>
      <c r="AQ88" s="12"/>
      <c r="AR88" s="12"/>
      <c r="AS88" s="12"/>
      <c r="CQ88" s="132"/>
    </row>
    <row r="89" spans="34:95" x14ac:dyDescent="0.2">
      <c r="AH89" s="12"/>
      <c r="AI89" s="12"/>
      <c r="AJ89" s="12"/>
      <c r="AK89" s="12"/>
      <c r="AL89" s="12"/>
      <c r="AM89" s="12"/>
      <c r="AN89" s="12"/>
      <c r="AO89" s="12"/>
      <c r="AP89" s="12"/>
      <c r="AQ89" s="12"/>
      <c r="AR89" s="12"/>
      <c r="AS89" s="12"/>
      <c r="CQ89" s="132"/>
    </row>
    <row r="90" spans="34:95" x14ac:dyDescent="0.2">
      <c r="AH90" s="12"/>
      <c r="AI90" s="12"/>
      <c r="AJ90" s="12"/>
      <c r="AK90" s="12"/>
      <c r="AL90" s="12"/>
      <c r="AM90" s="12"/>
      <c r="AN90" s="12"/>
      <c r="AO90" s="12"/>
      <c r="AP90" s="12"/>
      <c r="AQ90" s="12"/>
      <c r="AR90" s="12"/>
      <c r="AS90" s="12"/>
      <c r="CQ90" s="132"/>
    </row>
    <row r="91" spans="34:95" x14ac:dyDescent="0.2">
      <c r="AH91" s="12"/>
      <c r="AI91" s="12"/>
      <c r="AJ91" s="12"/>
      <c r="AK91" s="12"/>
      <c r="AL91" s="12"/>
      <c r="AM91" s="12"/>
      <c r="AN91" s="12"/>
      <c r="AO91" s="12"/>
      <c r="AP91" s="12"/>
      <c r="AQ91" s="12"/>
      <c r="AR91" s="12"/>
      <c r="AS91" s="12"/>
      <c r="CQ91" s="132"/>
    </row>
    <row r="92" spans="34:95" x14ac:dyDescent="0.2">
      <c r="AH92" s="12"/>
      <c r="AI92" s="12"/>
      <c r="AJ92" s="12"/>
      <c r="AK92" s="12"/>
      <c r="AL92" s="12"/>
      <c r="AM92" s="12"/>
      <c r="AN92" s="12"/>
      <c r="AO92" s="12"/>
      <c r="AP92" s="12"/>
      <c r="AQ92" s="12"/>
      <c r="AR92" s="12"/>
      <c r="AS92" s="12"/>
      <c r="CQ92" s="132"/>
    </row>
    <row r="93" spans="34:95" x14ac:dyDescent="0.2">
      <c r="AH93" s="12"/>
      <c r="AI93" s="12"/>
      <c r="AJ93" s="12"/>
      <c r="AK93" s="12"/>
      <c r="AL93" s="12"/>
      <c r="AM93" s="12"/>
      <c r="AN93" s="12"/>
      <c r="AO93" s="12"/>
      <c r="AP93" s="12"/>
      <c r="AQ93" s="12"/>
      <c r="AR93" s="12"/>
      <c r="AS93" s="12"/>
      <c r="CQ93" s="132"/>
    </row>
    <row r="94" spans="34:95" x14ac:dyDescent="0.2">
      <c r="AH94" s="12"/>
      <c r="AI94" s="12"/>
      <c r="AJ94" s="12"/>
      <c r="AK94" s="12"/>
      <c r="AL94" s="12"/>
      <c r="AM94" s="12"/>
      <c r="AN94" s="12"/>
      <c r="AO94" s="12"/>
      <c r="AP94" s="12"/>
      <c r="AQ94" s="12"/>
      <c r="AR94" s="12"/>
      <c r="AS94" s="12"/>
      <c r="CQ94" s="132"/>
    </row>
    <row r="95" spans="34:95" x14ac:dyDescent="0.2">
      <c r="AH95" s="12"/>
      <c r="AI95" s="12"/>
      <c r="AJ95" s="12"/>
      <c r="AK95" s="12"/>
      <c r="AL95" s="12"/>
      <c r="AM95" s="12"/>
      <c r="AN95" s="12"/>
      <c r="AO95" s="12"/>
      <c r="AP95" s="12"/>
      <c r="AQ95" s="12"/>
      <c r="AR95" s="12"/>
      <c r="AS95" s="12"/>
      <c r="CQ95" s="132"/>
    </row>
    <row r="96" spans="34:95" x14ac:dyDescent="0.2">
      <c r="AH96" s="12"/>
      <c r="AI96" s="12"/>
      <c r="AJ96" s="12"/>
      <c r="AK96" s="12"/>
      <c r="AL96" s="12"/>
      <c r="AM96" s="12"/>
      <c r="AN96" s="12"/>
      <c r="AO96" s="12"/>
      <c r="AP96" s="12"/>
      <c r="AQ96" s="12"/>
      <c r="AR96" s="12"/>
      <c r="AS96" s="12"/>
      <c r="CQ96" s="132"/>
    </row>
    <row r="97" spans="34:95" x14ac:dyDescent="0.2">
      <c r="AH97" s="12"/>
      <c r="AI97" s="12"/>
      <c r="AJ97" s="12"/>
      <c r="AK97" s="12"/>
      <c r="AL97" s="12"/>
      <c r="AM97" s="12"/>
      <c r="AN97" s="12"/>
      <c r="AO97" s="12"/>
      <c r="AP97" s="12"/>
      <c r="AQ97" s="12"/>
      <c r="AR97" s="12"/>
      <c r="AS97" s="12"/>
      <c r="CQ97" s="132"/>
    </row>
    <row r="98" spans="34:95" x14ac:dyDescent="0.2">
      <c r="AH98" s="12"/>
      <c r="AI98" s="12"/>
      <c r="AJ98" s="12"/>
      <c r="AK98" s="12"/>
      <c r="AL98" s="12"/>
      <c r="AM98" s="12"/>
      <c r="AN98" s="12"/>
      <c r="AO98" s="12"/>
      <c r="AP98" s="12"/>
      <c r="AQ98" s="12"/>
      <c r="AR98" s="12"/>
      <c r="AS98" s="12"/>
      <c r="CQ98" s="132"/>
    </row>
    <row r="99" spans="34:95" x14ac:dyDescent="0.2">
      <c r="AH99" s="12"/>
      <c r="AI99" s="12"/>
      <c r="AJ99" s="12"/>
      <c r="AK99" s="12"/>
      <c r="AL99" s="12"/>
      <c r="AM99" s="12"/>
      <c r="AN99" s="12"/>
      <c r="AO99" s="12"/>
      <c r="AP99" s="12"/>
      <c r="AQ99" s="12"/>
      <c r="AR99" s="12"/>
      <c r="AS99" s="12"/>
      <c r="CQ99" s="132"/>
    </row>
    <row r="100" spans="34:95" x14ac:dyDescent="0.2">
      <c r="AH100" s="12"/>
      <c r="AI100" s="12"/>
      <c r="AJ100" s="12"/>
      <c r="AK100" s="12"/>
      <c r="AL100" s="12"/>
      <c r="AM100" s="12"/>
      <c r="AN100" s="12"/>
      <c r="AO100" s="12"/>
      <c r="AP100" s="12"/>
      <c r="AQ100" s="12"/>
      <c r="AR100" s="12"/>
      <c r="AS100" s="12"/>
      <c r="CQ100" s="132"/>
    </row>
    <row r="101" spans="34:95" x14ac:dyDescent="0.2">
      <c r="AH101" s="12"/>
      <c r="AI101" s="12"/>
      <c r="AJ101" s="12"/>
      <c r="AK101" s="12"/>
      <c r="AL101" s="12"/>
      <c r="AM101" s="12"/>
      <c r="AN101" s="12"/>
      <c r="AO101" s="12"/>
      <c r="AP101" s="12"/>
      <c r="AQ101" s="12"/>
      <c r="AR101" s="12"/>
      <c r="AS101" s="12"/>
      <c r="CQ101" s="132"/>
    </row>
    <row r="102" spans="34:95" x14ac:dyDescent="0.2">
      <c r="AH102" s="12"/>
      <c r="AI102" s="12"/>
      <c r="AJ102" s="12"/>
      <c r="AK102" s="12"/>
      <c r="AL102" s="12"/>
      <c r="AM102" s="12"/>
      <c r="AN102" s="12"/>
      <c r="AO102" s="12"/>
      <c r="AP102" s="12"/>
      <c r="AQ102" s="12"/>
      <c r="AR102" s="12"/>
      <c r="AS102" s="12"/>
      <c r="CQ102" s="132"/>
    </row>
    <row r="103" spans="34:95" x14ac:dyDescent="0.2">
      <c r="AH103" s="12"/>
      <c r="AI103" s="12"/>
      <c r="AJ103" s="12"/>
      <c r="AK103" s="12"/>
      <c r="AL103" s="12"/>
      <c r="AM103" s="12"/>
      <c r="AN103" s="12"/>
      <c r="AO103" s="12"/>
      <c r="AP103" s="12"/>
      <c r="AQ103" s="12"/>
      <c r="AR103" s="12"/>
      <c r="AS103" s="12"/>
      <c r="CQ103" s="132"/>
    </row>
    <row r="104" spans="34:95" x14ac:dyDescent="0.2">
      <c r="AH104" s="12"/>
      <c r="AI104" s="12"/>
      <c r="AJ104" s="12"/>
      <c r="AK104" s="12"/>
      <c r="AL104" s="12"/>
      <c r="AM104" s="12"/>
      <c r="AN104" s="12"/>
      <c r="AO104" s="12"/>
      <c r="AP104" s="12"/>
      <c r="AQ104" s="12"/>
      <c r="AR104" s="12"/>
      <c r="AS104" s="12"/>
      <c r="CQ104" s="132"/>
    </row>
    <row r="105" spans="34:95" x14ac:dyDescent="0.2">
      <c r="AH105" s="12"/>
      <c r="AI105" s="12"/>
      <c r="AJ105" s="12"/>
      <c r="AK105" s="12"/>
      <c r="AL105" s="12"/>
      <c r="AM105" s="12"/>
      <c r="AN105" s="12"/>
      <c r="AO105" s="12"/>
      <c r="AP105" s="12"/>
      <c r="AQ105" s="12"/>
      <c r="AR105" s="12"/>
      <c r="AS105" s="12"/>
      <c r="CQ105" s="132"/>
    </row>
    <row r="106" spans="34:95" x14ac:dyDescent="0.2">
      <c r="AH106" s="12"/>
      <c r="AI106" s="12"/>
      <c r="AJ106" s="12"/>
      <c r="AK106" s="12"/>
      <c r="AL106" s="12"/>
      <c r="AM106" s="12"/>
      <c r="AN106" s="12"/>
      <c r="AO106" s="12"/>
      <c r="AP106" s="12"/>
      <c r="AQ106" s="12"/>
      <c r="AR106" s="12"/>
      <c r="AS106" s="12"/>
      <c r="CQ106" s="132"/>
    </row>
    <row r="107" spans="34:95" x14ac:dyDescent="0.2">
      <c r="AH107" s="12"/>
      <c r="AI107" s="12"/>
      <c r="AJ107" s="12"/>
      <c r="AK107" s="12"/>
      <c r="AL107" s="12"/>
      <c r="AM107" s="12"/>
      <c r="AN107" s="12"/>
      <c r="AO107" s="12"/>
      <c r="AP107" s="12"/>
      <c r="AQ107" s="12"/>
      <c r="AR107" s="12"/>
      <c r="AS107" s="12"/>
      <c r="CQ107" s="132"/>
    </row>
    <row r="108" spans="34:95" x14ac:dyDescent="0.2">
      <c r="AH108" s="12"/>
      <c r="AI108" s="12"/>
      <c r="AJ108" s="12"/>
      <c r="AK108" s="12"/>
      <c r="AL108" s="12"/>
      <c r="AM108" s="12"/>
      <c r="AN108" s="12"/>
      <c r="AO108" s="12"/>
      <c r="AP108" s="12"/>
      <c r="AQ108" s="12"/>
      <c r="AR108" s="12"/>
      <c r="AS108" s="12"/>
      <c r="CQ108" s="132"/>
    </row>
    <row r="109" spans="34:95" x14ac:dyDescent="0.2">
      <c r="AH109" s="12"/>
      <c r="AI109" s="12"/>
      <c r="AJ109" s="12"/>
      <c r="AK109" s="12"/>
      <c r="AL109" s="12"/>
      <c r="AM109" s="12"/>
      <c r="AN109" s="12"/>
      <c r="AO109" s="12"/>
      <c r="AP109" s="12"/>
      <c r="AQ109" s="12"/>
      <c r="AR109" s="12"/>
      <c r="AS109" s="12"/>
      <c r="CQ109" s="132"/>
    </row>
    <row r="110" spans="34:95" x14ac:dyDescent="0.2">
      <c r="AH110" s="12"/>
      <c r="AI110" s="12"/>
      <c r="AJ110" s="12"/>
      <c r="AK110" s="12"/>
      <c r="AL110" s="12"/>
      <c r="AM110" s="12"/>
      <c r="AN110" s="12"/>
      <c r="AO110" s="12"/>
      <c r="AP110" s="12"/>
      <c r="AQ110" s="12"/>
      <c r="AR110" s="12"/>
      <c r="AS110" s="12"/>
      <c r="CQ110" s="132"/>
    </row>
    <row r="111" spans="34:95" x14ac:dyDescent="0.2">
      <c r="AH111" s="12"/>
      <c r="AI111" s="12"/>
      <c r="AJ111" s="12"/>
      <c r="AK111" s="12"/>
      <c r="AL111" s="12"/>
      <c r="AM111" s="12"/>
      <c r="AN111" s="12"/>
      <c r="AO111" s="12"/>
      <c r="AP111" s="12"/>
      <c r="AQ111" s="12"/>
      <c r="AR111" s="12"/>
      <c r="AS111" s="12"/>
      <c r="CQ111" s="132"/>
    </row>
    <row r="112" spans="34:95" x14ac:dyDescent="0.2">
      <c r="AH112" s="12"/>
      <c r="AI112" s="12"/>
      <c r="AJ112" s="12"/>
      <c r="AK112" s="12"/>
      <c r="AL112" s="12"/>
      <c r="AM112" s="12"/>
      <c r="AN112" s="12"/>
      <c r="AO112" s="12"/>
      <c r="AP112" s="12"/>
      <c r="AQ112" s="12"/>
      <c r="AR112" s="12"/>
      <c r="AS112" s="12"/>
      <c r="CQ112" s="132"/>
    </row>
    <row r="113" spans="34:95" x14ac:dyDescent="0.2">
      <c r="AH113" s="12"/>
      <c r="AI113" s="12"/>
      <c r="AJ113" s="12"/>
      <c r="AK113" s="12"/>
      <c r="AL113" s="12"/>
      <c r="AM113" s="12"/>
      <c r="AN113" s="12"/>
      <c r="AO113" s="12"/>
      <c r="AP113" s="12"/>
      <c r="AQ113" s="12"/>
      <c r="AR113" s="12"/>
      <c r="AS113" s="12"/>
      <c r="CQ113" s="132"/>
    </row>
    <row r="114" spans="34:95" x14ac:dyDescent="0.2">
      <c r="AH114" s="12"/>
      <c r="AI114" s="12"/>
      <c r="AJ114" s="12"/>
      <c r="AK114" s="12"/>
      <c r="AL114" s="12"/>
      <c r="AM114" s="12"/>
      <c r="AN114" s="12"/>
      <c r="AO114" s="12"/>
      <c r="AP114" s="12"/>
      <c r="AQ114" s="12"/>
      <c r="AR114" s="12"/>
      <c r="AS114" s="12"/>
      <c r="CQ114" s="132"/>
    </row>
    <row r="115" spans="34:95" x14ac:dyDescent="0.2">
      <c r="AH115" s="12"/>
      <c r="AI115" s="12"/>
      <c r="AJ115" s="12"/>
      <c r="AK115" s="12"/>
      <c r="AL115" s="12"/>
      <c r="AM115" s="12"/>
      <c r="AN115" s="12"/>
      <c r="AO115" s="12"/>
      <c r="AP115" s="12"/>
      <c r="AQ115" s="12"/>
      <c r="AR115" s="12"/>
      <c r="AS115" s="12"/>
      <c r="CQ115" s="132"/>
    </row>
    <row r="116" spans="34:95" x14ac:dyDescent="0.2">
      <c r="AH116" s="12"/>
      <c r="AI116" s="12"/>
      <c r="AJ116" s="12"/>
      <c r="AK116" s="12"/>
      <c r="AL116" s="12"/>
      <c r="AM116" s="12"/>
      <c r="AN116" s="12"/>
      <c r="AO116" s="12"/>
      <c r="AP116" s="12"/>
      <c r="AQ116" s="12"/>
      <c r="AR116" s="12"/>
      <c r="AS116" s="12"/>
      <c r="CQ116" s="132"/>
    </row>
    <row r="117" spans="34:95" x14ac:dyDescent="0.2">
      <c r="AH117" s="12"/>
      <c r="AI117" s="12"/>
      <c r="AJ117" s="12"/>
      <c r="AK117" s="12"/>
      <c r="AL117" s="12"/>
      <c r="AM117" s="12"/>
      <c r="AN117" s="12"/>
      <c r="AO117" s="12"/>
      <c r="AP117" s="12"/>
      <c r="AQ117" s="12"/>
      <c r="AR117" s="12"/>
      <c r="AS117" s="12"/>
      <c r="CQ117" s="132"/>
    </row>
    <row r="118" spans="34:95" x14ac:dyDescent="0.2">
      <c r="AH118" s="12"/>
      <c r="AI118" s="12"/>
      <c r="AJ118" s="12"/>
      <c r="AK118" s="12"/>
      <c r="AL118" s="12"/>
      <c r="AM118" s="12"/>
      <c r="AN118" s="12"/>
      <c r="AO118" s="12"/>
      <c r="AP118" s="12"/>
      <c r="AQ118" s="12"/>
      <c r="AR118" s="12"/>
      <c r="AS118" s="12"/>
      <c r="CQ118" s="132"/>
    </row>
    <row r="119" spans="34:95" x14ac:dyDescent="0.2">
      <c r="AH119" s="12"/>
      <c r="AI119" s="12"/>
      <c r="AJ119" s="12"/>
      <c r="AK119" s="12"/>
      <c r="AL119" s="12"/>
      <c r="AM119" s="12"/>
      <c r="AN119" s="12"/>
      <c r="AO119" s="12"/>
      <c r="AP119" s="12"/>
      <c r="AQ119" s="12"/>
      <c r="AR119" s="12"/>
      <c r="AS119" s="12"/>
      <c r="CQ119" s="132"/>
    </row>
    <row r="120" spans="34:95" x14ac:dyDescent="0.2">
      <c r="AH120" s="12"/>
      <c r="AI120" s="12"/>
      <c r="AJ120" s="12"/>
      <c r="AK120" s="12"/>
      <c r="AL120" s="12"/>
      <c r="AM120" s="12"/>
      <c r="AN120" s="12"/>
      <c r="AO120" s="12"/>
      <c r="AP120" s="12"/>
      <c r="AQ120" s="12"/>
      <c r="AR120" s="12"/>
      <c r="AS120" s="12"/>
      <c r="CQ120" s="132"/>
    </row>
    <row r="121" spans="34:95" x14ac:dyDescent="0.2">
      <c r="AH121" s="12"/>
      <c r="AI121" s="12"/>
      <c r="AJ121" s="12"/>
      <c r="AK121" s="12"/>
      <c r="AL121" s="12"/>
      <c r="AM121" s="12"/>
      <c r="AN121" s="12"/>
      <c r="AO121" s="12"/>
      <c r="AP121" s="12"/>
      <c r="AQ121" s="12"/>
      <c r="AR121" s="12"/>
      <c r="AS121" s="12"/>
      <c r="CQ121" s="132"/>
    </row>
    <row r="122" spans="34:95" x14ac:dyDescent="0.2">
      <c r="AH122" s="12"/>
      <c r="AI122" s="12"/>
      <c r="AJ122" s="12"/>
      <c r="AK122" s="12"/>
      <c r="AL122" s="12"/>
      <c r="AM122" s="12"/>
      <c r="AN122" s="12"/>
      <c r="AO122" s="12"/>
      <c r="AP122" s="12"/>
      <c r="AQ122" s="12"/>
      <c r="AR122" s="12"/>
      <c r="AS122" s="12"/>
      <c r="CQ122" s="132"/>
    </row>
    <row r="123" spans="34:95" x14ac:dyDescent="0.2">
      <c r="AH123" s="12"/>
      <c r="AI123" s="12"/>
      <c r="AJ123" s="12"/>
      <c r="AK123" s="12"/>
      <c r="AL123" s="12"/>
      <c r="AM123" s="12"/>
      <c r="AN123" s="12"/>
      <c r="AO123" s="12"/>
      <c r="AP123" s="12"/>
      <c r="AQ123" s="12"/>
      <c r="AR123" s="12"/>
      <c r="AS123" s="12"/>
      <c r="CQ123" s="132"/>
    </row>
    <row r="124" spans="34:95" x14ac:dyDescent="0.2">
      <c r="AH124" s="12"/>
      <c r="AI124" s="12"/>
      <c r="AJ124" s="12"/>
      <c r="AK124" s="12"/>
      <c r="AL124" s="12"/>
      <c r="AM124" s="12"/>
      <c r="AN124" s="12"/>
      <c r="AO124" s="12"/>
      <c r="AP124" s="12"/>
      <c r="AQ124" s="12"/>
      <c r="AR124" s="12"/>
      <c r="AS124" s="12"/>
      <c r="CQ124" s="132"/>
    </row>
    <row r="125" spans="34:95" x14ac:dyDescent="0.2">
      <c r="AH125" s="12"/>
      <c r="AI125" s="12"/>
      <c r="AJ125" s="12"/>
      <c r="AK125" s="12"/>
      <c r="AL125" s="12"/>
      <c r="AM125" s="12"/>
      <c r="AN125" s="12"/>
      <c r="AO125" s="12"/>
      <c r="AP125" s="12"/>
      <c r="AQ125" s="12"/>
      <c r="AR125" s="12"/>
      <c r="AS125" s="12"/>
      <c r="CQ125" s="132"/>
    </row>
    <row r="126" spans="34:95" x14ac:dyDescent="0.2">
      <c r="AH126" s="12"/>
      <c r="AI126" s="12"/>
      <c r="AJ126" s="12"/>
      <c r="AK126" s="12"/>
      <c r="AL126" s="12"/>
      <c r="AM126" s="12"/>
      <c r="AN126" s="12"/>
      <c r="AO126" s="12"/>
      <c r="AP126" s="12"/>
      <c r="AQ126" s="12"/>
      <c r="AR126" s="12"/>
      <c r="AS126" s="12"/>
      <c r="CQ126" s="132"/>
    </row>
    <row r="127" spans="34:95" x14ac:dyDescent="0.2">
      <c r="AH127" s="12"/>
      <c r="AI127" s="12"/>
      <c r="AJ127" s="12"/>
      <c r="AK127" s="12"/>
      <c r="AL127" s="12"/>
      <c r="AM127" s="12"/>
      <c r="AN127" s="12"/>
      <c r="AO127" s="12"/>
      <c r="AP127" s="12"/>
      <c r="AQ127" s="12"/>
      <c r="AR127" s="12"/>
      <c r="AS127" s="12"/>
      <c r="CQ127" s="132"/>
    </row>
    <row r="128" spans="34:95" x14ac:dyDescent="0.2">
      <c r="AH128" s="12"/>
      <c r="AI128" s="12"/>
      <c r="AJ128" s="12"/>
      <c r="AK128" s="12"/>
      <c r="AL128" s="12"/>
      <c r="AM128" s="12"/>
      <c r="AN128" s="12"/>
      <c r="AO128" s="12"/>
      <c r="AP128" s="12"/>
      <c r="AQ128" s="12"/>
      <c r="AR128" s="12"/>
      <c r="AS128" s="12"/>
      <c r="CQ128" s="132"/>
    </row>
    <row r="129" spans="34:95" x14ac:dyDescent="0.2">
      <c r="AH129" s="12"/>
      <c r="AI129" s="12"/>
      <c r="AJ129" s="12"/>
      <c r="AK129" s="12"/>
      <c r="AL129" s="12"/>
      <c r="AM129" s="12"/>
      <c r="AN129" s="12"/>
      <c r="AO129" s="12"/>
      <c r="AP129" s="12"/>
      <c r="AQ129" s="12"/>
      <c r="AR129" s="12"/>
      <c r="AS129" s="12"/>
      <c r="CQ129" s="132"/>
    </row>
    <row r="130" spans="34:95" x14ac:dyDescent="0.2">
      <c r="AH130" s="12"/>
      <c r="AI130" s="12"/>
      <c r="AJ130" s="12"/>
      <c r="AK130" s="12"/>
      <c r="AL130" s="12"/>
      <c r="AM130" s="12"/>
      <c r="AN130" s="12"/>
      <c r="AO130" s="12"/>
      <c r="AP130" s="12"/>
      <c r="AQ130" s="12"/>
      <c r="AR130" s="12"/>
      <c r="AS130" s="12"/>
      <c r="CQ130" s="132"/>
    </row>
    <row r="131" spans="34:95" x14ac:dyDescent="0.2">
      <c r="AH131" s="12"/>
      <c r="AI131" s="12"/>
      <c r="AJ131" s="12"/>
      <c r="AK131" s="12"/>
      <c r="AL131" s="12"/>
      <c r="AM131" s="12"/>
      <c r="AN131" s="12"/>
      <c r="AO131" s="12"/>
      <c r="AP131" s="12"/>
      <c r="AQ131" s="12"/>
      <c r="AR131" s="12"/>
      <c r="AS131" s="12"/>
      <c r="CQ131" s="132"/>
    </row>
    <row r="132" spans="34:95" x14ac:dyDescent="0.2">
      <c r="AH132" s="12"/>
      <c r="AI132" s="12"/>
      <c r="AJ132" s="12"/>
      <c r="AK132" s="12"/>
      <c r="AL132" s="12"/>
      <c r="AM132" s="12"/>
      <c r="AN132" s="12"/>
      <c r="AO132" s="12"/>
      <c r="AP132" s="12"/>
      <c r="AQ132" s="12"/>
      <c r="AR132" s="12"/>
      <c r="AS132" s="12"/>
      <c r="CQ132" s="132"/>
    </row>
    <row r="133" spans="34:95" x14ac:dyDescent="0.2">
      <c r="AH133" s="12"/>
      <c r="AI133" s="12"/>
      <c r="AJ133" s="12"/>
      <c r="AK133" s="12"/>
      <c r="AL133" s="12"/>
      <c r="AM133" s="12"/>
      <c r="AN133" s="12"/>
      <c r="AO133" s="12"/>
      <c r="AP133" s="12"/>
      <c r="AQ133" s="12"/>
      <c r="AR133" s="12"/>
      <c r="AS133" s="12"/>
      <c r="CQ133" s="132"/>
    </row>
    <row r="134" spans="34:95" x14ac:dyDescent="0.2">
      <c r="AH134" s="12"/>
      <c r="AI134" s="12"/>
      <c r="AJ134" s="12"/>
      <c r="AK134" s="12"/>
      <c r="AL134" s="12"/>
      <c r="AM134" s="12"/>
      <c r="AN134" s="12"/>
      <c r="AO134" s="12"/>
      <c r="AP134" s="12"/>
      <c r="AQ134" s="12"/>
      <c r="AR134" s="12"/>
      <c r="AS134" s="12"/>
      <c r="CQ134" s="132"/>
    </row>
    <row r="135" spans="34:95" x14ac:dyDescent="0.2">
      <c r="AH135" s="12"/>
      <c r="AI135" s="12"/>
      <c r="AJ135" s="12"/>
      <c r="AK135" s="12"/>
      <c r="AL135" s="12"/>
      <c r="AM135" s="12"/>
      <c r="AN135" s="12"/>
      <c r="AO135" s="12"/>
      <c r="AP135" s="12"/>
      <c r="AQ135" s="12"/>
      <c r="AR135" s="12"/>
      <c r="AS135" s="12"/>
      <c r="CQ135" s="132"/>
    </row>
    <row r="136" spans="34:95" x14ac:dyDescent="0.2">
      <c r="AH136" s="12"/>
      <c r="AI136" s="12"/>
      <c r="AJ136" s="12"/>
      <c r="AK136" s="12"/>
      <c r="AL136" s="12"/>
      <c r="AM136" s="12"/>
      <c r="AN136" s="12"/>
      <c r="AO136" s="12"/>
      <c r="AP136" s="12"/>
      <c r="AQ136" s="12"/>
      <c r="AR136" s="12"/>
      <c r="AS136" s="12"/>
      <c r="CQ136" s="132"/>
    </row>
    <row r="137" spans="34:95" x14ac:dyDescent="0.2">
      <c r="AH137" s="12"/>
      <c r="AI137" s="12"/>
      <c r="AJ137" s="12"/>
      <c r="AK137" s="12"/>
      <c r="AL137" s="12"/>
      <c r="AM137" s="12"/>
      <c r="AN137" s="12"/>
      <c r="AO137" s="12"/>
      <c r="AP137" s="12"/>
      <c r="AQ137" s="12"/>
      <c r="AR137" s="12"/>
      <c r="AS137" s="12"/>
      <c r="CQ137" s="132"/>
    </row>
    <row r="138" spans="34:95" x14ac:dyDescent="0.2">
      <c r="AH138" s="12"/>
      <c r="AI138" s="12"/>
      <c r="AJ138" s="12"/>
      <c r="AK138" s="12"/>
      <c r="AL138" s="12"/>
      <c r="AM138" s="12"/>
      <c r="AN138" s="12"/>
      <c r="AO138" s="12"/>
      <c r="AP138" s="12"/>
      <c r="AQ138" s="12"/>
      <c r="AR138" s="12"/>
      <c r="AS138" s="12"/>
      <c r="CQ138" s="132"/>
    </row>
    <row r="139" spans="34:95" x14ac:dyDescent="0.2">
      <c r="AH139" s="12"/>
      <c r="AI139" s="12"/>
      <c r="AJ139" s="12"/>
      <c r="AK139" s="12"/>
      <c r="AL139" s="12"/>
      <c r="AM139" s="12"/>
      <c r="AN139" s="12"/>
      <c r="AO139" s="12"/>
      <c r="AP139" s="12"/>
      <c r="AQ139" s="12"/>
      <c r="AR139" s="12"/>
      <c r="AS139" s="12"/>
      <c r="CQ139" s="132"/>
    </row>
    <row r="140" spans="34:95" x14ac:dyDescent="0.2">
      <c r="AH140" s="12"/>
      <c r="AI140" s="12"/>
      <c r="AJ140" s="12"/>
      <c r="AK140" s="12"/>
      <c r="AL140" s="12"/>
      <c r="AM140" s="12"/>
      <c r="AN140" s="12"/>
      <c r="AO140" s="12"/>
      <c r="AP140" s="12"/>
      <c r="AQ140" s="12"/>
      <c r="AR140" s="12"/>
      <c r="AS140" s="12"/>
      <c r="CQ140" s="132"/>
    </row>
    <row r="141" spans="34:95" x14ac:dyDescent="0.2">
      <c r="AH141" s="12"/>
      <c r="AI141" s="12"/>
      <c r="AJ141" s="12"/>
      <c r="AK141" s="12"/>
      <c r="AL141" s="12"/>
      <c r="AM141" s="12"/>
      <c r="AN141" s="12"/>
      <c r="AO141" s="12"/>
      <c r="AP141" s="12"/>
      <c r="AQ141" s="12"/>
      <c r="AR141" s="12"/>
      <c r="AS141" s="12"/>
      <c r="CQ141" s="132"/>
    </row>
    <row r="142" spans="34:95" x14ac:dyDescent="0.2">
      <c r="AH142" s="12"/>
      <c r="AI142" s="12"/>
      <c r="AJ142" s="12"/>
      <c r="AK142" s="12"/>
      <c r="AL142" s="12"/>
      <c r="AM142" s="12"/>
      <c r="AN142" s="12"/>
      <c r="AO142" s="12"/>
      <c r="AP142" s="12"/>
      <c r="AQ142" s="12"/>
      <c r="AR142" s="12"/>
      <c r="AS142" s="12"/>
      <c r="CQ142" s="132"/>
    </row>
    <row r="143" spans="34:95" x14ac:dyDescent="0.2">
      <c r="AH143" s="12"/>
      <c r="AI143" s="12"/>
      <c r="AJ143" s="12"/>
      <c r="AK143" s="12"/>
      <c r="AL143" s="12"/>
      <c r="AM143" s="12"/>
      <c r="AN143" s="12"/>
      <c r="AO143" s="12"/>
      <c r="AP143" s="12"/>
      <c r="AQ143" s="12"/>
      <c r="AR143" s="12"/>
      <c r="AS143" s="12"/>
      <c r="CQ143" s="132"/>
    </row>
    <row r="144" spans="34:95" x14ac:dyDescent="0.2">
      <c r="AH144" s="12"/>
      <c r="AI144" s="12"/>
      <c r="AJ144" s="12"/>
      <c r="AK144" s="12"/>
      <c r="AL144" s="12"/>
      <c r="AM144" s="12"/>
      <c r="AN144" s="12"/>
      <c r="AO144" s="12"/>
      <c r="AP144" s="12"/>
      <c r="AQ144" s="12"/>
      <c r="AR144" s="12"/>
      <c r="AS144" s="12"/>
      <c r="CQ144" s="132"/>
    </row>
    <row r="145" spans="34:95" x14ac:dyDescent="0.2">
      <c r="AH145" s="12"/>
      <c r="AI145" s="12"/>
      <c r="AJ145" s="12"/>
      <c r="AK145" s="12"/>
      <c r="AL145" s="12"/>
      <c r="AM145" s="12"/>
      <c r="AN145" s="12"/>
      <c r="AO145" s="12"/>
      <c r="AP145" s="12"/>
      <c r="AQ145" s="12"/>
      <c r="AR145" s="12"/>
      <c r="AS145" s="12"/>
      <c r="CQ145" s="132"/>
    </row>
    <row r="146" spans="34:95" x14ac:dyDescent="0.2">
      <c r="AH146" s="12"/>
      <c r="AI146" s="12"/>
      <c r="AJ146" s="12"/>
      <c r="AK146" s="12"/>
      <c r="AL146" s="12"/>
      <c r="AM146" s="12"/>
      <c r="AN146" s="12"/>
      <c r="AO146" s="12"/>
      <c r="AP146" s="12"/>
      <c r="AQ146" s="12"/>
      <c r="AR146" s="12"/>
      <c r="AS146" s="12"/>
      <c r="CQ146" s="132"/>
    </row>
    <row r="147" spans="34:95" x14ac:dyDescent="0.2">
      <c r="AH147" s="12"/>
      <c r="AI147" s="12"/>
      <c r="AJ147" s="12"/>
      <c r="AK147" s="12"/>
      <c r="AL147" s="12"/>
      <c r="AM147" s="12"/>
      <c r="AN147" s="12"/>
      <c r="AO147" s="12"/>
      <c r="AP147" s="12"/>
      <c r="AQ147" s="12"/>
      <c r="AR147" s="12"/>
      <c r="AS147" s="12"/>
      <c r="CQ147" s="132"/>
    </row>
    <row r="148" spans="34:95" x14ac:dyDescent="0.2">
      <c r="AH148" s="12"/>
      <c r="AI148" s="12"/>
      <c r="AJ148" s="12"/>
      <c r="AK148" s="12"/>
      <c r="AL148" s="12"/>
      <c r="AM148" s="12"/>
      <c r="AN148" s="12"/>
      <c r="AO148" s="12"/>
      <c r="AP148" s="12"/>
      <c r="AQ148" s="12"/>
      <c r="AR148" s="12"/>
      <c r="AS148" s="12"/>
      <c r="CQ148" s="132"/>
    </row>
    <row r="149" spans="34:95" x14ac:dyDescent="0.2">
      <c r="AH149" s="12"/>
      <c r="AI149" s="12"/>
      <c r="AJ149" s="12"/>
      <c r="AK149" s="12"/>
      <c r="AL149" s="12"/>
      <c r="AM149" s="12"/>
      <c r="AN149" s="12"/>
      <c r="AO149" s="12"/>
      <c r="AP149" s="12"/>
      <c r="AQ149" s="12"/>
      <c r="AR149" s="12"/>
      <c r="AS149" s="12"/>
      <c r="CQ149" s="132"/>
    </row>
    <row r="150" spans="34:95" x14ac:dyDescent="0.2">
      <c r="AH150" s="12"/>
      <c r="AI150" s="12"/>
      <c r="AJ150" s="12"/>
      <c r="AK150" s="12"/>
      <c r="AL150" s="12"/>
      <c r="AM150" s="12"/>
      <c r="AN150" s="12"/>
      <c r="AO150" s="12"/>
      <c r="AP150" s="12"/>
      <c r="AQ150" s="12"/>
      <c r="AR150" s="12"/>
      <c r="AS150" s="12"/>
      <c r="CQ150" s="132"/>
    </row>
    <row r="151" spans="34:95" x14ac:dyDescent="0.2">
      <c r="AH151" s="12"/>
      <c r="AI151" s="12"/>
      <c r="AJ151" s="12"/>
      <c r="AK151" s="12"/>
      <c r="AL151" s="12"/>
      <c r="AM151" s="12"/>
      <c r="AN151" s="12"/>
      <c r="AO151" s="12"/>
      <c r="AP151" s="12"/>
      <c r="AQ151" s="12"/>
      <c r="AR151" s="12"/>
      <c r="AS151" s="12"/>
      <c r="CQ151" s="132"/>
    </row>
    <row r="152" spans="34:95" x14ac:dyDescent="0.2">
      <c r="AH152" s="12"/>
      <c r="AI152" s="12"/>
      <c r="AJ152" s="12"/>
      <c r="AK152" s="12"/>
      <c r="AL152" s="12"/>
      <c r="AM152" s="12"/>
      <c r="AN152" s="12"/>
      <c r="AO152" s="12"/>
      <c r="AP152" s="12"/>
      <c r="AQ152" s="12"/>
      <c r="AR152" s="12"/>
      <c r="AS152" s="12"/>
      <c r="CQ152" s="132"/>
    </row>
    <row r="153" spans="34:95" x14ac:dyDescent="0.2">
      <c r="AH153" s="12"/>
      <c r="AI153" s="12"/>
      <c r="AJ153" s="12"/>
      <c r="AK153" s="12"/>
      <c r="AL153" s="12"/>
      <c r="AM153" s="12"/>
      <c r="AN153" s="12"/>
      <c r="AO153" s="12"/>
      <c r="AP153" s="12"/>
      <c r="AQ153" s="12"/>
      <c r="AR153" s="12"/>
      <c r="AS153" s="12"/>
      <c r="CQ153" s="132"/>
    </row>
    <row r="154" spans="34:95" x14ac:dyDescent="0.2">
      <c r="AH154" s="12"/>
      <c r="AI154" s="12"/>
      <c r="AJ154" s="12"/>
      <c r="AK154" s="12"/>
      <c r="AL154" s="12"/>
      <c r="AM154" s="12"/>
      <c r="AN154" s="12"/>
      <c r="AO154" s="12"/>
      <c r="AP154" s="12"/>
      <c r="AQ154" s="12"/>
      <c r="AR154" s="12"/>
      <c r="AS154" s="12"/>
      <c r="CQ154" s="132"/>
    </row>
    <row r="155" spans="34:95" x14ac:dyDescent="0.2">
      <c r="AH155" s="12"/>
      <c r="AI155" s="12"/>
      <c r="AJ155" s="12"/>
      <c r="AK155" s="12"/>
      <c r="AL155" s="12"/>
      <c r="AM155" s="12"/>
      <c r="AN155" s="12"/>
      <c r="AO155" s="12"/>
      <c r="AP155" s="12"/>
      <c r="AQ155" s="12"/>
      <c r="AR155" s="12"/>
      <c r="AS155" s="12"/>
      <c r="CQ155" s="132"/>
    </row>
    <row r="156" spans="34:95" x14ac:dyDescent="0.2">
      <c r="AH156" s="12"/>
      <c r="AI156" s="12"/>
      <c r="AJ156" s="12"/>
      <c r="AK156" s="12"/>
      <c r="AL156" s="12"/>
      <c r="AM156" s="12"/>
      <c r="AN156" s="12"/>
      <c r="AO156" s="12"/>
      <c r="AP156" s="12"/>
      <c r="AQ156" s="12"/>
      <c r="AR156" s="12"/>
      <c r="AS156" s="12"/>
      <c r="CQ156" s="132"/>
    </row>
    <row r="157" spans="34:95" x14ac:dyDescent="0.2">
      <c r="AH157" s="12"/>
      <c r="AI157" s="12"/>
      <c r="AJ157" s="12"/>
      <c r="AK157" s="12"/>
      <c r="AL157" s="12"/>
      <c r="AM157" s="12"/>
      <c r="AN157" s="12"/>
      <c r="AO157" s="12"/>
      <c r="AP157" s="12"/>
      <c r="AQ157" s="12"/>
      <c r="AR157" s="12"/>
      <c r="AS157" s="12"/>
      <c r="CQ157" s="132"/>
    </row>
    <row r="158" spans="34:95" x14ac:dyDescent="0.2">
      <c r="AH158" s="12"/>
      <c r="AI158" s="12"/>
      <c r="AJ158" s="12"/>
      <c r="AK158" s="12"/>
      <c r="AL158" s="12"/>
      <c r="AM158" s="12"/>
      <c r="AN158" s="12"/>
      <c r="AO158" s="12"/>
      <c r="AP158" s="12"/>
      <c r="AQ158" s="12"/>
      <c r="AR158" s="12"/>
      <c r="AS158" s="12"/>
      <c r="CQ158" s="132"/>
    </row>
    <row r="159" spans="34:95" x14ac:dyDescent="0.2">
      <c r="AH159" s="12"/>
      <c r="AI159" s="12"/>
      <c r="AJ159" s="12"/>
      <c r="AK159" s="12"/>
      <c r="AL159" s="12"/>
      <c r="AM159" s="12"/>
      <c r="AN159" s="12"/>
      <c r="AO159" s="12"/>
      <c r="AP159" s="12"/>
      <c r="AQ159" s="12"/>
      <c r="AR159" s="12"/>
      <c r="AS159" s="12"/>
      <c r="CQ159" s="132"/>
    </row>
    <row r="160" spans="34:95" x14ac:dyDescent="0.2">
      <c r="AH160" s="12"/>
      <c r="AI160" s="12"/>
      <c r="AJ160" s="12"/>
      <c r="AK160" s="12"/>
      <c r="AL160" s="12"/>
      <c r="AM160" s="12"/>
      <c r="AN160" s="12"/>
      <c r="AO160" s="12"/>
      <c r="AP160" s="12"/>
      <c r="AQ160" s="12"/>
      <c r="AR160" s="12"/>
      <c r="AS160" s="12"/>
      <c r="CQ160" s="132"/>
    </row>
    <row r="161" spans="34:95" x14ac:dyDescent="0.2">
      <c r="AH161" s="12"/>
      <c r="AI161" s="12"/>
      <c r="AJ161" s="12"/>
      <c r="AK161" s="12"/>
      <c r="AL161" s="12"/>
      <c r="AM161" s="12"/>
      <c r="AN161" s="12"/>
      <c r="AO161" s="12"/>
      <c r="AP161" s="12"/>
      <c r="AQ161" s="12"/>
      <c r="AR161" s="12"/>
      <c r="AS161" s="12"/>
      <c r="CQ161" s="132"/>
    </row>
    <row r="162" spans="34:95" x14ac:dyDescent="0.2">
      <c r="AH162" s="12"/>
      <c r="AI162" s="12"/>
      <c r="AJ162" s="12"/>
      <c r="AK162" s="12"/>
      <c r="AL162" s="12"/>
      <c r="AM162" s="12"/>
      <c r="AN162" s="12"/>
      <c r="AO162" s="12"/>
      <c r="AP162" s="12"/>
      <c r="AQ162" s="12"/>
      <c r="AR162" s="12"/>
      <c r="AS162" s="12"/>
      <c r="CQ162" s="132"/>
    </row>
    <row r="163" spans="34:95" x14ac:dyDescent="0.2">
      <c r="AH163" s="12"/>
      <c r="AI163" s="12"/>
      <c r="AJ163" s="12"/>
      <c r="AK163" s="12"/>
      <c r="AL163" s="12"/>
      <c r="AM163" s="12"/>
      <c r="AN163" s="12"/>
      <c r="AO163" s="12"/>
      <c r="AP163" s="12"/>
      <c r="AQ163" s="12"/>
      <c r="AR163" s="12"/>
      <c r="AS163" s="12"/>
      <c r="CQ163" s="132"/>
    </row>
    <row r="164" spans="34:95" x14ac:dyDescent="0.2">
      <c r="AH164" s="12"/>
      <c r="AI164" s="12"/>
      <c r="AJ164" s="12"/>
      <c r="AK164" s="12"/>
      <c r="AL164" s="12"/>
      <c r="AM164" s="12"/>
      <c r="AN164" s="12"/>
      <c r="AO164" s="12"/>
      <c r="AP164" s="12"/>
      <c r="AQ164" s="12"/>
      <c r="AR164" s="12"/>
      <c r="AS164" s="12"/>
      <c r="CQ164" s="132"/>
    </row>
    <row r="165" spans="34:95" x14ac:dyDescent="0.2">
      <c r="AH165" s="12"/>
      <c r="AI165" s="12"/>
      <c r="AJ165" s="12"/>
      <c r="AK165" s="12"/>
      <c r="AL165" s="12"/>
      <c r="AM165" s="12"/>
      <c r="AN165" s="12"/>
      <c r="AO165" s="12"/>
      <c r="AP165" s="12"/>
      <c r="AQ165" s="12"/>
      <c r="AR165" s="12"/>
      <c r="AS165" s="12"/>
      <c r="CQ165" s="132"/>
    </row>
    <row r="166" spans="34:95" x14ac:dyDescent="0.2">
      <c r="AH166" s="12"/>
      <c r="AI166" s="12"/>
      <c r="AJ166" s="12"/>
      <c r="AK166" s="12"/>
      <c r="AL166" s="12"/>
      <c r="AM166" s="12"/>
      <c r="AN166" s="12"/>
      <c r="AO166" s="12"/>
      <c r="AP166" s="12"/>
      <c r="AQ166" s="12"/>
      <c r="AR166" s="12"/>
      <c r="AS166" s="12"/>
      <c r="CQ166" s="132"/>
    </row>
    <row r="167" spans="34:95" x14ac:dyDescent="0.2">
      <c r="AH167" s="12"/>
      <c r="AI167" s="12"/>
      <c r="AJ167" s="12"/>
      <c r="AK167" s="12"/>
      <c r="AL167" s="12"/>
      <c r="AM167" s="12"/>
      <c r="AN167" s="12"/>
      <c r="AO167" s="12"/>
      <c r="AP167" s="12"/>
      <c r="AQ167" s="12"/>
      <c r="AR167" s="12"/>
      <c r="AS167" s="12"/>
      <c r="CQ167" s="132"/>
    </row>
    <row r="168" spans="34:95" x14ac:dyDescent="0.2">
      <c r="AH168" s="12"/>
      <c r="AI168" s="12"/>
      <c r="AJ168" s="12"/>
      <c r="AK168" s="12"/>
      <c r="AL168" s="12"/>
      <c r="AM168" s="12"/>
      <c r="AN168" s="12"/>
      <c r="AO168" s="12"/>
      <c r="AP168" s="12"/>
      <c r="AQ168" s="12"/>
      <c r="AR168" s="12"/>
      <c r="AS168" s="12"/>
      <c r="CQ168" s="132"/>
    </row>
    <row r="169" spans="34:95" x14ac:dyDescent="0.2">
      <c r="AH169" s="12"/>
      <c r="AI169" s="12"/>
      <c r="AJ169" s="12"/>
      <c r="AK169" s="12"/>
      <c r="AL169" s="12"/>
      <c r="AM169" s="12"/>
      <c r="AN169" s="12"/>
      <c r="AO169" s="12"/>
      <c r="AP169" s="12"/>
      <c r="AQ169" s="12"/>
      <c r="AR169" s="12"/>
      <c r="AS169" s="12"/>
      <c r="CQ169" s="132"/>
    </row>
    <row r="170" spans="34:95" x14ac:dyDescent="0.2">
      <c r="CQ170" s="132"/>
    </row>
    <row r="171" spans="34:95" x14ac:dyDescent="0.2">
      <c r="CQ171" s="132"/>
    </row>
    <row r="172" spans="34:95" x14ac:dyDescent="0.2">
      <c r="CQ172" s="132"/>
    </row>
    <row r="173" spans="34:95" x14ac:dyDescent="0.2">
      <c r="CQ173" s="132"/>
    </row>
    <row r="174" spans="34:95" x14ac:dyDescent="0.2">
      <c r="CQ174" s="132"/>
    </row>
    <row r="175" spans="34:95" x14ac:dyDescent="0.2">
      <c r="CQ175" s="132"/>
    </row>
  </sheetData>
  <mergeCells count="41">
    <mergeCell ref="CR4:CR16"/>
    <mergeCell ref="CR17:CR21"/>
    <mergeCell ref="CR22:CR27"/>
    <mergeCell ref="CR28:CR34"/>
    <mergeCell ref="AM2:AS2"/>
    <mergeCell ref="AT2:AZ2"/>
    <mergeCell ref="BA2:BG2"/>
    <mergeCell ref="BH2:BN2"/>
    <mergeCell ref="BO2:BU2"/>
    <mergeCell ref="BV2:CB2"/>
    <mergeCell ref="CC2:CL2"/>
    <mergeCell ref="AA1:CP1"/>
    <mergeCell ref="C14:C16"/>
    <mergeCell ref="AF2:AL2"/>
    <mergeCell ref="CN2:CQ2"/>
    <mergeCell ref="A4:A16"/>
    <mergeCell ref="AA2:AE2"/>
    <mergeCell ref="B12:B13"/>
    <mergeCell ref="J1:S2"/>
    <mergeCell ref="T1:Z2"/>
    <mergeCell ref="A1:I2"/>
    <mergeCell ref="B4:B7"/>
    <mergeCell ref="C4:C5"/>
    <mergeCell ref="C6:C7"/>
    <mergeCell ref="B8:B11"/>
    <mergeCell ref="C8:C10"/>
    <mergeCell ref="B14:B16"/>
    <mergeCell ref="A28:A34"/>
    <mergeCell ref="B28:B30"/>
    <mergeCell ref="C29:C30"/>
    <mergeCell ref="B31:B33"/>
    <mergeCell ref="C32:C33"/>
    <mergeCell ref="B25:B27"/>
    <mergeCell ref="C25:C26"/>
    <mergeCell ref="B20:B21"/>
    <mergeCell ref="A22:A27"/>
    <mergeCell ref="B22:B24"/>
    <mergeCell ref="C22:C23"/>
    <mergeCell ref="A17:A21"/>
    <mergeCell ref="B17:B19"/>
    <mergeCell ref="C18:C19"/>
  </mergeCells>
  <conditionalFormatting sqref="AD2:AD3 AD35:AD1048576">
    <cfRule type="colorScale" priority="165">
      <colorScale>
        <cfvo type="percent" val="0"/>
        <cfvo type="percent" val="&quot;0.6&quot;"/>
        <cfvo type="percent" val="&quot;0.8&quot;"/>
        <color rgb="FFF8696B"/>
        <color rgb="FFFFEB84"/>
        <color rgb="FF63BE7B"/>
      </colorScale>
    </cfRule>
    <cfRule type="colorScale" priority="166">
      <colorScale>
        <cfvo type="min"/>
        <cfvo type="percentile" val="50"/>
        <cfvo type="max"/>
        <color rgb="FFF8696B"/>
        <color rgb="FFFFEB84"/>
        <color rgb="FF63BE7B"/>
      </colorScale>
    </cfRule>
  </conditionalFormatting>
  <conditionalFormatting sqref="AD3">
    <cfRule type="colorScale" priority="164">
      <colorScale>
        <cfvo type="percent" val="0"/>
        <cfvo type="percent" val="&quot;0.6&quot;"/>
        <cfvo type="percent" val="&quot;0.8&quot;"/>
        <color rgb="FFFF0000"/>
        <color rgb="FFFFFF00"/>
        <color rgb="FF00B050"/>
      </colorScale>
    </cfRule>
  </conditionalFormatting>
  <conditionalFormatting sqref="AH2:AH1048576">
    <cfRule type="cellIs" dxfId="119" priority="139" operator="between">
      <formula>0.8</formula>
      <formula>1</formula>
    </cfRule>
    <cfRule type="cellIs" dxfId="118" priority="140" operator="between">
      <formula>0</formula>
      <formula>0.399</formula>
    </cfRule>
    <cfRule type="cellIs" dxfId="117" priority="141" operator="between">
      <formula>0.4</formula>
      <formula>0.59</formula>
    </cfRule>
  </conditionalFormatting>
  <conditionalFormatting sqref="AH18:AH34">
    <cfRule type="cellIs" dxfId="116" priority="142" operator="between">
      <formula>0.6</formula>
      <formula>0.69</formula>
    </cfRule>
    <cfRule type="cellIs" dxfId="115" priority="144" operator="between">
      <formula>0.7</formula>
      <formula>0.79</formula>
    </cfRule>
  </conditionalFormatting>
  <conditionalFormatting sqref="AK2:AK1048576 AO2:AO1048576 AR2:AR1048576">
    <cfRule type="cellIs" dxfId="114" priority="134" operator="between">
      <formula>0.8</formula>
      <formula>1</formula>
    </cfRule>
    <cfRule type="cellIs" dxfId="113" priority="135" operator="between">
      <formula>0.7</formula>
      <formula>0.79</formula>
    </cfRule>
    <cfRule type="cellIs" dxfId="112" priority="136" operator="between">
      <formula>0.6</formula>
      <formula>0.69</formula>
    </cfRule>
    <cfRule type="cellIs" dxfId="111" priority="137" operator="between">
      <formula>0.4</formula>
      <formula>0.59</formula>
    </cfRule>
    <cfRule type="cellIs" dxfId="110" priority="138" operator="between">
      <formula>0</formula>
      <formula>0.39</formula>
    </cfRule>
  </conditionalFormatting>
  <conditionalFormatting sqref="AV4:AV34">
    <cfRule type="cellIs" dxfId="109" priority="86" operator="between">
      <formula>0.8</formula>
      <formula>1</formula>
    </cfRule>
    <cfRule type="cellIs" dxfId="108" priority="87" operator="between">
      <formula>0.7</formula>
      <formula>0.79</formula>
    </cfRule>
    <cfRule type="cellIs" dxfId="107" priority="88" operator="between">
      <formula>0.6</formula>
      <formula>0.69</formula>
    </cfRule>
    <cfRule type="cellIs" dxfId="106" priority="89" operator="between">
      <formula>0.4</formula>
      <formula>0.59</formula>
    </cfRule>
    <cfRule type="cellIs" dxfId="105" priority="90" operator="between">
      <formula>0</formula>
      <formula>0.39</formula>
    </cfRule>
  </conditionalFormatting>
  <conditionalFormatting sqref="AY4:AY34">
    <cfRule type="cellIs" dxfId="104" priority="91" operator="between">
      <formula>0.8</formula>
      <formula>1</formula>
    </cfRule>
    <cfRule type="cellIs" dxfId="103" priority="92" operator="between">
      <formula>0.7</formula>
      <formula>0.79</formula>
    </cfRule>
    <cfRule type="cellIs" dxfId="102" priority="93" operator="between">
      <formula>0.6</formula>
      <formula>0.69</formula>
    </cfRule>
    <cfRule type="cellIs" dxfId="101" priority="94" operator="between">
      <formula>0.4</formula>
      <formula>0.59</formula>
    </cfRule>
    <cfRule type="cellIs" dxfId="100" priority="95" operator="between">
      <formula>0</formula>
      <formula>0.39</formula>
    </cfRule>
  </conditionalFormatting>
  <conditionalFormatting sqref="BC4:BC34">
    <cfRule type="cellIs" dxfId="99" priority="76" operator="between">
      <formula>0.8</formula>
      <formula>1</formula>
    </cfRule>
    <cfRule type="cellIs" dxfId="98" priority="77" operator="between">
      <formula>0.7</formula>
      <formula>0.79</formula>
    </cfRule>
    <cfRule type="cellIs" dxfId="97" priority="78" operator="between">
      <formula>0.6</formula>
      <formula>0.69</formula>
    </cfRule>
    <cfRule type="cellIs" dxfId="96" priority="79" operator="between">
      <formula>0.4</formula>
      <formula>0.59</formula>
    </cfRule>
    <cfRule type="cellIs" dxfId="95" priority="80" operator="between">
      <formula>0</formula>
      <formula>0.39</formula>
    </cfRule>
  </conditionalFormatting>
  <conditionalFormatting sqref="BF4:BF34">
    <cfRule type="cellIs" dxfId="94" priority="81" operator="between">
      <formula>0.8</formula>
      <formula>1</formula>
    </cfRule>
    <cfRule type="cellIs" dxfId="93" priority="82" operator="between">
      <formula>0.7</formula>
      <formula>0.79</formula>
    </cfRule>
    <cfRule type="cellIs" dxfId="92" priority="83" operator="between">
      <formula>0.6</formula>
      <formula>0.69</formula>
    </cfRule>
    <cfRule type="cellIs" dxfId="91" priority="84" operator="between">
      <formula>0.4</formula>
      <formula>0.59</formula>
    </cfRule>
    <cfRule type="cellIs" dxfId="90" priority="85" operator="between">
      <formula>0</formula>
      <formula>0.39</formula>
    </cfRule>
  </conditionalFormatting>
  <conditionalFormatting sqref="CP3:CP26 CP28:CP1048576">
    <cfRule type="cellIs" dxfId="89" priority="129" operator="between">
      <formula>0.4</formula>
      <formula>0.59</formula>
    </cfRule>
    <cfRule type="cellIs" dxfId="88" priority="130" operator="between">
      <formula>0.8</formula>
      <formula>1</formula>
    </cfRule>
    <cfRule type="cellIs" dxfId="87" priority="131" operator="between">
      <formula>0.7</formula>
      <formula>0.79</formula>
    </cfRule>
    <cfRule type="cellIs" dxfId="86" priority="132" operator="between">
      <formula>0.6</formula>
      <formula>0.69</formula>
    </cfRule>
    <cfRule type="cellIs" dxfId="85" priority="133" operator="between">
      <formula>0</formula>
      <formula>0.39</formula>
    </cfRule>
  </conditionalFormatting>
  <conditionalFormatting sqref="BJ4:BJ34">
    <cfRule type="cellIs" dxfId="84" priority="66" operator="between">
      <formula>0.8</formula>
      <formula>1</formula>
    </cfRule>
    <cfRule type="cellIs" dxfId="83" priority="67" operator="between">
      <formula>0.7</formula>
      <formula>0.79</formula>
    </cfRule>
    <cfRule type="cellIs" dxfId="82" priority="68" operator="between">
      <formula>0.6</formula>
      <formula>0.69</formula>
    </cfRule>
    <cfRule type="cellIs" dxfId="81" priority="69" operator="between">
      <formula>0.4</formula>
      <formula>0.59</formula>
    </cfRule>
    <cfRule type="cellIs" dxfId="80" priority="70" operator="between">
      <formula>0</formula>
      <formula>0.39</formula>
    </cfRule>
  </conditionalFormatting>
  <conditionalFormatting sqref="BM4:BM34">
    <cfRule type="cellIs" dxfId="79" priority="71" operator="between">
      <formula>0.8</formula>
      <formula>1</formula>
    </cfRule>
    <cfRule type="cellIs" dxfId="78" priority="72" operator="between">
      <formula>0.7</formula>
      <formula>0.79</formula>
    </cfRule>
    <cfRule type="cellIs" dxfId="77" priority="73" operator="between">
      <formula>0.6</formula>
      <formula>0.69</formula>
    </cfRule>
    <cfRule type="cellIs" dxfId="76" priority="74" operator="between">
      <formula>0.4</formula>
      <formula>0.59</formula>
    </cfRule>
    <cfRule type="cellIs" dxfId="75" priority="75" operator="between">
      <formula>0</formula>
      <formula>0.39</formula>
    </cfRule>
  </conditionalFormatting>
  <conditionalFormatting sqref="BQ4:BQ32 BQ34">
    <cfRule type="cellIs" dxfId="74" priority="56" operator="between">
      <formula>0.8</formula>
      <formula>1</formula>
    </cfRule>
    <cfRule type="cellIs" dxfId="73" priority="57" operator="between">
      <formula>0.7</formula>
      <formula>0.79</formula>
    </cfRule>
    <cfRule type="cellIs" dxfId="72" priority="58" operator="between">
      <formula>0.6</formula>
      <formula>0.69</formula>
    </cfRule>
    <cfRule type="cellIs" dxfId="71" priority="59" operator="between">
      <formula>0.4</formula>
      <formula>0.59</formula>
    </cfRule>
    <cfRule type="cellIs" dxfId="70" priority="60" operator="between">
      <formula>0</formula>
      <formula>0.39</formula>
    </cfRule>
  </conditionalFormatting>
  <conditionalFormatting sqref="BT4:BT34">
    <cfRule type="cellIs" dxfId="69" priority="61" operator="between">
      <formula>0.8</formula>
      <formula>1</formula>
    </cfRule>
    <cfRule type="cellIs" dxfId="68" priority="62" operator="between">
      <formula>0.7</formula>
      <formula>0.79</formula>
    </cfRule>
    <cfRule type="cellIs" dxfId="67" priority="63" operator="between">
      <formula>0.6</formula>
      <formula>0.69</formula>
    </cfRule>
    <cfRule type="cellIs" dxfId="66" priority="64" operator="between">
      <formula>0.4</formula>
      <formula>0.59</formula>
    </cfRule>
    <cfRule type="cellIs" dxfId="65" priority="65" operator="between">
      <formula>0</formula>
      <formula>0.39</formula>
    </cfRule>
  </conditionalFormatting>
  <conditionalFormatting sqref="BQ33">
    <cfRule type="cellIs" dxfId="64" priority="51" operator="between">
      <formula>0.8</formula>
      <formula>1</formula>
    </cfRule>
    <cfRule type="cellIs" dxfId="63" priority="52" operator="between">
      <formula>0.7</formula>
      <formula>0.79</formula>
    </cfRule>
    <cfRule type="cellIs" dxfId="62" priority="53" operator="between">
      <formula>0.6</formula>
      <formula>0.69</formula>
    </cfRule>
    <cfRule type="cellIs" dxfId="61" priority="54" operator="between">
      <formula>0.4</formula>
      <formula>0.59</formula>
    </cfRule>
    <cfRule type="cellIs" dxfId="60" priority="55" operator="between">
      <formula>0</formula>
      <formula>0.39</formula>
    </cfRule>
  </conditionalFormatting>
  <conditionalFormatting sqref="BX4:BX32 BX34">
    <cfRule type="cellIs" dxfId="59" priority="41" operator="between">
      <formula>0.8</formula>
      <formula>1</formula>
    </cfRule>
    <cfRule type="cellIs" dxfId="58" priority="42" operator="between">
      <formula>0.7</formula>
      <formula>0.79</formula>
    </cfRule>
    <cfRule type="cellIs" dxfId="57" priority="43" operator="between">
      <formula>0.6</formula>
      <formula>0.69</formula>
    </cfRule>
    <cfRule type="cellIs" dxfId="56" priority="44" operator="between">
      <formula>0.4</formula>
      <formula>0.59</formula>
    </cfRule>
    <cfRule type="cellIs" dxfId="55" priority="45" operator="between">
      <formula>0</formula>
      <formula>0.39</formula>
    </cfRule>
  </conditionalFormatting>
  <conditionalFormatting sqref="CA5:CA7 CA9:CA19 CA21:CA34">
    <cfRule type="cellIs" dxfId="54" priority="46" operator="between">
      <formula>0.8</formula>
      <formula>1</formula>
    </cfRule>
    <cfRule type="cellIs" dxfId="53" priority="47" operator="between">
      <formula>0.7</formula>
      <formula>0.79</formula>
    </cfRule>
    <cfRule type="cellIs" dxfId="52" priority="48" operator="between">
      <formula>0.6</formula>
      <formula>0.69</formula>
    </cfRule>
    <cfRule type="cellIs" dxfId="51" priority="49" operator="between">
      <formula>0.4</formula>
      <formula>0.59</formula>
    </cfRule>
    <cfRule type="cellIs" dxfId="50" priority="50" operator="between">
      <formula>0</formula>
      <formula>0.39</formula>
    </cfRule>
  </conditionalFormatting>
  <conditionalFormatting sqref="BX33">
    <cfRule type="cellIs" dxfId="49" priority="36" operator="between">
      <formula>0.8</formula>
      <formula>1</formula>
    </cfRule>
    <cfRule type="cellIs" dxfId="48" priority="37" operator="between">
      <formula>0.7</formula>
      <formula>0.79</formula>
    </cfRule>
    <cfRule type="cellIs" dxfId="47" priority="38" operator="between">
      <formula>0.6</formula>
      <formula>0.69</formula>
    </cfRule>
    <cfRule type="cellIs" dxfId="46" priority="39" operator="between">
      <formula>0.4</formula>
      <formula>0.59</formula>
    </cfRule>
    <cfRule type="cellIs" dxfId="45" priority="40" operator="between">
      <formula>0</formula>
      <formula>0.39</formula>
    </cfRule>
  </conditionalFormatting>
  <conditionalFormatting sqref="CP27">
    <cfRule type="cellIs" dxfId="44" priority="31" operator="between">
      <formula>0.8</formula>
      <formula>1</formula>
    </cfRule>
    <cfRule type="cellIs" dxfId="43" priority="32" operator="between">
      <formula>0.7</formula>
      <formula>0.79</formula>
    </cfRule>
    <cfRule type="cellIs" dxfId="42" priority="33" operator="between">
      <formula>0.6</formula>
      <formula>0.69</formula>
    </cfRule>
    <cfRule type="cellIs" dxfId="41" priority="34" operator="between">
      <formula>0.4</formula>
      <formula>0.59</formula>
    </cfRule>
    <cfRule type="cellIs" dxfId="40" priority="35" operator="between">
      <formula>0</formula>
      <formula>0.39</formula>
    </cfRule>
  </conditionalFormatting>
  <conditionalFormatting sqref="CA4">
    <cfRule type="cellIs" dxfId="39" priority="21" operator="between">
      <formula>0.8</formula>
      <formula>1</formula>
    </cfRule>
    <cfRule type="cellIs" dxfId="38" priority="22" operator="between">
      <formula>0.7</formula>
      <formula>0.79</formula>
    </cfRule>
    <cfRule type="cellIs" dxfId="37" priority="23" operator="between">
      <formula>0.6</formula>
      <formula>0.69</formula>
    </cfRule>
    <cfRule type="cellIs" dxfId="36" priority="24" operator="between">
      <formula>0.4</formula>
      <formula>0.59</formula>
    </cfRule>
    <cfRule type="cellIs" dxfId="35" priority="25" operator="between">
      <formula>0</formula>
      <formula>0.39</formula>
    </cfRule>
  </conditionalFormatting>
  <conditionalFormatting sqref="CA8">
    <cfRule type="cellIs" dxfId="34" priority="16" operator="between">
      <formula>0.8</formula>
      <formula>1</formula>
    </cfRule>
    <cfRule type="cellIs" dxfId="33" priority="17" operator="between">
      <formula>0.7</formula>
      <formula>0.79</formula>
    </cfRule>
    <cfRule type="cellIs" dxfId="32" priority="18" operator="between">
      <formula>0.6</formula>
      <formula>0.69</formula>
    </cfRule>
    <cfRule type="cellIs" dxfId="31" priority="19" operator="between">
      <formula>0.4</formula>
      <formula>0.59</formula>
    </cfRule>
    <cfRule type="cellIs" dxfId="30" priority="20" operator="between">
      <formula>0</formula>
      <formula>0.39</formula>
    </cfRule>
  </conditionalFormatting>
  <conditionalFormatting sqref="CA20">
    <cfRule type="cellIs" dxfId="29" priority="11" operator="between">
      <formula>0.8</formula>
      <formula>1</formula>
    </cfRule>
    <cfRule type="cellIs" dxfId="28" priority="12" operator="between">
      <formula>0.7</formula>
      <formula>0.79</formula>
    </cfRule>
    <cfRule type="cellIs" dxfId="27" priority="13" operator="between">
      <formula>0.6</formula>
      <formula>0.69</formula>
    </cfRule>
    <cfRule type="cellIs" dxfId="26" priority="14" operator="between">
      <formula>0.4</formula>
      <formula>0.59</formula>
    </cfRule>
    <cfRule type="cellIs" dxfId="25" priority="15" operator="between">
      <formula>0</formula>
      <formula>0.39</formula>
    </cfRule>
  </conditionalFormatting>
  <conditionalFormatting sqref="CK3">
    <cfRule type="duplicateValues" dxfId="24" priority="5"/>
    <cfRule type="duplicateValues" dxfId="23" priority="6"/>
  </conditionalFormatting>
  <conditionalFormatting sqref="CK3">
    <cfRule type="duplicateValues" dxfId="22" priority="7"/>
    <cfRule type="duplicateValues" dxfId="21" priority="8"/>
    <cfRule type="duplicateValues" dxfId="20" priority="9"/>
    <cfRule type="duplicateValues" dxfId="19" priority="10"/>
  </conditionalFormatting>
  <conditionalFormatting sqref="CK34">
    <cfRule type="duplicateValues" dxfId="18" priority="1"/>
    <cfRule type="duplicateValues" dxfId="17" priority="2"/>
    <cfRule type="duplicateValues" dxfId="16" priority="3"/>
    <cfRule type="duplicateValues" dxfId="15" priority="4"/>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91" t="s">
        <v>237</v>
      </c>
      <c r="B1" s="291"/>
      <c r="C1" s="291"/>
      <c r="D1" s="291"/>
      <c r="E1" s="291"/>
      <c r="F1" s="291"/>
      <c r="G1" s="291"/>
      <c r="H1" s="291"/>
      <c r="I1" s="291"/>
      <c r="J1" s="287" t="s">
        <v>201</v>
      </c>
      <c r="K1" s="287"/>
      <c r="L1" s="287"/>
      <c r="M1" s="287"/>
      <c r="N1" s="287"/>
      <c r="O1" s="287"/>
      <c r="P1" s="287"/>
      <c r="Q1" s="287"/>
      <c r="R1" s="287"/>
      <c r="S1" s="287"/>
      <c r="T1" s="287" t="s">
        <v>150</v>
      </c>
      <c r="U1" s="287"/>
      <c r="V1" s="287"/>
      <c r="W1" s="287"/>
      <c r="X1" s="287"/>
      <c r="Y1" s="287"/>
      <c r="Z1" s="287"/>
      <c r="AA1" s="318" t="s">
        <v>216</v>
      </c>
      <c r="AB1" s="319"/>
      <c r="AC1" s="319"/>
      <c r="AD1" s="319"/>
      <c r="AE1" s="319"/>
      <c r="AF1" s="319"/>
      <c r="AG1" s="319"/>
      <c r="AH1" s="319"/>
      <c r="AI1" s="319"/>
      <c r="AJ1" s="319"/>
      <c r="AK1" s="319"/>
      <c r="AL1" s="320"/>
      <c r="AM1" s="39" t="s">
        <v>215</v>
      </c>
    </row>
    <row r="2" spans="1:202" ht="24.75" customHeight="1" x14ac:dyDescent="0.2">
      <c r="A2" s="292"/>
      <c r="B2" s="292"/>
      <c r="C2" s="292"/>
      <c r="D2" s="292"/>
      <c r="E2" s="292"/>
      <c r="F2" s="292"/>
      <c r="G2" s="292"/>
      <c r="H2" s="292"/>
      <c r="I2" s="292"/>
      <c r="J2" s="288"/>
      <c r="K2" s="288"/>
      <c r="L2" s="288"/>
      <c r="M2" s="288"/>
      <c r="N2" s="288"/>
      <c r="O2" s="288"/>
      <c r="P2" s="288"/>
      <c r="Q2" s="288"/>
      <c r="R2" s="288"/>
      <c r="S2" s="288"/>
      <c r="T2" s="288"/>
      <c r="U2" s="288"/>
      <c r="V2" s="288"/>
      <c r="W2" s="288"/>
      <c r="X2" s="288"/>
      <c r="Y2" s="288"/>
      <c r="Z2" s="288"/>
      <c r="AA2" s="321" t="s">
        <v>151</v>
      </c>
      <c r="AB2" s="322"/>
      <c r="AC2" s="322"/>
      <c r="AD2" s="322"/>
      <c r="AE2" s="323"/>
      <c r="AF2" s="324" t="s">
        <v>241</v>
      </c>
      <c r="AG2" s="325"/>
      <c r="AH2" s="325"/>
      <c r="AI2" s="325"/>
      <c r="AJ2" s="325"/>
      <c r="AK2" s="325"/>
      <c r="AL2" s="326"/>
      <c r="AM2" s="315"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316"/>
    </row>
    <row r="4" spans="1:202" s="12" customFormat="1" ht="298.5" customHeight="1" x14ac:dyDescent="0.2">
      <c r="A4" s="281" t="s">
        <v>133</v>
      </c>
      <c r="B4" s="261" t="s">
        <v>132</v>
      </c>
      <c r="C4" s="261"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317" t="s">
        <v>221</v>
      </c>
    </row>
    <row r="5" spans="1:202" s="12" customFormat="1" ht="162" customHeight="1" x14ac:dyDescent="0.2">
      <c r="A5" s="282"/>
      <c r="B5" s="261"/>
      <c r="C5" s="261"/>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317"/>
    </row>
    <row r="6" spans="1:202" s="27" customFormat="1" ht="156.75" customHeight="1" x14ac:dyDescent="0.25">
      <c r="A6" s="282"/>
      <c r="B6" s="261"/>
      <c r="C6" s="261"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317"/>
    </row>
    <row r="7" spans="1:202" s="12" customFormat="1" ht="162" customHeight="1" x14ac:dyDescent="0.2">
      <c r="A7" s="282"/>
      <c r="B7" s="261"/>
      <c r="C7" s="261"/>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317"/>
    </row>
    <row r="8" spans="1:202" s="12" customFormat="1" ht="180" x14ac:dyDescent="0.2">
      <c r="A8" s="282"/>
      <c r="B8" s="261" t="s">
        <v>114</v>
      </c>
      <c r="C8" s="261"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317"/>
    </row>
    <row r="9" spans="1:202" s="12" customFormat="1" ht="186" customHeight="1" x14ac:dyDescent="0.2">
      <c r="A9" s="282"/>
      <c r="B9" s="261"/>
      <c r="C9" s="261"/>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317"/>
    </row>
    <row r="10" spans="1:202" s="12" customFormat="1" ht="172.5" customHeight="1" x14ac:dyDescent="0.2">
      <c r="A10" s="282"/>
      <c r="B10" s="261"/>
      <c r="C10" s="261"/>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317"/>
    </row>
    <row r="11" spans="1:202" s="12" customFormat="1" ht="128.25" customHeight="1" x14ac:dyDescent="0.2">
      <c r="A11" s="282"/>
      <c r="B11" s="261"/>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317"/>
    </row>
    <row r="12" spans="1:202" s="15" customFormat="1" ht="216" customHeight="1" x14ac:dyDescent="0.2">
      <c r="A12" s="282"/>
      <c r="B12" s="261"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317"/>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282"/>
      <c r="B13" s="261"/>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317"/>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282"/>
      <c r="B14" s="269" t="s">
        <v>85</v>
      </c>
      <c r="C14" s="327"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317"/>
    </row>
    <row r="15" spans="1:202" s="12" customFormat="1" ht="146.25" customHeight="1" x14ac:dyDescent="0.2">
      <c r="A15" s="282"/>
      <c r="B15" s="271"/>
      <c r="C15" s="328"/>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317"/>
    </row>
    <row r="16" spans="1:202" s="12" customFormat="1" ht="173.25" customHeight="1" thickBot="1" x14ac:dyDescent="0.25">
      <c r="A16" s="283"/>
      <c r="B16" s="262"/>
      <c r="C16" s="329"/>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317"/>
    </row>
    <row r="17" spans="1:1653" s="10" customFormat="1" ht="193.5" customHeight="1" thickBot="1" x14ac:dyDescent="0.25">
      <c r="A17" s="270" t="s">
        <v>76</v>
      </c>
      <c r="B17" s="269"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330"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70"/>
      <c r="B18" s="271"/>
      <c r="C18" s="269"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330"/>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70"/>
      <c r="B19" s="262"/>
      <c r="C19" s="262"/>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330"/>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70"/>
      <c r="B20" s="261"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330"/>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70"/>
      <c r="B21" s="261"/>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330"/>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65" t="s">
        <v>223</v>
      </c>
      <c r="B22" s="261" t="s">
        <v>54</v>
      </c>
      <c r="C22" s="261"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331" t="s">
        <v>222</v>
      </c>
    </row>
    <row r="23" spans="1:1653" ht="231.75" customHeight="1" x14ac:dyDescent="0.2">
      <c r="A23" s="266"/>
      <c r="B23" s="261"/>
      <c r="C23" s="261"/>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331"/>
    </row>
    <row r="24" spans="1:1653" ht="200.25" customHeight="1" x14ac:dyDescent="0.2">
      <c r="A24" s="266"/>
      <c r="B24" s="269"/>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331"/>
    </row>
    <row r="25" spans="1:1653" ht="105" x14ac:dyDescent="0.2">
      <c r="A25" s="267"/>
      <c r="B25" s="261" t="s">
        <v>36</v>
      </c>
      <c r="C25" s="261"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331"/>
    </row>
    <row r="26" spans="1:1653" ht="238.5" customHeight="1" x14ac:dyDescent="0.2">
      <c r="A26" s="266"/>
      <c r="B26" s="262"/>
      <c r="C26" s="262"/>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331"/>
    </row>
    <row r="27" spans="1:1653" ht="195.75" thickBot="1" x14ac:dyDescent="0.25">
      <c r="A27" s="268"/>
      <c r="B27" s="261"/>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331"/>
    </row>
    <row r="28" spans="1:1653" ht="135" customHeight="1" x14ac:dyDescent="0.2">
      <c r="A28" s="265" t="s">
        <v>25</v>
      </c>
      <c r="B28" s="261"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332" t="s">
        <v>244</v>
      </c>
    </row>
    <row r="29" spans="1:1653" ht="105" x14ac:dyDescent="0.2">
      <c r="A29" s="266"/>
      <c r="B29" s="261"/>
      <c r="C29" s="261"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332"/>
    </row>
    <row r="30" spans="1:1653" ht="105" x14ac:dyDescent="0.2">
      <c r="A30" s="266"/>
      <c r="B30" s="261"/>
      <c r="C30" s="261"/>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332"/>
    </row>
    <row r="31" spans="1:1653" ht="105" x14ac:dyDescent="0.2">
      <c r="A31" s="266"/>
      <c r="B31" s="261"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332"/>
    </row>
    <row r="32" spans="1:1653" ht="105" x14ac:dyDescent="0.2">
      <c r="A32" s="266"/>
      <c r="B32" s="261"/>
      <c r="C32" s="261"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332"/>
    </row>
    <row r="33" spans="1:40" ht="145.5" customHeight="1" x14ac:dyDescent="0.2">
      <c r="A33" s="266"/>
      <c r="B33" s="261"/>
      <c r="C33" s="261"/>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332"/>
    </row>
    <row r="34" spans="1:40" ht="63.75" customHeight="1" thickBot="1" x14ac:dyDescent="0.25">
      <c r="A34" s="268"/>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332"/>
    </row>
    <row r="35" spans="1:40" x14ac:dyDescent="0.2">
      <c r="AD35" s="12"/>
      <c r="AM35" s="37">
        <f t="shared" si="1"/>
        <v>0</v>
      </c>
    </row>
  </sheetData>
  <autoFilter ref="A3:BKO35" xr:uid="{00000000-0009-0000-0000-000001000000}"/>
  <mergeCells count="34">
    <mergeCell ref="A28:A34"/>
    <mergeCell ref="B28:B30"/>
    <mergeCell ref="AN28:AN34"/>
    <mergeCell ref="C29:C30"/>
    <mergeCell ref="B31:B33"/>
    <mergeCell ref="C32:C33"/>
    <mergeCell ref="A22:A27"/>
    <mergeCell ref="B22:B24"/>
    <mergeCell ref="C22:C23"/>
    <mergeCell ref="AN22:AN27"/>
    <mergeCell ref="B25:B27"/>
    <mergeCell ref="C25:C26"/>
    <mergeCell ref="C14:C16"/>
    <mergeCell ref="A17:A21"/>
    <mergeCell ref="B17:B19"/>
    <mergeCell ref="AN17:AN21"/>
    <mergeCell ref="C18:C19"/>
    <mergeCell ref="B20:B21"/>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mireya salazar</cp:lastModifiedBy>
  <cp:lastPrinted>2023-02-01T13:24:33Z</cp:lastPrinted>
  <dcterms:created xsi:type="dcterms:W3CDTF">2022-03-03T14:50:50Z</dcterms:created>
  <dcterms:modified xsi:type="dcterms:W3CDTF">2024-10-28T12:16:25Z</dcterms:modified>
</cp:coreProperties>
</file>