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2. POLITICAS PUBLICAS CPS 1985 JUNIO-OCT\2. SGTO FAMILIA\II TRIMESTRE 2023\DEFINITIVO\POLITICA PUBLICA DISCAPACIDAD\"/>
    </mc:Choice>
  </mc:AlternateContent>
  <xr:revisionPtr revIDLastSave="0" documentId="13_ncr:1_{8F0FD8E0-A3C6-488E-A6DF-EB6E6BA868C2}" xr6:coauthVersionLast="47" xr6:coauthVersionMax="47" xr10:uidLastSave="{00000000-0000-0000-0000-000000000000}"/>
  <bookViews>
    <workbookView xWindow="-120" yWindow="-120" windowWidth="20730" windowHeight="11160" xr2:uid="{00000000-000D-0000-FFFF-FFFF00000000}"/>
  </bookViews>
  <sheets>
    <sheet name="PLAN DECENAL PC DISCAPACIDAD" sheetId="1" r:id="rId1"/>
    <sheet name="Hoja1" sheetId="3" r:id="rId2"/>
    <sheet name="SEMF 2016-2017-2018" sheetId="2" r:id="rId3"/>
  </sheets>
  <externalReferences>
    <externalReference r:id="rId4"/>
  </externalReferences>
  <definedNames>
    <definedName name="_xlnm._FilterDatabase" localSheetId="1" hidden="1">Hoja1!$H$1:$H$13</definedName>
    <definedName name="_xlnm._FilterDatabase" localSheetId="0" hidden="1">'PLAN DECENAL PC DISCAPACIDAD'!$BI$1:$BI$171</definedName>
    <definedName name="_xlnm.Print_Titles" localSheetId="0">'PLAN DECENAL PC DISCAPACIDAD'!$2:$4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135" i="1" l="1"/>
  <c r="BB130" i="1"/>
  <c r="H16" i="3"/>
  <c r="H13" i="3"/>
  <c r="H3" i="3" l="1"/>
  <c r="H4" i="3"/>
  <c r="H5" i="3"/>
  <c r="H6" i="3"/>
  <c r="H7" i="3"/>
  <c r="F8" i="3"/>
  <c r="E8" i="3"/>
  <c r="D8" i="3"/>
  <c r="C8" i="3"/>
  <c r="B8" i="3"/>
  <c r="W7" i="1"/>
  <c r="A1" i="3"/>
  <c r="AT12" i="2"/>
  <c r="AS12" i="2"/>
  <c r="AR12" i="2"/>
  <c r="AQ12" i="2"/>
  <c r="AP12" i="2"/>
  <c r="AU11" i="2"/>
  <c r="AU10" i="2"/>
  <c r="AU9" i="2"/>
  <c r="AU8" i="2"/>
  <c r="AU7" i="2"/>
  <c r="AN12" i="2"/>
  <c r="AM12" i="2"/>
  <c r="AL12" i="2"/>
  <c r="AK12" i="2"/>
  <c r="AJ12" i="2"/>
  <c r="AO11" i="2"/>
  <c r="AO10" i="2"/>
  <c r="AO9" i="2"/>
  <c r="AO8" i="2"/>
  <c r="AO7" i="2"/>
  <c r="AH12" i="2"/>
  <c r="AG12" i="2"/>
  <c r="AF12" i="2"/>
  <c r="AE12" i="2"/>
  <c r="AD12" i="2"/>
  <c r="AI11" i="2"/>
  <c r="AI10" i="2"/>
  <c r="AI9" i="2"/>
  <c r="AI8" i="2"/>
  <c r="AI7" i="2"/>
  <c r="AB12" i="2"/>
  <c r="AA12" i="2"/>
  <c r="Z12" i="2"/>
  <c r="Y12" i="2"/>
  <c r="X12" i="2"/>
  <c r="AC11" i="2"/>
  <c r="AC10" i="2"/>
  <c r="AC9" i="2"/>
  <c r="AC8" i="2"/>
  <c r="AC7" i="2"/>
  <c r="AH137" i="1"/>
  <c r="S95" i="1"/>
  <c r="S93" i="1"/>
  <c r="S81" i="1"/>
  <c r="S79" i="1"/>
  <c r="S78" i="1"/>
  <c r="S77" i="1"/>
  <c r="S76" i="1"/>
  <c r="S29" i="1"/>
  <c r="S23" i="1"/>
  <c r="S18" i="1"/>
  <c r="S17" i="1"/>
  <c r="L163" i="1"/>
  <c r="L162" i="1"/>
  <c r="L161" i="1"/>
  <c r="L160" i="1"/>
  <c r="L159" i="1"/>
  <c r="L158" i="1"/>
  <c r="L157" i="1"/>
  <c r="L156" i="1"/>
  <c r="L153" i="1"/>
  <c r="L152" i="1"/>
  <c r="L149" i="1"/>
  <c r="L148" i="1"/>
  <c r="L147" i="1"/>
  <c r="L146" i="1"/>
  <c r="L144" i="1"/>
  <c r="L143" i="1"/>
  <c r="L142" i="1"/>
  <c r="L141" i="1"/>
  <c r="L139" i="1"/>
  <c r="L138" i="1"/>
  <c r="L137" i="1"/>
  <c r="L136" i="1"/>
  <c r="L135" i="1"/>
  <c r="L134" i="1"/>
  <c r="L132" i="1"/>
  <c r="L130" i="1"/>
  <c r="L129" i="1"/>
  <c r="L127" i="1"/>
  <c r="L124" i="1"/>
  <c r="L122" i="1"/>
  <c r="L121" i="1"/>
  <c r="L118" i="1"/>
  <c r="L117" i="1"/>
  <c r="L115" i="1"/>
  <c r="L114" i="1"/>
  <c r="L113" i="1"/>
  <c r="L112" i="1"/>
  <c r="L110" i="1"/>
  <c r="L109" i="1"/>
  <c r="L108" i="1"/>
  <c r="L107" i="1"/>
  <c r="L105" i="1"/>
  <c r="L102" i="1"/>
  <c r="L101" i="1"/>
  <c r="L100" i="1"/>
  <c r="L99" i="1"/>
  <c r="L98" i="1"/>
  <c r="L97" i="1"/>
  <c r="L95" i="1"/>
  <c r="L93" i="1"/>
  <c r="L90" i="1"/>
  <c r="L89" i="1"/>
  <c r="L87" i="1"/>
  <c r="L86" i="1"/>
  <c r="L82" i="1"/>
  <c r="L81" i="1"/>
  <c r="L79" i="1"/>
  <c r="L78" i="1"/>
  <c r="L76" i="1"/>
  <c r="L75" i="1"/>
  <c r="L72" i="1"/>
  <c r="L70" i="1"/>
  <c r="L69" i="1"/>
  <c r="L64" i="1"/>
  <c r="L63" i="1"/>
  <c r="L62" i="1"/>
  <c r="L60" i="1"/>
  <c r="L59" i="1"/>
  <c r="L56" i="1"/>
  <c r="L55" i="1"/>
  <c r="L53" i="1"/>
  <c r="L48" i="1"/>
  <c r="L46" i="1"/>
  <c r="L45" i="1"/>
  <c r="L44" i="1"/>
  <c r="L7" i="1"/>
  <c r="L38" i="1"/>
  <c r="L35" i="1"/>
  <c r="AM65" i="1"/>
  <c r="V12" i="2"/>
  <c r="U12" i="2"/>
  <c r="T12" i="2"/>
  <c r="S12" i="2"/>
  <c r="R12" i="2"/>
  <c r="W12" i="2"/>
  <c r="O156" i="1"/>
  <c r="O134" i="1"/>
  <c r="O129" i="1"/>
  <c r="O119" i="1"/>
  <c r="O103" i="1"/>
  <c r="O91" i="1"/>
  <c r="O70" i="1"/>
  <c r="O54" i="1"/>
  <c r="O46" i="1"/>
  <c r="O44" i="1"/>
  <c r="L41" i="1"/>
  <c r="L40" i="1"/>
  <c r="O39" i="1"/>
  <c r="L36" i="1"/>
  <c r="O35" i="1"/>
  <c r="O33" i="1"/>
  <c r="L33" i="1"/>
  <c r="L32" i="1"/>
  <c r="L30" i="1"/>
  <c r="O29" i="1"/>
  <c r="L29" i="1"/>
  <c r="L28" i="1"/>
  <c r="L27" i="1"/>
  <c r="L25" i="1"/>
  <c r="L24" i="1"/>
  <c r="O23" i="1"/>
  <c r="L23" i="1"/>
  <c r="L22" i="1"/>
  <c r="L21" i="1"/>
  <c r="L20" i="1"/>
  <c r="L18" i="1"/>
  <c r="L17" i="1"/>
  <c r="O12" i="1"/>
  <c r="L11" i="1"/>
  <c r="L10" i="1"/>
  <c r="L9" i="1"/>
  <c r="L8" i="1"/>
  <c r="S7" i="1"/>
  <c r="S8" i="1"/>
  <c r="S9" i="1"/>
  <c r="S10" i="1"/>
  <c r="S12" i="1"/>
  <c r="S14" i="1"/>
  <c r="S20" i="1"/>
  <c r="S25" i="1"/>
  <c r="S32" i="1"/>
  <c r="S35" i="1"/>
  <c r="S41" i="1"/>
  <c r="S43" i="1"/>
  <c r="S45" i="1"/>
  <c r="S48" i="1"/>
  <c r="S55" i="1"/>
  <c r="S59" i="1"/>
  <c r="S62" i="1"/>
  <c r="S64" i="1"/>
  <c r="S67" i="1"/>
  <c r="S86" i="1"/>
  <c r="S87" i="1"/>
  <c r="S90" i="1"/>
  <c r="S99" i="1"/>
  <c r="S100" i="1"/>
  <c r="S102" i="1"/>
  <c r="S105" i="1"/>
  <c r="S107" i="1"/>
  <c r="S108" i="1"/>
  <c r="S109" i="1"/>
  <c r="S114" i="1"/>
  <c r="S115" i="1"/>
  <c r="S117" i="1"/>
  <c r="S118" i="1"/>
  <c r="S121" i="1"/>
  <c r="S122" i="1"/>
  <c r="S124" i="1"/>
  <c r="S126" i="1"/>
  <c r="S129" i="1"/>
  <c r="S130" i="1"/>
  <c r="S131" i="1"/>
  <c r="S132" i="1"/>
  <c r="S134" i="1"/>
  <c r="S136" i="1"/>
  <c r="S137" i="1"/>
  <c r="S142" i="1"/>
  <c r="S143" i="1"/>
  <c r="S146" i="1"/>
  <c r="S147" i="1"/>
  <c r="S149" i="1"/>
  <c r="S152" i="1"/>
  <c r="S156" i="1"/>
  <c r="S157" i="1"/>
  <c r="S158" i="1"/>
  <c r="S159" i="1"/>
  <c r="S161" i="1"/>
  <c r="K7" i="2"/>
  <c r="Q7" i="2"/>
  <c r="K8" i="2"/>
  <c r="Q8" i="2"/>
  <c r="K9" i="2"/>
  <c r="K10" i="2"/>
  <c r="K11" i="2"/>
  <c r="Q9" i="2"/>
  <c r="Q10" i="2"/>
  <c r="Q11" i="2"/>
  <c r="F12" i="2"/>
  <c r="G12" i="2"/>
  <c r="I12" i="2"/>
  <c r="J12" i="2"/>
  <c r="L12" i="2"/>
  <c r="M12" i="2"/>
  <c r="N12" i="2"/>
  <c r="O12" i="2"/>
  <c r="P12" i="2"/>
  <c r="K12" i="2" l="1"/>
  <c r="Q12" i="2"/>
  <c r="AI12" i="2"/>
  <c r="AC12" i="2"/>
  <c r="AU12" i="2"/>
  <c r="AO12" i="2"/>
  <c r="H8" i="3"/>
</calcChain>
</file>

<file path=xl/sharedStrings.xml><?xml version="1.0" encoding="utf-8"?>
<sst xmlns="http://schemas.openxmlformats.org/spreadsheetml/2006/main" count="2582" uniqueCount="2034">
  <si>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</si>
  <si>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</si>
  <si>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</si>
  <si>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</si>
  <si>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</si>
  <si>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</si>
  <si>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</si>
  <si>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</si>
  <si>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</si>
  <si>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</si>
  <si>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</si>
  <si>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</si>
  <si>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</si>
  <si>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</si>
  <si>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</si>
  <si>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</si>
  <si>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</si>
  <si>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</si>
  <si>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</si>
  <si>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</si>
  <si>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</si>
  <si>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</si>
  <si>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</si>
  <si>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</si>
  <si>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</si>
  <si>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</si>
  <si>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</si>
  <si>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</si>
  <si>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</si>
  <si>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</si>
  <si>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</si>
  <si>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</si>
  <si>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</si>
  <si>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</si>
  <si>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</si>
  <si>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</si>
  <si>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</si>
  <si>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</si>
  <si>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</si>
  <si>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</si>
  <si>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</si>
  <si>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</si>
  <si>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</si>
  <si>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</si>
  <si>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</si>
  <si>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</si>
  <si>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</si>
  <si>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</si>
  <si>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</si>
  <si>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</si>
  <si>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</si>
  <si>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</si>
  <si>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</si>
  <si>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</si>
  <si>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Campañas para disminuir la homofobia y la discriminación por sexo, género o condición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</si>
  <si>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</si>
  <si>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</si>
  <si>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</si>
  <si>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</si>
  <si>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</si>
  <si>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</si>
  <si>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</si>
  <si>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</si>
  <si>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</si>
  <si>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</si>
  <si>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</si>
  <si>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</si>
  <si>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</si>
  <si>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</si>
  <si>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</si>
  <si>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</si>
  <si>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</si>
  <si>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</si>
  <si>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</si>
  <si>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</si>
  <si>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</si>
  <si>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</si>
  <si>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</si>
  <si>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</si>
  <si>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</si>
  <si>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</si>
  <si>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</si>
  <si>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</si>
  <si>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</si>
  <si>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</si>
  <si>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</si>
  <si>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</si>
  <si>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</si>
  <si>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</si>
  <si>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</si>
  <si>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</si>
  <si>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</si>
  <si>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</si>
  <si>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</si>
  <si>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</si>
  <si>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</si>
  <si>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</si>
  <si>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</si>
  <si>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</si>
  <si>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</si>
  <si>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</si>
  <si>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</si>
  <si>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</si>
  <si>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</si>
  <si>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</si>
  <si>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</si>
  <si>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</si>
  <si>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</si>
  <si>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</si>
  <si>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</si>
  <si>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</si>
  <si>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</si>
  <si>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</si>
  <si>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</si>
  <si>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</si>
  <si>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</si>
  <si>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</si>
  <si>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</si>
  <si>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</si>
  <si>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</si>
  <si>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</si>
  <si>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</si>
  <si>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</si>
  <si>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</si>
  <si>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</si>
  <si>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</si>
  <si>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</si>
  <si>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</si>
  <si>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</si>
  <si>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</si>
  <si>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</si>
  <si>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</si>
  <si>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</si>
  <si>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</si>
  <si>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</si>
  <si>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</si>
  <si>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</si>
  <si>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</si>
  <si>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</si>
  <si>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</si>
  <si>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</si>
  <si>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</si>
  <si>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</si>
  <si>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</si>
  <si>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</si>
  <si>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</si>
  <si>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</si>
  <si>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</si>
  <si>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</si>
  <si>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</si>
  <si>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</si>
  <si>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</si>
  <si>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</si>
  <si>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</si>
  <si>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</si>
  <si>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</si>
  <si>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</si>
  <si>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</si>
  <si>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</si>
  <si>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</si>
  <si>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</si>
  <si>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</si>
  <si>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</si>
  <si>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</si>
  <si>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</si>
  <si>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Trabajo digno y decente</t>
  </si>
  <si>
    <t>Creación de microempresas asociativas para las personas con discapacidad, cuidadores y sus familias</t>
  </si>
  <si>
    <t>Reporte de las microempresas asociativas y actas de creación y de los apoyos ofrecidos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</si>
  <si>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</si>
  <si>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</si>
  <si>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</si>
  <si>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</si>
  <si>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</si>
  <si>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</si>
  <si>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</si>
  <si>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</si>
  <si>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</si>
  <si>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</si>
  <si>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</si>
  <si>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</si>
  <si>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</si>
  <si>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</si>
  <si>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</si>
  <si>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</si>
  <si>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</si>
  <si>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</si>
  <si>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</si>
  <si>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</si>
  <si>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</si>
  <si>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</si>
  <si>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</si>
  <si>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</si>
  <si>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</si>
  <si>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</si>
  <si>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</si>
  <si>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</si>
  <si>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</si>
  <si>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</si>
  <si>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</si>
  <si>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Diseño e implementación de un programa de Rehabilitación Basada en Comunidad</t>
  </si>
  <si>
    <t>Reporte de los 12 municipios de la operacionalización de la estrategia RBC</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</si>
  <si>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</si>
  <si>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</si>
  <si>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</si>
  <si>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</si>
  <si>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Fortalecer las condiciones nutricionales para NNA en CD</t>
  </si>
  <si>
    <t>Desarrollar procesos de investigación para determinar las causas de los diferentes tipos de discapacidad</t>
  </si>
  <si>
    <t>Investigaciones realizadas</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</si>
  <si>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</si>
  <si>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</si>
  <si>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</si>
  <si>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</si>
  <si>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</si>
  <si>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</si>
  <si>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</si>
  <si>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</si>
  <si>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</si>
  <si>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</si>
  <si>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</si>
  <si>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</si>
  <si>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</si>
  <si>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</si>
  <si>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</si>
  <si>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</si>
  <si>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</si>
  <si>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</si>
  <si>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</si>
  <si>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</si>
  <si>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</si>
  <si>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</si>
  <si>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</si>
  <si>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</si>
  <si>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</si>
  <si>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</si>
  <si>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</si>
  <si>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</si>
  <si>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</si>
  <si>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</si>
  <si>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</si>
  <si>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</si>
  <si>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</si>
  <si>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</si>
  <si>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</si>
  <si>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</si>
  <si>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</si>
  <si>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</si>
  <si>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</si>
  <si>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</si>
  <si>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</si>
  <si>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</si>
  <si>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</si>
  <si>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</si>
  <si>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</si>
  <si>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</si>
  <si>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</si>
  <si>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</si>
  <si>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</si>
  <si>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</si>
  <si>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</si>
  <si>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</si>
  <si>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</si>
  <si>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</si>
  <si>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</si>
  <si>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</si>
  <si>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</si>
  <si>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</si>
  <si>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</si>
  <si>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</si>
  <si>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</si>
  <si>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</si>
  <si>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</si>
  <si>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</si>
  <si>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</si>
  <si>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</si>
  <si>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</si>
  <si>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</si>
  <si>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</si>
  <si>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</si>
  <si>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</si>
  <si>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</si>
  <si>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</si>
  <si>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</si>
  <si>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</si>
  <si>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</si>
  <si>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</si>
  <si>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</si>
  <si>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</si>
  <si>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</si>
  <si>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</si>
  <si>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</si>
  <si>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</si>
  <si>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</si>
  <si>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</si>
  <si>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</si>
  <si>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</si>
  <si>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</si>
  <si>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</si>
  <si>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</si>
  <si>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Fortalecer programas de adaptación curricular y los modelos de enseñanza  ya existentes para facilitar el aprendizaje y permanencia en la educación de las personas con discapacidad.</t>
  </si>
  <si>
    <t>Proyectos pedagogicos implementados, actas, informes técnicos</t>
  </si>
  <si>
    <t>Promover la accesibilidad a la educación superior</t>
  </si>
  <si>
    <t>Reporte de cobertura por parte de las IES y de la secretaría de educación departamental</t>
  </si>
  <si>
    <t>1 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</si>
  <si>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</si>
  <si>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</si>
  <si>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</si>
  <si>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</si>
  <si>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</si>
  <si>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</si>
  <si>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</si>
  <si>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</si>
  <si>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</si>
  <si>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</si>
  <si>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</si>
  <si>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</si>
  <si>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</si>
  <si>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</si>
  <si>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</si>
  <si>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</si>
  <si>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</si>
  <si>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</si>
  <si>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</si>
  <si>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</si>
  <si>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</si>
  <si>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</si>
  <si>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</si>
  <si>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Fortalecimiento de los Comités Municipales y Departamental de Discapacidad</t>
  </si>
  <si>
    <t>Línea 3.3 Capacidad sin Límites desde la Participación.</t>
  </si>
  <si>
    <t>Promoción y fortalecimiento de organizaciones de personas con discapacidad y sus familias</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</si>
  <si>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</si>
  <si>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</si>
  <si>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</si>
  <si>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</si>
  <si>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</si>
  <si>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</si>
  <si>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</si>
  <si>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</si>
  <si>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</si>
  <si>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</si>
  <si>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</si>
  <si>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</si>
  <si>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</si>
  <si>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</si>
  <si>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</si>
  <si>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</si>
  <si>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</si>
  <si>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</si>
  <si>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</si>
  <si>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</si>
  <si>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</si>
  <si>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</si>
  <si>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</si>
  <si>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</si>
  <si>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</si>
  <si>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</si>
  <si>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</si>
  <si>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</si>
  <si>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</si>
  <si>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</si>
  <si>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</si>
  <si>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</si>
  <si>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</si>
  <si>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</si>
  <si>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</si>
  <si>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</si>
  <si>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</si>
  <si>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</si>
  <si>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</si>
  <si>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</si>
  <si>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</si>
  <si>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</si>
  <si>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</si>
  <si>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</si>
  <si>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</si>
  <si>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</si>
  <si>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Estrategia para la erradicación del maltrato , la expoltación y el abuso sexual de PCD</t>
  </si>
  <si>
    <t>Programa para la protección de las mujeres gestantes</t>
  </si>
  <si>
    <t>Registro de participantes y reporte de los informes de protección</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</si>
  <si>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</si>
  <si>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</si>
  <si>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</si>
  <si>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</si>
  <si>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</si>
  <si>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</si>
  <si>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</si>
  <si>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</si>
  <si>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</si>
  <si>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</si>
  <si>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</si>
  <si>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</si>
  <si>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</si>
  <si>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</si>
  <si>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</si>
  <si>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</si>
  <si>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</si>
  <si>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</si>
  <si>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</si>
  <si>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</si>
  <si>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</si>
  <si>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</si>
  <si>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</si>
  <si>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</si>
  <si>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</si>
  <si>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</si>
  <si>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</si>
  <si>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</si>
  <si>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</si>
  <si>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Realizar seminarios, talleres donde se socializa la normatividad.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</si>
  <si>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</si>
  <si>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</si>
  <si>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</si>
  <si>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</si>
  <si>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</si>
  <si>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</si>
  <si>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</si>
  <si>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</si>
  <si>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</si>
  <si>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</si>
  <si>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</si>
  <si>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</si>
  <si>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</si>
  <si>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</si>
  <si>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</si>
  <si>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</si>
  <si>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</si>
  <si>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</si>
  <si>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</si>
  <si>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</si>
  <si>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</si>
  <si>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</si>
  <si>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Secretaría de Salud, Alcaldías, Secretaría de Familia., Comités Municipales</t>
  </si>
  <si>
    <t>Implementar programas de formación en el lenguaje en los diferentes ciclos vitales con discapacidad visual y auditiva.</t>
  </si>
  <si>
    <t>Registros actualizados de interpretes certificados</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</si>
  <si>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</si>
  <si>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</si>
  <si>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</si>
  <si>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</si>
  <si>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</si>
  <si>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</si>
  <si>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</si>
  <si>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</si>
  <si>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</si>
  <si>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</si>
  <si>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</si>
  <si>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</si>
  <si>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</si>
  <si>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</si>
  <si>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</si>
  <si>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</si>
  <si>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Proyectos y convenios firmados</t>
  </si>
  <si>
    <t>Diseñar y construir de manera concertada la malla de oferta institucional con los diferentes actores</t>
  </si>
  <si>
    <t>Documento técnico con la oferta institucional</t>
  </si>
  <si>
    <t>Oferta Institucional diseñada e implementada</t>
  </si>
  <si>
    <t xml:space="preserve">Línea 1.1. Capacidad sin Límites a través de  la  Gestión administrativa
</t>
  </si>
  <si>
    <t>Eje 1: 
Transformación de 
lo público</t>
  </si>
  <si>
    <t>LÍNEAS DE ACCIÓN</t>
  </si>
  <si>
    <t>EJES ESTRATÉGICOS</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</si>
  <si>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</si>
  <si>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</si>
  <si>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</si>
  <si>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</si>
  <si>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</si>
  <si>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</si>
  <si>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</si>
  <si>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</si>
  <si>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</si>
  <si>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</si>
  <si>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</si>
  <si>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</si>
  <si>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</si>
  <si>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</si>
  <si>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</si>
  <si>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</si>
  <si>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</si>
  <si>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</si>
  <si>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</si>
  <si>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</si>
  <si>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</si>
  <si>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</si>
  <si>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</si>
  <si>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</si>
  <si>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</si>
  <si>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</si>
  <si>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</si>
  <si>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</si>
  <si>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</si>
  <si>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</si>
  <si>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</si>
  <si>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</si>
  <si>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</si>
  <si>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</si>
  <si>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</si>
  <si>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</si>
  <si>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</si>
  <si>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</si>
  <si>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</si>
  <si>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</si>
  <si>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</si>
  <si>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</si>
  <si>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</si>
  <si>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</si>
  <si>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</si>
  <si>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</si>
  <si>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</si>
  <si>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ESTRATEGIA PROPUESTA </t>
  </si>
  <si>
    <t xml:space="preserve">NOMBRE DEL INDICADOR </t>
  </si>
  <si>
    <t xml:space="preserve">MODOS DE VERIFICACION </t>
  </si>
  <si>
    <t xml:space="preserve">ACCIONES PROPUESTAS </t>
  </si>
  <si>
    <t>RESPONSABLE</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</si>
  <si>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</si>
  <si>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</si>
  <si>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</si>
  <si>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</si>
  <si>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</si>
  <si>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</si>
  <si>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</si>
  <si>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</si>
  <si>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</si>
  <si>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</si>
  <si>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</si>
  <si>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</si>
  <si>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</si>
  <si>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</si>
  <si>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</si>
  <si>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</si>
  <si>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</si>
  <si>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</si>
  <si>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</si>
  <si>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</si>
  <si>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</si>
  <si>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</si>
  <si>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</si>
  <si>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</si>
  <si>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</si>
  <si>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</si>
  <si>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</si>
  <si>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</si>
  <si>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</si>
  <si>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</si>
  <si>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</si>
  <si>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</si>
  <si>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</si>
  <si>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</si>
  <si>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</si>
  <si>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</si>
  <si>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Sistema creado y operando  que tenga el acceso a los libros en braille, macro tipo, hablados y/o electrónicos.</t>
  </si>
  <si>
    <t>Formar el total de los niños con discapcidad desde la edad inicial en los sistemas de lectoescritura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</si>
  <si>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</si>
  <si>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</si>
  <si>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</si>
  <si>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</si>
  <si>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</si>
  <si>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</si>
  <si>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</si>
  <si>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</si>
  <si>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</si>
  <si>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</si>
  <si>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</si>
  <si>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</si>
  <si>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</si>
  <si>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</si>
  <si>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</si>
  <si>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</si>
  <si>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</si>
  <si>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</si>
  <si>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</si>
  <si>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</si>
  <si>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</si>
  <si>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</si>
  <si>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</si>
  <si>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</si>
  <si>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</si>
  <si>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</si>
  <si>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</si>
  <si>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</si>
  <si>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</si>
  <si>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</si>
  <si>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</si>
  <si>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</si>
  <si>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</si>
  <si>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</si>
  <si>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CRITICO</t>
  </si>
  <si>
    <t>BAJO</t>
  </si>
  <si>
    <t>MEDIO</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</si>
  <si>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</si>
  <si>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</si>
  <si>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</si>
  <si>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</si>
  <si>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</si>
  <si>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</si>
  <si>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</si>
  <si>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</si>
  <si>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</si>
  <si>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</si>
  <si>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</si>
  <si>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</si>
  <si>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</si>
  <si>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</si>
  <si>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</si>
  <si>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 Familia y la Dirección de Adulto Mayor se relizará mesa de trabajo con entidades de justicia para retomar los compromisos de 2017 y realizar articulación interinstitucional</t>
  </si>
  <si>
    <t>Desde la Secretaría de Familia y la Dirección de Adulto Mayor se relizará mesa de trabajo con entidades de justicia para retomar los compromisos de 2017 y realizar articulación interinstitucional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</si>
  <si>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</si>
  <si>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SECRETARÍA DE FAMILIA  por medio de la Jefatura de infancia i adolecencia se promueve una canpaña en contra de las peores formas de explotación infantil en donde se incluyen todas las poblaciones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</si>
  <si>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</si>
  <si>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</si>
  <si>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</si>
  <si>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</si>
  <si>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</si>
  <si>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</si>
  <si>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</si>
  <si>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</si>
  <si>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</si>
  <si>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t>Secretaría de Salud realizó elección de representante de la asociación de usuarios para el comité departamental de discapacidad</t>
  </si>
  <si>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</si>
  <si>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</si>
  <si>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</si>
  <si>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</si>
  <si>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una veduría conformada y funcionando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</si>
  <si>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</si>
  <si>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</si>
  <si>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</si>
  <si>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</si>
  <si>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</si>
  <si>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</si>
  <si>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Desde la Secretaría de Familia por medio del  programa de LGTVI se adelantan campañas en contra de la no discriminación a esta población incluida las personas con discapacidad.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</si>
  <si>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</si>
  <si>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</si>
  <si>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EL IDTQ  realiza campañas en educación vial, campañas en normas de transporte, campañas a empresas de transporte publico de pasajeros y campañas a la comunidad en general en conocimiento de la movilidad reducida en el 2018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</si>
  <si>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</si>
  <si>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</si>
  <si>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</si>
  <si>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SALENTO, Se recibe correo del SENA (Dra. Edith perdomo en el cual no es posible acceder a la solicitud de realización del curso del curso de lengua de señas en el municipio para esta vigencia 2018). SALENTO, 1.</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</si>
  <si>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</si>
  <si>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</si>
  <si>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</si>
  <si>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FILANDIA, Plan de acción de la PP en etapa de implementación y desarrollo. FILANDIA, Subprograma.</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</si>
  <si>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</si>
  <si>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</si>
  <si>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</si>
  <si>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</si>
  <si>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</si>
  <si>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SECRETARÍA DE SALUD DEPARTAMENTAL, Mediante la Estrategia de RBC contrada con las IPS publicas por el PIC.</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</si>
  <si>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</si>
  <si>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</si>
  <si>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</si>
  <si>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</si>
  <si>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</si>
  <si>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</si>
  <si>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</si>
  <si>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</si>
  <si>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</si>
  <si>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</si>
  <si>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SALENTO, Conformación de grupos de familias de PcD que conformaran unidades productivas en los sectores de chaguala, palogrande, canaan y la explaneación.</t>
  </si>
  <si>
    <t>CALARCA, realizar capacitaciones con el SENA con el fin de brindar herramientas laborales y productiva en la poblacion con discapacidad. CALARCA, 250.</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</si>
  <si>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</si>
  <si>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SALENTO, Propuestas registrada en el plan de acción del comité municipal de discapacidad para la creación de microempresa con la PcD consistente en taller de artes y oficios para la vigencia 2019.</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</si>
  <si>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</si>
  <si>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SALENTO, Asistencia semanal en el liceo quindío de indeportes quindio en apoyo a la recreación y el deporte con la PcD escolarizada.</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</si>
  <si>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</si>
  <si>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</si>
  <si>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</si>
  <si>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</si>
  <si>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</si>
  <si>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</si>
  <si>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FILANDIA, Educación para la población con respecto a los tipos de discapacidad. FILANDIA, actividad del subprograma discapacidad ejecutada.</t>
  </si>
  <si>
    <t>CORDOBA, Grupo chirimia inclusivo 50% integrantes PcD. FILANDIA, Funcionamiento escuelas 1) Música, danzas teatro y artes plasticas. CORDOBA, 1. FILANDIA, Actividades del programa del sector cultural ejecutadas.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</si>
  <si>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</si>
  <si>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FILANDIA, Educación para la población con respecto a los tipos de discapacidad.</t>
  </si>
  <si>
    <t>CORDOBA, En el mes de Septiembre se realizó  charla sobre abuso para los PcD y sus cuidadores por parte de Comisaría de Familia. CORDOBA, Charlas, Capacitaciones y encuentros Para la erradicaciòn del maltrato, la explotaciòn y el abuso sexual del PcD.</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</si>
  <si>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</si>
  <si>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</si>
  <si>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</si>
  <si>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FILANDIA, convenio con la asociacion abriendo caminos con amor. FILANDIA, programa convenio abriendo caminos con amor firmado y en ejecucion.</t>
  </si>
  <si>
    <t>SECRETARÍA DE SALUD DEPARTAMENTAL, Seminario de actualizacion en  Inclusion Social dirigido a estudiantes de pre grado del Departamento del Quindio en articulacion con el SENA.</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</si>
  <si>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</si>
  <si>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</si>
  <si>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SALENTO, Se inicia gestiones con joven con discapacidad auditiva bachiller para ingreso a la universidad que permita apoyos económicos comó subsidios y otros (Francy Damaris Ríos).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</si>
  <si>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</si>
  <si>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0"/>
        <color rgb="FFFF0000"/>
        <rFont val="Arial"/>
        <family val="2"/>
      </rPr>
      <t xml:space="preserve">    </t>
    </r>
    <r>
      <rPr>
        <sz val="10"/>
        <color theme="1"/>
        <rFont val="Arial"/>
        <family val="2"/>
      </rPr>
      <t xml:space="preserve">                                                                                                                                                                    
 </t>
    </r>
  </si>
  <si>
    <t>META FISICA 2016</t>
  </si>
  <si>
    <t>Se inician diálogos con la casa delegada Quindío para la realización de reunión virtual que permita articular acciones para conformar el comité de cooperación internacional.</t>
  </si>
  <si>
    <t>Se realizó cambio de secretaria  de desarrollo social a secretaria de familia, con una dirección de discapacidad que genera acciones sociales pensadas desde la familia. Y se encuentra con enlaces de discapacidad en cada una de las secretarias</t>
  </si>
  <si>
    <t>Director de adulto mayor y discapacidad</t>
  </si>
  <si>
    <t>Se cuenta con los enlaces de cada una de las secretarias y entes descentralizados,  y las actas de subcomités se encuentran en el archivo de la dirección de adulto mayor y discapacidad</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</si>
  <si>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</si>
  <si>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Hay material en braille, macro tipo y audiolibros</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</si>
  <si>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</si>
  <si>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Meta de mantenimiento</t>
  </si>
  <si>
    <t>Pendiente de priorización, ya que no se ha tenido avance</t>
  </si>
  <si>
    <t xml:space="preserve">Acercamientos con miembros del comité departamental y comités municipales. </t>
  </si>
  <si>
    <t>Pendiente de priorización acercamientos con empresas privadas</t>
  </si>
  <si>
    <t>Se realizaron acciones por la oficina de la mujer, atención a grupos étnicos, afro, a pesar que no se priorizó programa en el 2016</t>
  </si>
  <si>
    <t>Se hace acompañamiento a las pcd en tema de derechos en las mesas de participación, además de brindar la orientación para interponer acciones de tutela y derechos de petición a través de las entidades competentes</t>
  </si>
  <si>
    <t>0.01P.P x debajo de la Tasa Nacional</t>
  </si>
  <si>
    <t>Desde la oficina de la mujer se realizaron acercamientos a las comunidades de los 12 municipios del departamento para capacitar sobre rutas de atención y la ley 1268</t>
  </si>
  <si>
    <t>Desde la Secretaría de Familia se realizó el programa piloto Semillas Infantiles orientado a madres gestantes y menores de 5 años</t>
  </si>
  <si>
    <t>Desde la secretaría de salud no se manejan programas para erradicación del maltrato, explotación y abuso sexual, brindan al identificar los casos acciones y orientación para la garantía de atención integral de las víctimas de dichos flagelos</t>
  </si>
  <si>
    <t>Se realiza por demanda  desde la secretaría de salud departamental</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</si>
  <si>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</si>
  <si>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Pendiente de priorizacion para 2017., para cumplir conla meta</t>
  </si>
  <si>
    <t>Pendiente de priorizacion ., ya que no ha generado avance</t>
  </si>
  <si>
    <t>Se dieron talleres en las organizaciones de base y para personas con discapacidad-talleres en manejo de autoestima, derechos y deberes, autocuidado y cuidado</t>
  </si>
  <si>
    <t>Se hace acompañamiento a las pcd en tema de derechos en las mesas de participación - sec interior</t>
  </si>
  <si>
    <t>Contraloría realizó diplomado "control social" en convenio con la esap-se abrió el espacio en el comité de discapacidad para que participarán de un escenario política.</t>
  </si>
  <si>
    <t xml:space="preserve">0.1% de la Linea Base </t>
  </si>
  <si>
    <t>Se activaron los 12 comités municipales y el comité departamental de discapacidad, diplomado en veedurías públicos</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</si>
  <si>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</si>
  <si>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Se conmemoro el día nacional de la discapacidad con actividad en el parque nacional del café</t>
  </si>
  <si>
    <t>Se acompañaron en las áreas administrativas, manejo libros contables, apoyo a asambleas generales</t>
  </si>
  <si>
    <t>Se han fortalecido grupo unafa  y lazos humanos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</si>
  <si>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</si>
  <si>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Formación en mecanismos de participación, está por priorizar la formación de líderes en las comunas</t>
  </si>
  <si>
    <t>Socialización del programa de rbc en los 12 municipios</t>
  </si>
  <si>
    <t xml:space="preserve">Diseñar e implementar un plan para la caracterización y atención de la población en condiciones especiales y excepcionales del departamento. </t>
  </si>
  <si>
    <t>Se cuenta en los municipios de: Calarcá, Génova, Montenegro la Tebaida y Quimbaya con 10 interprete de los cuales 4 son de modelo lingüístico y 6 son interpretes</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</si>
  <si>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</si>
  <si>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Esta meta ya se cumplió, ya que no depende de la implementación de la política publica de discapacidad,  si no de la obligación en el cumplimiento de la  de la política de inclusión educativa esta meta es de mantenimiento.</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</si>
  <si>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</si>
  <si>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Todas las instituciones educativas del departamento hacen seguimiento mensual y envían un reporte a la Secretaria de educación</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</si>
  <si>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</si>
  <si>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Las instituciones educativas cuentan con ayudas técnica comunicativa para la atención a personas con discapacidad. También con recurso pedagógicos y materiales actualizados. Meta de mantenimiento</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</si>
  <si>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</si>
  <si>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Pendient de priorizacon, ya que no se ha generado avance</t>
  </si>
  <si>
    <r>
      <t>Se cumple con la dotación necesaria para las actividades dirigidas a pcd. Meta de mantenimiento</t>
    </r>
    <r>
      <rPr>
        <sz val="10"/>
        <rFont val="Calibri"/>
        <family val="2"/>
        <scheme val="minor"/>
      </rPr>
      <t xml:space="preserve">. </t>
    </r>
  </si>
  <si>
    <t>Vigilancia seguimiento desde salud oral y cronicas, VEEDURIAS Y EPS</t>
  </si>
  <si>
    <t>1% ESE, 2% IPS Privadas y Mixtas 100% de Entidades Administradoras de Planes de Beneficio EAPB subsidiadas y contributivas.</t>
  </si>
  <si>
    <t xml:space="preserve"> LOS RECURSOS SON DE LOS FONDOS LOCALES DE SALUD, PENDIENTE DE PRIORIZACIÓN </t>
  </si>
  <si>
    <t>Se realizó desde contraloría 3 veedurías</t>
  </si>
  <si>
    <t>Pendiente de ajuste este indicador</t>
  </si>
  <si>
    <t>Vigilancia y seuimiento desde salud y responsabilidad de eps y  DE LAS IPS</t>
  </si>
  <si>
    <t>Las eps se hacen responsables de este tipo de programas</t>
  </si>
  <si>
    <t>Se ha solicitado información a cada uno de los entes encargados. Vigilancia y seguimiento desde salud y responsabilidad de eps y  de las ips</t>
  </si>
  <si>
    <t>Pendiente priorizacion, ya que  no se ha generado avance</t>
  </si>
  <si>
    <t>Pendiente de priorización para el próximo año en programa semillas infantiles</t>
  </si>
  <si>
    <t>Pendiente de priorización, al 2017</t>
  </si>
  <si>
    <t>Existe la estrategia pero no se ha implementado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</si>
  <si>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</si>
  <si>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fortalecieron unidades productivas. Se dan charlas y capacitaciones con  los subcomités </t>
  </si>
  <si>
    <t>Hay acciones pero no se contaron con los insumos suficientes para generar avance</t>
  </si>
  <si>
    <t>Centros funcionando, ciclos agro comerciales, programa de seguridad alimentaria en alianza con mercados campesinos y las alcaldías esto beneficia toda la población</t>
  </si>
  <si>
    <t>Pendiente priorizacion</t>
  </si>
  <si>
    <t>Se realizaron talleres en artes y oficios en Montenegro, Armenia y Filandia</t>
  </si>
  <si>
    <t>Se impulsó a través de talleres de artes y oficios en Montenegro, armenia y filandia la creación de microempresas asociativas, sin embargo, no hubo empresas creadas</t>
  </si>
  <si>
    <t>Secretaría del interior identificó en mesas de participación</t>
  </si>
  <si>
    <t>Se priorizará para  el 2017 un programa  de empleo que fortalezca los procesos labores de las pcd, para tener un trabajo digno y decente y tener mayor participación en diferentes escenarios</t>
  </si>
  <si>
    <t>Desde Indeportes no se vienen fortaleciendo gestores deportivos para discapacidad</t>
  </si>
  <si>
    <t>Escuelas deportivas que se mantienen: se tiene natación - futbool- tennis-  y se realiza conformación de clubes deportivos según discapacidad</t>
  </si>
  <si>
    <t>Deportistas apoyados, se cuenta con 10 pcd beneficiarios de estímulos a nivel generaL</t>
  </si>
  <si>
    <t>Juegos apoyados, se realizan actividades recreativas y deportivas en los 12 municipios del departamento.</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</si>
  <si>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</si>
  <si>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</si>
  <si>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Personas formadas como gestores culturales por el departamento</t>
  </si>
  <si>
    <t>pendiente de priorización, al 2017</t>
  </si>
  <si>
    <t>Se realizaron en los municipios de Quimbaya y armenia a través de dos festivales con personas con discapacidad, además de festival de tango y encuentro nacional de salseros  promovido desde la secretaría de cultura</t>
  </si>
  <si>
    <t>Apoyadas organizaciones sede paz y semillas del arte</t>
  </si>
  <si>
    <t>pendiente de priorización</t>
  </si>
  <si>
    <t>Eventos y campañas para romper paradigmas frente al tema de la discapacidad, tal como ayúdame para movernos juntos</t>
  </si>
  <si>
    <t>Se apoyaron desde secretaria de cultura proyectos en los que participaron personas con discapacidad en diferentes municipios del Quindío</t>
  </si>
  <si>
    <t>Adecuaciones a diferentes escenarios para que las personas con discapacidad accedan a eventos de discapacidad</t>
  </si>
  <si>
    <t>Oficina para recepción de pqrs en temas de salud, eliminación de barreras con las ips y eps</t>
  </si>
  <si>
    <t>Se han acompañado cuidadores desde el comité de discapacidad a los subcomités</t>
  </si>
  <si>
    <t>Si promovió el derecho a la igualdad y la no discriminación</t>
  </si>
  <si>
    <t>Desde la oficina de la mujer se realizó la socialización de la ley 1257 contra la violencia contra la mujer, además de la prevención difundiendo las rutas de atención para mujeres violentadas.</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</si>
  <si>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</si>
  <si>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Campañas desde la dirección de poblaciones para la disminución de la homofobia en la gobernación del Quindío atendiendo la comunidad en general.</t>
  </si>
  <si>
    <t>Se impulsó la atención preferencial</t>
  </si>
  <si>
    <t xml:space="preserve">Señalizado terminal de transporte como espacio público, teatros, casas de la cultura, bibliotecas municipales, </t>
  </si>
  <si>
    <t>Avances frente a paraderos accesibles, terminal de transportes señalizados</t>
  </si>
  <si>
    <t>Campaña ayúdanos a movernos juntos</t>
  </si>
  <si>
    <t>Se construyeron y acondicionaron espacios para accesibilidad</t>
  </si>
  <si>
    <t>Se incorporaron los parámetros de accesibilidad en la construcción de los pot</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</si>
  <si>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</si>
  <si>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Se inicia proceso con dirección tic del departamento para implementar pluggin en la página web y permitir la accesibilidad de personas con discapacidad visual</t>
  </si>
  <si>
    <t>Observatorio de desarrollo humano operando</t>
  </si>
  <si>
    <t>META FINANCIERA</t>
  </si>
  <si>
    <t xml:space="preserve">META FISICA </t>
  </si>
  <si>
    <t>META FISICA AÑ0 2018</t>
  </si>
  <si>
    <t>0.5 P.P x debajo de la Tasa Nacional</t>
  </si>
  <si>
    <t xml:space="preserve">4% de la Linea Base </t>
  </si>
  <si>
    <t>50% ESE, 30% IPS Privadas y Mixtas 100% de Entidades Administradoras de Planes de Beneficio EAPB subsidiadas y contributivas.</t>
  </si>
  <si>
    <t xml:space="preserve">SECRETARÍA DE SALUD: XII jornada de capacitación de la vigencia 2019  de RLCPD)No de asistentes 26 personas                                                                                                                                                                                                                              XIII jornada de capacitación de la vigencia 2019 de RLCPD) 
No de asistentes 1 persona                                                                                                                                                                                                                                                                                                         MUNICIPIO DE BUENAVISTA:se realizaron encuentros deportivos y culturales en los cuales se realiza el registro y actualización de datos personales                    MUNICIPIO DE FILANDIA: 1. Visitas puerta a puerta por los diferentes sectores del municipío de Filandia, en zona rural y urbana, para el registro o la actualización de datos de las personas con discapacidad. 2. Realizar perifoneo y difusión de información sobre la importancia del RLCPD y que las personas con discapacidad, sus cuidadores o familiares se acerquen a la oficina del plan territorial de salud ara el registro o actualización de sus datos.            MUNICIPIO DE CIRCASIA: Aplicación del RLCPCD PARA EL INGRESO DE LAS PERSONAS NUEVAS. Actualizaciones de las bases de datos de personas registradas. Apoyo a la sociatividad con acciones comunitaria realizadaas. Acciones de apoyo y orientacion permanente mediante visitas periodicas segun las agendas concertadas con la misma poblacion. Revision de la SIAU, base de datos de personas con discapacidad.            MUNICIPIO DE CORDOBA: *SE APLICA EL RLCPD PARA LA INCLUSIÓN DE NUEVOS REGISTROS.                                                                                                         *SE REALIZA VISITAS DOMICILIARIAS PARA REALIZAR REGISTROS                                                                                                          *SE ENTREGAN TIQUETES A PCD DESTINO CORDOBA-ARMENIA, ARMENIA CORDOBA PARA CITAS, TERAPIAS  Y CONTROLES EN SALUD.    MUNICIPIO DE GENOVA: Se realizaron 16 nuevos registros en la plataforma del programa RLCPD.      MUNICIPIO DE PIJAO: registro permanente,actividades realizadas con la PCD, , las entidades prestadoras de servicio en salud en el municipio mantiene activa el registro de pcd. MUNICIPIO DE QUIMBAYA: Canalizacion de personas con discapacidad para el registro  </t>
  </si>
  <si>
    <t xml:space="preserve">MUNICIPIO DE FILANDIA: jornada de registro localizacion y caracterizacion de personas con discapacidad en la zona urbana, en el  parque principal.          MUNICIPIO DE CORDOBA: *SE REALIZAN VISITAS DOMICILIARIAS PARA HACER ACTUALIZACIONES                                                                                         * SE CUENTA CON UN ENLACE DE DISCAPACIDAD QUE ATIENDE DE MANERA PERMANENTE A LA POBLACIÓN.           MUNICIPIO DE LA TEBAIDA REGISTRAR Y ACTUALIZAR DATOS DE LA PCD.  </t>
  </si>
  <si>
    <t xml:space="preserve">MUNICIPIO DE LA TEBAIDA:  SOCIALIZAR LA RUTA DE ATENCIÓN DE LA OFERTA INSTITUCIONAL PÚBLICA Y PRIVADA EN EL MUNICIPIO DE LA TEBAIDA .       SECRETARÍA DE FAMILIA: Diseñar , construir  y difundir  de manera concertada la malla de oferta institucional con los diferentes actores
CALARCA: Socializar la rutas de atención a personas en condición de discapacidad( instituciones educativas, fundaciones).         
  FILANDIA: mantener oferta institucional actualizada y dar a conocer dicha oferta a la población con discapacidad mediante medios como radio, páginas web, Facebook y medios físicos.            
MONTENEGRO: aumentar la participación en 5 % de la población vulnerable  en procesos y servicios de la administración municipal.         
SALENTO :Diseñar y construir de manera concertada la malla de oferta institucional con los diferentes actores.         
PIJAO: las instituciones del municipio, de ambos sectores público y privado para la atención a la poblacion con Discapacidad   2- Elaboración y socialización de la ruta de atención                                                                      3-  Disponibilidad del documento en Alcaldía, hospital entre otras entidades.
</t>
  </si>
  <si>
    <t>CIRCASIA: Capacitar a la PcD , en realizacion de proyectos</t>
  </si>
  <si>
    <t xml:space="preserve"> 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proyectos.MUNICIPIO DE PIJAO digitación  elaboración  y formulación  de la política pública para el municipio de pijao</t>
  </si>
  <si>
    <t>SECRETARÍA DE FAMILIA: A través de la Dirección de Adulto Mayor y Discapacidad de la Secretaría de Familia y los enlaces de las secretarías  y  entes descentralizados que conforman el subcomité de Discapacidad como instancia técnica para la formulación de proyectos y programas, además de seguimiento al plan de acción de la Política Pública de Discapacidad de forma trimestral. Desde cada municipio también se posee un enlace para la atención e implementación de la Política Pública a través de la asistencia técnica brindada desde la Secretaría de Familia como Secretaría técnica del Comité Departamental de discapacidad</t>
  </si>
  <si>
    <t xml:space="preserve">MUNICIPIO DE FILANDIA: instituciones como el SENA y la secretaria departamental de salud del Quindío para: 1) Realizar las capacitaciones a personas con discapacidad en temas ocupacionales y para el manejo de su discapacidad. 2) se realiza capacitación a la IPS Municipal y a las EPS sobre la caracterización y registro de personas con discapacidad. </t>
  </si>
  <si>
    <t xml:space="preserve">MUNICIPIO DE BUENAVISTA: capacitación funcionarios Administración Municipal.         SECRETARÍA DE SALUD: capacitación en 11 IPS Públicas del departamento, en el manejo y utilización de centro de relevo e interpretación en línea y Jawss
MONTENEGRO 32 personas 
ARMENIA 8 personas
BUENAVISTA 10 personas 
PIJAO 9 personas 
CALARCÁ 22 personas 
SALENTO 9 personas 
CIRCASIA 13 personas 
CÓRDOBA 12 personas 
GENOVA 13 personas 
Red Salud 32 personas
LA TEBAIDA 9 PERSONAS
QUIMBAYA 7 PERSONAS
FILANDIA 7 PERSONAS
Total: 174 personas 
</t>
  </si>
  <si>
    <t>ALCALDIA DE FILANDIA:  una ) Solicitud al Sena para realizar las capacitaciones a los funcionarios de la alcaldía.            UNIVERSIDAD DEL QUINDIO:se oriento a la comunidad estudiantil curso de lengua de señas colombianas por un interprete en compañía de una estudiante sorda.</t>
  </si>
  <si>
    <t xml:space="preserve">MUNICIPIO DE FILANDIA:  capacitación del equipo de talento humano en el proceso de implementacion de jaws, en los computadores del punto vive digital para las personas con discapacidad visual.             SECRETARÍA DE EDUCACIÓN: SE CONTINUA CON EL AULA  AULA BICULTURAL EN LA IE INSTITUTO CALARCA. </t>
  </si>
  <si>
    <t xml:space="preserve">UNIVERSIDAD DEL QUINDIO :taller de lengua de señas para el personal administrativo de diferentes dependencias de la universidad del Quindío..  ALCALDIA DE FILANDIA:  proceso de implementación de Jaws en los computadores del punto vive digital para las personas con discapacidad visual      
SENA: Actualmente contamos con una formación complementaria "Informática Básica mediada por JAWS para personas con  limitaciones  visuales", la cual pueden realizar las personas con este tipo de discapacidad.   
SECRETARÍA DE EDUCACIÓN SE CUENTA CON TRES IE EN LAS CUALES SE CUENTA CON SOFWARE PARA ESTUDIANTES CON DISCAPACIDAD VISUAL.
ALCALDIA DE BUENAVISTA: Garantizar cobertura en educación a 1 menor en Condición de Discapacidad que se encuentra en el Municipio, mediante docente de apoyo por la institución Educativa Instituto Buenavista  
</t>
  </si>
  <si>
    <t xml:space="preserve">MUNICIPIO DE CORDOBA: SE TIENE   un profesor DE AULA DE APOYO LA CUAL ATIENDE EN LA CIUDADELA DE LUNES A VIERNES EN HORARIO ESCOLAR.          SECRETARÍA DESALUD:  MONTENEGRO 32 personas 
ARMENIA 8 personas
BUENAVISTA 10 personas 
PIJAO 9 personas 
CALARCÁ 22 personas 
SALENTO 9 personas 
CIRCASIA 13 personas 
CÓRDOBA 12 personas 
GENOVA 13 personas 
Red Salud 32 personas
LA TEBAIDA 9 PERSONAS
QUIMBAYA 7 PERSONAS
FILANDIA 7 PERSONAS, Dentro de las visitas de asistencia tecnica, seguimiento a las 13 EAPBS se solicito que la EAPBS haga uso de las herramientas tecnológicas tanto JAWSS con SIEL y además socialicen con su red prestadora dichas herramientas y que sea un requisito para la contratación del año 2020
</t>
  </si>
  <si>
    <t xml:space="preserve">MUNICIPIO DE BUENAVISTA: capacitar a las personas de la comunidad de diferentes ciclos vitales sobre lectura en braille.           Municipio de filandia: r implementar  capacitaciones en escuelas, colegios, fundaciones y escuelas de cultura, para que las personas con discapacidad y sus familias se vean mas beneficiados por  nuevas tecnologias, dotaciones y dotaciones locativas.           SECRETARÍA DE EDUCACIÓN: SE CUENTA CON 3 IE EN LAS CUALES SE CUENTA CON SOFWARE PARA ESTUDIANTES CON DISCAPACIDAD VISUAL.  </t>
  </si>
  <si>
    <t xml:space="preserve">MUNICIPIO DE BUENAVISTA: capacitar a las personas de la comunidad de diferentes ciclos vitales sobre lectura en braille.          MUNICIPIO DE LA TEBAIDA:  PROMOVER  ACCESIBILIDAD  A  LAS  PERSONAS EN CONDICION  DISCAPACIDAD A LAS  TECNOLOGIAS DE LA INFORMACION  Y LA COMUNICACIÓN .    </t>
  </si>
  <si>
    <t xml:space="preserve">ALCALDIA DE FILANDIA: orientar a escuelas, colegios, fundaciones y escuelas de cultura, para que las personas con discapacidad y sus familias se vean más beneficiados por estas nuevas redes y dotaciones.ALCALDIA DE ARMENIA: Implementación del botón de discapacidad en la página del municipio para que las personas con discapacidad puedan acceder de mejor forma sin ningún tipo de 
ALCALDÍA DE  SALENTO:*EDUCACION INCLUSIVA CON ACCESO Y permanencia PARA LAS POBLACIONES CON DISCAPACIDAD. 
</t>
  </si>
  <si>
    <t xml:space="preserve">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</si>
  <si>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CORDOBA publicacion de informacion
en cartelera de la administracion, hospital, paginas web, wasap.          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</si>
  <si>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FILANDIA: capacitacion sobre los derechos y deberes de la poblacion con discapacidad a invitados al comité de discapacidad municipal e integrantes y funcionarios de la alcaldia.         MINISTERIO DE TRABAJO: El 08 de Noviembre de 2019, se llevó a cabo Capacitación en Derechos y Deberes para la atención de personas con Discapacidad, para los fucnionarios de la Dirección Territorial Quindío, en el marco de la Política pública de Discapacidad, orientada por la Doctora Luz Nelly Merchán Caicedo, Contratista de la Secretaría de Familia de la gobernación del Quindío.        EN EL MUNICIPIO DE  MONTENEGRO SE   localizo y  caracterizó la población con discapacidad del.        SECRETARÍA DE SALUD  Capacitacion de asociaciones de usuarios de EAPBS Sanitas, Medimas, COOMEVA, Salud Vida, Nueva EPS, Cosmitet, Salud Total, Policía Nacional, Fuerzas Armadas.
 Capacitaciones certificacion de discapacidad EAPBS- IPS- Asociaciones de usuarios EAPBS
 Capacitaciones dirigidas a Asociaciones de personas con discapacidad de los 12 Municipios del Departamento 
 Formación equipos certificadores profesionales de la salud: 1 Jornada, No de profesionales formados 34 personas.
 Capacitacion asociaciones de usuarios de IPS publicas de los 12 Municipios en normativa en salud de personas con discapacidad, Capacitacion Municipios en Normativa y RES 583.            SECRETARÍA DE EDUCACIÓN: EL LOS MESES DE OCTUBRE, FINALIZANDO CALENDARIO ESCOLAR EN EL MES NOVIEMBRE SE CULMINARON CON LAS ACTIVIDADES DE LOS PROFESIONALES DE APOYO PEDAGOGICO  CON EL CONSOLIDADO DEL AÑO 2019 Y PROYECCIONES PARA EL AÑO 2020. </t>
  </si>
  <si>
    <t xml:space="preserve">SECRETARÍA DE EDUCACIÓN: DESDE LA SED HA CONTINUADO CON LA ASISTENCIA TECNICA EN LAS IE DEL DEPARTAMENTO EN LA SOCIALIZACION DE LA NORMATIVIDAD VIGENTE DEL 1421 DE 2017 Y LAS ESTRATEGIAS PEDAGOGICAS PARA CON LOS ESTUDIANTES CON DISCAPACIDAD, CAPACIDADES Y TALENTOS EXCEPCIONALES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</si>
  <si>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</si>
  <si>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</si>
  <si>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SALENTO: Realizacion de talleres con la poblacion, en Promocion de D.H desde el Comité de Derechos Humanos Municipal.          CIRCASIA: gestionar capaciataciones juridicas relacionadas con discapacidad </t>
  </si>
  <si>
    <t xml:space="preserve">FILANDIA: dar a conocer en los comites municipales de discapacidad y demas comites municipales, las leyes, decretos y resoluciones que amparan a las personas con discapacidad.      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</si>
  <si>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CALARCA: Sensibilización a través de talleres, jornadas u otras estrategias  a las  entidades de justicia para  promover la igual de derechos.  </t>
  </si>
  <si>
    <t>ICBF El ICBF lídero la Estrategia Nacional de Prevención de Violencias en todos los cursos de vida y con enfoque diferencial, proceso que desarrollo al interior de todos los programas misionales establecidos para la vigencia 2019.</t>
  </si>
  <si>
    <t>SALENTO: campañas para la protección de la mujerSALENTO: campañas para la protección de la mujer</t>
  </si>
  <si>
    <t xml:space="preserve">ICBF Las acciones de promoción, prevención y atención para la erradicación del maltrato, la explotación y el abuso sexual se tiene contemplado de manera transversal en la ejecución de todos los programas misionales de primera infancia, niñez y adolescencia, familia y comunidades.          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                                                                                                                                                                                                                                                                                 Asistencia técnica a los municipios en el abordaje integral de las violencias de género y violencias sexuales; en el marco del Comite Departamental.
Seguimiento a las acciones intersectoriales establecidas para la prevención de la violencia de género, con énfasis en las violencias sexuales y la atención integral de las violencias.
Seguimiento a los casos notificados en el SIVIGILA para el evento de violencia sexual. </t>
  </si>
  <si>
    <t xml:space="preserve">SECRETARÍA DE SALUD: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</si>
  <si>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 SECRETARÍA DEL INTERIOR:  Realización de capacitaciones en la prevención de vulneraciones de DDHH, DIH, LEY 1257 y ruta de protección  en los doce (12) municipios, en Instituciones Educativas, entidades públicas, Juntas de Acción Comunal, mesas de participación y víctimasMUNICIPIO DE CORDOBA:apoyo del ente gubernamental
en el desarrollo de actividades de poblacion victima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</si>
  <si>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5 victimas del conflicto aramado en la mesa departamental de victimas, aplica enfoque diferencial. </t>
  </si>
  <si>
    <t xml:space="preserve">MUNICIPIO DE LA TEBAIDA *EJECUCION DE PROGRAMAS RADIALES INFORMATIVOS                                         *REALIZACION DE TALLERES ENFOCADOS A LA PROMOCION DEL SER HUMANO CON DISCAPCIDAD.        MUNICIPIO DE MONTENEGRO: EDUCAR EN DERECHOS Y DEBERES.       SECRETARÍA DEL INTERIOR Capacitación de derechos humanos.   </t>
  </si>
  <si>
    <t xml:space="preserve">MUNICIPIO DE CORDOBA: capacitacion por partede la comisaria y 
personeria en tema de deberes y derechos a la poblacion.           MONTENEGRO: AUMENTAR LA PARTICIPACION EN 5 % DE LA POBLACIÓN VULNERABLE  EN PROCESOS Y SERVICIOS DE LA ADMINISTRACIÓN MUNICIPAL </t>
  </si>
  <si>
    <t xml:space="preserve">SECRETARÍA   DEL INTERIOR:  Implementar un programa de formación para las  familias de personas con discapacidad en desarrollo humano para orientar y fortalecer una vida independiente.      SECRETARÍA DE FAMILIA:Capacitar en el cuidado y manejo de la Discapacidad a Cuidadoras, Cuidadores y Familias </t>
  </si>
  <si>
    <t>SECRETARÍA DEL INTERIOR El Consejo Departamental de Paz, Reconciliación, Convivencia, DDHH y DIH, cuenta con un integrante de carácter permanente en cual es representante de las personas en condición de discapacidad</t>
  </si>
  <si>
    <t xml:space="preserve">SECRETARÍA DEL INTERIOR: Capacitación en control social, formación política y veedurías en los comités municipales de Montenegro, La Tebaida y Circasia.  ALCALDÍA DE CORDOBA: Creación y fortalecimiento de mecanismos de control social con participación de personas con discapacidad, organizaciones no gubernamentales, y/o cuidadores.  Promover el derecho a participar en los escenarios políticos y generar los espacios necesarios para la formación política de las personas con discapacidad.         </t>
  </si>
  <si>
    <t xml:space="preserve">SECRETARÍA  DEL INTERIOR Capacitación en escenarios políticos a la comunidad en condición de discapacidad en los comités municipales de Montenegro, La Tebaida y Circasia.  </t>
  </si>
  <si>
    <t xml:space="preserve">SECRETARÍA DEL INTERIOR: Promoción del control social de las personas con discapacidad desde el Presupuesto Participativo </t>
  </si>
  <si>
    <t xml:space="preserve">MUNICIPIO DE CORDOBA:   Conmemoración día  internacional de  la discapacidad.        MUNICIPIO DE LA TEBAIDA:  CONMEMORAR EL DIA NACIONAL DE LA DISCAPACIDAD DIC 2019.     MUNICIPIO DE    MONTENEGRO  se vinculó a la población con discapacidad a las diferentes celebraciones que   realizo el municipio para ellos.  </t>
  </si>
  <si>
    <t>SECRETARÍA DE SALUD: Capacitaciones personas con discapacidad y familias en los 12 Municipios del departamento</t>
  </si>
  <si>
    <t xml:space="preserve">SECRETARÍA DE SALUD: Se lleva a cabo capacitacion en normativa y certificacion de discapacidad en 
I capacitacion Coomeva EPS el dia 6 de agosto, lugar sala SIP NO de asistentes 4 personas
2 Capacitacion Hospital PIO X el dia 8 de agosto No de asistentes 8 personas 
3 Capacitacion COOMEVA EPS el dia      de agosto NO de asistentes: 5 personas.
Se expide Circular No 169 de agosto 8 de 2019 asunto Programación Jornada de socialización Res 583 de 2018, Circular 009, Ruta para acceder a la certificacion de discapacidad, Registro de localización caracterización de personas con discapacidad, normativa en salud vigente, se remite a las EAPBS presentes en el departamento con el fin de solicitar informacion de las fechas de reunión de las asociaciones de usuarios para programar las jornadas de capacitacion, se solicita la informacion en 3 oportunidades, responden COOMEVA- SALUD TOTAL,, POLICIA, SANITAS Y COSMITET.
Este ultimo refiere que no cuenta con asociación de usuarios.                                                                                                                                                                                                                                                             Quimbaya 8 de Julio No de personas 21                                                                                                                                                                                                                                                                                                        La Tebaida Julio 11 No de personas 7                                                                                                                                                                                                                                                                                                            Calarca Julio 12 No de personas 27                                                                                                                                                                                                                                                                                                              Salento Julio 25 No de personas 8                                                                                                                                                                                                                                                                                                                 Armenia Julio 26 No de personas 24                                                                                                                                                                                                                                                                                                             Filandia Agosto 14 No de personas 10                                                                                                                                                                                                                                                                                                         Genova Agosto 28 No de personas 5                                                                                                                                                                                                                                                                                                         Montenegro: Subcomite de Justicia Transicional, Fecha Septiembre 17 de 2019.
No de participantes: 12 personas. 
Circasia: 
Fecha Septiembre 23 de 2019
No de participantes 26 personas.
Filandia: 
Fecha Septiembre 27 de 2019
No de participantes 13 personas.
                                                                                                                                                                                                                                                                                      CALARCA: Acompañamiento con asesoría técnica a las organizaciones.
* Apoyo con insumos que permitan el fortalecimiento de las organizaciones y este dentro de los parámetros de la Ley.            FILANDIA: Promover y fortalecer la creación de Organizaciones que trabajan con y para las personas con discapacidad, Cuidadores y Cuidadoras y sus Familias en el municipio.           ARMENIA: Desarrollar de la cartilla basada en el Decreto 1350 de 2012 para tener representatividad de las organizaciones que representan a las personas con discapacidad en el municpio.            QUIMBAYA: Apoyar, acompañra y fortalecer una Asociación municipal de personas con discapacidad.           SECRETARÍA DE FAMILIA: Promover  y  fortalecer la creación de organizaciones que trabajan con y para las personas con discapacidad y sus familias 
</t>
  </si>
  <si>
    <t>MUNICIPIO DE FILANDIA: 1. Convocatorias  amplias y anticiadas para mayor cobertura y participacion en el comité  2. Gestión de capacitaciones por parte de la secretaria departamental de salud en materia de discapacidad a los integrantes del comité.         municipio de genova Se efectuaron 6 comités programados para la vigencia 2019.         MUNICIPIO DE LA TEBAIDA  REALIZADOS/PROGRAMADOS  COMITÉ MUNICIPAL DE DISCAPACIDAD  OPERANDO.         MUNICIPIO DE QUIMBAYA: Comité municipal activo y funcionando</t>
  </si>
  <si>
    <t xml:space="preserve">LA TEBAIDA: FORTALECER EL COMITÉ EN ATENCION A LA POBLACION CON DISCAPCIDAD EN SALUD, EDUCACION, FAMILIA ENTRE OTROS.    SECRETARÍA DE SALUD y tiene elejida un representante de las entidades de salud al comité de discapacidad </t>
  </si>
  <si>
    <t>SECRETARÍA DE SALUD: Capacitacion a poblacion con discapacidad en deberes y derechos en salud de los 12 Municipios del Departamento</t>
  </si>
  <si>
    <t xml:space="preserve">MUNICIPIO DE GENOVA:Se asistió al 100% de los comités que fueron programados durante el año, brindando apoyo en cuanto a información y capacitación de los integrantes </t>
  </si>
  <si>
    <t xml:space="preserve">MUNICIPIO DE CORDOBA: socializacion politica
de discapacidad </t>
  </si>
  <si>
    <t xml:space="preserve">SECRETARÍA DE SALUD: Capacitacion a poblacion con discapacidad en deberes y derechos en salud de los 12 Municipios del Departamento </t>
  </si>
  <si>
    <t xml:space="preserve">MUNICIPIO DE LA TEBAIDA: REALIZAR LA ESTRATEGIA DE RBC CON 20 PERSONAS CON DISCPACIDAD.         SECRETARÍA DE  SALUD  Se capacitaron 9 Municipios: Quimbaya, Armenia, La Tebaida, Calarca, Salento, Genova, Buenavista, Montenegro, Filandia, No de personas capacitadas 112 personas.
</t>
  </si>
  <si>
    <t>municipio de la tebaida Se realizó *seguimiento a las instituciones educativas  públicas en el municipio de la tebaida en cuanto al  acceso a  educación para PCD. decreto 1421 de educación inclusiva)  .                                                      apoyo de transporte (tiquetes estudiantiles)para personas con discapacidad que estén en los niveles educativos: básica, media, técnico, tecnológico y superior .           SECRETARÍA DE EDUCACIÓN:    ACTIVIDADES QUE SE REALIZARON DURANTE LA EJECUCION DEL CONTRATO DEL OPERADOR FUE: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</si>
  <si>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 xml:space="preserve">BUENAVISTA Garantizar cobertura en educacion a 1 menor en Condicion de Discapacidad que se encuentra en el Municipio, mediante docente de apoyo por la institucion Educativa Instituto Buenavista                   FILANDIA:brindar capacitaciones a la comunidad educativa en educacion inclusiva.          SALENTO: Orientación pedagógica a la comunidad educativa en general en  educación inclusiva de la población con discapacidad y en situación de vulnerabilidad diferencial.          ARMENIA: Realizar talleres de inclusion social por medio de la RBC en las diferentes comunas del municipio de Armenia Quindio.  (Gobierno para todos 1,2,6,5 comunas)  SECRETARIA DE EDUCACION:contratacion de 24 docentes  de apoyo pedagogico tipo 2-A para realizar apoyo  pedagogico a los estudiantes de los establecimientos educativos oficiales de  los 11 municipios no certificados del Quindio, que reportan estudiantes con discapacidades, con capacidades o talentos exepcionales.    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</si>
  <si>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QUIMBAYA: Gestionar con el Sena y las universidades, la inclusión de las personas en condición de discapacidad en sus programas académicos</t>
  </si>
  <si>
    <t>MONTENEGRO: seguimiento a  los Programa  de educacion incluyente de las instituciones educativas para Niños, Jovenes , Adolescentes y adultos  con Discapacidad, asi mismo fortalcer el programa educativo "aula de apoyo todo es posible sueña en grande ".          QUIMBAYA: Garantizar la incorporación en el programa de educación inclusiva a las personas en condición de discapacidad. SECRETARIA DE EDUCACION:Articulacion del PIAR con la planeacion pedagogica y el plan de mejoramiento institucional(PMI)   .UNIVERSIDAD DEL QUINDIO. sensibilización a los docentes sobre adaptaciones curriculares para aquellos estudiantes identificados con necesidades educativas especiales. Estrategias en educación superior para estudiantes ciegos y con baja visión. Atención y seguimiento de estudiantes por parte del psicopedagogos con necesidades educativas especiales y con dificultades en habilidades sociales. Aplicación de encuestas de  necesidades a estudiantes sordos</t>
  </si>
  <si>
    <t xml:space="preserve">SECRETARIA DE EDUCACION: fortalecer los procesos de educación inclusiva a través del diseño, acompañamiento a la implementación y seguimiento a los planes de apoyo y ajustes razonables  (PIAR
</t>
  </si>
  <si>
    <t>SECRETARÍA DE EDUCACIÓN: ACTIVIDADES QUE SE REALIZARON EN LAS IE POR MEDIO DE LOS APOYOS PEDAGOGICOS: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</si>
  <si>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QUIMBAYA: Gestionar programas educativos que fortalezcan la prevención de la discapacidad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</si>
  <si>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QUIMBAYA:  Dotar y fortalecer de la tecnología, material educativo y apoyo pedagógico necesarios para el acceso de información requerida por las instituciones educativas que tengan población con necesidades educativas especiales (NEE).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</si>
  <si>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 xml:space="preserve">FILANDIA: promover la generacion de proyectos que contribuyan a la adquisicion de equipos tecnologicos y material pedagogico que permitan la accesibilidad para las personas con discapacidad del municipio. </t>
  </si>
  <si>
    <t>MUNICIPIO DE MONTENEGRO: GARANTIZAR LA EDUCACIÓN INCLUYENTE DEL  MUNICIPIO EN TODAS LAS INSTITUCIONES EDUCATIVAS.     SECRETARÍA DE EDUCACIÓN: DESDE LA SED, DURANTE EL AÑO 2019 SE CONTO CON LA FORMACION Y SOCIALIZACION DE LA NORMATIVIDAD VIGENTE DEL 1421 DE 2017 Y LAS ESTRATEGIAS PEDAGOGICAS PARA CON LOS ESTUDIANTES CON DISCAPACIDAD, CAPACIDADES Y TALENTOS EXCEPCIONALES, ACTIVIDAD QUE SE LOGRO ARTICULAR CON SECRETARIA DE SALUD.</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</si>
  <si>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</si>
  <si>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QUIMBAYA:  Realizar acompañamiento al plan de mejoramiento de las instituciones educativas que tengan población con NEE matriculada en el índice de inclusión educativa 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</si>
  <si>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FILANDIA: gestionar el mantenimiento y el acceso de las instituciones para una educacion inclusiva.        SENA: Nuestros edificios cuentan con rampas para el acceso de la poblacion con discapacidad y ascensor en la agencia publica de empleo para la atencion de las mismas en la oficina de atencion a poblacion victima y vulnerble.</t>
  </si>
  <si>
    <t xml:space="preserve">MUNICIPIO DE LA TEBAIDA: PROMOVER  Y PROMOCIONAR COBERTURA CON CALIDAD EN LOS SERVICIOS DE AFILIACION EN SALUD.                                                                                                      GARANTIZAR QUE SEA ENTREGADO EL CERTIFICADO DE DISCPACIDAD.          SECRETARÍA DE SALUD:     capacitación en concepto y tipos de discapacidad a funcionarios públicos de 12 alcaldías municipales: 
Armenia Gobernación del Quindio: 27 persoans
SALENTO Asistieron13 personas 
MONTENEGRO 34 personas 
PIJAO 18 personas 
CALARCÁ Asistieron 8 personas 
FILANDIA 16 personas
CIRCASIA 11 personas 
CÓRDOBA 6 personas  
BUENAVISTA 16 personas 
QUIMBAYA Asistieron 15 personas 
GENOVA 11 personas 
LA TEBAIDA 8 personas 
Armenia( Alcaldía) 17 personas
Armenia ( Gobernación) 23 personas                                                                                                                                                                                                                                                       </t>
  </si>
  <si>
    <t xml:space="preserve">SECRETARÍA DE SALUD: Se realizan jornadas de capacitacionen articulacion con ICBF con madres FAMI del ICBF en concepto de discapacidad y tipos de discapacidad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</si>
  <si>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 MONTENEGRO 32 personas 
ARMENIA 8 personas
BUENAVISTA 10 personas 
PIJAO 9 personas 
CALARCÁ 22 personas 
SALENTO 9 personas 
CIRCASIA 13 personas 
CÓRDOBA 12 personas 
GENOVA 13 personas 
Red Salud 32 personas
LA TEBAIDA 9 PERSONAS
QUIMBAYA 7 PERSONAS
FILANDIA 7 PERSONAS
</t>
  </si>
  <si>
    <t xml:space="preserve"> secretaría de salud:  Hospital San Vicente de Paul Genova : 6 personas,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municipio de. DISMINUIR LA VULNERACIÓN DE DERECHO CON RELACIÓN AL ACCESO A LOS SERVICIOS DE SALUD montenegro</t>
  </si>
  <si>
    <t>CALARCA: *Verificación de la activación de la ruta de atención que involucra a Eps, IPS Privadas y Mixtas de Entidades Administradoras de Planes de Beneficio EAPB subsidiadas y contributivas  con seguimiento a la prestación del Servicio. SECRETARIA DE SALUD:Desarrollar procesos de monitoreo a la atención virtualHOSPITAL SAN JUAN DE DIOSadaptacion al sistema de informacion con enfoque diferencial</t>
  </si>
  <si>
    <t>QUIMBAYA: realizo una capacitación, en derechos y deberes para la  atención a personas en condición  discapacidad en materia de salud orientados a familias, cuidadores, líderes comunitarios,  representantes de los usuarios y la veeduría ciudadana de PCD,   así como al personal vinculado a cada entidad.</t>
  </si>
  <si>
    <t xml:space="preserve">SECRETARÍA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t>
  </si>
  <si>
    <t xml:space="preserve">SECRETARIA   DE SALUD. Eliminacion de barreras en el acceso a los servicios de salud y suministro de medicamentos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t>
  </si>
  <si>
    <t>MUNICIPIO DE CORDOBA recepcion de quejas y reclamos
tramitados a la entidad competente          SECRETARÍA DE SALUD:   este proceso es permanente se cuenta con el Servicio de Atencion a la Comunidad donde se recepcionan las PQR y se hace el tramite correspondiente</t>
  </si>
  <si>
    <t xml:space="preserve">SECRETARÍA DE SALUD: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</si>
  <si>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SALUD:Diseñar y ejecutar un (1) programa intersectorial que articule y promueva los estilos de vida saludable adaptada a niños jóvenes y adultos con discapacidad.        ARMENIA: fomentar habitos de vida saludable a traves del deporte para personas con discapacidad </t>
  </si>
  <si>
    <t xml:space="preserve">SECRETARIA DE SALUS:Establecer una (1) ruta de atención e información en estilos de vida  saludable. </t>
  </si>
  <si>
    <t xml:space="preserve">MUNICIPIO DE CORDOBA:charlas educativas
por comisaria de familia y plst.      SECRETARÍA DE SALUD:  socialización en 9 IPS Públicas del departamento sobre la Resolución 1904 de 2017 (salud sexual y reproductiva) 
MONTENEGRO 32 personas 
ARMENIA 8 personas
BUENAVISTA 10 personas 
PIJAO 9 personas 
CALARCÁ 22 personas 
SALENTO 9 personas 
CIRCASIA 13 personas 
CÓRDOBA 12 personas 
GENOVA 13 personas 
 </t>
  </si>
  <si>
    <t xml:space="preserve">FILANDIA:realizar educación integral en salud referente a las condiciones y estilos de vida especialmente: la salud bucal, visual, auditiva con la población con discapacidad.
actividades educativas orientadas a tener una vida saludable.
realizar o gestionar acciones en salud que generen identificacion de factores de riesgos causantes de discapacidad en la comunidad.
realizar Intervención a través de la estrategia COVECOM Municipal a factores que pueden afectar la comunidad.SECRETARIA DE SALUD:Establecer un mecanismo de coordinación de acciones interinstitucionales para la detección y control de riesgos de discapacidad.
</t>
  </si>
  <si>
    <t>FILANDIA: realizar seguimiento a los procesos de atención a los pacientes con discapacidad.
realizar educacion en los diferentes espacios donde las personas con discapacidad, cuidadores y familiares participen, en enfermedades prevenibles y no prevenibles causantes de la discapacidad SECRETARIA DE SALUD:Identificar y disminuir los factores de riesgo de las enfermedades crónicas causantes de discapacidad.</t>
  </si>
  <si>
    <t xml:space="preserve"> MINISTERIO DE TRAVAJO se llevó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</si>
  <si>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  mesas de trabajo con secretaria de familia para el manejo de la estrategia de RBC y su  articulacion con el plan de intervención colectiva municipal.            MUNICIPIO DE CORDOBA: *SE ENTREGARON 536 TIQUETES DESTINO CORDOBA-ARMENIA, ARMENIA-CORDOBA PARA CITAS, CONTROLES Y TERAPIAS EN SALUD , DADO QUE LA IPS DEL MUNICIPIO ES  DE PRIMER NIVEL.        MUNICIPIO DE  LA TEBAIDA ARTICULAR  LOS SERVICIOS INTEGRALES DE REHABILITACION DIRIGIDOS A MINIMIZAR EL IMPACTO DE LA CONDICIÓN DE DISCAPACIDAD Y SU NUCLEO FAMILIAR.          MUNICIPIO DE QUIMBAYA:  A traves de las EPS y la ESE Sagrado Corazon de Jesús de Quimbaya, se articulan algunos servicios de habilitación dirigidos a minimizar el impacto de las personas con discapacidad.        SECRETARÍA DE SALUD:           Se realiza visita de asistencia tecnica, seguimiento en acceso y acesibilidad a las EAPBS:.                                                                                                                                                                                                             SOS                                                                                                                                                                                                                                                                                                                                                                                             MEDIMAS                                                                                                                                                                                                                                                                                                                                                           SURA                                                                                                                                                                                                                                                                                                                                                                       COOMEVA                                                                                                                                                                                                                                                                                                                                                                SALUD VIDA                                                                                                                                                                                                                                                                                                                                                                                             SANITAS                                                                                                                                                                                                                                                                                                                                                                NUEVA EPS                                                                                                            
</t>
  </si>
  <si>
    <t>MUNICIPIODE FILANDIA: convenio abriendo caminos con amor implementado.            SECRETARÍA DE SALUD:  Se realiza  visitas de asistencia tecnica a las EAPBS del departamento para la garantía de derechos de las personas con discapacidad
Asistencias técnicas y seguimiento a todas las  EAPBS del departamento en acceso – accesibilidad y certificacion de discapacidad</t>
  </si>
  <si>
    <t xml:space="preserve">MUNICIPIO DE FILANDIA: comité de vigilancia epidemiologica, y los seguimiento de Factores de riesgo </t>
  </si>
  <si>
    <t xml:space="preserve"> SECRETARÍA DE FAMILIA: Realizar  capacitaciones en agentes comunitarios en RBC       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 </t>
  </si>
  <si>
    <t>ALCALDIA DE ARMENIA: se desarolla la RBC en las diferentes comunas del municipio de Armenia Quindio ALCALDÍA DE SALENTO:REALIZACION DE CHARLAS SOBE SALUD PUBLICA, VIGELANCIA Y CONTROL EN N.N.A EN LA I.E EN LAS ZONAS URBANA Y RURAL.</t>
  </si>
  <si>
    <t xml:space="preserve">MUNICIPIO DE QUIMBAYA  :A traves del plan de intervenciones colectivas en convenio con la ese Sagrado Corazon de Jesús de Quimbaya, se desarrollan algunas acciones encaminadas al mejoramiento de las condiciones nutricionales de las personas con discapacidad.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t>
  </si>
  <si>
    <t xml:space="preserve">MUNICIPIO DE GENOVA: Se facilitó el recurso para transporte de PCD para citas médicas, además de apoyo en trámites con EPS.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</si>
  <si>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MUNICIPIO DE FILANDIA mesas de trabajo con secretaria de familia para el manejo de la estrategia de RBC y su  articulacion con el plan de intervención colectiva municipal.     SECRETARÍA DE SALUD: Se capacitaron 9 Municipios: Quimbaya, Armenia, La Tebaida, Calarca, Salento, Genova, Buenavista, Montenegro, Filandia, No de personas capacitadas 112 personas.</t>
  </si>
  <si>
    <t>SECRETARIA DE SALUD:Diseñar e implementar una ruta de atención de salud integral a través del modelo RBC para la habilitación y rehabilitación de la población con discapacidad y sus familias.             QUIMBAYA: Gestionar con el departamento la ruta de atención y rehabilitación para las personas con discapacidad del municipio de Quimbaya</t>
  </si>
  <si>
    <t>MUNICIPIO DE MONTENEGRO:FORTALECIMIENTO DEL BANCO DE AYUDAS TÉCNICAS POR MEDIO DE UNA ESTRATEGIA IMPLEMENTADA DESDE LA SUBSECRETARIA DESARROLLO SOCIAL, FUNDACIONES, EMISORAS.       SECRETARÍA DE SALUD: Estas entregas de medicamentos y ayudas técnicas son responsabilidad directa del asegurador ósea de la EAPBS, la secretaria de salud garantiza atencion a las personas que no se encuentran afiliadas a ninguna EAPBS y cuando se identifican inmediatamente se inicia el tramite para realizar el aseguramiento, dentro de las visitas de asistencia tecnica esta es una de las preguntas que se les esta realizando a las aseguradoras pero se evidencia una falencia grande en los sistemas de informacion por esta razón se entrego base de datos que se cruzo RUAF con el RLCPD para iniciar la ubicación de la poblacion y realizar el tramite pertinente para la gestión de riesgo individual.</t>
  </si>
  <si>
    <t xml:space="preserve">SECRETARÍA DE SALUD: se debe tener claro que ya se cuenta con un sistema de informacion que el RLCPD y este es la única fuente oficial para la formulación de planes, programas y proyectos.
</t>
  </si>
  <si>
    <t>MONTENEGRO:promover una campaña que busque fortalcer el banco de ayudas tecnicas en apoyo a las fundaciones que trabajan en pro y para la poblacion con discapacida.</t>
  </si>
  <si>
    <t xml:space="preserve">MUNICIPIO DE MONTENEGRO: GENERAR CONOCIMIENTO QUE MEJOREN LA ACTIVIDAD PRE Y POS LABORAL DE LAS PERSONAS CON DISCAPACIDAD, PADRES Y CUIDADORES </t>
  </si>
  <si>
    <t xml:space="preserve">MUNICIPIO DE FILANDIA: Capacitaciones realizadas en compañía del SENA regional en capacitaciones en materia de discapacidad y ocupacion laboral al comité municipal e discapacidad.               Municipio de circasia: capacitación: manualidades para mejorar el ingreso de la  FAMILIA de las personas con discapacidad.       MUNICIPIO DE QUIMBAYA: En el aula de apoyo Quimbaya Social se vienen adelantando cursos de formación a las personas con discapacidad, padres, madres y cuidadores; generando destrezas, habilidades y potencialidades; para la ejecución de proyectos productivos y ocupación laboral </t>
  </si>
  <si>
    <t xml:space="preserve">MUNICIPIO DE FILANDIA: Gestión y entrega de la maloca en el eco parque el mirador a personas con discapacidad visual.           SECRETARÍA DE TURISMO:Se han apoyado 6 emprendedores, por medio de asistencia técnica y participación en ferias y eventos comerciales. </t>
  </si>
  <si>
    <t>MUNICIPIO DE LA TEBAIDA: APOYO TECNICO PARA ESTRUCTURAR PROYECTOS DE LA COMUNIDAD (EMPRENDIMIENTO).        MUNICIPIO DE QUIMBAYA   Se viene implementando un proyecto productivo en el aula de apoyo Quimbaya Social; relacionado con huerta alimentaria y elaboración de faroles</t>
  </si>
  <si>
    <t>MUNICIPIO DE QUIMBAYA: Se apoya la Asociacion ASODISQUIM con el taller de joyeria el cual cuenta con un espacio de produccion en la alcaldía y un espacio de comercialización en el pasillo del artesano.             SECRETARÍA DE TURISMO:  Se han apoyado 6 emprendedores en la participación de ferias y eventos comerciales como: Expoartesanal 2019, Eje Belleza 2019</t>
  </si>
  <si>
    <t xml:space="preserve">FILANDIA: promover ferias laborales con el sector empleo del municipio y instituciones publicas y privadas con el fin de identificar perfiles productivos de las personas con discapacidad.         CIRCASIA: con elpropósito de difundir, promover los principios y derechos fundamentales en el trabajo para la inclusión de las personas con discapacidad en el mercado laboral, se han venido desarrollando las siguientes actividades principales:                        a). Sensibilizar a las empresas sobre la promoción del empleo de las personas con discapacidad             b). Proceso de reglamentación de los derechos y garantías de las personas con discapacidad.            QUIMBAYA: 3.1.2. Gestionar convenios entre la Administración Municipal con los actores sociales, empresas públicas y privadas para promover la vinculación laboral y generación de ingresos que beneficien a las personas en condición de discapacidad. </t>
  </si>
  <si>
    <t>ALCALDÍA DE SALENTO SEGUIMIENTO AL SECTOR PRIVADO Y EL COMERCIO SOBRE MAS Y MEJORES  CONDICIONES DE EMPLEO PARA LAS PCD</t>
  </si>
  <si>
    <t xml:space="preserve">MUNICIPIO DE FILANDIA: acomañamiento de las entidades departamentales para dar lugar a jornadas de empleabilidad en articulación con entidades. Incentivos por contratar personas con discapacidad. </t>
  </si>
  <si>
    <t xml:space="preserve">SECRETARÍA DE TURISMO: Apoyo y asistencia técnica a la Asociación ASODISQUIN del Municipio de Quimbaya </t>
  </si>
  <si>
    <t xml:space="preserve">MINISTERIO DEL TRABAJO: El 5 de diciembre de 2019, en el Hotel Mocawa de la Ciudad de Armenia, Quindío, se llevó a cabo una Capacitación relacionada con los “Principales aspectos para la implementación del Teletrabajo”, dirigida a empresarios del Quindío, con el fin de dar a conocer los elementos necesarios para que los empresarios del Quindío puedan acceder a los beneficios que esta modalidad laboral representa para las empresas, el medio ambiente y la calidad de vida de los trabajadores. Actualmente en Colombia hay más de 12.000 empresas que han implementado esta modalidad de trabajo regulada por la Ley 1221 de 2008, con una participación de 39 personas.         SECRETARÍA DE TURISMO:  Se han realizado 3 capacitaciones sobre orientación y oferta laboral en los municipios de Calarcá, Montenegro y La Tebaida. </t>
  </si>
  <si>
    <t xml:space="preserve">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t>
  </si>
  <si>
    <t xml:space="preserve">MINISTERIO DE TRABAJO:Brindar orientación a las personas que acuden a las dependencias del Ministerio del Trabajo sobre los derechos y deberes a PcD. Realizar visitas de carácter preventivo  para promocionar  la cultura del trabajo digno y Decente. SECRETARIA DE SALUD:Fortalecer los mecanismos de Vigilancia, Inspección y Control garantizando el Trabajo Digno y Decente.  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</si>
  <si>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MINISTERIO DEL TRABAJO Se ha brindado orientación a 22  personas con algún tipo de discapacidad sobre derechos y deberes en materia laboral y seguridad social.  
Durante el Segundo semestre 2019 se realizaron aproximadamente 57 visitas preventivas a diferentes sectores y empresas.</t>
  </si>
  <si>
    <t xml:space="preserve">SECRETARÍA DE TURISMO: Socialización con empresarios del sector de la legislación </t>
  </si>
  <si>
    <t xml:space="preserve">SECRETARÍA DE TURISMO: Se desarrollan capacitaciones a los prestadores de servicios turísticos que incorporan el tema de atención a personas en condición de discapacidad.  </t>
  </si>
  <si>
    <t xml:space="preserve">SECRETARÍA DE TURISMO: Se implementan tres puntos intinerantes de información turística con acceso a personas en condición de discapacidad. </t>
  </si>
  <si>
    <t xml:space="preserve">MUNICIPIO DE QUIMBAYA:  Se adelanta intervención con las personas con discapacidad del programa aula de apoyo Quimbaya Social se está proyectando la realizacion del tercer campamento y la realización de un torneo deportivo y recreativo de personas con discapacidad </t>
  </si>
  <si>
    <t>INDEPORTES QUINDÍO:Se ejecutaron actividades en las diciplinas deportivas:
Ajedrez
Futbol Sala
Judo
Paraatletismo
Paranatacion
Parapowerlifting Bolos y tenis de campo 
MUNICIPIO DE QUIMBAYA  En el aula de apoyo Quimbaya Social se cuenta con la escuela de formación deportiva en atletismo</t>
  </si>
  <si>
    <t xml:space="preserve"> INDEPORTES QUINDÍO: Asesoria para la consecucion y mantenimiento del reconocimiento deportivo de las ligas para personas con discapacidad
Limitados Auditivos
Limitados Cognitivos
Limitados Fisicos
Limitados VisualesMUNICIPIO DE LA TEBAIDA:             *EJECUTAR ACTIVIDADES QUE FORTALEZCAN EL DESARROLLO FISICO Y DEPORTIVO DE PCD EN EL MUNICIPIO.      MUNICIPIO DE PIJAO: personas  con discpacidad se realizaron actividades fisicas, recreativas y ludicas, la receptibilidad de ellas hacia estos procesos es poca. </t>
  </si>
  <si>
    <t xml:space="preserve"> INDEPORTES QUINDÍO: Tres deportistas durante este trimestre estuvieron vinculados al programa deportista apoyado
Hernan Lopez - Bolo
Edwin Mayorga - Tenis silla de ruedas
Ferney Bedoya - Paraatletismo           MUNICIPIO DE QUIMBAYA  Se ha hecho un reconocimiento a un deportista con rendimiento destacado</t>
  </si>
  <si>
    <t xml:space="preserve">INDEPORTES QUINDÍO: Se tienen contratados tecnicos para desarrollar actividades en las disciplinas de paratletismo, paranatacion, judo, ajedrez y parapower lifting, bolo y tenis de campo </t>
  </si>
  <si>
    <t>INDEPORTES QUINDÍO: Se realizo la convocatoria e  incripcion para la participacion en los juegos intercolegiado superate a las diferentes instituciones educativas tanto publicas com privadas. Participaran las disciplinas deportivas de paratletismo, y para natacion en categorias prejuvenil y juvenil        municipio de buenavista: Actividad Deportiva.  se realizo Actividad deportiva y de esparcimiento para cuidadores y personas con discapacidad.         MUNICIPIO DE FILANDIA: actividades de parte de la alcaldia municpal para con la asociación abriendo caminos con amor, logrando asi, la gestión de actividades deportivas para las personas con discapacidad asistentes a la asociacion abriendo caminos con amor y el colegio bethlemitas por parte de indeportes.          MUNICIPIO DE CORDOBA: espacios de recreacion
para la realizacion de terapias y ejecicios de desarrollo 
integral</t>
  </si>
  <si>
    <t>INDEPORTES QUINDÍO:   Se ejecutaron actividades en las diciplinas deportivas:
Ajedrez
Futbol Sala
Judo
Paraatletismo
Paranatacion
Parapowerlifting bolos y tenis de campo 
 MUNICIPIO DE QUIMBAYA Se cuenta con una minima dotación deportiva en las escuelas de formacion para las personas con discapacidad</t>
  </si>
  <si>
    <t xml:space="preserve">INDEPORTES QUINDÍO: Se dotaron las ligas de:
 Limitados Auditivos
Limitados Cognitivos
Limitados Fisicos
Limitados Visuales
Con diferentes materiales para el desarrollo deportivo de sus deportistas.            MUNICIPIO DE MONTENEGRO. PROPICIAR LA PARTICIPACIÓN EN JORNADAS DEPORTIVAS INCLUYENTES PARA LA POBLACIÓN CON DISCAPACIDAD </t>
  </si>
  <si>
    <t xml:space="preserve">MUNICIPIO DE FILANDIA: adecuación del escenario deportivo (poli deportivo) municipal mediante la una locación y panorama accesible (baños estructuras, rampas).           MUNICIPIO DE LA TEBAIDA  ADECUAR  ESPACIOS Y ESCENARIOS DEPORTIVOS CON GARANTÍA DE ACCESO A LAS PERSONAS CON DISCAPACIDAD, SUS CUIDADORES Y FAMILIAS.        PROMOTORA DE VIVIENDA - Mejoramiento y mantenimiento del parque de los sueños de la ciudad de armenia.
- Mejoramiento y mantenimiento del coliseo cubierto del municipio de Circasia.
- Mejoramiento y mantenimiento del coliseo de la institución educativa robledo sede principal del Municipio de      Calarca.              - Mejoramiento y Mantenimiento estadio centenario de Armenia (Camerinos).           MUNICIPIO DE QUIMBAYA El municipio cuenta con el polideportivo central totalmente remodelado y con accesibilidad de las personas con discapacidad.         INDEPORTES QUINDÍO: La adecuación y mantenimiento de espacios y escenarios deportivos con garantía de acceso a las personas con discapacidad,esta a cargo de la secretaria de infraestructura departamental.    
  </t>
  </si>
  <si>
    <t xml:space="preserve">MUNICIPIO DE FILANDIA  socialización sobre el nuevo enfoque de discapacidad y legislación en el comité municipal de discapacidad y en comités municipales a funcionarios de el sector deportes. </t>
  </si>
  <si>
    <t xml:space="preserve">MUNICIPIO DE FILANDIA:funcionamiento de escuelas: 1) Música Tradicional (chirimías, bandas músico marciales, grupo de cuerdas típicas, grupo de música Andina, 2) Música de Viento;3) Danzas; 4) Teatro 5) Artes plásticas.   </t>
  </si>
  <si>
    <t xml:space="preserve">municipio de circasia: Participacion de los integrantes de la chirimia actividades en el municipio presentacion adulto mayor en la casa museo.        MUNICIPIO DE LA TEBAIDA: * 1 MUESTRA ARTISTICA EN EL ANIVERSARIO DEL MUNICIPIO DE LA TEBAIDA                                                                 MUNICIPIO DE QUIMBAYA: En el aula de apoyo Quimbaya Social se cuenta con un grupo de chirimia; el cual nos representa en diferentes eventos y actividades culturales y artisiticas </t>
  </si>
  <si>
    <t>MUNICIPIO DE FILANDIA el municipio con respecto a los tipos de discapacidad.          MUNICIPIO DE CORDOBA:   participacion de la poblacion
en los diferentes escenarios de cultura del municipio.      MUNICIPIO DE MONTENEGRO: FOMENTAR Y MANTENER LA PARTICIPACION DE LA POBLACION CON DISCAPACIDAD EN LOS GRUPOS ARTISTICOS Y CULTURALES.          MUNICIPIO DE QUIMBAYA  Cada año con el Club Rotario de Quimbaya en el marco de las fiestas aniversarias de Quimbaya se realiza un encuentro regional de inclusion social denominado "Festival artistico y cultural de niños, niñas, jovenes y adultos con capacidades excepcionales"</t>
  </si>
  <si>
    <t>MUNICIPIO DE QUIMBAYA: Con la subsecretaria de educación, cultura, deporte y recreación se realizan procesos y actividades de sensibilización con el fin de incluir criterios de accesibilidad de personas con discapcidad y sus cuidadores.se realizan procesos y actividades de sensibilización con enfoque y legislación de discapcidad en el gremio de artistas y gestores culturales del municipio; asi como al consejo municipal de discapacidad.</t>
  </si>
  <si>
    <t>ICBF El ICBF partició de las actividades que se desarrollaron desde la Secretaría de Salud Departamental.</t>
  </si>
  <si>
    <t xml:space="preserve">MUNICIPIO DE QUIMBAYA: Desde la casa de la cultura y el centro cultural de artistas, con el consejo municipal de cultura se trata de fomentar la participación de las organizaciones culturales para que trabajen con y para la discapacidad </t>
  </si>
  <si>
    <t>MUNICIPIO DE QUIMBAYA: Quimbaya cuenta con la casa de la cultura y el centro cultural de artistas y gestores culturales; garantizando la accesibilidad  de las personas con discapacidad</t>
  </si>
  <si>
    <t xml:space="preserve">MUNICIPIO DE BUENAVISTA:se realiza seguimiento en los comites. se realiza seguimiento en los comites, con el fin de que a las PCD cuente con los servicios de salud, educación y demas derechos y que estos no se les esten vulnerando.       MUNICIPIO DE CORDOBA: remision a salud
cuando se encuentra una persona con discapacidad sin salud.     municipio de quimbaya: Desde la subsecretaria de la subsecretaria de salud se vigila y se gestiona el acceso de las personas con discapacidad al SGSSS, pensión y riesgos laborales.          SECRETARÍA DE SALUD:  Eliminacion de barreras en el acceso a los servicios de salud y suministro de medicamentos: 32 personas </t>
  </si>
  <si>
    <t>MINISTERIO DEL TRABAJO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</si>
  <si>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FILANDIA:Adecuación del terreno para el proyecto para la creacion de un centro de rehabilitacion integral para las personas con discapacidad del municpio </t>
  </si>
  <si>
    <t xml:space="preserve">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ALCALDIA DE ARMENIA: Implementación del programa de actualización para cuidadores                                                                  ALCALDIA DE FILANDIA: capacitación a la IPS Municipal y a las EPS sobre la caracterización y registro de personas con discapacidad.                </t>
  </si>
  <si>
    <t xml:space="preserve">MUNICIPIO DE FILANDIA entrega de tiquetes a personas con discapacidad para citas medicas, terapias de rehabilitacion.        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t>
  </si>
  <si>
    <t xml:space="preserve">MUNICIPIO  DE QUIMBAYA: En el municipio de Quimbaya se adelantan campañas de socialización y sensibilización sobre equidad de genero y campañas a la no discriminación </t>
  </si>
  <si>
    <t>MUNICIPIO DE QUIMBAYA: Se brinda una atención oportuna cuando asi lo requieren las personas sin distinción de raza o condición</t>
  </si>
  <si>
    <t>MUNICIPIO DE SALENTO: Campañas diseñadas para promover la Equidad de género y diversidad secual en PCD en las diversas actividades comunitarias de la administración municipal</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</si>
  <si>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</si>
  <si>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 xml:space="preserve">FILANDIA: realizar educacion sobre temas de equidad de genero y diversidad sexual en espacios donde las personas con discapacidad participen. </t>
  </si>
  <si>
    <t xml:space="preserve">ICBF La atencion de personas con discapacidad esta decrita en el lineamiento especializado de discapacidad, el cual es adoptado para los procesos de atencion en las diferentes modalidades del ICBF. </t>
  </si>
  <si>
    <t xml:space="preserve">MUNICIPIO DE FILANDIA: capacitaciones a servidores públicos en los enfoques diferencial, de derechos y de inclusión </t>
  </si>
  <si>
    <t xml:space="preserve">HOSPITAL SAN JUAN DE DIOS: Creación de encuesta de adherencia al modelo de atención para personas con discapacidad y creación de indicadores de gestion del modelo de atencion a personas con discapacidad.     </t>
  </si>
  <si>
    <t xml:space="preserve">MUNICIPIO DE FILANDIA:adecuación de calles y vías restauradas con accesibilidad a las personas con discapacidad, andenes con rampa y ampliación del poli deportivo municipal accesible, (baños, entradas)  por  nuevas tecnologias, dotaciones y dotaciones locativas.         MUNICIPIO DE CORDOBA: REALIZACION DE 
PUERTA Y RAMPLA   EN LA ADMINISTRACION MUNICIPAL. PROMOTORA DE VIVIENDA: • Adecuación  piso para el área académica y de bienestar del hospital san juan de dios (piso 7) del municipio de armenia
• Mantenimiento y mejoramiento de equipamiento colectivo y comunitario edificio público alcaldía municipal de Pijao
• Construccion caseta comunal barrio frailejones  del municipio de salento quindio
• Construcción casa de historia en desarrollo del convenio interadministrativo No. 005 de 2019 suscrito con el municipio de Buenavista
-Institucion Educativa Sede Rafael Uribe Uribe de Montenegro: Adecuacion de Comedor Escolar para aula cultural.        municipio de quimbaya: Se realizó remarcación y señalización vial en puntos críticos para facilitar el transito seguro de personas con discapacidad en el parque principal, en las zonas peatonales  de acceso entre la calle 15 y 16; carrera 5a.          SECRETARÍA DE INFRAESTRUTURA: la secretaria de Aguas e Infraestructura para este trimestre adjudico el proceso de iluminacion del esta Alpidio del municipio de La Tebaida, a la fecha se encuentra en tramites ante la EDEQ.    </t>
  </si>
  <si>
    <t>MUNICIPIO DE CIRCASIA  Capacitacion al gerente de la empresa cootracir</t>
  </si>
  <si>
    <t>IDTQ Promover desde la comunicación interinstitucional con las empresas de transporte público, la inclusión de parametros de discapacidad, como accesibilidad a los vehiculos, modernización del parque automor y mejoramiento de las condiciones generales de movilidad para las personas en sitiación de discapacidad.</t>
  </si>
  <si>
    <t xml:space="preserve">CALARCA: *Adecuación de la infraestructura urbana tales como andenes y otros que se que son pertinentes para la accesibilidad de las personas con discapacidad.* Señalización de espacios públicos accesibles para las personas con discapacidad.           
FILANDIA: Promover el Desarrollo de adecuaciones al sistema de transporte y movilidad para la inclusión de personas con discapacidad.  Apoyar con tiquetes para ayudar a la población con discapacidad para ir a citas médicas a armenia.          
QUIMBAYA: Implementar  la adecuación de la infraestructura para la movilidad y tránsito de las personas en condición de discapacidad
</t>
  </si>
  <si>
    <t xml:space="preserve">MUNICIPIO DE LA TEBAIDA: DEMARCAR ZONAS AZULES EN EL MUNICIPIO Y CAPACITAR PERSONAS CON DISCAPACIDAD EN ATENCION AL USUARIO </t>
  </si>
  <si>
    <t xml:space="preserve">IDTQ: Brindar apoyo operativo en la información y la comunicación de rutas de transporte municipal intermunicipal  adecuadas al diseño universal para las personas con discapacidad una vez se encuentren implementadas. ARMENIA: Disminuir barreras de movilidad para las personas con discapacidad.       CORDOVA: Entregar tiquetes (Cordoba-Armenia-Armenia-Córdoba) a la población con discapacidad y acompañante (cuando así lo requiera) para citas, controles y terapias. </t>
  </si>
  <si>
    <t xml:space="preserve">MUNICIPIO DE FILANDIA  entrega de  5 viviendas para personas con discapacidad en el municipio, en zona urbana.         MUNICIPIO DE CORDOBA: mejoramiento de vivienda
urbana.       MUNICIPIO DE    MONTENEGRO  mejoramiento que ayuden y a facilitar  la accesibilidad a la población con discapacidad con relación a vivienda y la infraestructura del municipio.       MUNICIPIO DE PIJAO  se solicitó información para acceder al mejoramiento de vivienda para las pcd EN EL mes de diciembre por parte de la promotora de vivienda. En el municipio se realizaron 8 mejoras DE VIVIENDA .        PROMOTORA DE VIVIENDA: Convenios de mejoramiento de vivienda con los muncipios de Buenavista (60 mejoramientos), Quimbaya (60 mejoramientos) y en el municipio de Salento (28 Mejoramientos) y vivienda nueva seis (6 viviendas), y por gestion de la gobernación y que ejecuto la Promotora se realizaron los siguientes mejoramientos de viviendas, en las cuales residia una persona en condicion de discapacidad y de la base de datos del DPS: Tebaida 13, Buenavista 12, Quimabaya 14, Calarca 9, Armenia 15, Cordoba 14, Genova 18, Circasia 14, Pijao 15, Montenegro 14  y Filandia 10. Del mismo modo en convenio con el Municipio de la Tebaida se mejoraron las fachadas de 29 viviendas del barrio Cantaro. NOTA:  De los mejoramientos de vivienda realizados se identificaron 83 viviendas en las cuales residia al menos  una persona en condición de discapacidad.                              MUNICIPIO DE QUIMBAYA:El municipio de Quimbaya Ha realizado mejoramientos de vivienda y espacios con parametros de accesibilidad para las personas con discapacidad </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</si>
  <si>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</si>
  <si>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t xml:space="preserve">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</si>
  <si>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</si>
  <si>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</si>
  <si>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</si>
  <si>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</si>
  <si>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</si>
  <si>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</si>
  <si>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</si>
  <si>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</si>
  <si>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</si>
  <si>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</si>
  <si>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</si>
  <si>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</si>
  <si>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</si>
  <si>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</si>
  <si>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</si>
  <si>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</si>
  <si>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</si>
  <si>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EN EL MUNICIPIO DE CIRCASIA; se  brindo la información continua a las organizaciones que trabajan con la población en situación de discapacidad del municipio de circasia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</si>
  <si>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</si>
  <si>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 xml:space="preserve">
LA  SECRETARÍA DE FAMILIA:  Brindo acompañamiento como intérprete de lengua de señas colombiana en eventos públicos o privados donde haya participación de personas con discapacidad auditiva.   
</t>
  </si>
  <si>
    <t>EN EL MUNICIPIO DE CIRCASIA;  se les  presto el servicio de asesoría jurídica en la oficina técnica de discapacidad del  Municipio de circasia donde se les ayuda a resolver las pqr, tutelas , derechos de petición, oficios y otros documentos</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</si>
  <si>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</si>
  <si>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</si>
  <si>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</si>
  <si>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</si>
  <si>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</si>
  <si>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</si>
  <si>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</si>
  <si>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</si>
  <si>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</si>
  <si>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</si>
  <si>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</si>
  <si>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</si>
  <si>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</si>
  <si>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</si>
  <si>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MUNICIPIO DE  SALENTO;  Se  fortaleció el Consejo de Derechos Humanos con la participación de las PcD.                   
  en la SECRETARÍA DEL INTERIOR; Asistencia técnica para la conformación e instalación de los Consejos Municipales de Paz.  
</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</si>
  <si>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</si>
  <si>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</si>
  <si>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 xml:space="preserve">EN EL MUNICIPIO DE CORDOBA;  Se  garantizo la participacion de la poblacion  con  discapacidad en los comites de   discapacidad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</si>
  <si>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</si>
  <si>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EN EL MUNICIPIO DE SALENTO: En mesa técnica territorial de discapacidad ya se estableció el libro de afiliados  con el cual se realizara la próxima convocatoria a asamblea de  ASOPECODIS que hacen una red de asociados en el Municipio de PCD.</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</si>
  <si>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</si>
  <si>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</si>
  <si>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</si>
  <si>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</si>
  <si>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</si>
  <si>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EN EL MUNICIPIO DE  BUENAVISTA: se han realizado las reuniones  pertinentes al tema de empoderamiento, liderazgo y comunicación asertiva</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</si>
  <si>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</si>
  <si>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</si>
  <si>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</si>
  <si>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</si>
  <si>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</si>
  <si>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</si>
  <si>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</si>
  <si>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</si>
  <si>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</si>
  <si>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</si>
  <si>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En el MUNICIPIO DE BUENAVISTA el refuerzo académico en las Instituciones Educativas es realizado por las docentes de apoyo         </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</si>
  <si>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</si>
  <si>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</si>
  <si>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</si>
  <si>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</si>
  <si>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 xml:space="preserve">en el MUNICIPIO DE BUENAVISTA.  Se dio capacitación a  la   encuestadora del sisben sobre el    abordaje a las  personas con discapacidad en el momento de hacer la  encuesta  </t>
  </si>
  <si>
    <t>MUNICIPIO DE  LA TEBAIDA: Consulta odontologica para población con discapacidad</t>
  </si>
  <si>
    <t xml:space="preserve">EN EL MUNICIPIO DE CORDOBA;   Se  realizó jornada de salud para la población en situación de discapacidad en donde se atendió también la población  de PCD cuidadora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</si>
  <si>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</si>
  <si>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</si>
  <si>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</si>
  <si>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 xml:space="preserve">En  el MUNICIPIO DE BUENAVISTA, informa que las EPS Nueva EPS y Medimas, cuentas con veeduría, así mismo la ESE Hospital San Camilo también cuenta con una veeduría ciudadana. </t>
  </si>
  <si>
    <t xml:space="preserve">SECRETARÍA DE SALUD  DEPARTAMENTAL: Se realiza informe situacional de inicdencia y prevalencia de discapacidad en el departamento del Quindio, el informe  se presenta en el ultimo CDD en el mes de diciembre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</si>
  <si>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</si>
  <si>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</si>
  <si>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SECRETARÍA DE SALUD DEPARTAMENTAL: interviene a las   siguientes entidades:
 Medimas : 36 usuario
Nueva EPS 1 usuario
SURA EPS 1 usuario 
Salud Total 1 usuario.
AsmetSalud 1 usuario
SOAT 1 usuario
SOS 1 usuario
se establece contacto con la EAPB y se remit</t>
  </si>
  <si>
    <t>SECRETARÍA DE SALUD DEPARTAMENTAL: madres cuidadoras y personas con discapacidad a la primera jornada de capacitación sobre pautas de prevención y mitigación de contagio de COVID 19, se utiliza la infografia diseñada por el Ministerio de Salud</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</si>
  <si>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</si>
  <si>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MUNICIPIO DE CORDOBA: acompañamiento por parte de las contratistas de la comisaria de familia en las rutas de estilos de vida saludable en el desarrollo de las actividades de la poblacion en situacion de discapacidad</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</si>
  <si>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</si>
  <si>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</si>
  <si>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MUNICIPIO DE FILANDIA; Planificacion dentro del plan de desarrollo, las actividades inter-institucionales e inter-sectoriales  para la prevención de enfermedades, habitos y situaciones que predisponene la discapacidad</t>
  </si>
  <si>
    <t>MUNICIPIO DE BUENAVISTA: desde la oficina de Seguridad y Salud en el Trabajo se han desarrollado la aplicación de tres baterías de promoción y prevención y encuestas que permiten mitigar la enfermedad</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</si>
  <si>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</si>
  <si>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</si>
  <si>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</si>
  <si>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</si>
  <si>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 LA SECRETARÍA DE SALUD DEPARTAMENTAL:  lleva a cabo estudio de incidencia y prevalencia de discapacidad por labio paladar hendido</t>
  </si>
  <si>
    <t xml:space="preserve">MUNICIPIO DE   BUENAVISTA;  el municipio maneja el programa PAE, el cual cubre a todos los NNA con discapacidad del municipio, un programa especial o diferente no maneja.  </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</si>
  <si>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</si>
  <si>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</si>
  <si>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</si>
  <si>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LA SECRETARÍA DE SALUD DEPARTAMENTAL: apoya a la Secretaria de Familia en toda la información estadística requerida y con el aporte de documentación para la creación de los lineamientos para el  banco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</si>
  <si>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</si>
  <si>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</si>
  <si>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EN EL  MUNICIPIO DE CORDOBA;   se    implementó banco de hojas de vida con atención de manera permanente en las instalaciones de la administración municipal  en donde se incluyeron las   personas con discapacidad</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</si>
  <si>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</si>
  <si>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</si>
  <si>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</si>
  <si>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</si>
  <si>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</si>
  <si>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 xml:space="preserve">EN EL MUNICIPIO DE CORDOBA;  se hizo la recepcion de hojas de vida en el banco de hojas de vida creado por la administracion municipal de la alcaldia  en donde las  personas con discapacidad participaron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</si>
  <si>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</si>
  <si>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</si>
  <si>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</si>
  <si>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</si>
  <si>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</si>
  <si>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EN EL MUNICIPIO DE CORDOBA;  se hizo la recepción de hojas de vida en el banco de hojas de vida creado por la administración municipal de la alcaldía  en donde las  personas con discapacidad participaron</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</si>
  <si>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</si>
  <si>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MUNICIPIO DE BUENAVISTA: se  brindo recomendaciones a los empresarios del turismo Municipal.</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</si>
  <si>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</si>
  <si>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CORDOBA; inicio de la escuela de futbol y baloncesto con formacion en enfoque diferencial y atencion para la poblacion en situacion de discapacidad  </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</si>
  <si>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</si>
  <si>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</si>
  <si>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</si>
  <si>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</si>
  <si>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</si>
  <si>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</si>
  <si>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</si>
  <si>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</si>
  <si>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</si>
  <si>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</si>
  <si>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</si>
  <si>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</si>
  <si>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</si>
  <si>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EN EL MUNICIPIO DE CORDOBA; garantia de los servicios en salud y afiliacion a un sistema de seguridad social de la pobnlacion con discapacidad </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</si>
  <si>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</si>
  <si>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</si>
  <si>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EN EL MUNICIPIO DE  CORDOBA; apoyo y atencion integral por parte de la administracion municipal en necesidades basicas de la poblacion en    situación de discapacidad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</si>
  <si>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</si>
  <si>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 xml:space="preserve">EN EL MUNICIPIO DE FILANDIA   Se planifico jornadas educativas sobre la transformación del imaginario cultural y la accesibilidad respecto a los paradigmas de la discapacidad </t>
  </si>
  <si>
    <t>4. La secretaria de Cultura ha desarrollado un formato de asistencia para las salas de exposiciones y sus diferentes actividades de atención al usuario; donde va relacionado por edades, etnias, si tienen discapacidad y género (se anexa formato)</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</si>
  <si>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</si>
  <si>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</si>
  <si>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</si>
  <si>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</si>
  <si>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</si>
  <si>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</si>
  <si>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</si>
  <si>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</si>
  <si>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</si>
  <si>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</si>
  <si>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</si>
  <si>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</si>
  <si>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</si>
  <si>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MUNICIPIO DE ARMENIA: Desde el Departamento Administrativo de Planeación se brinda asesoria técnica en los temas relacionados con Politica Pública, la cual se ha venido realizando con el enlace de la Secretaria de Desarrollo Social</t>
  </si>
  <si>
    <t>Ejecutado Presupuesto año</t>
  </si>
  <si>
    <t xml:space="preserve">MUNICIPIO DE CALARCA. $2.500.000.      MUNICIPIO DE FILANDIA 5400000.              MUNICIPIO DE LA TEBAIDA 1200000 </t>
  </si>
  <si>
    <t>MUNICIPIO DE PIJAO $5,000,000.      MUNICIPIO DE  QUIMBAYA  1200000.  MUNICIPIO DE   SALENTO  8662500</t>
  </si>
  <si>
    <t>EL MUNICIPIO DE LA TEBAIDA 200000</t>
  </si>
  <si>
    <t>municipio de quimbaya  20000000</t>
  </si>
  <si>
    <t xml:space="preserve">MUNICIPIO DE  CALARCA, 1916666,67  </t>
  </si>
  <si>
    <t>SECRETARÍA DE EDUCACIÓN  1142450300</t>
  </si>
  <si>
    <t xml:space="preserve">MUNICIPIO DE CORDOBA $600.000 </t>
  </si>
  <si>
    <t xml:space="preserve">MUNICIPIO DE CORDOBA. $350.000  </t>
  </si>
  <si>
    <t xml:space="preserve">MUNICIPIO DE   CALARCA, 3825000           MUNICIPIO DE CORDOBA $600.000   </t>
  </si>
  <si>
    <t xml:space="preserve">MUNICIPIO DE CORDOBA  $350.000 </t>
  </si>
  <si>
    <t xml:space="preserve">MUNICIPIO DE CALARCA, 8000000    MUNICIPIO DE CORDOBA; $350.000  </t>
  </si>
  <si>
    <t xml:space="preserve">MUNICIPIO DE  CORDOBA$350.000.       MUNICIPIO DE LA TEBAIDA; 360000 </t>
  </si>
  <si>
    <t xml:space="preserve">MUNICIPIO DE CORDOBA  $3.000.000.               INSTITUTO DE BIENESTAR FAMILIAR; $ 889,665,327 (este valor corresponde a lo ejecutado en las modalidades de discapacidaed durante el bimestre Octubre, noviembre 2020)  </t>
  </si>
  <si>
    <t>MUNICIPIO DE CORDOBA  $3.000.000 SECRETARÍA DEL INTERIOR 27393333</t>
  </si>
  <si>
    <t xml:space="preserve">MUNICIPIO DE  CALARCA, $200.000 </t>
  </si>
  <si>
    <t xml:space="preserve">MUNICIPIO DE CORDOBA  $3.000.000 </t>
  </si>
  <si>
    <t>MUNICIPIO DE CALARCA, 400000      SECRETARÍA DEL INTERIOR; 3620000</t>
  </si>
  <si>
    <t>SECRETARÍA DEL INTERIOR2.000.000</t>
  </si>
  <si>
    <t xml:space="preserve">MUNICIPIO DE CALARCA  $400.000 </t>
  </si>
  <si>
    <t>SECRETARÍA DEL INTERIOR 3500000</t>
  </si>
  <si>
    <t>SECRETARÍA DEL INTERIOR  1500000</t>
  </si>
  <si>
    <t xml:space="preserve">MUNICIPIO DE CORDOBA$350,000 </t>
  </si>
  <si>
    <t xml:space="preserve"> MUNICIPIO DE CORDOBA, $600.000 </t>
  </si>
  <si>
    <t xml:space="preserve"> MUNICIPIO DE CORDOBA, $350.000 </t>
  </si>
  <si>
    <t xml:space="preserve"> MUNICIPIO DE LA TEBAIDA 200000</t>
  </si>
  <si>
    <t>MUNICIPIO DE CALARCA: 3825000SECRETARÍA DE  EDUCACIÓN  28823294</t>
  </si>
  <si>
    <t>SECRETARÍA DE EDUCACIÓN; 1142450300</t>
  </si>
  <si>
    <t>MUNICIPIO DE CALARCA: 2239183</t>
  </si>
  <si>
    <t>MUNICIPIO DE LA TEBAIDA  1280000 PROMOTORA DE VIVIENDA; 449959883,5</t>
  </si>
  <si>
    <t xml:space="preserve">MUNICIPIO DE CALARCA, 420000 </t>
  </si>
  <si>
    <t xml:space="preserve"> MUNICIPIO DE CORDOBA; $350.000 </t>
  </si>
  <si>
    <t xml:space="preserve">MUNICIPIO DE  CALARCA, 3060000 </t>
  </si>
  <si>
    <t>SECRETARÍA DE TURISMO 11666666</t>
  </si>
  <si>
    <t xml:space="preserve">SECRETARÍA DE CULTURA; 7800000 </t>
  </si>
  <si>
    <t>SECRETARÍA DE CULTURA; 10200000</t>
  </si>
  <si>
    <t xml:space="preserve">MUNICIPIO DE CALARCA:  $285.000 </t>
  </si>
  <si>
    <t>MUNICIPIO DE CALARCA, 3467000</t>
  </si>
  <si>
    <t>PROMOTORA DE VIVIENDA  898843552,14</t>
  </si>
  <si>
    <t xml:space="preserve">SECRETARÍA DE    INFRAESTRUCTURA; DPS $608.055.642
SGR $552.646.236
R.P $17.766.665 mas 32800000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</si>
  <si>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</si>
  <si>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</si>
  <si>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</si>
  <si>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</si>
  <si>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</si>
  <si>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</si>
  <si>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</si>
  <si>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6% de la Linea Base </t>
  </si>
  <si>
    <t xml:space="preserve">7  Municipios </t>
  </si>
  <si>
    <t xml:space="preserve">0,70% del programa </t>
  </si>
  <si>
    <t>0,72% del Programa</t>
  </si>
  <si>
    <t xml:space="preserve">0,62% del  Programa  </t>
  </si>
  <si>
    <t xml:space="preserve">en la programación de la Conmemoración se lleva75% 2021 </t>
  </si>
  <si>
    <t xml:space="preserve">11 comites  Funcionnando y fortalecidos </t>
  </si>
  <si>
    <t xml:space="preserve">0.63% de capacitación a lideres </t>
  </si>
  <si>
    <t xml:space="preserve">9 Municipios con estrategia de RBC </t>
  </si>
  <si>
    <t xml:space="preserve">20 instituciones atendidas </t>
  </si>
  <si>
    <t xml:space="preserve">2  Municipios con  Metodología </t>
  </si>
  <si>
    <t>0.78%</t>
  </si>
  <si>
    <t xml:space="preserve">3 Pprogramas </t>
  </si>
  <si>
    <t xml:space="preserve">70% instituciones educativas </t>
  </si>
  <si>
    <t xml:space="preserve">17 Instituciones </t>
  </si>
  <si>
    <t xml:space="preserve">10  organizaciones de salud con tecnologia de   comunicación incluyente </t>
  </si>
  <si>
    <t xml:space="preserve">1 veduría ciudadana </t>
  </si>
  <si>
    <t xml:space="preserve">una investigación </t>
  </si>
  <si>
    <t>0.77%</t>
  </si>
  <si>
    <t>0.70%</t>
  </si>
  <si>
    <t>0.72 %</t>
  </si>
  <si>
    <t xml:space="preserve">3 Diagnosticos </t>
  </si>
  <si>
    <t xml:space="preserve">2.2 % de la investigación </t>
  </si>
  <si>
    <t xml:space="preserve">9 Municipios </t>
  </si>
  <si>
    <t xml:space="preserve">5 Municipios </t>
  </si>
  <si>
    <t xml:space="preserve">10 Municipios  con  información de la RBC </t>
  </si>
  <si>
    <t xml:space="preserve">0.70%  del banco operando </t>
  </si>
  <si>
    <t xml:space="preserve">7 Municipios  CON CAPACITACIÓN </t>
  </si>
  <si>
    <t xml:space="preserve">35 Proyectos Productivos </t>
  </si>
  <si>
    <t xml:space="preserve">18  Negocios Inclusivos </t>
  </si>
  <si>
    <t>0.65%</t>
  </si>
  <si>
    <t xml:space="preserve">18   Micro Empresas </t>
  </si>
  <si>
    <t xml:space="preserve">4 Campañas </t>
  </si>
  <si>
    <t xml:space="preserve">0.70 % del  Programa </t>
  </si>
  <si>
    <t xml:space="preserve">0.66 % de programa </t>
  </si>
  <si>
    <t xml:space="preserve">10  Juegos en proceso de ejecución </t>
  </si>
  <si>
    <t xml:space="preserve">13 esenarios Deportivos incluyentes </t>
  </si>
  <si>
    <t xml:space="preserve">10  Muestras artisticas </t>
  </si>
  <si>
    <t xml:space="preserve">6 Eventos artisticos </t>
  </si>
  <si>
    <t xml:space="preserve">45 % del plan </t>
  </si>
  <si>
    <t xml:space="preserve">0.65%de sitios virtuales </t>
  </si>
  <si>
    <t xml:space="preserve">6 paginas </t>
  </si>
  <si>
    <t>Cordoba 5100000
quimbaya $5400000</t>
  </si>
  <si>
    <t>Cordoba 5100000</t>
  </si>
  <si>
    <t>Quimbaya $2000000</t>
  </si>
  <si>
    <t>Calarca  1000000</t>
  </si>
  <si>
    <t>Calarca 2000000</t>
  </si>
  <si>
    <t>ICBF  3655846566</t>
  </si>
  <si>
    <t>calarca  1000000</t>
  </si>
  <si>
    <t>Secretaría dlas TICS No se realizo ninguna inversión presupuestal, debido a que fue una gestión que realizo la Secretaria TIC con el MINTIC.</t>
  </si>
  <si>
    <t>quimbaya $1.500.000</t>
  </si>
  <si>
    <t>Salento 1.910.000.oo</t>
  </si>
  <si>
    <t>quimbaya $1.000.000</t>
  </si>
  <si>
    <t>Quimbaya $1.500.000</t>
  </si>
  <si>
    <t xml:space="preserve">Secretaría de turismo: 6000000 </t>
  </si>
  <si>
    <t>Secretaría de Turismo 5000000</t>
  </si>
  <si>
    <t>LA DIRECCION TERRITORIAL DEL QUINDIO (min trabajo ) NO CUENTA CON RECURSOS MONETARIO PARA LLEVAR A CABO LAS ACTIVIDADES</t>
  </si>
  <si>
    <t>Quimbaya $1.000.000.</t>
  </si>
  <si>
    <t>Quimbaya $2.500.000</t>
  </si>
  <si>
    <t xml:space="preserve">Calarca Poblacion general y poblacion con discapacidad </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</si>
  <si>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Calarca 114 cupos, circasia 40 cupos, Córdoba 35 cupos, Filandia 42 cupos, Génova 25 cupos, La Tebaida 114 cupos, Montenegro 90 cupos, Pijao28 cupos, Quimbaya 102 cupos, Salento 40 cupos
.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2020.Revisión de historias clínicas para iniciar con el proceso de certificación de discapacidad. Res 113 de 2020. 
En el Municipio de circasia:. Se  informó a la población en condición de discapacidad del municipio por medio de las redes sociales de la administración, grupo de WhatsApp  donde hay están los representantes del comité de discapacidad que deben de acercarse a la oficina ubicada en el Centro de Integración Municipal para la actualización de datos y caracterización de los mismos. 
En el municipio de Córdoba; realización de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</si>
  <si>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 xml:space="preserve">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PCD y a los cuidadores sobre las actividades a realizar.
En el municipio de Salento: Gestiones en el proceso de certificación para RLCPCD realizada con la ESE Hospital San Vicente De Paul la I.E y sus docentes, la Asociación de personas con discapacidad ASOPECODIS para solicitud de historias clínicas para obtener documentación para tramites de certificación de discapacidad para RLCPCD y autorizaciones con las IPS certificadoras.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</si>
  <si>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</si>
  <si>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 xml:space="preserve">En el Municipio de Córdoba, armenia, circasia, Buenavista, filandia, Calarca, La tebaida, Montenegro,   Quimbaya, Pijao, Génova y salento   una persona contratada vigente hasta el 31 de diciembre de 2021   para la atención de las personas con discapacidad.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</si>
  <si>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En el Municipio de Montenegro: Se cuenta con el acompañamiento del enlace de Educación para los temas de  discapacidad.
En el municipio de córdoba:  Se tiene un enlace para las personas con  Discapacidad a municipal, alcalde y secretario general y de gobierno    
</t>
  </si>
  <si>
    <t xml:space="preserve">El Municipio de Buenavista:  en la Institución Educativa, se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</si>
  <si>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</si>
  <si>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</si>
  <si>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</si>
  <si>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</si>
  <si>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</si>
  <si>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</si>
  <si>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</si>
  <si>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</si>
  <si>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</si>
  <si>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</si>
  <si>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</si>
  <si>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</si>
  <si>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</si>
  <si>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</si>
  <si>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calarca: Socialización del programa hogar de paso  a entidades que atienden casos de mujeres maltratadas
Socialización para las entidades que atienden casos de mujeres maltratadas inlcuida mujeres en condición de discapacidad </t>
  </si>
  <si>
    <t xml:space="preserve">En el Municipio de Córdoba: encuentro de cuidado e información por redes socialesen apoyo de comisaria de familia y enlace de discapacidad.
En la Secretaría del Interior: Se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Se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</si>
  <si>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</si>
  <si>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t>
  </si>
  <si>
    <t>En la Secretaría del Interior: Se realizó socialización  de rutas de protección a líderes representante del enfoque diferencial " discapacidad “en las mesas municipales de victimas de Montenegro, Armenia, Córdoba, Calarca , Circasia, Salento.</t>
  </si>
  <si>
    <t xml:space="preserve">En el Municipio de córdoba: se realiza socialización  de los derechos humanos por medios de grupos de WhatsApp y redes sociales de la administración 1 reunion.
En el Municipio de Quimbaya: Realización de capacitación por parte de la Secretaria de Salud sobre los derechos y deberes en Salud que tienen las personas con discapacidad.
</t>
  </si>
  <si>
    <t xml:space="preserve">en el  municipio de Calarca: 5 Talleres sobre habilidades para la vida,c uidadores y familias,  docentes, entes publicos y privados.
En el Municipio de salento: LA ALCALDÍA OFRECE SERVICIO DE 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</si>
  <si>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</si>
  <si>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 xml:space="preserve">en el Municipio de Cordoba: apoyo en la formacion de la asociacion caminos sin fronteras  </t>
  </si>
  <si>
    <t xml:space="preserve">en la Secretaría del interior: * Se proyectó el acto administrativo para dar piso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</si>
  <si>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</si>
  <si>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</si>
  <si>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</si>
  <si>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En el municipio de Calarca: se realizaron cinco actividades de apoyo y orientación a organizaciones para personas con discapacidad en el municipio. 
En el Municipio de Circasia: se le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Los  se posesionan a los  representante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</si>
  <si>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</si>
  <si>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</si>
  <si>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En   el Municipio de Córdoba: 1 capacitación SENA para la formación de líderes y formulación de proyectos productivos.</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</si>
  <si>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</si>
  <si>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Municipio de Salento: Fortalecimiento y avances significativos de la Escuela de formación de líderes en prevención con inclusión de PcD ( Grupos de apoyo y autoayuda para PcD,  familiares, cuidadores y comunidad en general. Nna y adultos).</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</si>
  <si>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</si>
  <si>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</si>
  <si>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</si>
  <si>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En el Municipio de Salento: La articulación con las i.e ha permitido conocer la oferta educativa para los estudiantes con discapacidad y asegurar información  para la inclusión y acceso, garantizando la calidad y la permanencia.</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</si>
  <si>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</si>
  <si>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</si>
  <si>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 xml:space="preserve">En el Municipio de córdoba: estrategias de fortalecimiento por medio de los profesores del aula de apoyo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</si>
  <si>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</si>
  <si>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</si>
  <si>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</si>
  <si>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Municipio de Córdoba: adecuación de las zonas de acceso
para la población en condición de discapacidad en esta ocasión, salas de internet para el desarrollo de las clases virtuales. 
Municipio de Salento: Dentro del plan de acción se espera un diagnostico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</si>
  <si>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beneficiara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</si>
  <si>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 xml:space="preserve">en El  Municipio de Córdoba: estrategias de fortalecimiento por medio de los profesores del aula de apoyo  </t>
  </si>
  <si>
    <t>En el Municipio de Córdoba: participación del apoyo de becas  de la administración municipal</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</si>
  <si>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</si>
  <si>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 xml:space="preserve">Municipio de Salento: Se tiene previsto la realización de una mesa técnica anual con el sector de las I.E para la accesibilidad a equipamiento tecnológico que requieren los estudiantes con discapacidad.  </t>
  </si>
  <si>
    <t xml:space="preserve">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
</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</si>
  <si>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</si>
  <si>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En el Municipio de córdoba: atención permanente servicios de P Y P  por parte del hospital.</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</si>
  <si>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</si>
  <si>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 xml:space="preserve">En la secretaría de Salud Departamental: formación a los profesionales y técnicos en salud sobre el concepto y tipos de discapacidad y estrategia de RBC en lo municipios de Armenia, Quimbaya, Montenegro, Quimbaya, Calarca, La tebaida, se foram el talento en salud de las 12 ESEspublicas y el Hospital San Juan de Dios en ruta para acceder al certificado de discapacidad y deberes y derechos en salud.
En el municipio de Salento: La secretaria de servicios sociales en articilacion con la ese y las ips privadas genera espacios de colaboración para apoyar acciones con la comunidad (mesa de trabajo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
</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</si>
  <si>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</si>
  <si>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</si>
  <si>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t>En la Secretaría de Salud, se realizó un   documento sobre la situación  actual  de las personas con  discapacidad del municipio de Quimbaya teniendo en cuenta diferentes distribuciones como edad, sexo, escolaridad.</t>
  </si>
  <si>
    <t xml:space="preserve">En la Secretaría de Salud Departamental: Se continua con la recepción de PQR desdela  oficina del SAC. 
En el Municipio de circasia :  El día 05 de noviembre Se tramito una PQR a la Secretaria de Salud departamental, queja frente a la EPS MEDIMAS, en condición de discapacidad le han negado un examen molecular para determinar su diagnóstico.
En el Municipio de Salento: La Secretaria de Salud departamental brindan todo el apoyo en la socialización en las formas de utilizar los PQR como estrategias de apoyo para que la población utilice estos servicios.
</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</si>
  <si>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</si>
  <si>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</si>
  <si>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</si>
  <si>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</si>
  <si>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</si>
  <si>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</si>
  <si>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</si>
  <si>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En el  Municipio de  Filandia. Se realiza educación de los accidentes laborales y domésticos en los establecimientos comerciales.</t>
  </si>
  <si>
    <t xml:space="preserve">en el  Municipio de  Filandia. Se realiza educacion de los accidentes laborales y domesticos en los establecimientos comerciales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</si>
  <si>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</si>
  <si>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</si>
  <si>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 xml:space="preserve">En el Municipio de Génova: La administración municipal cuenta con una base de datos de personas con discapacidad caracterizadas.
En el municipio de Filandia: *Se realiza actualización permanente de datos e información de acuerdo a los programas y servicios que oferta el municipio para la población con discapacidad como lo son desde la asociación abriendo caminos con amor, formación deportiva para personas con discapacidad, formación en danzas y en música, entre otros.
En el Municipio de Salento: Se realiza mesa de trabajo con algunos entes corresponsables para buscar estrategias de apoyo “la comisaria de familia y las i.e.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nnaj con discapacidad y con nne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</si>
  <si>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</si>
  <si>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En el Municipio de Montenegro: charla sobre prevención y causas de las diferentes discapacidad en el V comité Municipal de Discapacidad.</t>
  </si>
  <si>
    <t xml:space="preserve">En la secretaría de Salud Departamental: 1, Para el desarrollo de promoción, protección y apoyo a la lactancia materna se realiza, a)con las entidades territoriales de salud municipales , Empresas Administradoras de Planes de Beneficio EAPB-EPS y personal de Salud, se socializa estado de la estrategia en 4 años 2016-2017-2018-2019 y se pone en marcha la estrategia de Autoevaluación IAMI, en 11 ips Publicas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</si>
  <si>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</si>
  <si>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</si>
  <si>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</si>
  <si>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 xml:space="preserve"> Para realizar la atención integral de personas con discapacidad la Secretaría de Familia realizó la adquisición de 70 ayudas técnicas no Pos, las cuales se están entregando a las personas con discapacidad que cumplen requisitos para acceder a ellas.
En el municipio de circasia:  El día 07 de diciembre del año 2021 se hizo entrega de AYUDAS TECNICAS a la población en condición de discapacidad en articulación con la secretaria de familia departamental.
en el Municipio de Cordoba:envio de bases de datos con soportes para ayudas tecnicas.
en el Municipio de Montenegro: Se cuenta en el Municpio de Montenegrio con el apoyo de la fundacion Corazones Unidos por el Quindio, quienes hacen prestamo de ayudas tecnicas en beneficio de las personas en condición de Discapcidad , ademas desde la secretaria de salud Municipal tenemos el appoyo con eliminación de berreras de acceso a la salud. 
en el municipio de quimbaya: Se gestionaron 5 ayudas tecnicas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</si>
  <si>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 xml:space="preserve">en el Municipio de calarca: consolidacion de informacion en base de datos en excel de los beneficiarios del banco de ayudas tecnicas </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</si>
  <si>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</si>
  <si>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</si>
  <si>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</si>
  <si>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también se hizo entrega de una estufa a otra emprendedora con discapacidad.
En el Municipio de circasia: Emprendimiento, personas con discapacidad tienen un espacio en ferias  o eventos realizados en el parque principal  como método de inclusion laboral.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</si>
  <si>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</si>
  <si>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</si>
  <si>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</si>
  <si>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</si>
  <si>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 xml:space="preserve">En el municipio de Filandia: en compañía de comisaria de familia se elaboró plan de trabajo y auto evaluación de acuerdo al comité de erradicación de las peores formas de trabajo infantil y protección del joven trabajador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</si>
  <si>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</si>
  <si>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</si>
  <si>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 xml:space="preserve">En el Municipio de Buenavista: EL  Llevar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“Salento Somos Todos turismo y el disfrute del PCCC” Se han dado accione para promover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PcD.
</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</si>
  <si>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</si>
  <si>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En el Min trabajo: . 16/11/2021: POLITICA PUBLICA PARA LA PREVENCION Y ERRADICACION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</si>
  <si>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 xml:space="preserve">En el Municipio de Buenavista: Se realiza una actividad física para las PCD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</si>
  <si>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</si>
  <si>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 xml:space="preserve">En el Municipio de Filandia: Se realiza a acompañamiento al grupo de formación DAKOTA, en su fortalecimiento     </t>
  </si>
  <si>
    <t>En el Municipio de circasia: El deportista Albeiro Moreno Jiménez persona en condición de discapacidad y tenista de circasia, se le brindo estímulos para su participación en eventos relacionados a su deporte</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</si>
  <si>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</si>
  <si>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</si>
  <si>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</si>
  <si>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</si>
  <si>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</si>
  <si>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En INDEPORTES QUINDÍO se encuentra en proceso la   formacion de los funcionarios  en Enfoque de Discapacidad y Legislación Deportiva para PCD.</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</si>
  <si>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pcd en muestras culturales y presentaciones del grupo de chirimía en la feria de salud del mes de septiembre desde la secretaria de servicios sociales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</si>
  <si>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</si>
  <si>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</si>
  <si>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</si>
  <si>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</si>
  <si>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</si>
  <si>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</si>
  <si>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</si>
  <si>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</si>
  <si>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En el Municipio de filandia: desde el plan Territorial de salud se le hace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</si>
  <si>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</si>
  <si>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 xml:space="preserve">En el Municipio de Circasia: La alcaldía  brinda apoyo a PCD severa en mercado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el ultimo cmd del mes de julio, el protocolo de atención prioritario domiciliario incluso a la población con discapacidad severa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</si>
  <si>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</si>
  <si>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</si>
  <si>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</si>
  <si>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</si>
  <si>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</si>
  <si>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</si>
  <si>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</si>
  <si>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</si>
  <si>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</si>
  <si>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</si>
  <si>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</si>
  <si>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En el Municipio de  filandia: Los terminales y paraderos de transporte del municipio son accesibles para personas con discapacidad.</t>
  </si>
  <si>
    <t xml:space="preserve">En el Municipio de Córdoba: 1 capacitación con la empresa de transporte para el manejo de tiquetes.
En el Municipio de Quimbaya: Se realizaron capacitaciones a empresarios del transporte público, de instituciones y empresas privadas en el manejo y trato digno de las personas con discapacidad.
</t>
  </si>
  <si>
    <t xml:space="preserve">En el municipio de Filandia: El municipio de Filandia no cuenta con rutas dentro del municipio, pero en la ruta intermunicipal se cuenta con los parámetros de accesibilidad    </t>
  </si>
  <si>
    <t xml:space="preserve">En el Municipio de córdoba; postulación al proyecto de vivienda barrio villa jardín. 
En el Municipio de Salento: implementado una (1) estrategia territorial de bajo costo, para facilitar vivienda digna a PcD, para garantizar la protección y el desarrollo integral de las familias con discapacidad
</t>
  </si>
  <si>
    <t xml:space="preserve">En el Municipio de Córdoba: línea estratégica plan de desarrollo municipal tu y yo hacemos el cambio.
En el municipio de Filandia: se incluyó dentro del plan de desarrollo el tema de inclusión accesible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</si>
  <si>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</si>
  <si>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</si>
  <si>
    <t>En el municipio de Filandia: Se elaboró el plan de acción desde comité municipal de discapacidad  donde se le hace seguimiento a la política publica de discapacidad departamental y municipal.</t>
  </si>
  <si>
    <t>Porcentaje avance total de PP en metas</t>
  </si>
  <si>
    <t>Programado Meta año</t>
  </si>
  <si>
    <t>Ejecutado Meta año</t>
  </si>
  <si>
    <t>Porcentaje avance Meta año</t>
  </si>
  <si>
    <t>Programado Presupuesto año</t>
  </si>
  <si>
    <t>Porcentaje avance Presupuesto año</t>
  </si>
  <si>
    <t>Observaciones</t>
  </si>
  <si>
    <t>0.7</t>
  </si>
  <si>
    <t>0.8P.P x debajo de la Tasa Nacional</t>
  </si>
  <si>
    <t xml:space="preserve">7% de la Linea Base </t>
  </si>
  <si>
    <t>80% ESE, 45% IPS Privadas y Mixtas 100% de Entidades Administradoras de Planes de Beneficio EAPB subsidiadas y contributivas.</t>
  </si>
  <si>
    <t>Salento $130000 x dos encuentros de soporte y asistencia y orientación al documento de adopción dela P.P</t>
  </si>
  <si>
    <t>Salento $260000 x cuatro reuniones con la temática de adopción de la política publica para la población con  discapacidad
Armenia 980000000</t>
  </si>
  <si>
    <t>Montenegro 75500</t>
  </si>
  <si>
    <t>armenia 30000000</t>
  </si>
  <si>
    <t>secretaría del Interior $ 5.000.000</t>
  </si>
  <si>
    <t>secretaría del Interior  5.000.000</t>
  </si>
  <si>
    <t>Secretaría del  interior 2.800.000</t>
  </si>
  <si>
    <t>Secretaría del Interior 3.000.000</t>
  </si>
  <si>
    <t>Secretaría del Interior 5600000</t>
  </si>
  <si>
    <t>filandia 2200000</t>
  </si>
  <si>
    <t>Filandia 200000</t>
  </si>
  <si>
    <t>Armenia 50.000.000</t>
  </si>
  <si>
    <t>Secretaría de las TISC Valor Ejecutado  $ 90.981.782,80</t>
  </si>
  <si>
    <t>Secretaría de Salud departamental $13000000</t>
  </si>
  <si>
    <t>Secretaría de salud  $159000000</t>
  </si>
  <si>
    <t>Secretaría de  Salud $6000000</t>
  </si>
  <si>
    <t>Secretaría de salud $6000000</t>
  </si>
  <si>
    <t>Secretaría de salud $10000000</t>
  </si>
  <si>
    <t>Secretaría de Salud $12000000</t>
  </si>
  <si>
    <t>Secretaría de Salud $8205000</t>
  </si>
  <si>
    <t>Secretaría de salud $1500000</t>
  </si>
  <si>
    <t>Secretaría de Salud $8500000</t>
  </si>
  <si>
    <t>Secretaría de Salud $1000000</t>
  </si>
  <si>
    <t>INDEPORTES 15000000</t>
  </si>
  <si>
    <t>IDTQ 49862300</t>
  </si>
  <si>
    <t>Secretaría de Infraestructura  3619015919</t>
  </si>
  <si>
    <t xml:space="preserve">Secretaría de Infraestructura 139092886   
Armenia recurso IMDERA          37,600,000          TRANSF.MPIO              20.000.000. 
</t>
  </si>
  <si>
    <t xml:space="preserve">Secretaría de las TICS $ 7.035.490.336  </t>
  </si>
  <si>
    <t xml:space="preserve">Secretaría de las TICS $ 18.000.000 </t>
  </si>
  <si>
    <t xml:space="preserve">Secretaría de las TICS 227.454.457,00 </t>
  </si>
  <si>
    <t>Secretaría de Turismo 4000000</t>
  </si>
  <si>
    <t>Secretaría de Turismo 6000000</t>
  </si>
  <si>
    <t>Secretaría de turismo 6000000</t>
  </si>
  <si>
    <t>ARMONIZACION PLAN DE DESARROLLO 2020 - 2023</t>
  </si>
  <si>
    <t>Línea estratégica</t>
  </si>
  <si>
    <t>Programa presupuestal</t>
  </si>
  <si>
    <t>Codigo del Producto</t>
  </si>
  <si>
    <t>Producto</t>
  </si>
  <si>
    <t>Indicador de producto</t>
  </si>
  <si>
    <t>Meta de cuatrenio</t>
  </si>
  <si>
    <t>INCLUSIÓN SOCIAL Y EQUIDAD</t>
  </si>
  <si>
    <t>Inclusión social y productiva para la población en situación de vulnerabilidad. "Tú y yo, superamos la vulneravilidad"</t>
  </si>
  <si>
    <t>Servicio de gestión de oferta social para la población vulnerable</t>
  </si>
  <si>
    <t xml:space="preserve">Mecanismos de articulación implementados para la gestión de oferta social </t>
  </si>
  <si>
    <t>Inclusión productiva de pequeños productores rurales. "Tú y yo con oportunidades para el pequeño campesino"</t>
  </si>
  <si>
    <t>1702025</t>
  </si>
  <si>
    <t>Servicio de apoyo en la formulación y estructuración de proyectos</t>
  </si>
  <si>
    <t>Proyectos estructurados</t>
  </si>
  <si>
    <t>Atención integral de población en situación permanente de desprotección social y/o familiar "Tú y yo con atención integral"</t>
  </si>
  <si>
    <t>PENDIENTE DNP</t>
  </si>
  <si>
    <t>Revisar, ajustar e implementar  la Política Pública de  Discapacidad</t>
  </si>
  <si>
    <t xml:space="preserve">Política Pública de  Discapacidad, revisada, ajustada e implementada. </t>
  </si>
  <si>
    <t>Prestación de servicios de salud. "Tú y yo con servicios de salud"</t>
  </si>
  <si>
    <t>Servicio de apoyo con tecnologías para la prestación de los servicios en salud</t>
  </si>
  <si>
    <t>Población inimputable atendida</t>
  </si>
  <si>
    <t>Calidad, cobertura y fortalecimiento de la educación inicial, prescolar, básica y media." Tú y yo con educación y de calidad"</t>
  </si>
  <si>
    <t>Servicio de accesibilidad a contenidos web para fines pedagógicos</t>
  </si>
  <si>
    <t>Estudiantes con acceso a contenidos web en el establecimiento educativo</t>
  </si>
  <si>
    <t>Fomento del desarrollo de aplicaciones, software y contenidos para impulsar la apropiación de las Tecnologías de la Información y las Comunicaciones (TIC) "Quindío paraiso empresarial TIC-Quindío TIC"</t>
  </si>
  <si>
    <t>Desarrollos digitales</t>
  </si>
  <si>
    <t>Productos digitales desarrollados</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</si>
  <si>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</si>
  <si>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</si>
  <si>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</si>
  <si>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</si>
  <si>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Servicio de educación informal para la implementación de la Estrategia de Gobierno Digital</t>
  </si>
  <si>
    <t>Personas capacitadas para la implementación de la Estrategia de Gobierno Digital</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</si>
  <si>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</si>
  <si>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</si>
  <si>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Personas capacitadas en Tecnologías de la Información y las Comunicaciones</t>
  </si>
  <si>
    <t>Promoción al acceso a la justicia."Tú y yo con justicia"</t>
  </si>
  <si>
    <t>Servicio de asistencia técnica para la articulación de los operadores de los servicios de justicia</t>
  </si>
  <si>
    <t>Entidades territoriales asistidas técnicamente</t>
  </si>
  <si>
    <t xml:space="preserve">Revisar, ajustar e implementar la Política Pública de equidad de Género para la Mujer </t>
  </si>
  <si>
    <t>Política Pública de la Mujer y Equidad de Género revisada, ajustada e implementada.</t>
  </si>
  <si>
    <t>Desarrollo Integral de Niños, Niñas, Adolescentes y sus Familias. "Tú y yo niños, niñas y adolescentes con desarrollo integral"</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</si>
  <si>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</si>
  <si>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</si>
  <si>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</si>
  <si>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</si>
  <si>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</si>
  <si>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 xml:space="preserve">Inspección, vigilancia y control. "Tú y yo con salud certificada" </t>
  </si>
  <si>
    <t>Servicio de gestión de Peticiones, Quejas, Reclamos y Denuncias</t>
  </si>
  <si>
    <t>Preguntas, Quejas, Reclamos y Denuncias Gestionadas</t>
  </si>
  <si>
    <t>Atención, asistencia y reparación integral a las víctimas. "Tú y yo con reparación integral"</t>
  </si>
  <si>
    <t>4101038</t>
  </si>
  <si>
    <t>Servicio de asistencia técnica para la participación de las víctimas</t>
  </si>
  <si>
    <t>Eventos de participación realizados</t>
  </si>
  <si>
    <t>Fortalecimiento de la convivencia y la seguridad ciudadana. "Tú y yo seguros"</t>
  </si>
  <si>
    <t>4501024</t>
  </si>
  <si>
    <t>Servicio de apoyo para la implementación de medidas en derechos humanos y derecho internacional humanitario</t>
  </si>
  <si>
    <t>Medidas implementadas en cumplimiento de las obligaciones internacionales en materia de derechos humanos y derecho internacional humanitario</t>
  </si>
  <si>
    <t>Servicio de asistencia técnica en inspección, vigilancia y control</t>
  </si>
  <si>
    <t>Asistencias técnicas en inspección, vigilancia y control realizadas</t>
  </si>
  <si>
    <t>Participación ciudadana y política y respeto por los derechos humanos y diversidad de creencias. "Quindío integrado y participativo"</t>
  </si>
  <si>
    <t>Fortalecimiento de los Organismos  de Acción Comunal (OAC)  de los doce municipios del Departamento en lo relacionado a sus procesos formativos, participativos, de organización y  gestión.</t>
  </si>
  <si>
    <t>Municipos con Organismos de Acción Comunal fortalecidos.</t>
  </si>
  <si>
    <t>4104035</t>
  </si>
  <si>
    <t>Servicios de atención integral a población en condición de discapacidad</t>
  </si>
  <si>
    <t xml:space="preserve">Estrategia de rehabilitación basada en la comunidad implementada en los municipios  </t>
  </si>
  <si>
    <t>Fortalecimiento de la Gestión  y Desempeño Institucional. "Quindío con una administración al servicio de la ciudadanía "</t>
  </si>
  <si>
    <t>Entes territoriales con servicio de asistencia técnica en la formulación, preparación, seguimiento y evaluación de las políticas públicas.</t>
  </si>
  <si>
    <t>Entes Territoriales con procesos de asistencia técnica realizadas.</t>
  </si>
  <si>
    <t>Documentos de planeación</t>
  </si>
  <si>
    <t>Documentos de planeación para la educación inicial, preescolar, básica y media emitidos</t>
  </si>
  <si>
    <t>Servicio de asistencia técnica en educación inicial, preescolar, básica y media.</t>
  </si>
  <si>
    <t>Entidades y organizaciones asistidas técnicamente</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</si>
  <si>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</si>
  <si>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</si>
  <si>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</si>
  <si>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educación formal por modelos educativos flexibles</t>
  </si>
  <si>
    <t>Beneficiarios atendidos con modelos educativos flexibles</t>
  </si>
  <si>
    <t>Salud Pública, "Tú y yo con salud de calidad"</t>
  </si>
  <si>
    <t>Servicios de promoción de la salud y prevención de riesgos asociados a condiciones no transmisibles</t>
  </si>
  <si>
    <t>Campañas de promoción de la salud y prevención de riesgos asociados a condiciones no transmisibles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</si>
  <si>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</si>
  <si>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</si>
  <si>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Servicio de gestión del riesgo en temas de salud sexual y reproductiva </t>
  </si>
  <si>
    <t>Campañas de gestión del riesgo en temas de salud sexual y reproductiva implementadas.</t>
  </si>
  <si>
    <t>Servicio de gestión del riesgo para abordar condiciones crónicas prevalentes</t>
  </si>
  <si>
    <t>Campañas de gestión del riesgo para abordar condiciones crónicas prevalentes implementadas</t>
  </si>
  <si>
    <t>Seguridad de Transporte. "Tú y yo seguros en la vía"</t>
  </si>
  <si>
    <t>Formular e Implementar una estrategia de movilidad saludable, segura y sostenible.</t>
  </si>
  <si>
    <t xml:space="preserve">Estrategia de movilidad saludable, segura y sostenible  formulada e implementada </t>
  </si>
  <si>
    <t>Generación y formalización del empleo. "Tú y yo con empleo de calidad"</t>
  </si>
  <si>
    <t>3602029</t>
  </si>
  <si>
    <t>Servicio de asistencia técnica para la generación y formalización del empleo</t>
  </si>
  <si>
    <t>Talleres de oferta institucional realizados</t>
  </si>
  <si>
    <t xml:space="preserve">Inclusión social y productiva para la población en situación de vulnerabilidad. "Tú y yo, superamos la vulneravilidad"  </t>
  </si>
  <si>
    <t xml:space="preserve"> 4103059                                                                                               4103058</t>
  </si>
  <si>
    <t xml:space="preserve">Servicio de asistencia técnica para fortalecimiento de unidades productivas colectivas para la generación de ingresos                                                    Servicio de apoyo para el fortalecimiento de unidades productivas colectivas para la generación de ingresos                                                                                                          </t>
  </si>
  <si>
    <t xml:space="preserve">Unidades productivas colectivas con asistencia técnica                                        Unidades productivas colectivas fortalecidas      </t>
  </si>
  <si>
    <t>50                                            12</t>
  </si>
  <si>
    <t>1702007</t>
  </si>
  <si>
    <t>Servicio de apoyo financiero para proyectos productivos</t>
  </si>
  <si>
    <t>Proyectos productivos cofinanciados</t>
  </si>
  <si>
    <t>1702009</t>
  </si>
  <si>
    <t>Servicio de apoyo financiero para el acceso a activos productivos y de comercialización</t>
  </si>
  <si>
    <t>Productores apoyados con activos productivos y de comercialización</t>
  </si>
  <si>
    <t>Servicio de información y monitoreo del mercado de trabajo</t>
  </si>
  <si>
    <t>Reportes realizados</t>
  </si>
  <si>
    <t>Observatorio económico del Departamento, con procesos de fortalecimiento</t>
  </si>
  <si>
    <t>Observatorio económico del Departamento del Quindío actualizado y dotado.</t>
  </si>
  <si>
    <t>1702017</t>
  </si>
  <si>
    <t>Servicio de apoyo para el fomento organizativo de la Agricultura campesina, familiar y comunitaria</t>
  </si>
  <si>
    <t>Productores agropecuarios apoyados</t>
  </si>
  <si>
    <t>1702011</t>
  </si>
  <si>
    <t>Servicio de asesoría para el fortalecimiento de la asociatividad</t>
  </si>
  <si>
    <t>Asociaciones fortalecidas</t>
  </si>
  <si>
    <t>Derechos fundamentales del trabajo y fortalecimiento del diálogo social. "Tú y yo con una niñez protegida"</t>
  </si>
  <si>
    <t>Servicio de educación informal para la prevención integral del trabajo infantil</t>
  </si>
  <si>
    <t>Personas capacitadas</t>
  </si>
  <si>
    <t xml:space="preserve">Productividad y competitividad de las empresas colombianas. "Tú y yo con empresas competitivas" </t>
  </si>
  <si>
    <t>3502039</t>
  </si>
  <si>
    <t>Servicio de asistencia técnica a los entes territoriales para el desarrollo turístico</t>
  </si>
  <si>
    <t>3502046</t>
  </si>
  <si>
    <t>Servicio de promoción turística</t>
  </si>
  <si>
    <t>Campañas realizadas</t>
  </si>
  <si>
    <t>Fomento a la recreación, la actividad física y el deporte. "Tú y yo en la recreación y el deporte"</t>
  </si>
  <si>
    <t>4301037</t>
  </si>
  <si>
    <t>Servicio de promoción de la actividad física, la recreación y el deporte</t>
  </si>
  <si>
    <t>Municipios implementando  programas de recreación, actividad física y deporte social comunitario</t>
  </si>
  <si>
    <t>Formación y preparación de deportistas. "Tú y yo campeones"</t>
  </si>
  <si>
    <t>Servicio de asistencia técnica para la promoción del deporte</t>
  </si>
  <si>
    <t xml:space="preserve">Organismos deportivos asistidos </t>
  </si>
  <si>
    <t>Juegos Deportivos Realizados</t>
  </si>
  <si>
    <t>Municipios vinculados al programa Supérate-Intercolegiados</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</si>
  <si>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</si>
  <si>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</si>
  <si>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Promoción y acceso efectivo a procesos culturales y artísticos. "Tú y yo somos cultura quindiana"</t>
  </si>
  <si>
    <t>Servicio de educación informal al sector artístico y cultural</t>
  </si>
  <si>
    <t>Capacitaciones de educación informal realizadas</t>
  </si>
  <si>
    <t>Servicio de educación formal al sector artístico y cultural</t>
  </si>
  <si>
    <t>Cupos de educación formal ofertados</t>
  </si>
  <si>
    <t>3301073</t>
  </si>
  <si>
    <t>Servicio de circulación artística y cultural</t>
  </si>
  <si>
    <t>Producciones artísticas en circulación</t>
  </si>
  <si>
    <t>Servicio de mantenimiento de infraestructura cultural</t>
  </si>
  <si>
    <t>Infraestructura cultural intervenida</t>
  </si>
  <si>
    <t>Centros de atención integral para personas con discapacidad construidos y dotados</t>
  </si>
  <si>
    <t>Implementar  la Política Pública de Diversidad Sexual e Identidad de Género</t>
  </si>
  <si>
    <t>Política Pública de Diversidad Sexual implementada.</t>
  </si>
  <si>
    <t>Entes territoriales con servicio de asistencia  técnica del Modelo Integrado de Planeación y de Gestión MIPG</t>
  </si>
  <si>
    <t>Infraestructura red vial regional. "Tú y yo con movilidad vial"</t>
  </si>
  <si>
    <t>Infraestructura  en  puentes  con procesos   constructivos ,  y/o mejorados, y/o ampliados, y/o mantenidos, y/o  Reforzados                                                                                Infraestructura   vial  con procesos  de construcción, mejoramiento, ampliación, mantenimiento y/o  reforzamiento.</t>
  </si>
  <si>
    <t xml:space="preserve">Infraestructura   vial   construída y/o mejorada, y/o ampliada, y/o mantenida, y/o  reforzada </t>
  </si>
  <si>
    <t>1                                                 130</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</si>
  <si>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</si>
  <si>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</si>
  <si>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Formular e implementar un programa de formación en normas de tránsito y fomento de cultura  de la seguridad en la vía.</t>
  </si>
  <si>
    <t>Programa de formación cultural  de la seguridad en la vía formulado e implementado.</t>
  </si>
  <si>
    <t>Acceso a soluciones de vivienda. "Tú y yo con vivienda digna"</t>
  </si>
  <si>
    <t>4001017                                                                 4001018</t>
  </si>
  <si>
    <t>Viviendas de Interés prioritario urbanas construidas          Viviendas de Interés prioritario urbanas mejoradas</t>
  </si>
  <si>
    <t>Viviendas de Interés Prioritario urbanas construidas                                                                                                                                                                   Viviendas de Interés Prioritario urbanas mejoradas</t>
  </si>
  <si>
    <t>100                                                                                                                                                       300</t>
  </si>
  <si>
    <t>Servicio de acceso Zonas Wifi</t>
  </si>
  <si>
    <t>Zonas Wifi en áreas rurales instaladas</t>
  </si>
  <si>
    <t>Fortalecimiento de la Gestión  y Desempeño Institucional. "Quindío con una administración al servicio de la ciudadanía "
Ordenamiento Ambiental Territorial. "Tú y yo planificamos con sentido ambiental"</t>
  </si>
  <si>
    <t>Instrumentos de planificación para  el  ordenamiento y la gestión territorial departamental ( Plan de Desarrollo Departamental PDD, Ordenamiento Territorial, Sistemas de Información Geográfica, Mecanismos de Integración, Catastro Multipropósito)
Documentos de estudios técnicos para el ordenamiento ambiental territorial</t>
  </si>
  <si>
    <t>Instrumentos de planificación de ordenamiento y gestión territorial departamental implementados. 
Documentos de estudios técnicos para el conocimiento y reducción del riesgo de desastres elaborados</t>
  </si>
  <si>
    <t>5
10</t>
  </si>
  <si>
    <t>Secretaría de Salud $2500000</t>
  </si>
  <si>
    <t>Secretaría de Salud  $11000000</t>
  </si>
  <si>
    <t>INDEPORTES QUINDÍO 12000000</t>
  </si>
  <si>
    <t>Secretaría de cultura 5700000</t>
  </si>
  <si>
    <t>Secretaría de cultura $5700000</t>
  </si>
  <si>
    <t>Sep Cultura 918000000</t>
  </si>
  <si>
    <t>I D T Q 8911560</t>
  </si>
  <si>
    <t>Secretaría de las TISC $6311363705,2</t>
  </si>
  <si>
    <t>META FISICA AÑO 2019</t>
  </si>
  <si>
    <t>META FISICA AÑO 2020</t>
  </si>
  <si>
    <t>META FISICA AÑO 2021</t>
  </si>
  <si>
    <t>META FISICA AÑO 2022</t>
  </si>
  <si>
    <t>META ACUMULATIVA 2022</t>
  </si>
  <si>
    <t>Número de Municipios con RLCPD operando permanentemente</t>
  </si>
  <si>
    <t>Garantizar parámetros de cobertura y oportunidad en el Registro de Localización y Caracterización de Personas con discapacidad.</t>
  </si>
  <si>
    <t>Sistema RLCPD operando</t>
  </si>
  <si>
    <t>Realizar el RLCPD en los 12 municipios del Departamento</t>
  </si>
  <si>
    <t>Realizar la actualización de la información de forma periódica</t>
  </si>
  <si>
    <t>Tener en cuenta que la meta se cumple sobre el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</si>
  <si>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 xml:space="preserve">ACTUALIZACIÓN DEL REGISTRO DE DISCAPACIDAD DEL QUINDÍO. Para el año 2017 se han realizado  7   capacitaciones para crear nuevas unidades generadoras de datos en los  Municipios del Departamento el resultado es la vinculación en el proceso  los Hospitales de Córdoba, Buenavista, Filandia, Génova, Montenegro  y Circasia, Administraciones Municipales Calarcá, Salento, Armenia, Circasia, Montenegro, es importante resaltar que los 12 Municipios en las Alcaldias, se encuentran operando las UGDs. Por otra parte se han realizado 5 capacitaciones en herramienta cubo, a los enlaces de discapacidad, organizaciones y comunidad en general que requieran el manejo de la información. Se lleva a 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</si>
  <si>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Número de Proyectos y Convenios de Cooperación ejecutados.</t>
  </si>
  <si>
    <t>Conformar un Comité de gestión para realizar convenios de cooperación internacional</t>
  </si>
  <si>
    <t>Crear y promover la ruta de atención de la oferta institucional pública y privada en los 3 niveles de Gobierno.</t>
  </si>
  <si>
    <t>Está contratada una persona por la Secretaría de Familia y se inicia la identificación de oferta pública departamental.</t>
  </si>
  <si>
    <t>Subcomité de Discapacidad con acciones articuladas operando permanentemente.</t>
  </si>
  <si>
    <t xml:space="preserve">Interpretes certificados en Lenguaje de Señas en el Departamento del Quindío. </t>
  </si>
  <si>
    <t>Tasa de Instituciones Públicas y Privadas con Software y Hardware para personas con discapacidad operando</t>
  </si>
  <si>
    <r>
      <t xml:space="preserve">Certificar las competencias en lenguaje de señas, </t>
    </r>
    <r>
      <rPr>
        <sz val="11"/>
        <color rgb="FF000000"/>
        <rFont val="Arial"/>
        <family val="2"/>
      </rPr>
      <t>diseñar y ejecutar un programa de educación y formación superior de intérpretes en lengua de señas a español.</t>
    </r>
  </si>
  <si>
    <t xml:space="preserve">
No se realizó la contratación del ente capacitador, sin embargo se cuenta con las propuestas.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</si>
  <si>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</si>
  <si>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Notarías. Armenia 118, Calarcá 120, Buenavista 42, Circasia 48, Montenegro 24, Quimbaya 64, para un total de 416 personas certificadas como técnicas,  a septiembre del 2017.                                                                                     
*  El municipio de Buenavista ha capacitado a  20 personas como interprete  certificado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</si>
  <si>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Número de Municipios con sistema de acceso a la información y la comunicación para la utilización de las diferentes técnicas de lenguajes alternativos operando.</t>
  </si>
  <si>
    <t>Se adapta la Política Pública de Discapacidad, leyes de discapacidad y demás políticas públicas existentes, en un sistema que tenga el acceso a los libros en braille, macro tipo, hablados y/o electrónicos.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</si>
  <si>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Segundo Henao y San Rafael de Calarcá, Mercadoctenía y la Inst Policarpa Salavarrieta de Quimbaya, La Mariela de Pijao, Colegio Fundadores en Montenegro, Colegio Tecnologíco de Calarcá                                                                                   
* Desde el municipio de Buenavista  se está adecuando  la infraestructura para el sistema braile .                                                                    
* El municipio de Salento  a través de  difusión mediante perifoneo, volantes y redes sociales para la optimizacion de los puntos de vive digital de la Personas con Discapacidad. </t>
  </si>
  <si>
    <t xml:space="preserve"> Diseño por parte de la Secretaría de Familia en  talleres de sensibilización a medios de comunicación.</t>
  </si>
  <si>
    <t xml:space="preserve"> Solicitud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Pública.</t>
  </si>
  <si>
    <t>% de Servidores Públicos formados en Legislación y Normatividad de Discapacidad.</t>
  </si>
  <si>
    <t>% de Funcionarios de Empresa Privada formados en Legislación y Normatividad de Discapacidad.</t>
  </si>
  <si>
    <t>Se realizaró de Foro de Inclusión laboral a cargo de Mintrabajo y Secretaria de Familia, organizaciones que lideran procesos en pro de las Personas con Discpacidad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</si>
  <si>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Ejecutada a traves de la Dirección de Adulto Mayor y Discapacidad, a través de capacitación en rutas de atención y Ley 1618, la cual garantiza el cumplimiento de los derechos de las Personas con Discapacidad. Se oficiará a las entidades como Defensoria del pueblo, personeria y demas entidades que birndan el servicio.                                                                  
* Desde el ICBF, Desde el ICBF se adelantan procesos de restableciento de derechos  a favor de  los NNA con Discapacidad a través de modalidades de externado medio tiempo y tiempo completo, hogar gestor y Hogar Sustituto. en las intituciones de infancia, Davida, Fundación Quindiana de Atención Integral,  Hogar Gestor  y CONFUTURO  a 511  NNA.</t>
  </si>
  <si>
    <t xml:space="preserve">Número de Instituciones Educativas con Programa de actividades deportivas, culturales y recreativas  bajo la estrategia RBC </t>
  </si>
  <si>
    <t xml:space="preserve">No se cuenta con Interprete de Lenguaje de Señas en cada ESE, puesto que la población demandante es atendida a través del centro de relevo, estrategia del Ministerio de las Tecnologia de la información y las comunicaciones en el cual a través de comunicación virtual se brinda atención de interprete. </t>
  </si>
  <si>
    <t>Se elaboró guia de atención para personas con discapacidad, desde el abordaje para la prestación del servicio de salud. Se inicia procesos para identificar las lineas de apoyo referente a la atencion virtual de personas con discapacidad.                            
* El municipio de Génova en  la oficina del régimen subsidiado, constantemente realiza cruce de base de datos verificando la población que no tenga afiliación a salud y se realiza apoyo y gestión para la obtención de citas o lo requerido por el personal de salud.</t>
  </si>
  <si>
    <t>SEGUIMIENTO A LA POLÍTICA PÚBLICA DE MANERA ANUAL</t>
  </si>
  <si>
    <t>AVANCE POLÍTICA PÚBLICA DECENAL</t>
  </si>
  <si>
    <t>Número de Programas implementados para la protección de las mujeres gestantes en el Departamento del Quindío.</t>
  </si>
  <si>
    <t>Sistema de monitoreo y seguimiento a las denuncias operando</t>
  </si>
  <si>
    <t>Número de Municipios con programa de promoción, prevención y atención para la erradicación del maltrato, la explotación y el abuso sexual implementado.</t>
  </si>
  <si>
    <t>Número de Conmemoraciones realizadas</t>
  </si>
  <si>
    <t>Número de Comités Departamental y Municipales en funcionamiento y fortalecidos.</t>
  </si>
  <si>
    <t>Número de municipios con estrategia RBC como instrumento de participación implementado y mantenido</t>
  </si>
  <si>
    <t>Número de Instituciones Educativas capacitadas y formadas en Educación Inclusiva.</t>
  </si>
  <si>
    <t>Número de Proyectos Pedagógicos bajo modelos flexibles que faciliten el aprendizaje y permanencia de Niños y Niñas con Discapacidad en el Departamento del Quindío.</t>
  </si>
  <si>
    <t>Número de metodologías flexibles implementadas en los 12 muncipios del Departamento.</t>
  </si>
  <si>
    <t>Número de Proyectos Pedagógicos para detección temprana de Necesidades Educativas Especiales en el Departamento del Quindío</t>
  </si>
  <si>
    <t>Número de Investigaciones en Prevalencia de la Discapacidad realizadas.</t>
  </si>
  <si>
    <t>Programa implementado a personas con discapacidad, Víctimas del Conflicto Armado en el Departamento del Quindío.</t>
  </si>
  <si>
    <t>Red de apoyo para la discapacidad fortalecida y funcionando</t>
  </si>
  <si>
    <t>Número de Municipios con programas municipales de fomento y protección de patrones alimentarios para NNA con Discapacidad</t>
  </si>
  <si>
    <t>Número de ESE con ruta de atención integral en salud  implementando la estrategia RBC en el Departamento del Quindío</t>
  </si>
  <si>
    <t>Número de municipios con Estrategia RBC operando</t>
  </si>
  <si>
    <t>Número de Microempresas Asociativas creadas y apoyadas conformadas por PCD, Cuidadores y Familias</t>
  </si>
  <si>
    <t>Número de Investigaciones realizadas para detección temprana</t>
  </si>
  <si>
    <t>Número de Campañas en contra de la homfobia y la discriminación</t>
  </si>
  <si>
    <t>Número de campañas ejecutadas en Trabajo Decente y Digno</t>
  </si>
  <si>
    <t>Número de Escenarios Deportivos y Recreativos adecuados con criterios de accesibilidad en el Departamento del Quindío</t>
  </si>
  <si>
    <t>Nùmero de Gestores formados y vinculados a procesos culturales en los 12 municipios</t>
  </si>
  <si>
    <t>Gestores Culturales formados en enfoque de discapacidad y legislación artística y cultural para personas con discapacidad. 
En el Municipio de Quimbaya: Se realizaron talleres de sensibilización con enfoque de discapacidad e inclusión "Atrévete ver más allá".</t>
  </si>
  <si>
    <t>N{umero de Espacios y Escenarios Culturales adecuados con criterios de accesibilidad en el Departamento del Quindío.</t>
  </si>
  <si>
    <t>Número de Sitios Virtuales públicos operando</t>
  </si>
  <si>
    <t xml:space="preserve">Las entidades responsables no reportaron información en este periodo. </t>
  </si>
  <si>
    <t xml:space="preserve">En el Municipio de Buenavista: La información se actualiza constantemente a medida que se va generando las certificaciones  de las personas con discapacidad.
En el Municipio de circasia: El programa RLCPD  se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realizaron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 de la verificación de las personas que cumplan con los requisitos exigidos para ser incluidos en las solicitudes a los equipos médico interdisciplinarios certificadores  asignados.   
</t>
  </si>
  <si>
    <t xml:space="preserve">Número de organizaciones conformadas y fortalecidas  trabajando con y para PCD,  cuidadores y sus familias </t>
  </si>
  <si>
    <t>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En Armenia: Se cuenta en las instituciones educativas con el software JAWS Y ZOON TEXT</t>
  </si>
  <si>
    <t xml:space="preserve">Municipios con estrategia RBC como instrumento de participación implementado y mantenido. Oferta de Servicios con enfoque diferencial. 
 En la Secretaría de Familia: La Dirección de Adulto Mayor y Discapacidad, ha venido implementando la estrategia RBC en los 12 municipios del departamento, por medio de capacitaciones a los líderes comunitarios, personal de la salud, personal educativo y administrativo de diferentes entidades. Además,  brinda apoyo en la socialización en temas relacionados con prevención, detección, pautas de manejo de la discapacidad para el acceso a servicios institucionales, por medio de visitas domiciliarias y en los municipios de todo el Departamento.  Adicionalmente se brindó apoyo a emprendedores con discapacidad y sus familias, en actividades, tales como: marketing digital, asistencia técnica para conformación de negocios, alfabetización digital, manejo de redes sociales para negocios, elaboración de porductos, técnicas de ventas, diseño de logos,  difusión de negocios en redes, apertura de participación en ferias y eventos.  En estrategiass de formación en lenguaje inclusivo, tales como, el lenguaje de señas, donde se les capacitó, mediante actividades lúdicas, recreativas y culturales para interpretar canciones.    Adicionalmente, se ha realizado la entrega de ayudas técnicas dentro de las visitas domiciliarias. </t>
  </si>
  <si>
    <t>Armenia 100.000.000
Secretaría del interior:3.560.000                                         ICBF: $337.659.731</t>
  </si>
  <si>
    <t>INDEPORTES 6600000</t>
  </si>
  <si>
    <t>INDEPORTES $26220000</t>
  </si>
  <si>
    <t>INDEPORTES $1380000</t>
  </si>
  <si>
    <t>Armenia $980000000</t>
  </si>
  <si>
    <t>ICBF $985183594                                 Circasia $617000</t>
  </si>
  <si>
    <t>Secretaría del Interior  5.000.000                                                     Circasia $617000</t>
  </si>
  <si>
    <t>Secretaría del Int erior                 $ 5.000.000                                                 Armenia $980000000</t>
  </si>
  <si>
    <t>Secretaría del Interior 3.000.000                                                  Armenia $200000000                           Circasia $370000</t>
  </si>
  <si>
    <t>Armenia 412800000</t>
  </si>
  <si>
    <t>Secretaría de Turismo $3000000</t>
  </si>
  <si>
    <t>Secretaría de Turismo $4500000                                            Armenia $980000000                        Circasia $1850000</t>
  </si>
  <si>
    <t>Filandia 1400000             Circasia $617000</t>
  </si>
  <si>
    <t xml:space="preserve">Circasia $617000 </t>
  </si>
  <si>
    <t>INDEPORTES 6600000                    Circasia $617000               Armenia $700000000</t>
  </si>
  <si>
    <t>Filandia $4122000</t>
  </si>
  <si>
    <t xml:space="preserve">Armenia $50.000.000                </t>
  </si>
  <si>
    <t>Filandia $4122000         Armenia $980000000</t>
  </si>
  <si>
    <t>Filandia $183000</t>
  </si>
  <si>
    <t>Filandia $ 4122000                        Armenia $980000000</t>
  </si>
  <si>
    <t>Filandia $ 1647000</t>
  </si>
  <si>
    <t xml:space="preserve">INDEPORTES $57765000
Filandia $1197000
Salento $84000 x 1 jornada laboral
Armenia 50000000
</t>
  </si>
  <si>
    <t>Filandia $ 1197000
Montenegro Para el primer trimestre del 2022 se ejecutó el presupuesto de: En el proceso de formación en Chirimía $724.995. En el proceso de formación en Danza niños y jóvenes $1.788.321.
Secretaría de cultura 3090000</t>
  </si>
  <si>
    <t>Circasia $617000               Filandia $4122000</t>
  </si>
  <si>
    <t>Circasia $3700000         Filandia $183000</t>
  </si>
  <si>
    <t>Secretaría de Salud departamental $12000000   Armenia $15000000             Circasia $670000                Córdoba $5100000             Pijao $50.000            Quimbaya $3500000 Salento $500000</t>
  </si>
  <si>
    <t>Armenia 10000000          Salento $ 70000</t>
  </si>
  <si>
    <t>Circasia 492000        Quimbaya $250000</t>
  </si>
  <si>
    <t>Filandia 1400000
Salento (corresponde al pago del enlace)                                                                                                                         1.) $250.000 x mes.                                                     2.) $625.000 de mitad de julio, agosto y septiembrede marzo que se dio inicio       Génova $264000         Quimbaya$250000</t>
  </si>
  <si>
    <t>Quimbaya $750000
Filandia: 180000           Armenia $980000000                        Circasia $617000</t>
  </si>
  <si>
    <t>Quimbaya $750000
Filandia 
Circasia 246000                                 Armenia $980000000                   Circasia $617000</t>
  </si>
  <si>
    <t xml:space="preserve">Quimbaya  $ 350000                            Armenia $980000000 </t>
  </si>
  <si>
    <t>Secretaría de Salud 23080000
Salento: Actividades de gestión de los enlaces municipales y de la Secretaria de Familia departamental                                                   $280000 en promedio los dos enlaces                     Quimbaya $350000</t>
  </si>
  <si>
    <t>Secretaría del  Interior 2.800.000                                                         Circasia $640000                                Armenia $980000000        Quimbaya $350000</t>
  </si>
  <si>
    <t xml:space="preserve">Secretaría del Interior $5600000                                   Circasia $370000                                           Armenia $980000000     Quimbahya $350000           Salento $$ 63.000 X semana.                                                    $126000 X 3 mujeres, personas con discapacidad participantes </t>
  </si>
  <si>
    <t>Armenia $433082000        Génova $39400                      Pijao $500000                 Salento $$63.000 del enlace</t>
  </si>
  <si>
    <t>Montenegro 236533                         Armenia $980000000      Quimbaya $200000</t>
  </si>
  <si>
    <t>Armenia $980000000      Quimbaya $350000</t>
  </si>
  <si>
    <t>Circasia $1850000        Quimbaya $200000</t>
  </si>
  <si>
    <t>Secretaría de Turismo $3000000                             Armenia $980000000
Filandia  $4122000         Circasia $1850000       Quimbaya $350000</t>
  </si>
  <si>
    <t>Quimbaya $200000
Armenia $980000000                  Circasia $1850000              Filandia $4122000</t>
  </si>
  <si>
    <t>INDEPORTES 6600000   Quimbaya  $1800000</t>
  </si>
  <si>
    <t>Quimbaya $750000</t>
  </si>
  <si>
    <t>Sep Cultura 918000000
Quimbaya  $200000</t>
  </si>
  <si>
    <t>Quimbaya  $200000
Armenia 138760000                   Filandia $183000</t>
  </si>
  <si>
    <t>Quimbaya  $350000   Circasia $617000</t>
  </si>
  <si>
    <t>Circasia $617000     Quimbaya $1500000</t>
  </si>
  <si>
    <t>Quimbaya $100000     Circasia $617000     Montenegro $140000              Filandia $183000</t>
  </si>
  <si>
    <t>Filandia $183000     Quimbaya $200000</t>
  </si>
  <si>
    <t>Circasia $3700000                Armenia $980000000    Filandia $183000       Quimbaya $200000</t>
  </si>
  <si>
    <t>Circasia $ 617000          Filandia $183000           Quimbaya $200000</t>
  </si>
  <si>
    <t>Circasia $617000        Montenegro $200000      Filandia$4122000         Quimbaya $ 200000</t>
  </si>
  <si>
    <t>Montenegro $618000                   Secretaría TIC $18023380</t>
  </si>
  <si>
    <t>1-24 EJE 1</t>
  </si>
  <si>
    <t>41-55 EJE 3</t>
  </si>
  <si>
    <t>25-40 EJE 2</t>
  </si>
  <si>
    <t>56- 135   EJE 4</t>
  </si>
  <si>
    <t>136-163 EJE 5</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</si>
  <si>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t>
  </si>
  <si>
    <t xml:space="preserve">En el 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han recepcionado PQRS de personas con discapacidad por reclamos al acceso de salud. 
Municipio de Circasia: El manejo de las PQR se recepcionan en la oficina de discapacidad y se re direccionan a la secretaria de salud departamental para un trabajo articulado 
</t>
  </si>
  <si>
    <t>La Secretaría de Familia cuenta con la Dirección de Adulto Mayor y Discapacidad. En dicha área está asignada una funcionaria de planta vinculada bajo la modalidad de libre nombramiento y remoción, con cargo de Directora, la cual tiene entre sus funciones, la coordinación  e implementación de la Política Pública Departamental y la  asistencia técnica a los doce Municipios  en temas de discapacidad.
De igual manera en los doce (12) municipios están contratados los enlaces para la atención de las personas con discapacidad, con responsabilidad de los alcaldes.</t>
  </si>
  <si>
    <t xml:space="preserve">En los Municipios de Génova, Quimbaya, Filandia, Armenia, Calarcá, se adelantaron campañas de divulgación de los derechos y deberes de las personas con discapacidad, en los medios de comunicación existentes  en cada municipio.
En Armenia: La secretaria Tics de la alcaldía de Armenia, ha adecuado todos los puntos vive digital y colegios públicos de Armenia, de lectores de pantalla JAWS Y ZOOM TEXT.                                                                                                                                                                                                                                                                              La Tebaida: El 17 de agosto, se realizó mesa de trabajo con madres cuidadoras de la población con discapacidad en donde se les entregó copia de las normas en educación, en salud y pensión que tienen derecho las personas con discapacidad. </t>
  </si>
  <si>
    <t>La Secretaría  Jurídica  indica que estas acciones no son  de su competencia      En Armenia: La Secretaria de Desarrollo Social ha contado  dentro del programa de discapacidad  con dos asesores jurídicos para asuntos de derecho de petición y tutelas.</t>
  </si>
  <si>
    <t>Secretaría del Interior, Se brindaron asistencias técnicas para implementar los métodos de resolución pacifica de conflictos en los doce municipios del Departamento del Quindío, mediante la implementación y actualización de los manuales de convivencia.
En el Municipio de Armenia: Seguimiento a las 5 IPS  que tienen habilitado el servicio de urgencias y que son responsables de la atención integral en salud en violencia sexual.      En los restantes municipios del Departamento, se han realizado campañas de prevención contra toda forma de violencia y maltrato hacia personas con discapacidad.                                                                                                                                                                                                                                           ICBF: Atención en los siguientes programas:   Infancia, Adolescencia y Juventud, para el fortalecimiento de capacidades de los NNA con discapacidad y sus familas.</t>
  </si>
  <si>
    <t>Sistema de monitoreo y seguimiento a las denuncias operando:
En el Municipio de Armenia: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</si>
  <si>
    <t xml:space="preserve">Programa implementado a personas con discapacidad, víctimas del conflicto armado en el Departamento del Quindío. 
En la Secretaría del Interior: Se ha hecho Actualización del Plan de Acción Territorial de Victimas, el cual incluye acciones que garantizan los derechos de las víctimas en condición de discapacidad.
En el Municipio de Armenia: La Secretaría de Desarrollo Social, cuenta con una estrategia de socialización, comunicación, difusión y promoción de la participación ciudadana para las personas con discapacidad en la garantía de derechos.
</t>
  </si>
  <si>
    <t xml:space="preserve">Programa de Formación y Participación implementado. 
En el Municipio de Quimbaya: Se implementó la estrategia Rehabilitación Basada en la Comunidad (RBC) enfocada en la formación de la población con discapacidad, cuidadores y sus familias en derechos humanos y derechos de las personas con discapacidad. 
En la Secretaría del Interior:Se  desarrollaron capacitaciones en Ley de Victimas, las cuales incluyen enfoque diferencial  de discapacidad, con el fin de empoderar a los líderes y lideresas en la Garantía de los Derechos de la Población,  en los municipios de: Circasia, Salento, Filandia, Pijao, Córdoba, Buenavista, Quimbaya.
</t>
  </si>
  <si>
    <t xml:space="preserve">
Comité Departamental y Comités Municipales en funcionamiento y fortalecidos,  en los Municipios de Armenia, Circasia, Filandia, Salento, Montenegro, Quimbaya, La Tebaida, Buenavista, Génova y Córdoba.       En Salento,  se asistió al primer conversatorio departamental por el cuidador de personas con discapacidad Quindio realizado en Quimbaya el 29 de julio del 2022 con la finalidad de afianzar la voluntad politica y el compromiso con esta poblacion y sus cuidadores. </t>
  </si>
  <si>
    <t xml:space="preserve">En la Secretaría de Infraestructura se efectuó mantenimiento a 9 instituciones educativas y se está a la espera de publicación de obra pública para intervenir otras instituciones se encuentra en revisión técnica: Instituciones Educativa El Carpaz en el municipio de Calarcá, Instituciones Educativas  Los Pinos del Municipio de Salento, Institución Educativa Naranjal Municipio de Quimbaya, Institución Educativa Libre – sede – Consuelo Betancourt, Institución Educativa Antonio Nariño – Calarcá Quindío, Institución Educativa Francisco Miranda, del corregimiento La India municipio de Filandia, Institución Educativa Quimbaya, Institución Educativa Policarpa Salavarrieta – Sede – Antonia Santos Municipio de Quimbaya y  la Institución Educativa Quimbaya – Sede Sagrado Corazón </t>
  </si>
  <si>
    <t xml:space="preserve">Investigaciones en prevalencia de la discapacidad realizadas en el  Municipio de Armenia:  El reporte que se tiene, es el informe de diagnóstico presentado por la universidad del Quindío en el marco de la actualización de la  Política Pública de discapacidad de Armenia.  </t>
  </si>
  <si>
    <t xml:space="preserve">Municipios con Estrategia Rehabilitación Basada en la Comunidad operando. 
En la Secretaría de Salud Departamental.  Desde el plan de intervenciones colectivas se contrató el fortalecimiento de la estrategia de Rehabilitación Basada en la Comunidad en 11 Municipios.  No se contrata con Armenia
Secretaría de Familia: La Dirección de Adulto Mayor y Discapacidad, ha venido implementando la estrategia RBC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</si>
  <si>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Línea base de Niños, Niñas, Adolescentes y Jóvenes identificados en peores formas de trabajo actualizada.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</si>
  <si>
    <t xml:space="preserve">Escenarios Deportivos y Recreativos adecuados con criterios de accesibilidad en el Departamento del Quindío. 
Desde la Secretaría de Infraestructura. Se realizó mantenimiento a la infraestructura deportiva en el departamento del Quindío. En el estadio del municipio de Córdoba, parque Infantil  en el barrio Uribe Armenia, cancha de futbol en la vereda La Cristalina municipio de Circasia, cancha futbol  del barrio La Cecilia Armenia, Polideportivo,  coliseo La Patria Armenia y pista de motocrós Armenia. 
Municipio de Filandia: El escenario deportivo del barrio el Estadio es accesible para las personas con discapacidad. 
Municipio de Circasia: La accesibilidad a los escenarios deportivos es inclusiva para la poblacion con discapacidad,  polideportivos y canchas de futbol con acceso.
El municipio de Quimbaya cuenta con dos escenarios deportivos con accesibilidad para las personas con discapacidad.
Municipio de Armenia: Realizar mantenimiento, administración y servicios asociados a los escenarios deportivos mayores y menores de la ciudad. 
</t>
  </si>
  <si>
    <t xml:space="preserve">Las entidades responsables no reportaron información en este periodo </t>
  </si>
  <si>
    <t>POT, Planes Parciales, Piezas Intermedias de Planificación, Plan de Desarrollo Departamental y Plan de Desarrollo Municipales Planes sectoriales con criterios de accesibilidad incorporado. 
En el  Municipio de Filandia:   El tema de discapacidad está incluido y contemplado en los planes, programa o proyectos a realizar.
De igual maneral  en los doce municipios del departamento.</t>
  </si>
  <si>
    <t xml:space="preserve">Consejos de Derechos Humanos fortalecidos para población con discpacidad.
Secretaría del Interior: Participación y asistencia tecnica en las Sesiones de Consejo de Paz en los municipios de Génova, Filandia, Armenia, Córdoba y  Buenavista durante el tercer trimestre de 2022.                                                                                                                                                                                                                                              En  Armenia se cuenta con una oficina para atención de derechos humanos, incluida población con discapacidad. </t>
  </si>
  <si>
    <t xml:space="preserve">Cordoba $300000           Quimbaya $350000               Circasia: $123000              </t>
  </si>
  <si>
    <t>Se brindó asistencia técnica en la actualización de la plataforma del certificado de discapacidad de acuerdo con la Resolución 1239 de 2022., por parte de la Secretaría de Salud Departamental a los doce (12) municipios del Departamento del Quindío.</t>
  </si>
  <si>
    <t>Desde la  Secretaria de Salud no se tiene como competencia formar y certificar interpretes de lengua de señas, pero  se hace de manera permanente  el seguimiento y vertificacion a la utilizacion de herramientas tecnologicas como es el servicio de interpretacion en linea en la red publaica hospitalaria y en los puntos de atencion de las EAPBS.</t>
  </si>
  <si>
    <t>En los municipios de Quimbaya: Capacitación sobre derechos y deberes de las personas con discapacidad, cuidadores y sus familias.
El municipio de La Tebaida, por medio de la estrategia RBC de la Secretaría de Familia, realizó una capacitación sobre la normatividad de las personas con Discapacidad para las familias y cuidadores.  En Armenia cuentan con registros diarios de visitas domiciliarias y otras actividades relacionadas con este indicador.  Secretaría Jurídica efectuó en articulación con Secretaría de Familia, en el mes de diciembre una capacitación a representantes de discapacidad sobre elaboración de derechos de petición y mecanismos de acceso a la justicia.</t>
  </si>
  <si>
    <t xml:space="preserve">Datos para el inventario y entrega de ayudas técnicas creado y operando:  En el Municipio de Córdoba: Se entregaron 6 ayudas técnicas gestionadas por la alcaldía ante la Gobernación del Quindío.
En el Municipio de Quimbaya: Se gestionó una (1)  ayuda técnica (Silla de ruedas) con la Secretaría de Familia del departamento para una persona con discapacidad. Se continuó con la entrega de mas dispositivos técnicos para personas con discapacidad.
En el Municipio de Circasia: En el mes de enero y febrero  de 2022 se entregaron ayudas tecnicas como 4  sillas de ruedas,  tres (3) muletas, 1 caminador  por parte de la administración Municipal y con  la Secretaría de Familia departamental 1 silla de ruedas, 1 colchón anti escaras   
En el Municipio de Salento: Se realizaron actividades de  entrega de dispositivos de apoyo, en comodatos por la administración municipal para la Población con Discapacidad, acorde a las necesidades encontradas, tales como: Bastones, sillas sanitarias con ruedas, en zonas urbanas y rurales..                        En Génova tambien se viene realizando un diagnostico de que personas necesitan o requieren ayudas tecnicas.
Desde la Secretaría de Familia a traves de la Dirección Adva de Adulto Mayor y Discapacidad se entregaron las 125 ayudas técnicas programadas para el año 2022, cumpliendo así la meta propuesta para dicho año. </t>
  </si>
  <si>
    <t xml:space="preserve">
SECRETARIA DE LAS TIC: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Armenia: Se cuenta en las instituciones educativas con el software JAWS Y ZOON TEXT                                                                                                                                                                              En Montenegro:  Durante el cuarto trimestre se realizo contratacion de una persona como  interprete de lengua de señas Colombiana, permitiendo accesibilidad en la comunicación de personas sordas señantes y oyentes no señantes.</t>
  </si>
  <si>
    <t xml:space="preserve">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
La Secretaría que no reportó la información para este indicador:  Educación,  y el Municipio de Calarcá.    
Armenia: La Secretaría de Desarrollo Social cuenta con dos profesionales que realizan formación en lengua de señas y de braile .La secrtetaria de educación municipal cuenta con docentes de apoyo para la población con necesidades educativas especiales</t>
  </si>
  <si>
    <t>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La Universidad del Quindío se encuentra desarrollando la segunda etapa de la reformulación de la PPDD de Armenia
 SECRETARIA TIC: Se adelantan procesos realcionados con el mantenimiento de los centros de acceso comunitarios PVD (Puntos Viive Digital)  en el Deparatmento del Quindio, en el contrato de prestación de servicio No. 1539 de 2022 suscrito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Quindío".Con el convenio Interinstitucional número 2022-001 entre la Alcaldía de Armenia y la Universidad del Quindío, se entrega el día 23 de diciembre el documento  final de la actualización de la PP de discapacidad.</t>
  </si>
  <si>
    <t>Derechos promovidos de personas con discapacidad, para cuidadores, cuidadoras, familias y comunidad en general.
En el Municipio de Armenia: 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La Secretaría de Gobierno y Convivencia, cuenta con una oficina de derechos humanos que atiende a toda la población incluida la que tiene algún tipo de discapacidad.   
En Filandia, se realizo la difusion en la pagina de la Alcaldia de una pieza publicitaria de sobre los  deberes y derechos de las personas en condicion de discapacidad.                                                                                                                                                                                                                                                                                                                  En Quimbaya, Córdoba y Salento tambien se han efectuado actividades con las que se promueven los derechos y deberes de la población con discapaicdad, familiares y cuidadores. Igualmente en Salento se ha iniciado un proceso de formación de LÍDERES EN SALUD MENTAL orientado  al aprendizaje para el acompañamiento a personas con discapacidad, personas mayores. Temas. Proyecto de vida desde la lúdica y temático en población con discapacidad.</t>
  </si>
  <si>
    <t>En la Secretaría del Interior, Se emitieron tres progrmas radiales relacionados con la promoción de la participacion ciudadana  y el control social. 
En los Municipios de. Circasia, Salento, Filandia, Pijao, Córdoba, Buenavista, Quimbaya se han realizado acciones de promoción de la participación, entre las que se destaca la vinculación de personas con discapacidad en el encuentro de mujeres realizado en Calracá, liderado por la fundación Fundamor .
  Adicionalmente en Circasia:  En los comites  que se realizaron en los meses de septiembre, octubre y noviembre  se promovieron los derechos a participar en los diferentes  escenarios políticos con el fin de generar los espacios necesios para la formación política de las personas con discapacidad.
En el Municipio de Quimbaya: Se viene implementando la estrategia RBC enfocada en la formación de la población con discapacidad, cuidadores y sus familias en derechos humanos y derechos de las personas con discapacidad.  
 En Salento: Con mujeres con discapacidad y mujeres cuidadoras, se ha establecido un grupo de LIDERES en  whassap para establecer un vinculo y comunicacion directa con mujeres interesadas de las zonas urbanas y rurales para inicar hacia el 2023 estrategias de accion encaminadas a incrementar el trabajo de equipo de cara a fortalecer el trabajo de la mujer cuidadora y retomar directrices que fortalezcan la  asociatividad.</t>
  </si>
  <si>
    <t xml:space="preserve">Personal de transporte público sensibilizado y capacitado por enfoque de discapacidad.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En Córdoba: Se realizó capacitacion a la tiquetera de la empresa Coomoquin, con la cual se tiene un subsidio de transporte para las personas en condicion de discacidad a las citas medicas en la ciudad de Armenia </t>
  </si>
  <si>
    <t>Viviendas, edificios y espacios con parámetros de accesibilidad en el Departamento del Quindío. 
La Empresa para el Desarrollo Teritorial "Proyecta" realizó 102 caracterizaciones de condiciones de hogar de población con Discapacidad en los Municipios de Montenegro y La Tebaida, con el objetivo de realizar mejoramiento de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                                                           En Salento, se realizaron mejoras a vivienda con adaptaciones a personas con discapacidad, interviniendo 3 viviendas y beneficiando a 3 familias del municipio.</t>
  </si>
  <si>
    <t>La Secretaría de Familia cuenta con un contratista que brinda el servicio de interpretación a la comunidad sorda del departamento.
Los Municipios de Armenia, Montenegro  y la Universidad del Quindío, imparten cursos de lengua de Señas para que la comunidad sorda, pueda acceder a la oferta institucional del sector  público y privado, con lengua de Señas Colombiana en el Departamento del Quindío, debido a que en el departamento no hay entidades que brinden el certificado. La Secretaría de Familia, ha contratado  una persona para que brinde el servicio de interpretación a la comunidad sorda del departamento.
En Armenia: La Secretaria de Desarrollo Social y Corpocultura viene adelantando campañas en el manejo de la lengua de señas y del softwar Ios.
Es importante aclarar que ningunas de las entidades responsables señaladas en la política pública tiene la competencia de certificar en lenguaje de señas colombiana.
En Buenavista: Se cuenta con intérprete de lengua de señas en la Institución Educativa Buenavista. Este acompañamiento es otorgado por medio de la Secretaria de Educación Departamental. En Filandia, tambien reciben este apoyo desde la Secretaría de Educación Departamental.       Se han brindado estos cursos, pero no han generado certificación en lengua de señas para las personas que han participado de los mismos.</t>
  </si>
  <si>
    <t>La Oferta Institucional para las personas con discapacidad, en el departamento del Quindío está diseñada e implementada  en los espacios donde participa la Secretaría de Familia y todas las Secretarías, entidades descentralizadas Departamentales y en los Municipios de Armenia, Filandia, Salento, Quimbaya, Montenegro Buenavista, la oferta se socializa con los integrantes del Comité de Discapacidad Municipal y las organizaciones de personas con discapacidad y sus familias.</t>
  </si>
  <si>
    <t xml:space="preserve">En el municipio de Quimbaya se realizó el Plan de Incidencia Política formulado e  implementado, brindando formación a personas con discapacidad, cuidadores y sus familias sobre mecanismos de participación.                                                                                                                                                                                                       En Filandia:  La asociación Abriendo caminos con amor capacita a las personas con discapacidad para  empoderarlos es los diferentes mecanismos de participación.                                                                                                                                                                                                                                                                                                                    En La Tebaida,, se realizó en el teatro municipal taller de socialización de la oferta institucional y mecanismos de particpacion donde la poblacion tiene voz y voto, en la cual asistieron 15 familias.                         En Circasia: en el mes de octubre se realizo la socializacion de la oferta institucional con los presidentes de accion comunal de los barrios del municipio.                 En el Departamento no se tiene un Plan de Incidencia formulado e implementado, sin embargo, se adelantan acciones en los diferentes municipios. </t>
  </si>
  <si>
    <t xml:space="preserve">7 Campañas </t>
  </si>
  <si>
    <t>En los municipios aunque no cuentan con un centro de apoyo y cuidado para personas con discapacidad, se les brinda la atención cuando alguien de esta población llega a centro de salud a solicitar servicios a algun tipo de atención que requieran. Hasta el momento, no se ha iniciado la construcción y puesta en marcha del Centro Social Departamental o Centro de apoyo para el cuidado de PcD creado y mantenido. Se tiene proyectada su construcción y puesta en marcha para el año 2023.</t>
  </si>
  <si>
    <t xml:space="preserve">14 Campañas </t>
  </si>
  <si>
    <t>En la   Gobernación del Quindío, existe una estructura administrativa, la  Dirección de Adulto Mayor y Discapacidad,   atiende a  las  personas con   discapacidad  y   realizó  seguimiento e implementación de la  Politica  Pública de  Discapacidad 2014 - 2024 en los  Municipios de  Armenia, Filandia,  Buenavista, Córdoba, Pijao y  Quimbaya reportan estar implementando una Política  Pública en  discapacidad y en los  demás  Municipios operan con un plan de acción con enlaces  disponibles para la atención a las personas con  discapacidad.
La Dirección de Adulto Mayor y Discapacidad, brindó asistencia técnica a los doce municipios en formulación, seguimiento, implementación  de las políticas  públicas y plan de acción para las personas con discapacidad.     
SECRETARIA ADMINISTRATIVA: Indica que se dá cumplimiento a lo expresado en el Decreto 2011 de 2017, en el cual indica que a 31 diciembre del año 2022, se requiere tener vinculado por lo menos el 2% de la planta de personal de personas con discapacidad.  De un total de 352 funcionarios de planta, se cuenta con 7 en condición de discapacidfad, dando cumplimiento a esta normativa, al finalizar el año 2022.</t>
  </si>
  <si>
    <t xml:space="preserve">       Quimbaya $350000</t>
  </si>
  <si>
    <t xml:space="preserve">Filandia 400000                </t>
  </si>
  <si>
    <t>0.02 P.P x debajo de la Tasa Nacional</t>
  </si>
  <si>
    <t>0.3P.P x debajo de la Tasa Nacional</t>
  </si>
  <si>
    <r>
      <t xml:space="preserve">Programa de Formación en educación inclusiva por condición:  </t>
    </r>
    <r>
      <rPr>
        <u/>
        <sz val="11"/>
        <rFont val="Arial"/>
        <family val="2"/>
      </rPr>
      <t xml:space="preserve"> </t>
    </r>
    <r>
      <rPr>
        <b/>
        <u/>
        <sz val="11"/>
        <rFont val="Arial"/>
        <family val="2"/>
      </rPr>
      <t>Secretaría de Educación</t>
    </r>
    <r>
      <rPr>
        <u/>
        <sz val="11"/>
        <rFont val="Arial"/>
        <family val="2"/>
      </rPr>
      <t>:</t>
    </r>
    <r>
      <rPr>
        <sz val="11"/>
        <rFont val="Arial"/>
        <family val="2"/>
      </rPr>
      <t xml:space="preserve"> 1 Programa de Formación Docente "Problemas de Aprendizaje" realizado durante la vigencia 2022, al cual asistieron 1300 docentes de las 54 Instituciones Educativas Oficiales.                       La </t>
    </r>
    <r>
      <rPr>
        <u/>
        <sz val="11"/>
        <rFont val="Arial"/>
        <family val="2"/>
      </rPr>
      <t>Universidad del Quindío</t>
    </r>
    <r>
      <rPr>
        <sz val="11"/>
        <rFont val="Arial"/>
        <family val="2"/>
      </rPr>
      <t xml:space="preserve">, ha ofrecido  contenido sobre educación inclusiva, discapacidad, grupos étnicos, entre otros.
</t>
    </r>
    <r>
      <rPr>
        <u/>
        <sz val="11"/>
        <rFont val="Arial"/>
        <family val="2"/>
      </rPr>
      <t>Municipio de Armenia</t>
    </r>
    <r>
      <rPr>
        <sz val="11"/>
        <rFont val="Arial"/>
        <family val="2"/>
      </rPr>
      <t xml:space="preserve">: Ha realizado la estrategia de formación y/o capacitación para personas con discapacidad a través de gestión de programas de formación, seminarios, diplomados, para fortalecer la garantía de derechos y la organización y participación de los actores. 
</t>
    </r>
  </si>
  <si>
    <r>
      <t xml:space="preserve">Instituciones Educativas capacitadas y formadas en educación inclusiva, en los siguientes Municipios, tales como: 
</t>
    </r>
    <r>
      <rPr>
        <b/>
        <u/>
        <sz val="11"/>
        <rFont val="Arial"/>
        <family val="2"/>
      </rPr>
      <t>Secretaría de Educación:</t>
    </r>
    <r>
      <rPr>
        <sz val="11"/>
        <rFont val="Arial"/>
        <family val="2"/>
      </rPr>
      <t xml:space="preserve"> Las 54 Instituciones Educativas del Departamento cuentan con docentes de apoyo  pedagógico para la atención educativa de la población con discapacidad.
</t>
    </r>
    <r>
      <rPr>
        <u/>
        <sz val="11"/>
        <rFont val="Arial"/>
        <family val="2"/>
      </rPr>
      <t>Municipio de Córdoba</t>
    </r>
    <r>
      <rPr>
        <sz val="11"/>
        <rFont val="Arial"/>
        <family val="2"/>
      </rPr>
      <t xml:space="preserve">: Contratación de la planta de personal de apoyo pedagógico profesor del aula de apoyo.
</t>
    </r>
    <r>
      <rPr>
        <u/>
        <sz val="11"/>
        <rFont val="Arial"/>
        <family val="2"/>
      </rPr>
      <t>Municipio de Armenia</t>
    </r>
    <r>
      <rPr>
        <sz val="11"/>
        <rFont val="Arial"/>
        <family val="2"/>
      </rPr>
      <t xml:space="preserve">: Acompañamientos a Centros Educativos sobre promoción y prevención de la discapacidad, con padres de familia y docentes, rutas para el acceso a derechos de personas con discapacidad y formación de personal en inclusión.
</t>
    </r>
    <r>
      <rPr>
        <u/>
        <sz val="11"/>
        <rFont val="Arial"/>
        <family val="2"/>
      </rPr>
      <t>Universidad del Quindío</t>
    </r>
    <r>
      <rPr>
        <sz val="11"/>
        <rFont val="Arial"/>
        <family val="2"/>
      </rPr>
      <t xml:space="preserve"> ha realizado por Bienestar Institucional,  charlas a docentes y estudiantes sobre: educación inclusiva y discapacidad, Inclusión en educación superior,  salud física y mental como bases del aprendizaje.  
</t>
    </r>
  </si>
  <si>
    <t>Armenia $980000000                 Sria Educación: $1229327252</t>
  </si>
  <si>
    <r>
      <t xml:space="preserve">Cobertura de Accesibilidad a la Educación Superior en el Departamento del Quindío.
</t>
    </r>
    <r>
      <rPr>
        <u/>
        <sz val="11"/>
        <rFont val="Arial"/>
        <family val="2"/>
      </rPr>
      <t xml:space="preserve">Secretaría de Educación: </t>
    </r>
    <r>
      <rPr>
        <sz val="11"/>
        <rFont val="Arial"/>
        <family val="2"/>
      </rPr>
      <t xml:space="preserve">Este indicador no pertenece a la Secretaría de Educación Departamental del Quindío, puesto que la misma rige a la educación básica y media en los 11 municipios no certificados en educación. 
Desde la </t>
    </r>
    <r>
      <rPr>
        <u/>
        <sz val="11"/>
        <rFont val="Arial"/>
        <family val="2"/>
      </rPr>
      <t>Secretaría de Educación Departamental</t>
    </r>
    <r>
      <rPr>
        <sz val="11"/>
        <rFont val="Arial"/>
        <family val="2"/>
      </rPr>
      <t xml:space="preserve"> del Quindío y a través del Plan de Desarrollo Departamental 2020 - 2023 "Tú y yo somos Quindío", se formulo dentro del Poyecto 2020003630096 - "Fortalecimiento de estrategias para el acceso y la permanencia  de los estudiantes egresados de los Establecimientos Educativos Oficiales a la educación superior o terciaria en el Departamento del Quindío." la meta producto 2202006 - "Servicio de apoyo para el acceso y la permanencia a la educación superior o terciaria"; se fomenta el acceso y la permannecia a la educación superior de los estudiantes egresados de dichas instituciones.
Dentro de la oferta se incluye la población con discapacidad entre otras.
En el   </t>
    </r>
    <r>
      <rPr>
        <u/>
        <sz val="11"/>
        <rFont val="Arial"/>
        <family val="2"/>
      </rPr>
      <t>Municipio de La Tebaida:</t>
    </r>
    <r>
      <rPr>
        <sz val="11"/>
        <rFont val="Arial"/>
        <family val="2"/>
      </rPr>
      <t xml:space="preserve">   Por medio de la Dirección Administrativa de Servicios Sociales, se promueve la accesibilidad a la educación superior para ciclos en formación técnico, tecnólogico, universitario, Sena e Instituciones Educativas de Educación Formal por medio del subsidio de los tiquetes para los estudiantes, en el cual son beneficiados estudiantes con discapacidad.</t>
    </r>
  </si>
  <si>
    <t xml:space="preserve">Secretaría de Educación: 1 Proyecto Pédagido ejecutado para la vigencia 2022, dentro del cual se cuenta con 8 modelos pedagógicos flexibles que facilitan el aprendizaje y permanencia de NNA con discapacidad, para lo cual, se realizaron las siguientes acciones:  
Se beneficiaron 2.031 estudiantes caracterizados en condición de discapacidad y/o talentos excepcionales con modelos educativos flexibles. Esta población se atiende en las 54 Instituciones Educativas Oficiales del Departamento, a través de la contratación de docentes de apoyo pedagógico (Intérpretes de LSC, Modelos Lingüísticos, Profesionales Biculturales y Tiflólogos). Se ha fortalecido mediante la articulación con las entidades (ICBF, Alcaldías, Comisarias de Familia, Policía de Infancia y Adolescencia, personerías e Instituciones Educativas), garantizando una trazabilidad en los procesos desarrollados por cada uno de ellos en aras de continuar garantizando sus derechos.
-Se realiza encuentro de docentes y profesionales de apoyo de las IE del Departamento, donde se abordó el tema de la categorización de los estudiantes en las diferentes discapacidades, ICBF informa sobre el proceso de transito armónico, la referente de salud nos socializa la Resolución 1239 del 21 de julio del 2022.
-Se realizaron actividades del 23 al 29 de septiembre, en cada una de las IE donde se encuentran estudiantes sordos en ocasión a la celebración del día de las personas con discapacidad auditiva- Sordos. 
-Se realizó alianza interinstitucional con la secretaria TIC en la activación de semillero de creación de aplicaciones para estudiantes con excepcionalidad con enfoque en tecnología.
-En el proceso de Talentos y Capacidades Excepcionales se realizó el contrato de compraventa N°015 de octubre del 2022 para la adquisición de instrumentos musicales y grabación de sonido para los estudiantes focalizados y Evaluados con Talentos en Música de 6 Instituciones Educativas: Pedacito de Cielo, Antonio Nariño, Luis Arango Cardona del Municipio de La Tebaida, Instituto Buenavista del Municipio de Buenavista y José María Córdoba del Municipio de Córdoba, Instituto Pijao del Municipio de Pijao.
En el Municipio de Salento: Proceso de formación de LÍDERES EN SALUD MENTAL orientado en el mes de septiembre al aprendizaje para el acompañamiento a personas con discapacidad, personas mayores, niños y jóvenes y demás poblaciones diversas y aportar al fortalecimiento y trasformación social. Temas. Proyecto de vida desde la lúdica y temático en población con discapacidad
En el Municipio de Armenia: La Secretaría de Educación municipal implementa el decreto 1421 de 2017. 
En la Universidad del Quindío: Desde Bienestar Institucional, se implementa la socialización de herramientas para el trabajo en aula de estudiantes con Necesidades Educativas Diversas (dirigida a Docentes).
</t>
  </si>
  <si>
    <r>
      <t xml:space="preserve">Sistema de Seguimiento y Monitoreo en Proyecto Eduativo Institucional para personas con discapacidad creado y operando.
</t>
    </r>
    <r>
      <rPr>
        <u/>
        <sz val="11"/>
        <rFont val="Arial"/>
        <family val="2"/>
      </rPr>
      <t xml:space="preserve">Secretaría de Educación Departamental:  </t>
    </r>
    <r>
      <rPr>
        <sz val="11"/>
        <rFont val="Arial"/>
        <family val="2"/>
      </rPr>
      <t xml:space="preserve">Se cuenta con 1  Seguimiento y moniterio a los Proyectos Educativos Institucionales PEI para PCD, realizado por la Dirección de Cobertura Educativa a través de los docentes y profesioles de apoyo que atienden a la población con discapacidad.
En el Municipio de La Tebaida: Desde la Dirección Administrativa de Servicios Sociales, se realiza seguimiento y monitoreo al PAE, de manera permanente en todas las instituciones educativas del municipio de La Tebaida.  </t>
    </r>
  </si>
  <si>
    <r>
      <t xml:space="preserve">Cobertura de Educación Inclusiva en todos los niveles educativos: 
</t>
    </r>
    <r>
      <rPr>
        <u/>
        <sz val="11"/>
        <rFont val="Arial"/>
        <family val="2"/>
      </rPr>
      <t>Secretaría de Educación:</t>
    </r>
    <r>
      <rPr>
        <sz val="11"/>
        <rFont val="Arial"/>
        <family val="2"/>
      </rPr>
      <t xml:space="preserve"> Para  la vigencia 2022,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a la vigencia 2022, se atienden en promedio 1,977 estudiantes caracterizados con Discapacidad en las 54 I.E. Oficiales.
En el Municipio de Córdoba: Oferta de becas para apoyo educativo con la universidad del Quindío.
</t>
    </r>
  </si>
  <si>
    <r>
      <t xml:space="preserve">Escuelas de Iniciación y Formación Deportiva para personas con discapacidad creadas y mantenidas.
</t>
    </r>
    <r>
      <rPr>
        <u/>
        <sz val="11"/>
        <rFont val="Arial"/>
        <family val="2"/>
      </rPr>
      <t>Indeportes Quindío</t>
    </r>
    <r>
      <rPr>
        <sz val="11"/>
        <rFont val="Arial"/>
        <family val="2"/>
      </rPr>
      <t xml:space="preserve">:  5 organizaciones deportivas de formación con discapacidad mantenidas. En el periodo de octubre a diciembre de 2022, se fortalecieron  organizaciones deportivas para población con discapacidad tales como, liga de limitados visuales, liga de limitados cognitivos, Club Asorquin para Sordos,  y Club Tensirquin de tennis de campo en silla de ruedas , Club Inem José Celestino Mutis. El apoyo se realiza con asesoría metodológica, técnica, biomedica, jurídico y administrtivo
Municipio de Buenavista: Existen tres (3) escuelas de formación recreo deportivas, en el municipio que acompañan, apoyan las actividades y eventos de personas con discapacidad.
Municipio de La Tebaida: El municipio de La Tebaida, tiene 14 escuelas de formación en diferentes disciplinas deportivas en donde participan todas las personas sin limite de edad.
Municipio de Armenia: Implementó, ejecutó y dotó con  programas de escuelas de formación en diferentes disciplinas.
</t>
    </r>
  </si>
  <si>
    <t>INDEPORTES $26220000                         Filandia $500000</t>
  </si>
  <si>
    <t>Quimbaya  $350000
Filandia $ 1197000
INDEPORTES QUINDÍO $12000000                              Armenia $212299999</t>
  </si>
  <si>
    <r>
      <t xml:space="preserve">En la </t>
    </r>
    <r>
      <rPr>
        <u/>
        <sz val="11"/>
        <rFont val="Arial"/>
        <family val="2"/>
      </rPr>
      <t>Secretaría del Interior</t>
    </r>
    <r>
      <rPr>
        <sz val="11"/>
        <rFont val="Arial"/>
        <family val="2"/>
      </rPr>
      <t xml:space="preserve">: Para el programa de atención a victimas se brindaron asistencias técnicas para implementar los métodos de resolución pacifica de conflictos en los doce municipios del Departamento del Quindío. Se tiene establecido el PAT de Víctimas en el Departamento.
Municipio de Armenia: Existen servicios de atención integral, tales como:  Gestión para la promoción de los derechos de las personas con discapacidad y prevención de los riesgos, causantes de la discapacidad  para la población.   </t>
    </r>
  </si>
  <si>
    <t>El número de municipios con personas capacitadas (pcd,cuidadoras y sus  familias) por la Secretaría de Turismo, acumulado  al último trimestre de 2022 fueron cinco (05): Calraca  ( Barcelona)  Montenegro, Buenavista, Quimbaya y Armenia, ademas de 2 municipios que tambien reportaron acciones frente a este indicador como son: Genova y Filandia Para un total de 7 MUNICIPIOS.
Se realizó Taller de oferta institucional del sector trabajo, para la generación y formalización del empleo en el municipio de Montenegro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
Se realizó entrega de datafonos gratis, a un grupo de comerciantes, el día 11 de noviembre, en el salón de la Gobernación Antonio Valencia, donde se atendió una persona con discapacidad múltiple. 
En el Municipio de Génova: Gestionó el complementario para la formulación de proyectos para emprendedores con el Sena para la población, se realiza la convocatoria por medio de cuña radial y llamada telefónica .
En el Municipio de Filandia: A través del convenio CA 002-2022 SG del  28 de enero de 2022, se coordinaron las directrices de emprendimiento en repostería y lácteos a personas con discapacidad para la etapa productiva e inclusión laboral, tambien se han fortalecido algunos emprendimientos de elaboración de yogurt, lácteos y algunas artesanías de emprendedores con discapacidad y cuidadores.
En el Municipio de Armenia: Gestión de  acompañamiento y apoyo a  proyectos con y para las personas con discapacidad que generen impacto en la comunidad ( iniciativas de emprenderismo, Y/o de programas de impacto social) .   
En Filandia, en articulacion con el Ministerrio de las TIC se ha realizado la convocatoria para el proyecto FORMACION TIC SIN BARRERAS, para la poblacion en condicion de discapacidad quien será certificada, se tuvo reunion con la asociacion ASODERNATU buscando vincular mas personas  al programa de fortalecimiento de una unidad productiva.
En la Secretaría de Familia: Se efectuaron actividades de fortalecimiento de emprendimientos en organizaciones y personas con discapacidad en articulación con la Secretaría de  Turismo y Secretaría de las TIC,  que han consistido en brindar asistencia técnica en la ejecución de las unidades productivas, asesoría en diseño de publicidad, marketing digital, difusión por redes de los emprendimientos, información para acceder a recursos capital semilla a través del Fondo emprender del SENA.
Secretaría de Familia  ha  realizado capacitaciones en artes y oficios que permitan generar una inclusión productiva de las personas con discapacidad y sus cuidadores, elaborando objetos artesanales y marroquinería manual.  
Secretaría de Turismo: Se realizó Taller de oferta institucional del sector trabajo, para la generación y formalización del empleo en el municipio de Montengro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t>
  </si>
  <si>
    <t xml:space="preserve">Indeportes Quindío: No se ha identificado deportistas con discapacidad haciendo parte de escuelas deportivas en el Departamento.    En Quimbaya,  se participó en las competencias "SPECIAL OLYMPICS" fase departamental con clasificaciones a la fase nacional en la disciplina de atletismo. </t>
  </si>
  <si>
    <r>
      <t xml:space="preserve">Proyectos Productivos apoyados y ejecutados en 2022: Un total de 11 PROYECTOS PRODUCTIVOS APOYADOS Y EJECUTADOS.   ACUMULADO DESDE 2017 HASTA 2022: 41 Proyectos Productivos. 
La Secretaría de Turismo: brindó asistencia técnica, realizando diagnostico preliminar, para determinar la ruta de fortalecimiento del emprendimiento de Lácteos, ubicado en el municipio de La Tebaida. Dicha iniciativa es familiar con dos años de creación donde trabajan dos personas, una con discapacidad motriz  </t>
    </r>
    <r>
      <rPr>
        <u/>
        <sz val="11"/>
        <rFont val="Arial"/>
        <family val="2"/>
      </rPr>
      <t>( 1  proyecto productivo).</t>
    </r>
    <r>
      <rPr>
        <sz val="11"/>
        <rFont val="Arial"/>
        <family val="2"/>
      </rPr>
      <t xml:space="preserve">
En el Municipio de Filandia: En articulación con Secretaria de Familia y Secretaria TIC, se realizó 1 feria incluyente, donde participaron personas con discapacidad y madres cuidadoras de personas con discapacidad, en este evento participaron 5 personas con 5 proyectos productivos participantes en la feria efectuada en 2022. </t>
    </r>
    <r>
      <rPr>
        <u/>
        <sz val="11"/>
        <rFont val="Arial"/>
        <family val="2"/>
      </rPr>
      <t xml:space="preserve">(5 proyectos productivos)
</t>
    </r>
    <r>
      <rPr>
        <sz val="11"/>
        <rFont val="Arial"/>
        <family val="2"/>
      </rPr>
      <t xml:space="preserve">
En el Municipio de Circasia: En este periodo se dio la oportunidad a personas con discapacidad para participar en programas productivos y de emprendimiento dictados por el SENA. 
En el Municipio de Armenia: Gestión de  acompañamiento y apoyo a  proyectos con y para las personas con discapacidad que generen impacto en la comunidad ( iniciativas de emprenderismo, Y/o de programas de impacto social).
En el Municipio de Montenegro: Se cuenta con talleres, artes y oficios
En  Quimbaya se promueve la  venta de artesanias elaboradas por las personas con discapacidad, cuidadores y sus familias.
</t>
    </r>
    <r>
      <rPr>
        <u/>
        <sz val="11"/>
        <rFont val="Arial"/>
        <family val="2"/>
      </rPr>
      <t>En la Secretaría de Familia: Actividades de fortalecimiento de 5 emprendimientos</t>
    </r>
    <r>
      <rPr>
        <sz val="11"/>
        <rFont val="Arial"/>
        <family val="2"/>
      </rPr>
      <t xml:space="preserve"> de organizaciones y personas con discapacidad en articulación con la Secretaría de  Turismo y las TICs.
</t>
    </r>
  </si>
  <si>
    <r>
      <t xml:space="preserve">Negocios Inclusivos apoyados y fortalecidos: </t>
    </r>
    <r>
      <rPr>
        <b/>
        <u/>
        <sz val="11"/>
        <rFont val="Arial"/>
        <family val="2"/>
      </rPr>
      <t xml:space="preserve">TOTAL AÑO 2022: 29 Negocios inclusivos de personas con discapacidad apoyados </t>
    </r>
    <r>
      <rPr>
        <sz val="11"/>
        <rFont val="Arial"/>
        <family val="2"/>
      </rPr>
      <t xml:space="preserve">mediante participación en ferias y eventos donde comercializaron sus productos, detallandose de la siguiente manera:                                 SECRETARIA DE FAMILIA APOYO A </t>
    </r>
    <r>
      <rPr>
        <u/>
        <sz val="11"/>
        <rFont val="Arial"/>
        <family val="2"/>
      </rPr>
      <t>17 EMPRENDIMIENTOS</t>
    </r>
    <r>
      <rPr>
        <sz val="11"/>
        <rFont val="Arial"/>
        <family val="2"/>
      </rPr>
      <t xml:space="preserve"> DE PERSONAS CON DISCAPACIDAD en Montenegro (Feria "Los Colores de la Igualdad") Secretaría de Turismo.  El 1 de septiembre en el municipio de Salento, se realizó Jornada de sensibilización a </t>
    </r>
    <r>
      <rPr>
        <u/>
        <sz val="11"/>
        <rFont val="Arial"/>
        <family val="2"/>
      </rPr>
      <t>7 estabelcimentos</t>
    </r>
    <r>
      <rPr>
        <sz val="11"/>
        <rFont val="Arial"/>
        <family val="2"/>
      </rPr>
      <t xml:space="preserve">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Filandia: Se realizaron ferias de emprendimiento incluyentes en donde participaron madres de personas con discapacidad y personas con discapacidad. Tambien se ha impulsado un negocio de comercialización de crispetas en el cual participan </t>
    </r>
    <r>
      <rPr>
        <u/>
        <sz val="11"/>
        <rFont val="Arial"/>
        <family val="2"/>
      </rPr>
      <t xml:space="preserve">5 personas </t>
    </r>
    <r>
      <rPr>
        <sz val="11"/>
        <rFont val="Arial"/>
        <family val="2"/>
      </rPr>
      <t xml:space="preserve">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Municipio de Génova: En el mercado campesino del municipio se brinda espacio a las personas que tienen sus emprendimientos, para que sean comercializados sus productos. 
Secretaría de Familia: Se realizarón actividades de fortalecimiento a emprendimientos de organizaciones y personas con discapacidad en articulación con la Secretaría de Turismo y Secretaría de las TIC.
</t>
    </r>
  </si>
  <si>
    <t xml:space="preserve">Secretaria de Turismo: Dentro del plan de accion de la Secretaria se encuentra la generacion de reportes sobre el mercado de trabajo, desde el ORMET Observatorio regional del Mercado de Trabajo. Durante el presente se plantearon los lineamientos para la ejecucion del indicador durante la vigencia 2023 en articulacion con entidades que se encuentran asociadas al tema. 
Córdoba: Se realiza encuentro de casracterizacion laboral a las personas en condicion de discapacidad y se cuenta con el banco de información.
</t>
  </si>
  <si>
    <r>
      <t xml:space="preserve">Estrategia RBC con Eje de Emprendimiento implementado en el Departamento del Quindío: </t>
    </r>
    <r>
      <rPr>
        <b/>
        <u/>
        <sz val="11"/>
        <rFont val="Arial"/>
        <family val="2"/>
      </rPr>
      <t>Se cuenta con 1 Estratégia RBC,</t>
    </r>
    <r>
      <rPr>
        <sz val="11"/>
        <rFont val="Arial"/>
        <family val="2"/>
      </rPr>
      <t xml:space="preserve"> en la cual se desarrollaron las siguientes acciones en el Departamento:   En el Municipio de Buenavista: Se realizaron visitas domiciliarias con el fin de identificar las necesidades de las personas con discapacidad e implementar la estrategia RBC.
Municipio de Filandia y Circasia: se identificaron las principales dificultades y potencialidades de las personas con discapacidad para iniciar un emprendimiento.  
La Secretaria de Turismo: De acuerdo a documento encontrado sobre administraciones pasadas la estrategia RBC fue gestada desde la Secretaria de Familia, como un estrategia multisectorial para atender a la comunidad y potencializar sus actividades. Actualmente el liderazgo de dicha estrategia no recae sobre la Secretaria de Turismo, Industria y Comercio, ni fue asignada en proceso de empalme.                                                             En Quimbaya: Se realizaron talleres de emprendimiento dirigido a cuidadores, cuidadoras, personas con discapacidad y sus familias por parte del SENA y la Secretaria de Cultura del departamento; cuyo seguimiento lo realiza la Secretaria de Familia a traves de la contratista encaragada de la estrategia RBC.</t>
    </r>
  </si>
  <si>
    <r>
      <t>TOTAL MICROEMPRESAS APOYADAS DURANTE LA VIGENCIA DE LA PRESENTE PP ACUMULADO HASTA EL AÑO 2022:</t>
    </r>
    <r>
      <rPr>
        <b/>
        <u/>
        <sz val="11"/>
        <rFont val="Arial"/>
        <family val="2"/>
      </rPr>
      <t xml:space="preserve"> 38.</t>
    </r>
    <r>
      <rPr>
        <sz val="11"/>
        <rFont val="Arial"/>
        <family val="2"/>
      </rPr>
      <t xml:space="preserve">
PARA EL AÑO 2022:  La Secretaría de Turismo: Se ha realizado asistencia técnica en el Centro de Innovación y Emprendimiento CINNE con el fin de realizar el acompañamiento respectivo a las iniciativas. De acuerdo a la población objeto se tienen identificados a </t>
    </r>
    <r>
      <rPr>
        <b/>
        <u/>
        <sz val="11"/>
        <rFont val="Arial"/>
        <family val="2"/>
      </rPr>
      <t xml:space="preserve">(11) emprendimientos apoyados </t>
    </r>
    <r>
      <rPr>
        <sz val="11"/>
        <rFont val="Arial"/>
        <family val="2"/>
      </rPr>
      <t xml:space="preserve">pertenecientes a personas en condición de discapacidad.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r>
  </si>
  <si>
    <r>
      <t xml:space="preserve">
Programa de Participación y Fomento al Turismo para PCD, Cuidadores y sus Familias creado e implementado en el Departamento del Quindío. </t>
    </r>
    <r>
      <rPr>
        <b/>
        <u/>
        <sz val="11"/>
        <rFont val="Arial"/>
        <family val="2"/>
      </rPr>
      <t>Se cuenta con 1 PROGRAMA,</t>
    </r>
    <r>
      <rPr>
        <sz val="11"/>
        <rFont val="Arial"/>
        <family val="2"/>
      </rPr>
      <t xml:space="preserve"> dentro del cual se han desarrollado las siguientes acciones: 
</t>
    </r>
    <r>
      <rPr>
        <b/>
        <u/>
        <sz val="11"/>
        <rFont val="Arial"/>
        <family val="2"/>
      </rPr>
      <t>La Secretaria de Turismo</t>
    </r>
    <r>
      <rPr>
        <sz val="11"/>
        <rFont val="Arial"/>
        <family val="2"/>
      </rPr>
      <t>, Industria y Comercio socializó  ante el comité de discapacidad,  el manual de turismo para todos expedido por Mincit, el cual esta articulado al Plan Estratégico de Turismo (PET) 2022-2032 y que busca en su eje estratégico N° 2 ACOMPAÑAMIENTO A TODOS LOS PRESTADORES DE SERIVICIOS TURÍSTICOS E INSTITUCIONES EN LA GESTIÓN TURÍSTICA EFICIENTE el cual incluye el sub-programa 12: TURISMO ACCESIBLE E INCLUYENTE. Lo cual debe traducirse en el sector como una oportunidad de llegar a este segmento del mercado y atender las necesidades especiales que demandan los mismo, prestando un servicio digno, humano y de calidad. La Secretaría de turismo, industria y comercio debe socializar, gestionar y generar las condiciones en el sector empresarial del turismo para que estos implementen entre otras: 
- la mayor cantidad de ayudas de comunicación (escritas y audiovisuales) con el fin de garantizar la correcta interpretación de los espacios y servicios que presta el establecimiento.
- Diríjase siempre a la persona con discapacidad, no a su acompañante.
- Es importante permitir el ingreso de perros guías a las instalaciones de la edificación, sin ninguna restricción, siempre y cuando este cumpla con todos los requerimientos de ley.     
- Contar con un baño accesible; y no le dé un uso distinto; recuerde que, en cualquier momento, llegarán clientes con discapacidad.
De esta manera la Secretaria de turismo, industria y comercio articulado con el ente territorial y la policía ha realizado las siguientes visitas: 
El día 18 de agosto de 2022 se realizó una jornada de sensibilización del Manual de Turismo para Todos en el municipio de Circasia en los hoteles: Las Orquídeas, Casa Santa Circasia y Brisa del café   . Lo anterior con el fin de dar a conocer la importancia de la implementación de los diferentes lineamientos para prestar un servicio incluyente.  
El día 01 de septiembre de 2022 se realizó una jornada de sensibilización del Manual de Turismo para Todos en el municipio de Salento en los hoteles:  Balcones, Casa Boutique, hospedaje el buen descanso y mi buen descanso. Lo anterior con el fin de dar a conocer la importancia de la implementación de los diferentes lineamientos para prestar un servicio incluyente.  
EL 16 diciembre de 2022 se realizó en el municipio de Salento una jornada de sensibilización en el establecimiento Betel Salento Lodging acerca del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Quimbaya: Desde el programa ENAMORARTE del municipio de Quimbaya se realizo el primer FAM TRIP denominado la inclusion me incluye, dirigido a las agencias turisticas del departamento y el gremio del turismo. 
En la Alcaldía de Armenia el taller de discapacidad e inclusión "Atrévete a ver más allá"; con los funcionarios públicos y el gremio del turismo.
Municipio de Filandia: Se promueven los servicios turísticos accesibles, para las personas con discapacidad.
Secretaría de Turismo: Manifiesta que no es de su competencia la ejecución de este indicador.</t>
    </r>
  </si>
  <si>
    <t xml:space="preserve">Desde Secretaría de Salud Departamental:  12 Municipios del departamento con asistencia tecnica, seguimiento  al proceso de certificacion y RLCPD,  4 IPS con asistencia tecnia y seguimiento a la implementacion de certificacion dando cumplimiento a la Resolucion 1239 de 2022, lo cual representa el 100% de cumplimiento de este indicador.
Los doce municipios han aportado para el proceso de certificación en el registro de las personas con discapacidad en los que se refiere a socialización, recepción de los documentos, la revisión y las autorizaciones para ser certificados con discapacidad.
</t>
  </si>
  <si>
    <r>
      <t xml:space="preserve">En la </t>
    </r>
    <r>
      <rPr>
        <u/>
        <sz val="11"/>
        <rFont val="Arial"/>
        <family val="2"/>
      </rPr>
      <t>Secretaría de Salud Departamental,</t>
    </r>
    <r>
      <rPr>
        <sz val="11"/>
        <rFont val="Arial"/>
        <family val="2"/>
      </rPr>
      <t xml:space="preserve"> Programa de maternidad segura: Se adelantaron las siguientes actividades,  Atencion diferencial integral  e integrada para la poblacion gestante ademas se conto con programas de atencion para personas con cualquier tipo de discapacidad asegurando el acceso en el sitio donde reside en una forma integral 
 La atención integral y diferencial para este grupo de población gestantes,se realiza con base a la parte legal de nuestro Estado colombiano . </t>
    </r>
  </si>
  <si>
    <t>Cobertura en  promoción, prevención y atención en Salud: 
En la Secretaría de Salud Departamental. Se cuenta con una cobertura de atencion en salud para el departamento del Quindio del 96%</t>
  </si>
  <si>
    <t xml:space="preserve">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los dias 21 y 28 de octubre, 2 y 11 de noviembre, ademas se realizaron 4 jornadas educativas del talento humano en los hospitales Unidad intermedia del Sur, San Juan de Dios (2) Armenia, San Vicente de Paul Génova, con un total de 49 asistentes.  DURANTE EL AÑO 2022, se capacitó al personal de la red de salud de 11 municipios en el tema, lo que representa mas del 80% del cumplimiento de esta meta. </t>
  </si>
  <si>
    <r>
      <t xml:space="preserve">La Secretaria de Salud Departamental  ha venido realizando  seguimientos a las ESE, IPS Privadas y Mixtas,  Entidades Administradoras de Planes de Beneficio EAPB subsidiadas y contributivas en la prestación del servicio. En Cosmitet, Asmet, Salud Total, Sanitas,  se realizó seguimiento frente a la socialización y normatividad vigente y -lineamientos generales en la atención de las personas con discapacidad; seguimiento y verificación en la prestación de servicios de salud, orientadas a garantizar el acceso  a las personas con discapacidad y el cumplimiento de normatividad vigente.     </t>
    </r>
    <r>
      <rPr>
        <u/>
        <sz val="11"/>
        <rFont val="Arial"/>
        <family val="2"/>
      </rPr>
      <t>Acciones de IVC a las 7 EAPBS que hacen presencia en el departamento y a 7 IPS de la red publica del departamento ( ESES), representa un 70% de cumplimiento en la ejecución de esta acción.</t>
    </r>
    <r>
      <rPr>
        <sz val="11"/>
        <rFont val="Arial"/>
        <family val="2"/>
      </rPr>
      <t xml:space="preserve">
Hospital Pio X La Tebaida, ESE Hospital San Vicente de Paul Circasia, ESE Hospital, ESE Hospital Santa Ana Pijao y ESE Hospital San Camilo Buenavista,  realiza  verificación a los servicios de rehabilitación, donde se identificaron las debilidades y fortalezas.
</t>
    </r>
  </si>
  <si>
    <t xml:space="preserve"> En Secretaría de Salud, desde el programa de discapacidad , PQR RECEPCIONADAS DURANTE EL TERCER TRIMESTRE DEL AÑO 2022
Total: 17
Solucionadas: 10
En trámite: 7
Nueva EPS 
Total: 3 
Trámite:3
Sura
Total: 1 
Asmet Salud
Total: 9
Trámite: 4
Sanitas
Total: 4
60% de quejas resuletas                                                                                                                                                                                             En Armenia,  La alcaldía municipal cuenta con su pagina web totalmente accesible y su correo institucional servicioalcliente@armenia.gov.co</t>
  </si>
  <si>
    <t>Programa de estilos de vida saludable para personas con discapacidad, creado e implementado en los 12 municipios. 
En la Secretaría de Salud Departamental. Estrategia 4*4 del orden nacional implementada en 11 Muicipios del departamento a traves de las siguientes actividades capacitaciones de vida saludable para cuidadores y adultos mayores de CBA y centro vida donde se incluye poblacion con discapacicad. 
En el Municipio de Armenia: Se ha venido programando actividades para la  población en todos los cursos de vida cubierta con educación para la promoción de la cultura del envejecimiento activo y saludable, con sensibilización en alimentación saludable, actividad física, autocuidado en la población, para valorar e identificar la exposición a factores de riesgo. Construcción de Política Pública de Entornos y Estilos de Vida más Saludables.</t>
  </si>
  <si>
    <t xml:space="preserve">Programa de promoción y prevención en salud sexual y reproductiva creado e implementado en los 12 municipios para personas con discapacidad. SECRETARIA DE SALUD DEPARTAMENTAL:     A traves del programa de salud sexual y reproductiva se se realizaron en el 2022 formaciones  virtuales en Resolucion 1904  dirigida a las IPS de la red publica y privada y EAPBS.                                                             En el Municipio de Quimbaya: La Subsecretaria de Salud de Quimbaya ha realizado procesos de promoción y prevención de la salud sexual y reproductiva.
En el municipio de La Tebaida: Desde la Dirección Administrativa de Salud, por medio del Plan de Intervenciones Colectivas PIC, se realizaron 12 talleres en diferentes Instituciones Educativas sobre motivación de la prueba rápida de VIH y beneficios del uso de preservativos en las relaciones sexuales para prevenir el embarazo y las Infecciones de Transmisión Sexual.
En el Municipio de Salento: La Secretaría técnica de discapacidad en articulación con la E.S.E Hospital San Vicente de Paul, ha generado espacios de mayor apoyo en el manejo priorizado de la población con discapacidad que realiza consulta, con énfasis en la promoción de la salud sexual y reproductiva. 
ICBF, Atención en los siguientes programas:  Adolescencia y Juventud, e Infancia   Para el fortalecimiento de capacidades de los NNA con discapacidad y sus familas.
196 CUPOS  Contratados en las diferentes modalidades de fortalecimiento de capacidades de NNA  con discapcidad y sus familias, </t>
  </si>
  <si>
    <t xml:space="preserve">SECRETARIA DE SALUD DEPARTAMENTAL:  Se ha identificado al 100% los factores de riesgo de las enfermedades crónicas, causantes de la discapacidad, lo cual se expresa asi:  Identificacion de factores de riesgo como consumo de tabaco y alcohol, malos habitos alimenticios y baja actividad fisica.                                                                                                                                                                                                           IEn el Municipio de Salento:  Participo del diplomado Intervención MhGap, en el proceso formativo indispensable para la prevencion y atención en el primer nivel de salud que se ofrece desde la secretaria de Salud para atencion a principales componentes   del proceso como son salud, educacion y fortalecimiento comunitario lo refernte a prevencion  primaria.
En el Municipio de Armenia: Encuentros académicos, como forma de sensibilización en factores de riesgo que conducen a adquirir una discapacidad (Enfermedades huérfanas, autismo y otras condiciones de salud y enfermedad.)
En el Municipio de Filandia: Por medio del convenio con la asociación Abriendo Caminos con Amor realizan mensualmente capacitaciones de prevención de la discapacidad  y el manejo de las posturas.  Esta asociación tambien presta el servicios de fisioterapia, psicologia, fonoaudiologia; igualmente, realizó en el trimestre  terapias para personas con discapacidad.
</t>
  </si>
  <si>
    <t xml:space="preserve">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discapacidad)En el Municipio de Filandia: Se realizó seguimiento al cumplimiento de la normatividad laboral en relación a la higiene ocupacional en la Asociación Abriendo Caminos con Amor.      </t>
  </si>
  <si>
    <t xml:space="preserve">Red de servicios de habilitación y rehabilitación creada y mantenida: 
En la Secretaría de Salud:  En el departamento del Quindio se cuenta con red de servicios de habilitación y rehabilitación conformada a la que se la Secretaria hace las acciones de Inspeccion, vigilancia y control a la prestacion y calidad del servicio.
En La Tebaida: El 13 de septiembre, se realizó en el teatro municipal taller de socialización de la oferta institucional y mecanismos de particpacion donde la poblacion tiene voz y voto, en la cual asistieron 15 familias. </t>
  </si>
  <si>
    <t xml:space="preserve">Secretaría de Salud $1.000.000                        </t>
  </si>
  <si>
    <t>Secretaría de Salud Departamental:  No se ha implementado un plan de accidentes, pero se generan acciones de promoción y prevención en enfermedades laborales y articulación con ARL para prevencion de accidentes y enfermedades laborales.  En Filandia, se ha realizado examen ocupacional de ingreso a funcioanrios; se han llevado a cabo  jornadas de bienestar y capacitaciones a los funcionarios de la alcaldía.</t>
  </si>
  <si>
    <t xml:space="preserve">Diagnósticos realizados en Comunidad sobre detección temprana y causa de la Discapacidad. 
En el Municipio de Filandia: Se realizó taller para conocer las barreras en salud que tiene la poblacion con discapacidad. Se realizo capacitación a personas con discapacidad en la estrategia RBC para identificar lideres y realizar plan comunitario.
En el Municipio de Buenavista, Génova, Montenegro, Quimbaya, Circasia, Salento y Filandia.   Se realizaron visitas domiciliarias con el fin de identificar las necesidades de las personas con discapacidad e implementar la estrategia RBC           Armenia:  Se realizaron 7 intervenciones dentro del marco "La  Alcaldía en la comuna"                                                                                                                                       Cumplir este indicador,  no es competencia de la Secretaria de Salud,  pues la Secretaria de Salud departamental es un ente de control, asistencia tecnica pero no prestador de servicios
</t>
  </si>
  <si>
    <t>Investigaciones realizadas para detección temprana:
En la Secretaría de Salud.: Se realizó una (1) investigación sobre la prevalencia del paladar hendido  en el departamento del Quindío.  Para el año 2022, esta dependencia  recalca que se debe aclarar que no es competencia y no esta dentro de su mision realizar investigaciones, se debe desde quien impulsa la politica publica realzar alanzas con la academia pues son ellos quienes tienen esta competencia.</t>
  </si>
  <si>
    <t xml:space="preserve">Municipios con programas municipales de fomento y protección de patrones alimentarios para Niños, Niñas y Adolescentes con Discapacidad:  
En la Secretaría de Salud Se desarrolla el plan de trabajo con 3 campañas para el  fortalecimiento de condiciones nutricionales de la población vulnerable acogiendo los lineamientos nacionales en los 11  Municipios del departamento incluida la población con discapacidad    ( Se excluye Armenia por ser descentralizado).  Se cumple este indicador en el total de municipios de su competencia.                                                                                                                                                                                                                                                                                                    En Quimbaya:  Campaña y talleres para la prevencion del sobrepeso y la obessidad, a través de talleres sobre nutricion, alimentacion, salud mental y actividad fisica.                                                                                                                                                                                                                                                                                                                En Salento se destaca las estratégias para la  implementacion de unidades productivas  en las veredas, con transferncia de conocimientos tecnicos en seguridad alimentaria con  inclusion de la PcD rural. </t>
  </si>
  <si>
    <t>Secretaría de Salud           $ 2.000.000                          Armenia   $2000000      Quimbaya $750000</t>
  </si>
  <si>
    <t>Secretaría de Salud      $ 2.000.000</t>
  </si>
  <si>
    <t xml:space="preserve">
Municipios con Estrategia RBC operando:
Secretaría de Salud Departamental:  Se continua con el proceso de implementación de la estrategia de RBC  en 11 Municipios del Departamento a traves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</si>
  <si>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t xml:space="preserve">Secretaría de Salud             $ 2.000.000                                                 </t>
  </si>
  <si>
    <t xml:space="preserve">Secretaria de Salud $2.000.000.                                      </t>
  </si>
  <si>
    <t>En  la Secretaría de Salud Departamental,  Las 11  ESES  del Departamento cuentan con la ruta de atención integral desde la RBC para la identificación y canalización de la población con discapacidad.</t>
  </si>
  <si>
    <t xml:space="preserve">Secretaría de Salud $1000000                          </t>
  </si>
  <si>
    <r>
      <rPr>
        <u/>
        <sz val="11"/>
        <rFont val="Arial"/>
        <family val="2"/>
      </rPr>
      <t xml:space="preserve">Conforme a la información reportada por las Secretarías responsables y los municipios, del 65%  proyectado como meta en este indicador, se establece que se cumple ese porcentaje durante el año 2022, lo que constituye cumplimiento del 100%.   </t>
    </r>
    <r>
      <rPr>
        <sz val="11"/>
        <rFont val="Arial"/>
        <family val="2"/>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En Filandia: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</si>
  <si>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t>Para dar cumplimiento a este indicador conforme a lo establecido en el Plan Decenal de Discapacidad proyectado a 2024 , se ha requerido cumplir con un porcentaje del 25% de funcionarios de empresa privada formados en legislación o normatividad de discapacidad.  Conforme a las acciones descritas a continuación y lo reportado por Secretarías y municipios responsables de su ejecución, se estima cumplido al finalizar el año 2022 este indicador en un 100%                                                                                                                                                                En el Municipio de Quimbaya: Se difunden las leyes y normas a empleadores para la inclusión laboral de personas con discapacidad, y cuenta con la tienda " Café Hojaldre " la cual tiene vinculada una persona con discapacidad intelectual.
En el  Municipio de Filandia: La asociación Abriendo Caminos con Amor realizó una capacitación mensual a 15 personas con discapacidad en edad adulta en relación a los beneficios tributarios de las empresas y  demás actualizaciones en temas normativos.                                                                                                                                                                                                               En Armenia: La Secretaria de Desarrollo Social cuenta con una estrategia de socialización, comunicación, difusión y promoción de la participación ciudadana para las personas con discdapacidad en la garantia de derechos.                                                                                                                                                                                      SECRETARIA ADMINISTRATIVA: De conformidad al Plan Institucional de Capacitación PIC para la Vigencia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</si>
  <si>
    <t>Para dar respuesta a este indicador, según el Plan Decenal proyectado a 2024 en Discapacidad, la estratégia propuesta a realizar para su cumplimiento es la de: Aumentar las oportunidades y fortalecer la participacion política y ciudadana de las personas con discapacidad.   Al respecto, la población con discapacidad, contó con participación política y ciudadana en: Comités, Consejos, Juntas, Alcaldías, Gobernación, Veedurías Ciudadanas.
Desde la Secretaría del Interior, se promovió la participación de las personas con discapacidad en las Juntas de acción comunal en los Municipios.        Dado lo anterior, se estima cumplido este indicador en el año 2022 al 100%</t>
  </si>
  <si>
    <t xml:space="preserve">Para la vigencia 2022 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t>
  </si>
  <si>
    <r>
      <rPr>
        <b/>
        <u/>
        <sz val="11"/>
        <rFont val="Arial"/>
        <family val="2"/>
      </rPr>
      <t>Secretaría de Salud,</t>
    </r>
    <r>
      <rPr>
        <sz val="11"/>
        <rFont val="Arial"/>
        <family val="2"/>
      </rPr>
      <t xml:space="preserve"> La actiivdad se realiza de manera permanente desde  la oficina de Participación Social en Salud se promueve la conformación de veedurías ciudadanas para los temas de salud, sin embargo nosotros no hacemos parte ni conformamos dichas instancias de participación, estas surgen a partir del interés de una persona o un grupo de personas que consideran se debe ejercer vigilancia sobre un tema en específico, teniendo en cuenta lo anterior, nosotros contamos con una base de datos consolidada a partir de la información enviada por las personerías de los Municipios del Departamento de las veedurías ciudadanas que se encuentran activas, esta información podemos enviarla a su correo electrónico para los fines pertinentes.   EN EL AÑO 2021 SECRETARIA DE SALUD,  REPORTO LA EXISTENCIA DE UNA VEEDURIA LIDERADA POR UNA PERSONA CON DISCAPACIDAD.  Con lo anterior, se cita como cumplido este indicador dando cuenta de la meta de 1 veeduría para tal fin.</t>
    </r>
  </si>
  <si>
    <t>100</t>
  </si>
  <si>
    <r>
      <t xml:space="preserve">Programa de Promoción y Difusión de Inclusión y Permanencia Laboral para personas con discapacidad creado e implementado:  </t>
    </r>
    <r>
      <rPr>
        <u/>
        <sz val="11"/>
        <rFont val="Arial"/>
        <family val="2"/>
      </rPr>
      <t>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r>
    <r>
      <rPr>
        <sz val="11"/>
        <rFont val="Arial"/>
        <family val="2"/>
      </rPr>
      <t xml:space="preserve">
En el Municipio de Filandia: Construcción de formato en la alcaldía de Filandia que permita identificar y caracterizar las personas en condición de discapacidad empleadas o contratadas en la alcaldía.
Municipio de Circasia: En la alcaldía de Circasia labora una persona con discapacidad, dando así una inclusión laboral, de igual forma se difunden las oportunidades de empleo para esta población en las redes sociales y en la oficina de discapacidad.
Municipio de Quimbaya: Se ha vinculado una persona con discapacidad del programa ENAMORARTE a la empresa Cafeteria Hojaldre</t>
    </r>
  </si>
  <si>
    <r>
      <t xml:space="preserve">Total de deportistas, personas con discapacidad  con logros deportivos apoyados: 100 deportistas en el 2022. de una meta de 165 para el año 2022. 
</t>
    </r>
    <r>
      <rPr>
        <u/>
        <sz val="11"/>
        <rFont val="Arial"/>
        <family val="2"/>
      </rPr>
      <t>Indeportes Quindío</t>
    </r>
    <r>
      <rPr>
        <sz val="11"/>
        <rFont val="Arial"/>
        <family val="2"/>
      </rPr>
      <t xml:space="preserve">, 69 deportistas apoyados con estímulos. En el periodo octubre a diciembre de 2022, se apoyó economicamente mediante resoluciones a  58 deportistas con discapacidad para que participaran de eventos federados nacionales e internacionales, y  11 deportistas con apoyos económicos mensuales por su rendimiento deportivo.  (el valor corresponde al apoyo metodológico, a los apoyos para eventos y a las mensualidades)  </t>
    </r>
    <r>
      <rPr>
        <u/>
        <sz val="11"/>
        <rFont val="Arial"/>
        <family val="2"/>
      </rPr>
      <t xml:space="preserve">En total en el año 2022 fueron apoyados 96 deportistas en este aspecto. por Indeportes Quindío. </t>
    </r>
    <r>
      <rPr>
        <sz val="11"/>
        <rFont val="Arial"/>
        <family val="2"/>
      </rPr>
      <t xml:space="preserve">
Municipio de La Tebaida: Ha brindado dos reconocimientos para: levantamiento de pesas y ajedrez, por medio de la Resolución 0102 y el 0101 del 07 de 2022.
Desde la alcaldía de Filandia se incentiva el deporte paralímpico apoyando principalmente a la persona con discapacidad física perteneciente a la selección colombiana de amputados.
</t>
    </r>
  </si>
  <si>
    <t>Funcionarios Deportivos formados en enfoque de discapacidad y legislación deportiva para personas con discapacidad:: Del 70% que deberían estar capacitados para el año 2022, se capacitó el 50%  lo que indica un cumplimiento del 60% frente a la meta para el año 2022.
De un total de 60 funcionarios que hacen parte de Indeportes, se han capacitado 15 funcionarios.en temas atinentes a Discapacidad,               Se realizó socialización del equipo técnico de Indeportes Quindío  de la nueva legislación deportiva para la discapacidad, para apoyar el proceso de la nueva reglamentación de inclusión, en donde las ligas de deportes convencionales acogen a los clubes no convencionales.                                                                                                                                                                                                 En La Tebaida: Se realizaron capacitaciónes a 5 funcionarios del sector de cultura y de deporte con la intención de informarles sobre enfoque diferencial y lenguaje inclusivo.                                                                                                                                                                                                                                                                                                               INDEPORTES Quindío,  no tiene funcionarios de planta caapcitados para orientar procesos de legislación con enfoque de discapacidad, sin embargo el metodólogo que ha apoyado al area técnica se capacitó en el deporte de boccia llevado a cabo en la ciudad de Cali en el mes de junio.</t>
  </si>
  <si>
    <t>Muestras Artísticas Artísticas y  Culturales con personas con discapacidad.
En la Secretaría de Cultura: Se han realizado actividades y muestras culturales de diversa índole  en los 12 municipios del Departamento durante el año 2022., Lo que representa un 70%. de cumplimiento de este indicador.                                                                                                                                          En la casa de la cultura  de los municipios, se realizaron actividades de formación artística para toda la población de música, danza, teatro y artes plásticas, en las que se logró impactar de esta población a 1608  personas en el  año 2022.                                                                                        Buenavista: Las personas con discapacidad que hacen parte de la chirimia, participan en las peñas culturales del municipio. El municipio de Génova cuenta con Chirimía y participan en encuentros municipales y departamentales de chirimías.
En Córdoba: El 10 de diciembre se realizó una muestra cultural para el cierre de eventos culturales de 2022.</t>
  </si>
  <si>
    <t xml:space="preserve">Campañas permanentes sobre imaginarios de la discapacidad: Desde 2016 a 2022 se han realizado 8 campañas de las 8 programadas a esta altura del decenio, logrando un cumplimiento del 100% en la ejecución acumuativa de este indicador.
En el Municipio de Filandia:  Dentro del convenio con la Asociación Abriendo Caminos con Amor, se articulan procesos con las Instituciones Educativas para fomentar la participación de los niños y adolescentes con discapacidad.                                                                                                                                                          Desde la Dirección de Adulto Mayor y Discapacidad de la Secretaría de Familia,  se realizó una campaña de imaginarios sobre discapacidad a través de 2 videos en los cuales se ha buscado resaltar las capacidades de esta población para desempeñarse en actividades laborales y de la vida cotidiana. </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</si>
  <si>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En el Municipio de Filandia: El Hospital San Vicente de Paul brindó atención oportuna en salud realizando programas de prevención y promoción en la zona rural y urbana   a las personas con discapacidad y su familia.    La asociación Abriendo Caminos con Amor por medio del convenio  N° 002-2022 SG del 28 de enero de 2022 ofrece servicios en prevención de la discapacidad realizando consultas en psicología, fonoaudiología, terapia fiscia, area de lenguaje y aprendizaje. 
Municipio de Salento: Se realizó  actividades de acompañamiento mediante visitas domiciliarias en los barrios y familias en cumplimiento de apoyo a la resolución de dificultades con población con discapacidad y sus cuidadores. Propuesta de atencion psicoterapeutica denominado "Cuidando al Cuidador", espacio de escucha y consejería a necesidades de tipo emocional con el cuidador de personas con discapacidad.
</t>
  </si>
  <si>
    <t>Campañas anuales y permanentes en contra del Estigma y la Discriminación:  En 5 municipios se realizaron estas campañas en 2022: 
En el Municipio de Quimbaya: a través de la oficina de prensa y comunicaciones ha desarorllado  campañas en contra del estigma y la discriminación para un trato igualitario de las personas con discapacidad. 
Municipio de Armenia: Se desarrollaron jornadas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con discapacidad.    En Filandia, se realizo jornada de inclusion en los barrios Horizontes, Santiago Lopez y Cacique socializando por medio de un folleto en donde se plasmaron los derechos de las personas con discapacidad, como interactuar de manera adecuada con ellos y como lograr una real inclusion comunitaria.     En Circasia, se realizaron campañas de difusión meidante piezas pubicitarias, tambien en los grupos de whashap de la administración municipal, en l as que se abordaron temas de prevención de la discriminación, derechos y deberes de la población con discapacidad.
En Salento se continuan fortaleciendo los vínculos entre las personas con discapacidad con los cuidadores, hacia quienes van dirigidos programas de apoyo psicoterapeutico y escucha para fortalecer su salud mental y emocional.</t>
  </si>
  <si>
    <t>Plan de Igualdad de Oportunidades para la equidad de género y la diversidad sexual ejecutado anualmente: Desde la Secretaría de Familia, a traves de la Jefatura de Mujer y Género, se han implementado acciones de forma contínua para promover la igualdad de oportunidades y la equidad de género y diversidad sexual, a través de sus Políticas Públicas establecidas para tal fin, dando inclusión a todas las poblaciones, incluida la discapacidad.
En el Municipio de Buenavista: La inclusión de la mujer se trabajó desde la política pública para la igualdad de oportunidad y la equidad de género.                        En Filandia, se realizó acompañamiento a la representante con discapacidad visual para el nombramiento ante Consejo Departamental de Mujeres.</t>
  </si>
  <si>
    <t>En los municipios se realizaron dos campañas virtuales  contra la homofóbia y la no discriminacion por sexo.   En Secretaría de Familia a traves de la Jefatura de Mujer se han realizado actividades y campañas en este aspecto en todo el Departamento.</t>
  </si>
  <si>
    <t>Campañas para la disminución de la homofobia y la discriminación por enfoque étnico y condición especial.   Desde la Secretaría de Familia se han venido adelantando campañas en los 12 municipios referentes a este indicador.
La Tebaida: El 09 de septiembre, se llevó a cabo la conmemoración del día Nacional de los derechos humanos en donde se contó con una exhibición de cultura por parte de la comunidad indígena embera chami, grupo de jóvenes de buenaventura de la población NARP. También se contó con el grupo de canto de la casa de la cultura, ruta de salud mental y vacunación. 
En el Municipio de Buenavista: Se realizaron campañas de sensibilización en las instituciones educativas con relación a la no violencia de género y a la mujer. 
Municipio de Filandia: Se llevó a cabo jornada de equidad de género, el día de la mujer y se conmemoró el día  Internacional de la Visibilidad Transgénico.
En Circasia, se recibio capaciracion y certicacion de atencion al ususario dirigido por el SENA   En Armenia: alleres de capacitación del programa de sensibilización de evidencias basadas en genero.</t>
  </si>
  <si>
    <t xml:space="preserve">Programas implementados con enfoque diferencial:  Desde Secretaría de Familia, se han implementado actividades conducentes al cumplimiento de este indicador durante el año 2022. 
En el Municipio de Buenavista:  Se realizó capacitación a docentes de la Institución Educativa del municipio,  en lo relacionado a la ruta antidiscriminación y enfoque diferencial.
Municipio de Quimbaya: Se realizo un taller de sensibilizacion con los servidores publicos de la alcaldia de Quimbaya sobre enfoque diferencial, derechos y de inclusion; a traves de la secretaria de salud del departamento
2. El 31 de agosto se llevó a cabo en el segundo piso del teatro taller con líderes informándoles sobre el proceso de consejo y comité OSIGD  sobre la política pública departamental. en conmemoración de la semana de la juventud se llevó a cabo presentación con la líder del consejo OSIGD capacitación sobre orientación sexual, enfoque diferencial y política pública de diversidad sexual. La presentación se realizó en el teatro municipal y en un en vivo de Facebook a la actividad participaron 20 personas.  
Municipio de Filandia: La atención que brinda la alcaldía de Filandia y tambien desde la Asociación Abriendo Caminos, se ha realizado basada en enfoque diferencial, sin discriminaciones.  Se realizo el 04 de octubre del 2022 capacitación a los funcionarios y contratistas de la alcaldía en atención preferencial. En compañía de la Secretaria de Familia Departamental  
Municipio de Circasia  Atención a la población con discapacidad con enfoque diferencial y su diferencial  anotado en  formato Excel.
</t>
  </si>
  <si>
    <t xml:space="preserve">Transporte de uso público construido y acondicionado con parámetros de accesibilidad: En el Plan Decenal proyectado a 2024, no se programaron metas en ninguno de los años que permitan hacer una medición de avance en el cumplimiento de este indicador. 
En el Municipio de Armenia,  cuenta con buses con  parámetros de accesibilidad para personas con discapacidad.                                                                          </t>
  </si>
  <si>
    <t xml:space="preserve">Número de sitios virtuales públicos operando.  En los 12 municipios se cuenta con puntos Vive Digital, dando cubrimiento a todo el Departamento.
En los  Municipios Buenavista, Génova, Filandia y Circasia, se encuentran los puntos vive digital accesibles para las personas con discapacidad.  En Filandia, la pagina web de la alcaldía cuenta con centro de Relevo que permite la comunicación doble vía entre una persona sorda y una oyente.                                                                                                                                                                                      SECRETARIA DE LAS TIC: Se  discriminan las actividades que se han ejecutado sobre el contrato de prestación de servicios No. 575 del 2022 desde la fecha de presentación del mismo, el cual se fundamenta en el objeto “prestar servicio de soporte, actualización mantenimiento a distancia,capacitación y asistencia tecnológica de las aplicaciones de intranet: Ventanilla unica,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
</t>
  </si>
  <si>
    <t xml:space="preserve">Para el periodo informado, no se adelantaron acciones al cumplimiento del indicador. </t>
  </si>
  <si>
    <t xml:space="preserve">Un Programa para la garantía del debido proceso y no victimización de las mujeres con discapacidad: 
SECRETARIA DE FAMILIA: Se brinda atencion integral a la población con discapacidad, en la que se incluyen mujeres con discapacidad a traves del proyecto "Tu y Yo Juntos en la Inclusión".         
  En el Municipio de Armenia: Se han brinado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</si>
  <si>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r>
      <t xml:space="preserve">Tomando como dato preliminar el Boletín epidemiológico del SIVIGILA </t>
    </r>
    <r>
      <rPr>
        <u/>
        <sz val="11"/>
        <rFont val="Arial"/>
        <family val="2"/>
      </rPr>
      <t>año 2021</t>
    </r>
    <r>
      <rPr>
        <sz val="11"/>
        <rFont val="Arial"/>
        <family val="2"/>
      </rPr>
      <t xml:space="preserve"> emitido por la Secretaría de Salud del Departamento, </t>
    </r>
    <r>
      <rPr>
        <u/>
        <sz val="11"/>
        <rFont val="Arial"/>
        <family val="2"/>
      </rPr>
      <t>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r>
    <r>
      <rPr>
        <sz val="11"/>
        <rFont val="Arial"/>
        <family val="2"/>
      </rPr>
      <t xml:space="preserve">      Por lo anterior se programó para la vigencia 2022 una meta de 224,5 PP (225,3-0,8).                                                                                                                                                                                                                                                                                                      Se requiere continuar haciendo esfuerzos para que este alto indice por encima del promedio nacional, se pueda reducir significativamente en el año 2023 y al finalizar la presente Política Pública. Para ello, se han efectuado las siguientes acciones de parte de los actores responsables del presente indicador:                                                                                                                                                                                                              En La Secretaría de Salud Departamental, se  realizó  una  depuración de la base de datos SIVIGILA  de Violencia intrafamiliar y se continua con las acciones a  través del programa Convivencia Social y Salud Mental se realizan campañas de gestión del riesgo acompañadas de mesas de trabajo y asistencias técnicas con Entidades Prestadoras de Servicios de Salud e instituciones que tienen a cargo la atención de víctimas de violencia intrafamiliar incluyendo el manejo de personas con discapacidad, donde se capacita en cómo se están llevando a cabo la activación de rutas y todos los procesos que garanticen los derechos.
En el Municipio de Quimbaya: La Subsecretaría de Salud de Quimbaya ha realizado una campaña en contra de la violencia intrafamiliar.
En el Municipio de La Tebaida: Como objetivo para prevenir la violencia de género,se han realizado actividades de formación, mediante técnicas psicológicas en el control de impulsos y emociones, con el objetivo de tomar decisiones asertivas ante las problemáticas de índole emocional.
En el Municipio de Circasia: En los programas de rehabilitación basada en comunidad, se trataron  temas de violencia intrafamiliar en las visitas domiciliarias, hasta  la fecha no hay registro de alguna anomalía o violencia en los hogares.                                                                                                                                                                   En Salento, se han realizado actividades de restablecimiento de derechos a personas con discapacidad víctimas de violencias, tambien actividades de capacitación y promoción de derechos en la población con discapacidad.    En Armenia: Conmemoración de la no violencia contra la mujer                                                                      </t>
    </r>
  </si>
  <si>
    <t xml:space="preserve">Metodologías flexibles implementadas en los 12 municipios del Departamento.
La Secretaría de Educación Departamental del Quindío, oferta 8 modelos educativos flexibles para la atención de la población en situación vulnerable y con necesidades educativas especiales:
* A crecer.
* Escuela Nueva 
* Programa para Jóvenes en Extra Edad y Adultos
* Post Primaria 
* Pensar 
* Media Rural 
* Tejiendo Saberes 
* Aceleración del Aprendizaje
Sumado a esto, desde la dirección de cobertura educativa y desde el área de poblaciones se viene desarrollando diferentes acciones para la atención de la Población en Condición de Discapacidad, Talentos Excepcionales, Población Afro, Población Indígena, Población SRPA.
En el Municipio de Filandia: Por medio del convenio CA 002-2022 SG  del 28 de enero de 2022, con la asociación "Abriendo Caminos con Amor", las Instituciones Educativas del municipio,  remiten a los menores ó adolecentes que presentan riesgos de discapacidad atendidos en Psicología, fonoaudiología, área de aprendizaje, terapia física y ocupacional.
En el Municipio de Armenia: La Secretaría de educación municipal implementa el decreto 1421 de 2017. 
En la Universidad del Quindío: desde Bienestar Institucional, Informes de atención inicial y seguimiento a necesidades de estudiantes con discapacidad.
</t>
  </si>
  <si>
    <t>37% de Instituciones Educativas con NTICs para PCD: La meta para 2022 es del 50% de instituciones educativas con NTIC para PcD, de las cuales se entregaron en 10 IE, del Departamento, lo cual representa un 37% de avance en 2022.
La Secretaría de Educación Departamental no  entregó información.                                                                                                                                                                      SECRETARIA TIC: Se continuo con la gestión ante el MINTIC para la entrega de 10 terminales de computo en el departamento del Quindío, los cuales se entregaron a los siguientes municipios Quimbaya, La tebaida y Montenegro.
Esta gestión benefició  a la población estudiantil del departamento, entre los cuales se encuentra la población estudiantil con capacidades especiales, la cual será beneficiada indirectamente con esta gestión de la Secretaria TIC.</t>
  </si>
  <si>
    <t>41.5%</t>
  </si>
  <si>
    <t>Número de Campañas para la disminución de la Homofobia y la discriminación por enfoque étnico y condición especil.</t>
  </si>
  <si>
    <t xml:space="preserve">SECRETARIA DE FAMILIA: Realizó una capacitación de enfoque diferencia e interseccionaliddad y sencibilización a medios del Departamento sobre discapacidad, en el cual asistieron 3 medios y se realizó un Facebook live en el cual se hizo sencibilización a medios y a la comunidad del Departamento. 
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</si>
  <si>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r>
      <t xml:space="preserve">Existen </t>
    </r>
    <r>
      <rPr>
        <u/>
        <sz val="11"/>
        <rFont val="Arial"/>
        <family val="2"/>
      </rPr>
      <t>80 medios de comunicación en el Departamento</t>
    </r>
    <r>
      <rPr>
        <sz val="11"/>
        <rFont val="Arial"/>
        <family val="2"/>
      </rPr>
      <t xml:space="preserve">,  de los cuales se han realizado actividades de formación por enfoque diferencial de Discapacidad en:  </t>
    </r>
    <r>
      <rPr>
        <u/>
        <sz val="11"/>
        <rFont val="Arial"/>
        <family val="2"/>
      </rPr>
      <t>2022 (4 medios intervenidos</t>
    </r>
    <r>
      <rPr>
        <sz val="11"/>
        <rFont val="Arial"/>
        <family val="2"/>
      </rPr>
      <t xml:space="preserve">);  En total </t>
    </r>
    <r>
      <rPr>
        <u/>
        <sz val="11"/>
        <rFont val="Arial"/>
        <family val="2"/>
      </rPr>
      <t>en lo corrido del Decenio se han intervenido 14 medios entre 2016 a 2021,</t>
    </r>
    <r>
      <rPr>
        <sz val="11"/>
        <rFont val="Arial"/>
        <family val="2"/>
      </rPr>
      <t xml:space="preserve"> para un </t>
    </r>
    <r>
      <rPr>
        <b/>
        <u/>
        <sz val="11"/>
        <rFont val="Arial"/>
        <family val="2"/>
      </rPr>
      <t>TOTAL DE 18 MEDIOS DE COMUNICACION</t>
    </r>
    <r>
      <rPr>
        <sz val="11"/>
        <rFont val="Arial"/>
        <family val="2"/>
      </rPr>
      <t xml:space="preserve"> sencibilizados en enfoque diferencial de Discapacidad, lo cual equivale al 90% de la meta propuesta en este indicador. 
En 2022 se destacaron estas actividades: 
En el Municipio de Quimbaya: Desde la oficina de prensa y comunicaciones se divulga los valores de igualdad y respeto hacia la población con discapacidad del municipio a través de piezas publicitarias y campañas de promoción.
En el Municipio de Génova: El enlace de discapacidad, realiza mensualmente como actividad del contrato,  programas radiales, donde se socializa la normatividad que tienen las personas con discapacidad para garantizar sus derechos.
En el Municipio de Armenia: La Secretaría de Desarrollo Social, conjuntamente con la oficina de comunicaciones de la alcaldía de Armenia, utiliza sus canales virtuales para difundir o divulgar los derechos de las personas con discapacidad. 
En Filandia y otros municipios no se han hecho reuniones con medios de comunicación, pero se han hecho publicaciones que buscan la inclusión social.</t>
    </r>
  </si>
  <si>
    <t xml:space="preserve">9  Organizaciones con estrategia de medios de Comunicación </t>
  </si>
  <si>
    <t xml:space="preserve">MUNICIPIO DE QUIMBAYA  Se apoya en la asistencia a la emisora  a la Asociación municipal ASODISQUIM En el municipio de Génova se encuentra la emisora comunitaria llamada Manantial Estéreo la cual es manejada por una persona con discapacidad que a la vez es el representante de las personas con discapacidad víctimas.ALCALDIA DE ARMENIA: se realiza articulacion con las organizaciones que necesiten el apoyon de la administracion municipal en cualquier tipo de evento                                                                  </t>
  </si>
  <si>
    <r>
      <rPr>
        <b/>
        <u/>
        <sz val="11"/>
        <rFont val="Arial"/>
        <family val="2"/>
      </rPr>
      <t xml:space="preserve">31  Medios de Comunicación de Organizaciones de base apoyadas y fortalecidas en el Departamento del Quindío en lo corrido del decenio desde 2016 a 2022. 
</t>
    </r>
    <r>
      <rPr>
        <sz val="11"/>
        <rFont val="Arial"/>
        <family val="2"/>
      </rPr>
      <t xml:space="preserve">TOTAL 2022 (3  organizaciones de base con medios apoyados): Número de Medios de Comunicación de Organizaciones de base apoyadas y fortalecidas en el Departamento del Quindío.:  En el Municipio de Armenia se ha brindado apoyo a la Fundación Manos Fraternas con el Programa de radio de la Universidad del Quindío y en el Municipio de Génova se tiene un espacio en la radio comunitaria para las personas con discapacidad.
En Filandia: Se realizó acompañamiento y apoyo a la asociación Abriendo Caminos con Amor cuando se ha requerido el servicio de publicaciones.  
</t>
    </r>
  </si>
  <si>
    <t>2 PLANES DE INCIDENCIA POLITICA IMPLEMENTADOS en el decenio desde 2017 hasta la fecha los cuales han sido ejecutados por:   SECRETARIA DE FAMILIA: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</si>
  <si>
    <r>
      <rPr>
        <b/>
        <u/>
        <sz val="11"/>
        <rFont val="Arial"/>
        <family val="2"/>
      </rPr>
      <t>Red de apoyo para la discapacidad fortalecida y funcionando</t>
    </r>
    <r>
      <rPr>
        <sz val="11"/>
        <rFont val="Arial"/>
        <family val="2"/>
      </rPr>
      <t xml:space="preserve">:     Durante el decenio y en el año 2022, se ha venido apoyando la conformación de nuevas organizaciones de perssonas con discapacidad, familiares y cuidadores.  Igualmente, en 2022, desde Secretaría de Familia, se ha brindado apoyo a las nuevas organizaciones "Sembrando Esperanza" de Montenegro, Asopecodis en programas de emprendimiento y formación en alfabetización digital, marketing digital, entre otras areas que les ha permitdo estructurar sus proyectos productivos o acceder a diversas formas de comunicación digital entre otros beneficios.  </t>
    </r>
  </si>
  <si>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territoriales.(2)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</si>
  <si>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r>
      <rPr>
        <b/>
        <u/>
        <sz val="11"/>
        <rFont val="Arial"/>
        <family val="2"/>
      </rPr>
      <t xml:space="preserve">TOTAL ORGANIZACIONES APOYADAS EN EL DECENIO DESDE 2017 HASTA DIC. 31 DE 2022: 32 ORGANIZACIONES.       </t>
    </r>
    <r>
      <rPr>
        <sz val="11"/>
        <rFont val="Arial"/>
        <family val="2"/>
      </rPr>
      <t xml:space="preserve">
Año 2022: 7 organizaciones conformadas y fortalecidas.
SECRETARIA DE FAMILIA: Se ha apoyado en el proceso de conformación y puesta en marcha de 2 organizaciones de discapacidad, como son: "Sembrando Esperanza" (Montenegro) y "Esfuerzo creativo" (La Tebaida) 
En el Municipio de Córdoba: Se bridó apoyo a  la Asociación" Camino sin Fronteras" legalmente constituida. 
En el Municipio de Quimbaya: Se ha promovido el fortalecimiento de ASODISQUIM y la conformación organizada del Colectivo " Amigos por un Sueño". 
En el Municipio de La Tebaida: Asesoría, información y gestión en la documentación requerida, para la inscripción a la Asociación" Esfuerzo Creativo".
En el Municipio de Circasia:En el mes de  noviembre se realizo capacitacion sobre construccion y consolidacion de paz en la Fundacion Amar y Vivir 
En el Municipio de Salento: El proyecto zonas de escucha e intervención denominado zonas de vida Z.E.I. SALENTO se inserta dentro de acciones encaminadas al desarrollo integral de las personas involucradas dentro de una propuesta de convivencia y salud comunitaria para la población mayor con discapacidad.   El departamento del Quindío, en articulación con la Secretaría de Familia y Secretaría de las TICs ha realizado capacitaciones a esta  Organización  en alfabetización digital, para fortalecer el aprendizaje en el manejo en sistemas para optimizar el proceso del emprendimiento del Parqueadero. (Asopecodis)
</t>
    </r>
  </si>
  <si>
    <t xml:space="preserve">27 UNIDADES PRODUCTIVAS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</si>
  <si>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</si>
  <si>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r>
      <rPr>
        <u/>
        <sz val="11"/>
        <rFont val="Arial"/>
        <family val="2"/>
      </rPr>
      <t>92 UNIDADES PRODUCTIVAS CONFORMADAS Y FORTALECIDAS EN EL ACUMULADO DEL DECENIO A 2022 mientras que en el presente año se brindó apoyo a  un TOTAL DE 8 Unidades Productivas conformadas y fortalecidas en 2022 (Sec Turismo 3 y Sria Familia 5)</t>
    </r>
    <r>
      <rPr>
        <sz val="11"/>
        <rFont val="Arial"/>
        <family val="2"/>
      </rPr>
      <t xml:space="preserve">: Secretaría de Turismo.El 18 de agosto en el municipio de Circasia, se realizó Jornada de sensibilización a 3 estabelcimentos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Desde la Secretaría de Familia, se fortalecieron las 5 unidades productivas de personas con discapacidad, que se habian programado para su apoyo y fortalecimiento en el año 2022. Cumpliendo la meta anual al 100%
Municipio de Filandia: Se realizaron ferias de emprendimiento incluyentes en donde participaron madres de personas con discapacidad y personas con discapacidad.
Municipio de Circasia:En el mes de octubre se realizo en articulacion con el Ministerrio de las TIC  el taller de Alfabetizacion digital que tuvo como duracion (8) horas.
Municipio de Armenia: Gestión de  acompañamiento y apoyo a  proyectos con y para las personas con discapacidad que generen impacto en la comunidad ( iniciativas de emprenderismo, y/o de programas de impacto social).
Municipio de Montenegro: Se cuenta con talleres, artes y oficios.   Se ha venido realizando capacitaciones en artes, manualidades y oficios para personas con discapacidad. 
En Quimbaya: Se realizaron talleres de emprendimiento dirigido a cuidadores, cuidadoras, personas con discapacidad y sus familias por parte del SENA y la secretaria de cultura del departamento. </t>
    </r>
  </si>
  <si>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digno.
</t>
  </si>
  <si>
    <t xml:space="preserve">5 Campañas </t>
  </si>
  <si>
    <t xml:space="preserve">14 Campañas ejecutadas en Trabajo Decente y Digno, efectuadas entre 2017 y 2022 en el Departamento. Con lo anterior,se cumplió la meta de minimo 7 campañas como lo expresa el indicador.  
En 2022: En el Municipio de Filandia: La asociación Abriendo Caminos con Amor ha realizado  capacitaciones mensuales a 15 personas con discapacidad en edad adulta en relación a los beneficios tributarios de las empresas y  demás actualizaciones en temas normativos </t>
  </si>
  <si>
    <r>
      <rPr>
        <b/>
        <u/>
        <sz val="11"/>
        <rFont val="Arial"/>
        <family val="2"/>
      </rPr>
      <t xml:space="preserve">Gestores Deportivos formados y vinculados a procesos deportivos en los 12 municipios: EN EL ACUMULADO A 2022, SOLO SE REPORTAN 13 GESTORES DEPORTIVOS FORMADOS Y VINCULADOS A PROCESOS DEPORTIVOS EN LOS 12 MUNICIPIOS </t>
    </r>
    <r>
      <rPr>
        <sz val="11"/>
        <rFont val="Arial"/>
        <family val="2"/>
      </rPr>
      <t xml:space="preserve">debido a que al revisar lo reportado por las entidades responsables, aunque reportan acciones realizadas de actividades deportivas vinculando a personas con discapacidad, no indicaron claramente cuantas personas recibieron esta formación, por lo cual no es posible obtener un dato presciso de cuantos gestores deportivos fueron formados en el decenio.
 En 2022:  INDEPORTES Quindìo:  3 gestores depotivos formados y vinculados a procesos deportivos en los 12 Municipios. Para el Cuarto Trimestre de 2022 se dispuso de 3 personas con discapacidad como gestores   deportivos (gestor recreativo -Adulto mayor, gestor administrativo-deporte asociado, gestor deportivo parabowling).                 En Indeportes manifiestan que NO ES POSIBLE CUMPLIR CON UNA META DE 350 GESTORES FORMADOS COMO QUEDÓ ESTABLECIDO EN ESTE INDICADOR, Lo cual hace imposible cumplir estas metas al respecto.                                                                                                                                                                                                                               En Filandia, se han vinculado 10 personas con discapacidad en actividades físicas, recreación y deporte.                                                     TOTAL: 13 GESTORES DEPORTIVOS FORMADOS Y VINCULADOS A PROCESOS DEPORTIVOS EN LOS 12 MUNICIPIOS.                                                                                                                                                                                                                    </t>
    </r>
  </si>
  <si>
    <r>
      <t xml:space="preserve">
</t>
    </r>
    <r>
      <rPr>
        <b/>
        <u/>
        <sz val="11"/>
        <rFont val="Arial"/>
        <family val="2"/>
      </rPr>
      <t xml:space="preserve">31 Gestores formados y vinculados a procesos culturales en los 12 municipios en el decenio (desde 2017 hasta 2022): 
</t>
    </r>
    <r>
      <rPr>
        <sz val="11"/>
        <rFont val="Arial"/>
        <family val="2"/>
      </rPr>
      <t xml:space="preserve">
Desde la Secretaría de Cultura: En la convocatoria de Iva telefonía Móvil, el cual tiene un porcentaje de ejecución con la población de discapacidad del 3 % fue aprobado uno del municipio de Circasia " arte para todos encuentro de chirimías de talentos artísticos y culturales de la población con discapacidad del departamento del Quindío " el cual se encuentra en proceso de asignación de recursos.
El municipio de Filandia, ha contdo con un grupo de formación de personas con discapacidad que realizan danzas, grupo de chirimía y teatro .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t>
    </r>
  </si>
  <si>
    <t xml:space="preserve">2  Organizaciones </t>
  </si>
  <si>
    <t xml:space="preserve">EN EL MUNICIPIO DE  CORDOBA; 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</si>
  <si>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r>
      <rPr>
        <b/>
        <u/>
        <sz val="11"/>
        <rFont val="Arial"/>
        <family val="2"/>
      </rPr>
      <t>16 Organizaciones de base con actividades culturales y artísticas se cuantificaron desde 2017 hasta 2022</t>
    </r>
    <r>
      <rPr>
        <sz val="11"/>
        <rFont val="Arial"/>
        <family val="2"/>
      </rPr>
      <t xml:space="preserve">.  Pero en algunos reportes de algunos años, aunque se reportaron actividades, no fueron cuantificadas ni mencionadas las organizaciones apoyadas en las mismas, solo se hace mención en términos generales, lo que no permitió ubicar un número mayor de ellas para dar cuenta del cumplimiento del indicador. 
En 2022: En la Secretaría de Cultura:   En la ejecución del  programa de concertación , con la fundacion Semillas del Arte ganadora de la convocatoria ,  se realizaron actividades con  poblacion en condición de discapacidad con una totalidad de 50 personas en todas las edades y en el municipio de Armenia.
En el municipio de Quimbaya: Se sensibilizó a las organizaciones encargadas de los procesos culturales y artísticos para la inclusión y acceso de las personas con discapacidad, padres y/o cuidadores.
Se cuenta con Chirimía, Danza, artes plásticas y teatro
</t>
    </r>
  </si>
  <si>
    <t xml:space="preserve">en el MUNICIPIO DE CIRCASIA; se cuenta con el grupo de chirimias de la fundacion amar y vivir del municipio de circasia, la cual no se ha podido convocar por la contingencia que se  presento  por el  Covid 19          EN EL MUNICIPIO DE  CORDOBA; 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</si>
  <si>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r>
      <rPr>
        <b/>
        <u/>
        <sz val="11"/>
        <rFont val="Arial"/>
        <family val="2"/>
      </rPr>
      <t>28 Eventos Culturales y Artísticos realizados para el reconocimiento de las capacidades y habilidades de las personas con discapacidad en el decenio (periodo comprendido entre el año 2017 y 2022 en el Departamento).</t>
    </r>
    <r>
      <rPr>
        <sz val="11"/>
        <rFont val="Arial"/>
        <family val="2"/>
      </rPr>
      <t xml:space="preserve">
En 2022: El Municipio de Quimbaya se ha contado desde la Subsecretaria de educación, cultura, deporte y recreación con instructores para fomentar la participación de las organizaciones culturales que trabajan con y para la discapacidad.</t>
    </r>
  </si>
  <si>
    <t xml:space="preserve">EN EL MUNICIPIO DE CORDOBA;    en la casa de la cultura espacios con acceso de ramplas para la formacion en cultura y de facil acceso para la poblacion con discapacidad </t>
  </si>
  <si>
    <r>
      <t xml:space="preserve">% de Apoyos asignados a PCD severa y en condiciones de pobreza extrema:  </t>
    </r>
    <r>
      <rPr>
        <sz val="11"/>
        <rFont val="Arial"/>
        <family val="2"/>
      </rPr>
      <t>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r>
  </si>
  <si>
    <r>
      <rPr>
        <u/>
        <sz val="11"/>
        <rFont val="Arial"/>
        <family val="2"/>
      </rPr>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t>
    </r>
    <r>
      <rPr>
        <sz val="11"/>
        <rFont val="Arial"/>
        <family val="2"/>
      </rPr>
      <t xml:space="preserve">   Las entidades que han reportado en el decenio, solo dan cuenta de algunas acciones realizadas en algunos espacios publicos del departamento. </t>
    </r>
    <r>
      <rPr>
        <u/>
        <sz val="11"/>
        <rFont val="Arial"/>
        <family val="2"/>
      </rPr>
      <t xml:space="preserve">Sin embargo,  se han dado unos porcentajes aproximados que oscilan entre el 7% y el 22% en los respectivos reportes. </t>
    </r>
    <r>
      <rPr>
        <sz val="11"/>
        <rFont val="Arial"/>
        <family val="2"/>
      </rPr>
      <t xml:space="preserve">
En 2022:   En el Municipio de Buenavista: Se ha buscado garantizar a las personas con discapacidad, espacios públicos adaptados y con las condiciones para tránsito y movilización, espacios con señalización, rampas y andenes construidos y en buen estado.
IDTQ:  Contando con el Programa de señalización y demarcación debidamente formulado y adoptado por parte de la entidad, se han realizado aplicación e implementación de la señalizacion horizontal de la siguiente manera.
La intervención de señalizacion se ha realizado en señalizacion horizontal y en los cascos urbanos de los municipios, las vías departamentales objeto del estudio no se a incluido en intervención actualmente.
CIRCASIA: 168 SEÑALES EN METRO CUADRADO
124 METROS LINEALES
SALENTO: 88 SEÑALES EN METRO CUADRADO
0 METROS LINEALES
CÓRDOBA: 79 SEÑALES EN METRO CUADRADO
0 METROS LINEALES
RIO VERDE: 64 SEÑALES EN METRO CUADRADO
0 METROS LINEALES
PIJAO: 28 SEÑALES EN METRO CUADRADO
0 METROS LINEALES     
En La Tebaida se cuenta con 12 espacio de señalizacion de lineas azules de estacionamiento para personas con discapcidad.                                         </t>
    </r>
  </si>
  <si>
    <r>
      <rPr>
        <sz val="11"/>
        <rFont val="Arial"/>
        <family val="2"/>
      </rPr>
      <t>1  Programa implementado de Concientización a Entidades: Desde la Secretaría de Familia (Jefatura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En el Municipio de Armenia se fortalecen frente al  funcionamiento y gestión de las Comisarías de Familia, a través de visitas realizadas para la promoción y atención de servicios prestados a la población con discapacidad, actividades realizadas en núcleos familiares para el rescate de valores familiares.</t>
    </r>
    <r>
      <rPr>
        <sz val="11"/>
        <rFont val="Calibri"/>
        <family val="2"/>
        <scheme val="minor"/>
      </rPr>
      <t xml:space="preserve">
</t>
    </r>
  </si>
  <si>
    <r>
      <rPr>
        <b/>
        <u/>
        <sz val="11"/>
        <rFont val="Arial"/>
        <family val="2"/>
      </rPr>
      <t>17 Instituciones Educativas con Programa de actividades deportivas, culturales y recreativas  bajo la estrategia RBC reportadas a lo largo del decenio (entre 2017 y 2022).</t>
    </r>
    <r>
      <rPr>
        <sz val="11"/>
        <rFont val="Arial"/>
        <family val="2"/>
      </rPr>
      <t xml:space="preserve">    
A pesar de que  no se han articulado estas acciones para que desde la Estratégia RBC se implemente en instituciones educativas,  Indeportes y 7 municipios reportan acciones de actividades deportivas y culturales efectuadas en dichas Instituciones para población con discapacidad.      </t>
    </r>
    <r>
      <rPr>
        <u/>
        <sz val="11"/>
        <rFont val="Arial"/>
        <family val="2"/>
      </rPr>
      <t xml:space="preserve">
Secretaría de Educación Departamental: </t>
    </r>
    <r>
      <rPr>
        <sz val="11"/>
        <rFont val="Arial"/>
        <family val="2"/>
      </rPr>
      <t xml:space="preserve">  A  2022 no contamos con el reporte por parte de las Instituciones Educativas que implementan actividades deportivas, culturales y recreativas bajo la estratégia RBC.
En el Municipio de Córdoba: Realización de actividades deportivas, recreativas y culturales con contratistas de indeportes y la administración municipal.
En el Municipio de Salento: Se facilitó información a la Secretaría de Cultura e Indeportes, con relación a la vinculación y previa visita domiciliaria del monitor de deportes.
En el Municipio de Armenia:  Se ha venido implementando la ejecución y dotación del programa de juegos Intercolegiados.
 </t>
    </r>
  </si>
  <si>
    <r>
      <t xml:space="preserve">NO SE TIENE UN PORCENTAJE EXACTO DE RUTAS DE TRANSPORTE  Municipal e Intermunicipal con diseño universal de Información para personas con discapacidad operado y mantenido:  Pero </t>
    </r>
    <r>
      <rPr>
        <b/>
        <u/>
        <sz val="11"/>
        <rFont val="Arial"/>
        <family val="2"/>
      </rPr>
      <t xml:space="preserve">se evidencian acciones respecto a este indicador durante el decenio, que dan cuenta de un 40% aproximado de cumplimiento en 6 municipios que han reportado información al respecto. 
</t>
    </r>
    <r>
      <rPr>
        <sz val="11"/>
        <rFont val="Arial"/>
        <family val="2"/>
      </rPr>
      <t xml:space="preserve">
Para el IV Trimestre IDTQ, no reportó información sobre este indicador, manifestando que no es de su competencia su ejecución.
En el Municipio de Filandia: La información de las rutas de transporte se ha difundido por medios de comunicación accesibles para las personas con discapacidad .</t>
    </r>
  </si>
  <si>
    <t>verde</t>
  </si>
  <si>
    <t>oliva</t>
  </si>
  <si>
    <t>amarillo</t>
  </si>
  <si>
    <t>café</t>
  </si>
  <si>
    <t>rojo</t>
  </si>
  <si>
    <t xml:space="preserve">En el acumulado del decenio desde 2017 hasta 2022, se registraron algunas acciones de seguimiento a la Política Pública, en algunos municipios, las cuales promedian un avance aproximado de 30%.   Se requiere articular mas acciones para darle forma e implementar el Observatorio de dicha Política Pública. </t>
  </si>
  <si>
    <t>El número de conmemoraciones realizadas por la Secretaría de Familia, con el rubro dispuesto para tal fin , es de una (1) conmemoración para del día nacional de las personas con discapacidad.  La conmemoración se realizó el mes de diciembre a nivel departamental liderada por la Secretaría de Familia.      A lo largo del periodo de ejecución de la Política se han ejecutado 8 conmemoraciones correspondientes a los años 2016 a  2022  Se realiza una sola Conmemoración anual .</t>
  </si>
  <si>
    <t>13 Páginas Web institucionales con criterios de accesibilidad operando en el departamento del Quindío.  
En la Secretaría de las TICS:  Capacitación y asistencia tecnológica de las aplicaciones de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t>
  </si>
  <si>
    <r>
      <t xml:space="preserve">AVANCE  2022. </t>
    </r>
    <r>
      <rPr>
        <b/>
        <sz val="11"/>
        <color rgb="FFFF0000"/>
        <rFont val="Tahoma"/>
        <family val="2"/>
      </rPr>
      <t xml:space="preserve">  </t>
    </r>
  </si>
  <si>
    <t>SEGUIMIENTO DECENIO</t>
  </si>
  <si>
    <t>META PROGRAMADA</t>
  </si>
  <si>
    <t>META ACUMULADA</t>
  </si>
  <si>
    <t>OBSERVACIONES CUMPLIMIENTO POLITICA.</t>
  </si>
  <si>
    <t>Esta programada para realizarse en el mes de diciembre de 2023.</t>
  </si>
  <si>
    <t xml:space="preserve">Se han ejecutado 8 conmemoraciones del Dia de Discapacidad. Realizadas desde el año 2015 hasta el año 2022. Las cuales se han efectuado 1 anual. </t>
  </si>
  <si>
    <t xml:space="preserve">Se cuenta con un documento de oferta institucional para la población con discapacidad y su familia implementada del orden Departamental </t>
  </si>
  <si>
    <t>0.9 P.P x debajo de la Tasa Nacional</t>
  </si>
  <si>
    <t>0,6</t>
  </si>
  <si>
    <t xml:space="preserve">En la Secretaría del Interior: Para el programa de atención a victimas se brindaron asistencias técnicas para implementar los métodos de resolución pacifica de conflictos en los doce municipios del Departamento del Quindío. Se tiene establecido el PAT de Víctimas en el Departamento.
</t>
  </si>
  <si>
    <t xml:space="preserve">8% de la Linea Base </t>
  </si>
  <si>
    <t xml:space="preserve">Red de apoyo para la discapacidad fortalecida y funcionando en el departamento del Quindío.      </t>
  </si>
  <si>
    <t>90% ESE, 55% IPS Privadas y Mixtas 100% de Entidades Administradoras de Planes de Beneficio EAPB subsidiadas y contributivas.</t>
  </si>
  <si>
    <t xml:space="preserve">Montenegro:  21 personas vinculada a la actividad cultural de la chirimía. </t>
  </si>
  <si>
    <t xml:space="preserve">Quimbaya: 1 evento cultural y artistico realizado mediante el programa Enamorarte. </t>
  </si>
  <si>
    <t>Quimbaya: 1 Campaña  y videos en la pagina de la alcaldia y facebook contra el estigma y la discriminación para el trato igualitario.</t>
  </si>
  <si>
    <r>
      <rPr>
        <u/>
        <sz val="11"/>
        <rFont val="Arial"/>
        <family val="2"/>
      </rPr>
      <t>Investigaciones Prevalencia de la Discapacidad realizadas</t>
    </r>
    <r>
      <rPr>
        <sz val="11"/>
        <rFont val="Arial"/>
        <family val="2"/>
      </rPr>
      <t>:  1 Informe de diagnostico presentado por la universidad del Quindío en el marco de la actualización de la PPDD</t>
    </r>
  </si>
  <si>
    <t>Calarca 1354500</t>
  </si>
  <si>
    <t>calarca $677250</t>
  </si>
  <si>
    <t xml:space="preserve">13 Comité Departamental y Comités Municipales en funcionamiento y fortalecidos,  en el departamento del Quindío. </t>
  </si>
  <si>
    <t xml:space="preserve">12 Municipios con estrategia RBC como instrumento de participación implementado y mantenido. Oferta de Servicios con enfoque diferencial. 
</t>
  </si>
  <si>
    <t xml:space="preserve">Banco de Datos para el inventario y entrega de ayudas técnicas creado y operando.
En el municipio de Circasia, El municipio realiza la recepcion de documentos y en articulacion con la Secretaria de Familia se realiza la entrega de ayudas tecnicas  </t>
  </si>
  <si>
    <t>1 Plan de Igualdad de Oportunidades para la equidad de género y la diversidad sexual ejecutado anualmente en el Departamento del Quindío.
En el municipio de Buenavista:  Esta inclusión de la mujer se trabaja desde la política pública para la igualdad de oportunidad y la equidad de género.</t>
  </si>
  <si>
    <t xml:space="preserve">13 Páginas Web institucionales con criterios de accesibilidad operando en el departamento del Quindío.  </t>
  </si>
  <si>
    <t xml:space="preserve"> Se manfiene el dato acumulado en el I trimestre de 2023, en el cual ,  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</si>
  <si>
    <t>Para el programa de atención a victimas se brindaron asistencias técnicas para implementar los métodos de resolución pacifica de conflictos en los doce municipios del Departamento del Quindío. Se tiene establecido el PAT de Víctimas en el Departamento</t>
  </si>
  <si>
    <t>SECRETARIA JURIDICA:  Hasta el 3er trimestre de 2023, se han programado actividades formativas en protección y garantía de derechos a la población con discapacidd.                                     En Armenia: Servicios de atención integral a población en condición de discapacidad -(Servicios de atención, gestión para la promoción de los derechos de las personas con discapacidad y prevención de los riesgos causantes de la condición de discapacidad;  gestión del riesgo en temas de problemáticas sociales de personas con discapacidad (consumo de SPA, embarazo adolescente, suicidio, violencia, vulneración de derechos, formación a cuidadores, habilidades no cognitivas) .                                                                                                                                                                                                                             En Salento Apoyo y acompañamiento para la inclusión y la participación de las personas con discapacidad y sus cuidadores en las actividades de atención integral en especial este trimestre se enfatizo en el cumplimiento del proyecto cuidando al cuidador; una estrategia de salud mental psico-terapeutica.                                                                                                                                                                                                                                                                      ICBF: Atención en los siguientes programas a población con discapacidad:  Adolescencia y Juventud,  Infancia ,  Protección en restablecimiento de derechos.</t>
  </si>
  <si>
    <t>1.</t>
  </si>
  <si>
    <t xml:space="preserve">Se cuenta con acciones  para dar cumplimiento a este indicador implementandose en  las IE donde se encuenteran caracterizados estudiantes con baja vision irreversible o seguera. 35 </t>
  </si>
  <si>
    <t>Secretaría de Educación: Las 54 Instituciones Educativas del Departamento cuentan con docentes de apoyo  pedagógico para la atención educativa de la población con discapacidad</t>
  </si>
  <si>
    <r>
      <rPr>
        <b/>
        <u/>
        <sz val="11"/>
        <color theme="1"/>
        <rFont val="Arial"/>
        <family val="2"/>
      </rPr>
      <t>Secretaría de Educación</t>
    </r>
    <r>
      <rPr>
        <sz val="11"/>
        <color theme="1"/>
        <rFont val="Arial"/>
        <family val="2"/>
      </rPr>
      <t xml:space="preserve">: Las 54 Instituciones Educativas del Departamento cuentan con docentes de apoyo  pedagógico para la atención educativa de la población con discapacidad.   Instituciones Educativas capacitadas y formadas en educación inclusiva, en los once Municipios.                                 </t>
    </r>
  </si>
  <si>
    <t>Talleres a docentes en temas relacionados con estrategias pedagogicas para estudiantes con discapacidad (DUA), Sensibilizacion de la politica publica de discapacidad vigente y lineamientos del MEN,  en discapacidad mental Psicxosocial</t>
  </si>
  <si>
    <t xml:space="preserve">Se ejecutan acciones en cumplimiento del indicador, sin embargo, la tasa de cobertura de accesibilidad a la educacion superior en el departamento, no se mide desde la Secretaría de Educación, ni tampoco se encuentran datos en fuentes oficiales. </t>
  </si>
  <si>
    <t xml:space="preserve">Dentro de la oferta educativa en las 54 I.E s eencuentra omplementados  5 modelos educativos  flexibles como Pensar - 1,2,3, Aceleración del aprendizaje, Escuela Nueva, Educación de Adultos. (Alfabetización)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</si>
  <si>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</si>
  <si>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</si>
  <si>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 xml:space="preserve">Las 54  I.E atienden las ofertas culturales, deportivas y recreativas de los diferentes actores entre ellos INDEPORTES Y Secretaría de  Cultura. </t>
  </si>
  <si>
    <t>SECRETARIA DE SALUD DEPARTAMENTAL: Se cuenta con una cobertura de atención en salud para el departamento del Quindío del 96%, se hace difusión y entrega a los 12 Municipios del departamento de material diseñado por el Ministerio de Salud para hacer la promoción y búsqueda de población con discapacidad para asegurar</t>
  </si>
  <si>
    <r>
      <t xml:space="preserve">TASA DE COBERTURA EN PROMOCIÓN, PREVENCIÓN Y ATENCIÓN EN SALUD 96%.     </t>
    </r>
    <r>
      <rPr>
        <u/>
        <sz val="11"/>
        <rFont val="Arial"/>
        <family val="2"/>
      </rPr>
      <t>Secretaria de Salud Departamental:</t>
    </r>
    <r>
      <rPr>
        <sz val="11"/>
        <rFont val="Arial"/>
        <family val="2"/>
      </rPr>
      <t xml:space="preserve"> Se cuenta con una cobertura de atención en salud para el departamento del Quindío del 96%, se hace difusión y entrega a los 12 Municipios del departamento de material diseñado por el Ministerio de Salud para hacer la promoción y búsqueda de población con discapacidad para asegurar.</t>
    </r>
  </si>
  <si>
    <t>Desde la Secretaría de Salud no se tiene como competencia formar y certificar intérpretes de lengua de señas, pero se hace de manera permanente  el seguimiento y verificación a la utilización de herramientas tecnológicas como es el servicio de interpretación en línea en la red pública hospitalaria y en los puntos de atención de las EAPBS</t>
  </si>
  <si>
    <r>
      <rPr>
        <b/>
        <sz val="11"/>
        <color theme="1"/>
        <rFont val="Arial"/>
        <family val="2"/>
      </rPr>
      <t xml:space="preserve">% de Profesionales y Auxiliares de Enfermería capacitados en detección temprana, manejo y atención de PCD:80% </t>
    </r>
    <r>
      <rPr>
        <sz val="11"/>
        <color theme="1"/>
        <rFont val="Arial"/>
        <family val="2"/>
      </rPr>
      <t xml:space="preserve">        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t>
    </r>
  </si>
  <si>
    <t>Acciones de IVC a las 7 EAPBS que hacen presencia en el departamento y a 7 IPS de la red publica del departamento ( ESES), representa un 70% de cumplimiento en la ejecución de esta acción.</t>
  </si>
  <si>
    <t>SECRETARIA DE SALUD,  REPORTO LA EXISTENCIA DE UNA VEEDURIA LIDERADA POR UNA PERSONA CON DISCAPACIDAD.  Con lo anterior, se cita como cumplido este indicador dando cuenta de la meta de 1 veeduría para tal fin.</t>
  </si>
  <si>
    <t xml:space="preserve">SECRETARIA DE SALUD,  REPORTO LA EXISTENCIA DE UNA VEEDURIA LIDERADA POR UNA PERSONA CON DISCAPACIDAD.  Con lo anterior, se cita como cumplido este indicador dando cuenta de la meta de 1 veeduría para tal fin.                                                                               En Secretaría de Salud,  la actividad se realiza de manera permanente desde  la oficina de Participación Social en Salud se promueve la conformación de veedurías ciudadanas para los temas de salud   de personas con discapacidad. </t>
  </si>
  <si>
    <r>
      <rPr>
        <u/>
        <sz val="11"/>
        <rFont val="Arial"/>
        <family val="2"/>
      </rPr>
      <t>Investigaciones Prevalencia de la Discapacidad realizadas</t>
    </r>
    <r>
      <rPr>
        <sz val="11"/>
        <rFont val="Arial"/>
        <family val="2"/>
      </rPr>
      <t>:  1 Informe de diagnostico presentado por la universidad del Quindío en el marco de la actualización de la PPDD, para un 50% de cumolimiento.</t>
    </r>
  </si>
  <si>
    <t>Programa de estilos de vida saludable para personas con discapacidad, creado e implementado en los 12 municipios.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CUMPLIMIENTO 100%  de este indicador.</t>
  </si>
  <si>
    <t>1 PROGRAMA DE PROMOCION Y PREVENCION DE SALUD SEXUAL Y REPRODUCTIVA IMPLEMENTADO EN EL DEPARTAMENTO.    Desde Secretaría de Salud Departamental, a través del programa de salud sexual y reproductiva se  continua en el proceso de formación de la   Resolución 1904  dirigida a las IPS de la red pública y privada y EAPBS</t>
  </si>
  <si>
    <t>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t>
  </si>
  <si>
    <r>
      <t xml:space="preserve">Implementación  del 100% de un  plan para la prevención de accidentes. 
En el municipio de </t>
    </r>
    <r>
      <rPr>
        <b/>
        <u/>
        <sz val="11"/>
        <rFont val="Arial"/>
        <family val="2"/>
      </rPr>
      <t>Buenavista</t>
    </r>
    <r>
      <rPr>
        <sz val="11"/>
        <rFont val="Arial"/>
        <family val="2"/>
      </rPr>
      <t xml:space="preserve">, la administración municipal cuenta con el profesional de seguridad y salud en el trabajo, el cual una de sus funciones es prevenir la enfermedad y los accidentes laborales.           </t>
    </r>
    <r>
      <rPr>
        <b/>
        <u/>
        <sz val="11"/>
        <rFont val="Arial"/>
        <family val="2"/>
      </rPr>
      <t>Secretaría de Salud Departamental</t>
    </r>
    <r>
      <rPr>
        <sz val="11"/>
        <rFont val="Arial"/>
        <family val="2"/>
      </rPr>
      <t xml:space="preserve">:  No se ha implementado un plan de accidentes, pero se generan acciones de promoción y prevención en enfermedades laborales y articulación con ARL para prevencion de accidentes y enfermedades laborales. Lo anterior representa un 90% de cumplimiento del indicador. </t>
    </r>
  </si>
  <si>
    <r>
      <rPr>
        <u/>
        <sz val="11"/>
        <rFont val="Arial"/>
        <family val="2"/>
      </rPr>
      <t>Implementación  del 100% de un  plan para la prevención de accidentes</t>
    </r>
    <r>
      <rPr>
        <sz val="11"/>
        <rFont val="Arial"/>
        <family val="2"/>
      </rPr>
      <t xml:space="preserve"> :                                      Secretaría de Salud Departamental:  No se ha implementado un plan de accidentes, pero se generan acciones de promoción y prevención en enfermedades laborales y articulación con ARL para prevencion de accidentes y enfermedades laborales. Lo anterior representa un </t>
    </r>
    <r>
      <rPr>
        <b/>
        <sz val="11"/>
        <rFont val="Arial"/>
        <family val="2"/>
      </rPr>
      <t xml:space="preserve">90% de cumplimiento del indicador. </t>
    </r>
  </si>
  <si>
    <t>La 11 ESES del departamento cuenta con la ruta de atención integral desde la RBC para la identificación y canalización de la población con discapacidad.</t>
  </si>
  <si>
    <t xml:space="preserve">En el acumulado del decenio desde 2017 hasta 2023, se registraron algunas acciones de seguimiento a la Política Pública, en algunos municipios, las cuales promedian un avance aproximado de 30%.   Se requiere articular mas acciones para darle forma e implementar el Observatorio de dicha Política Pública. </t>
  </si>
  <si>
    <t>37% de Instituciones Educativas con NTICs para PCD: La meta para 2023 es del 60% de instituciones educativas con NTIC para PcD, de las cuales se entregaron en 10 IE, del Departamento, lo cual representa un 37% de avance en 2023.</t>
  </si>
  <si>
    <t>TOTAL ACUMULADO EN EL DECENIO HASTA EL PRESENTE PERIODO REPORTADO: : 43 Negocios inclusivos de personas con discapacidad apoyados</t>
  </si>
  <si>
    <t>TOTAL MICROEMPRESAS APOYADAS DURANTE LA VIGENCIA DE LA PRESENTE PP ACUMULADO HASTA EL AÑO 2023: 38.</t>
  </si>
  <si>
    <t>Secretaría del Interior, Se brindaron asistencias técnicas para implementar los métodos de resolución pacifica de conflictos en los doce municipios del Departamento del Quindío, mediante la implementación y actualización de los manuales de convivencia.  Se ha continuado la labor para este I trimestre de 2023.  ICBF: 1  programa implementado de prevención y erradicación de toda forma de maltrato a niños, niñas y adolescentes en los 12 municipios del deaprtamento.</t>
  </si>
  <si>
    <r>
      <rPr>
        <b/>
        <u/>
        <sz val="11"/>
        <rFont val="Arial"/>
        <family val="2"/>
      </rPr>
      <t>IDTQ</t>
    </r>
    <r>
      <rPr>
        <sz val="11"/>
        <rFont val="Arial"/>
        <family val="2"/>
      </rPr>
      <t>:   No es competencia de esta entidad puesto que la meta referente a Transporte de uso público construido y acondicionado con parámetros de accesibilidad. No se encuentra relacionada de ninguna manera con la Odenanza 029 de 2009, que establece las funciones del IDTQ. Dejando lo referente a la Construccion para la secretaría de Infraestructura.</t>
    </r>
  </si>
  <si>
    <t xml:space="preserve">NO SE TIENE UN PORCENTAJE EXACTO DE RUTAS DE TRANSPORTE  Municipal e Intermunicipal con diseño universal de Información para personas con discapacidad operado y mantenido:  Pero se evidencian acciones respecto a este indicador durante el decenio, que dan cuenta de un 40% aproximado de cumplimiento en 6 municipios que han reportado información al respecto. 
</t>
  </si>
  <si>
    <r>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Las entidades que han reportado en el decenio, solo dan cuenta de algunas acciones realizadas en algunos espacios publicos del departamento. </t>
    </r>
    <r>
      <rPr>
        <u/>
        <sz val="11"/>
        <color theme="1"/>
        <rFont val="Arial"/>
        <family val="2"/>
      </rPr>
      <t xml:space="preserve">Sin embargo,  se han dado unos porcentajes aproximados que oscilan entre el 20 y el 22% en los respectivos reportes.  </t>
    </r>
  </si>
  <si>
    <r>
      <rPr>
        <b/>
        <u/>
        <sz val="11"/>
        <rFont val="Arial"/>
        <family val="2"/>
      </rPr>
      <t xml:space="preserve">Quimbaya: </t>
    </r>
    <r>
      <rPr>
        <sz val="11"/>
        <rFont val="Arial"/>
        <family val="2"/>
      </rPr>
      <t xml:space="preserve"> 1  Escuela de formacion deportiva de atletismo para personas con discapacidad, a traves del programa ENAMORATE, monitor municipal y departamental (INDEPORTES).                                       </t>
    </r>
    <r>
      <rPr>
        <b/>
        <u/>
        <sz val="11"/>
        <rFont val="Arial"/>
        <family val="2"/>
      </rPr>
      <t>INDEPORTES</t>
    </r>
    <r>
      <rPr>
        <sz val="11"/>
        <rFont val="Arial"/>
        <family val="2"/>
      </rPr>
      <t>: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</si>
  <si>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r>
      <t xml:space="preserve">
En</t>
    </r>
    <r>
      <rPr>
        <u/>
        <sz val="11"/>
        <rFont val="Arial"/>
        <family val="2"/>
      </rPr>
      <t xml:space="preserve"> Indeportes Quindío:</t>
    </r>
    <r>
      <rPr>
        <sz val="11"/>
        <rFont val="Arial"/>
        <family val="2"/>
      </rPr>
      <t xml:space="preserve">  1 juegos Intercolegiados realizados y apoyados en 2022 para un </t>
    </r>
    <r>
      <rPr>
        <b/>
        <u/>
        <sz val="11"/>
        <rFont val="Arial"/>
        <family val="2"/>
      </rPr>
      <t xml:space="preserve">total de 8 juegos en la vigencia de la presente PP de Discapacidad. </t>
    </r>
    <r>
      <rPr>
        <sz val="11"/>
        <rFont val="Arial"/>
        <family val="2"/>
      </rPr>
      <t xml:space="preserve"> Los Juegos fueron liderados por el Ministerio de Deporte y apoyados por Indeprtes Quindío, en ellos participaron 3 estudiantes deportistas con discapacidad auditiva en paraatletismo. 
Se han realizado 8 Juegos Intercolegiados apoyados para niños, niñas y adolescentes con discapacidad, de un total de 17 programados en el decenio.
</t>
    </r>
    <r>
      <rPr>
        <u/>
        <sz val="11"/>
        <rFont val="Arial"/>
        <family val="2"/>
      </rPr>
      <t>Municipio de Quimbaya</t>
    </r>
    <r>
      <rPr>
        <sz val="11"/>
        <rFont val="Arial"/>
        <family val="2"/>
      </rPr>
      <t>: Desde Indeportes, se trabajó con personas con discapacidad y sus cuidadores actividades físicas, lúdicas y recreativas.
Municipio de Génova: Con apoyo de Indeportes, se realizó jornada lúdica para los niños con discapacidad  y el empezará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En Buenavista: Capacitaciones y sesiones que se llevan a cabo con la población con discapacidad en las cuales participa el contratista del Ministerio del Deporte quien realiza actividades para las personas con discapacidad (pausas activas, ejercicios de estiramientos y relajación muscular, activación del cuerpo).
Este acompañamiento se realiza cada 15 dias.</t>
    </r>
  </si>
  <si>
    <t xml:space="preserve">Aunque en el decenio se han reportado número de personas beneficiadas, al no reportar por porcentaje o tasa, no ha sido posible la cuantificación porcentual de este indicador. </t>
  </si>
  <si>
    <t xml:space="preserve">NO SE TIENE DATO DE UN PORCENTAJE DE VIVIENTAS ADECUADAS O CONSTRUIDAS CON CRITERIOS DE ACCESIBILIDAD PARA PERSONAS CON DISCAPACIDAD en el Departamento, toda vez que han reportado siempre en número de caracterizaciones realizadas o adecuaciones las cuales suman mas de 110 en el acumulado, pero no permiten generar un porcentaje para este indicador.                                                                            PROYECTA: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t>
  </si>
  <si>
    <t xml:space="preserve">% de Viviendas, Edificios y Espacios con parametros de accesibilidad en el Departamento del Quindío.
En el municipio de Buenavista. para el primer trimestre del año, se inicio con un proyecto de mejoramiento de vivienda que esta beneficiando a 10 personas con discapacidad de la zona urbana del municipio,no osbtante, este poyecto iniociara su ejecución en el mes de Mayo.
En el municipio de Cordoba. entrega de 5 viviendas de interes social para 5 familias en condicion de discapacidad en el barrio el Jardin del municipio de Córdoba.          PROYECTA:  Realizó 10 caracterizaciones de condiciones de hogares, dentro de  los cuales se en cuentran  17 personas con Discapacidad en los Municipios de Armenia y Buenavista, con el objetivo de realizar mejoramientos de vivienda, a través de convenios que se logren adelantar con el Municipio. </t>
  </si>
  <si>
    <t>Se aclara que ninguna de las entidades responsables señaladas en la política pública tiene la competencia de certificar en lenguaje de señas colombiana.</t>
  </si>
  <si>
    <t xml:space="preserve">el 75% equivale a 60 medios con Estratégia de comunicación implementada. Se han intervenido 20 medios de comunicación en el departamento, lo cual equivale a 33% del cumplimiento </t>
  </si>
  <si>
    <t>31  Medios de Comunicación de Organizaciones de base apoyadas y fortalecidas en el Departamento del Quindío en lo corrido del decenio desde 2016 a I trimestre de 2023. Lo cual equivale al 100% con respecto a la meta.</t>
  </si>
  <si>
    <t xml:space="preserve">1  Programa implementados en formación para el acceso a la Justicia en el Departamento del Quindío: Este consiste en brindar información y actividades de capacitación o formación sobre el acceso a la justicia en el Departamento, mediante actividades articuladas entre Secretaría Jurídica y Secretaría de Familia. </t>
  </si>
  <si>
    <t>Se promueve la totalidad de derechos a personas con discapacidad mediante la Estratégia RBC a lideres, personal de la salud, cuidadores y a las personas con discapacidad que son visitadas por las profesionales en el area.   CUMPLIMIENTO DEL 100%</t>
  </si>
  <si>
    <t>Secretaría de Familia y Secretaría del Interior, han contiunado actividades a partir de los espacios dados desde estas 2 dependencias para personas con discapacidad, familias y cuidadores. Los 2 planes de Incidencia Política se encuentran funcionando.</t>
  </si>
  <si>
    <t>Ya se encuentra en funcionamiento el Banco de Ayudas Técnicas desde la Secretaría de Famila, Dirección Adva de Adulto Mayor y Discapacidad, mediante el cual se han entregado mas de 130 ayudas técnicas a cerca de 85 beneficiarios en todo el Departamento del Quindío.</t>
  </si>
  <si>
    <t xml:space="preserve">14 Campañas ejecutadas en Trabajo Decente y Digno, efectuadas entre 2017 y 2023 en el Departamento. Con lo anterior,se cumplió la meta de minimo 10 campañas como lo expresa el indicador.  </t>
  </si>
  <si>
    <t>Desde 2017 Se inició el Proyecto Primaria Artística para 10 instituciones educativas que han incorporado a su plan de estudios áreas artistícas como música danza y teatro generando asi un modelo de educacion artística, se ha buscado incluir en esta cátedra a personas con discapacidad.     En 2022 y en 2023 no se han reportado nuevas acciones sobre este indicador.</t>
  </si>
  <si>
    <r>
      <rPr>
        <b/>
        <u/>
        <sz val="11"/>
        <rFont val="Arial"/>
        <family val="2"/>
      </rPr>
      <t xml:space="preserve">En el decenio, (2017 a 2022) se contabilizaron 13 Espacios y Escenarios Culturales adecuados con criterios de accesibilidad en el Departamento del Quindío. </t>
    </r>
    <r>
      <rPr>
        <sz val="11"/>
        <rFont val="Arial"/>
        <family val="2"/>
      </rPr>
      <t xml:space="preserve">
</t>
    </r>
    <r>
      <rPr>
        <u/>
        <sz val="11"/>
        <rFont val="Arial"/>
        <family val="2"/>
      </rPr>
      <t>EN 2022, Se reportaron 8 Escenarios adecuados</t>
    </r>
    <r>
      <rPr>
        <sz val="11"/>
        <rFont val="Arial"/>
        <family val="2"/>
      </rPr>
      <t xml:space="preserve"> para personas con discapacidad asi: 
En el Municipio de Buenavista: Los escenarios en donde se llevan a cabo eventos culturales cuenta con rampas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rampas adecuados para el acceso a estos espacios.  
En Circasia: El parque principal y el coliseo cubierto son establecimientos con accesilibidad para personas con discapcidad  en temas culturales.</t>
    </r>
  </si>
  <si>
    <t>Campañas permanentes sobre imaginarios de la discapacidad: Desde 2016 a 2023 se han realizado 8 campañas de las 10 programadas a esta altura del decenio, logrando un cumplimiento del 80% en la ejecución acumuativa de este indicador.</t>
  </si>
  <si>
    <t xml:space="preserve">29 Eventos Culturales y Artísticos realizados para el reconocimiento de las capacidades y habilidades de las personas con discapacidad en el decenio (periodo comprendido entre el año 2017 y 2023 en el Departamento).
</t>
  </si>
  <si>
    <t xml:space="preserve">El Centro social departamental está en proceso de ejecución para iniciar su construcción. </t>
  </si>
  <si>
    <t xml:space="preserve">Desde la Secretaria de Salud, y desde los 12 municipios se vienen recepcionando solicitudes que se han tramitado en seguridad social, y cuyas respuestas superan el porcentaje del 50%, lo cual evidencia el cumplimiento de este indicador en un 100% </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</si>
  <si>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t>
  </si>
  <si>
    <t>% de Apoyos asignados a PCD severa y en condiciones de pobreza extrema:  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</si>
  <si>
    <t>1 Plan de Igualdad de Oportunidades para la equidad de género y la diversidad sexual ejecutado anualmente en el Departamento del Quindío, por parte de la Secretaría de Familia, a traves de la Jefatura de la Mujer y diversidad sexual.</t>
  </si>
  <si>
    <t>Campañas para la disminución de la homofobia y la discriminación por enfoque étnico y condición especial.   Desde la Secretaría de Familia se han venido adelantando campañas en los 12 municipios referentes a este indicador.</t>
  </si>
  <si>
    <t>Se ha continuado con la implementación y el funcionamiento del Programa de Rehabilitación Basada en Comunidad RBC para personas con discapacidad, el cual se viene ejecutando por la Secretaría de Familia y la Secretaría de Salud ,  con Enfoque diferencial de Discapacidad, en los 12 municipios del Deparamento.</t>
  </si>
  <si>
    <t>Dentro de los POT, Planes parciales, etc, se han incluido criterios de discapacidad, los cuales se encuentran ejecutandose en mas del 50% en los 12 municipios del Departamento.</t>
  </si>
  <si>
    <t>Dentro de los POT, Planes parciales, etc, se han incluido criterios de discapacidad, los cuales se encuentran ejecutandose en mas del 60% en los 12 municipios del Departamento.</t>
  </si>
  <si>
    <t xml:space="preserve">El Subcomité Departamental de Discapacidad, opera de forma permanente,  siendo una instancia técnica del Comité Departamental de Discapacidad, de acuerdo a la Ordenanza 012 y 009  de 2020 y 2022, el cual es  precedido  por el gobernador o su delegado de rango directivo. </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</si>
  <si>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  Se ha realizado 1 en 2023.</t>
  </si>
  <si>
    <t>1 Programa implementado en formación para el acceso a la Justicia en el Departamento del Quindío, del cual se registran las siguientes acciones:
En el municipio de Córdoba registro de atencion a la poblacion con enfoque diferencial que se acercaron  a la personeria municipal</t>
  </si>
  <si>
    <t>Consejos de Derechos Humanos fortalecidos para población con discpacidad,  en el departamento del Quindío, los lidera la Secretaria del Interior en los 12 municipios.</t>
  </si>
  <si>
    <t xml:space="preserve">1  Programa de Formación y Participación implementado y fortalecido en el departamento del Quindío para las personas con discapacidad y sus familias. </t>
  </si>
  <si>
    <t xml:space="preserve">Se aumentaron  las oportunidades y fortalecer la participacion política y ciudadana de las personas con discapacidad.   Al respecto, la población con discapacidad, contó con participación política y ciudadana en: Comités, Consejos, Juntas, Alcaldías, Gobernación, Veedurías Ciudadanas en los 12 municipios.
Desde la Secretaría del Interior, se promovió la participación de las personas con discapacidad en las Juntas de acción comunal en los Municipios.        </t>
  </si>
  <si>
    <t>Red de apoyo para la discapacidad fortalecida y funcionando en el departamento del Quindío.                   Se ha venido conformando redes de apoyo en 2023 a partir de la articulación de Secretaría de Familia, con Secretaría de Turismo y Secretaría de las Tic, para fortalecer emprendedores con discapacidad, familiares y cuidadores.  Tambien se han hecho articulación para que puedan acceder al Banco de Ayudas Técnicas.   Tambien se están conformando grupos de auto ayuda en el programa RBC en el cual se les brinda orientación y acompañamiento a PcD y sus familias.</t>
  </si>
  <si>
    <r>
      <t xml:space="preserve">Línea base de Niños, Niñas, Adolescentes y Jóvenes identificados en peores formas de trabajo actualizada.   </t>
    </r>
    <r>
      <rPr>
        <u/>
        <sz val="11"/>
        <color theme="1"/>
        <rFont val="Arial"/>
        <family val="2"/>
      </rPr>
      <t xml:space="preserve">Pese a que no se tiene un porcenaje de linea de base, con estas acciones se han logrado avances con los cuales se ha trabajado desde MinTrabajo y los municipios acciones que han permitido tener avances que han permitido identificar a menores y personas con discapacidad en peores formas de trabajo identificadas.   Se han ponderado estos avances y acciones en un 70% de cumplimiento de este indicador. </t>
    </r>
    <r>
      <rPr>
        <sz val="11"/>
        <color theme="1"/>
        <rFont val="Arial"/>
        <family val="2"/>
      </rPr>
      <t xml:space="preserve">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r>
  </si>
  <si>
    <t>Programa de Promoción y Difusión de Inclusión y Permanencia Laboral para personas con discapacidad creado e implementado:      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</si>
  <si>
    <t>6 Campañas anuales y permanentes en contra del Estigma y la Discriminación:  En 6 municipios se realizaron estas campañas durante el decenio.</t>
  </si>
  <si>
    <t xml:space="preserve">En los municipios se realizaron dos campañas virtuales  contra la homofóbia y la no discriminacion por sexo.   En Secretaría de Familia a traves de la Jefatura de Mujer se han realizado actividades y campañas en este aspecto en todo el Departamento a nivel presencial y mediante redes sociales, superando 18 campañas programadas para el decenio. </t>
  </si>
  <si>
    <t>No hay una Cátedra implementada conforrme lo solicita el indicador.</t>
  </si>
  <si>
    <t>Para el peiodo reportado no se adelantaron acciones, sin embargo,  corresponde a Secretaría de Familia como instancia rectora de discapacidad, reportarle la iniciativa a Planeación sobre proyecto de cooperaicón .</t>
  </si>
  <si>
    <r>
      <rPr>
        <b/>
        <u/>
        <sz val="11"/>
        <rFont val="Arial"/>
        <family val="2"/>
      </rPr>
      <t>Desde Secretaría de las TIC:   Se adelantan procesos realcionados con el mantenimiento y funcionamiento de los centros de acceso comunitarios PVD (Puntos Viive Digital)  en el Deparatmento del Quindio. en los 12 municipios del departamento, lo que permite el acceso a información incluyente para personas con discapacidad.</t>
    </r>
    <r>
      <rPr>
        <sz val="11"/>
        <rFont val="Arial"/>
        <family val="2"/>
      </rPr>
      <t xml:space="preserve">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t>
    </r>
  </si>
  <si>
    <t xml:space="preserve">10% de Funcionarios de Empresa Privada formados en Legislación y Normatividad de Discapacidad::
En el municipio de Cordoba: se realizo una reunion de socializacion de los deberes y derechos de las personas en condicion de discapacidad, al igual la ruta de oferta institucional y departamental.  </t>
  </si>
  <si>
    <t xml:space="preserve">1 Microempresa Asociativa creada y apoyada conformadas por PCD, Cuidadores y Familias.
.
El municipio de Córdoba:  Reunión con el SENA sobre el tema de creacion de micro empresas y apoyo del fondo emprender . </t>
  </si>
  <si>
    <t>rojo a verde</t>
  </si>
  <si>
    <t>Circasia $610000</t>
  </si>
  <si>
    <t xml:space="preserve">AVANCE II TRIMESTRE 2023 </t>
  </si>
  <si>
    <t xml:space="preserve">SECRETARIA DE SALUD DEPARTAMENTAL:  Se ha identificado al 100% los factores de riesgo de las enfermedades crónicas, causantes de la discapacidad, lo cual se expresa asi:  Identificacion de factores de riesgo como consumo de tabaco y alcohol, malos habitos alimenticios y baja actividad fisica.                                                                         FILANDIA:  Por medio del convenio CA 001-2023 SG  del 24 de marzo de 2023, con la asociación Abriendo Caminos con Amor, las Instituciones Educativas del municipio remiten a los menores o adolecentes que presentan riesgos de discapacidad atendiéndolo en Psicología, fonoaudiología, área de aprendizaje, terapia física y ocupacional .           </t>
  </si>
  <si>
    <t xml:space="preserve">Programa de Participación y Fomento al Turismo para PCD, Cuidadores y sus Familias creado e implementado en el Departamento del Quindío. Se cuenta con 1 PROGRAMA.                                         FILANDIA: Se promueve los servicios turísticos accesibles en el municipio de Filandia </t>
  </si>
  <si>
    <t>Quimbaya $100000</t>
  </si>
  <si>
    <t xml:space="preserve">En el segundo trimestre de 2023 se efectuaron las siguientes accioens,  para dar cumplimiento a este indicador:  QUIMBAYA: Campaña de concientización sobre el autismo. </t>
  </si>
  <si>
    <t xml:space="preserve">Existen 80 medios de comunicación en el Departamento,  de los cuales se han realizado actividades de formación por enfoque diferencial de Discapacidad a II trimestre de 2023, (2 medios intervenidos);  En total en lo corrido del Decenio se han intervenido 20 medios entre 2016 a 2023, para un TOTAL DE 20 MEDIOS DE COMUNICACION sencibilizados en enfoque diferencial de Discapacidad, lo cual equivale al 90% de la meta propuesta en este indicador, ya que se cumplió en un 50% de los 55% de meta programada. </t>
  </si>
  <si>
    <t xml:space="preserve">12 Número de municipios con estrategia RBC como instrumento de participación implementado y mantenido.
En el municipio de Calarca,se han realizado valoraciones psicosociales , intervenciones familiares , orientaciones a la poblacion con discapacidad y talleres de habilidades para vida.          QUIMBAYA: Realizacion de un plan de gestion con sus respectivos seguimientos a las acciones propuestas, formuladas por los padres de familia y  cuidadores. </t>
  </si>
  <si>
    <r>
      <t xml:space="preserve">Hasta 2022, se habian adecuado 15 escenarios en el Departamento, los cuales son accesibles para población con discapacidad.  En 2023, se adicionan 5 escenarios reportados en los municipios de Génova, Buenavista y la Tebaida. </t>
    </r>
    <r>
      <rPr>
        <u/>
        <sz val="11"/>
        <color theme="1"/>
        <rFont val="Arial"/>
        <family val="2"/>
      </rPr>
      <t xml:space="preserve"> Para un total de 20 escenarios.</t>
    </r>
  </si>
  <si>
    <t xml:space="preserve"> Se ha venido haciendo diferentes actividdes de capacitacines con enfoque diferencial de discapacidad por el IDTQ y por los municipios del departamento con las diversas empresas del tranporte publico.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QUIMBAYA: Socialización del programa de Prevencion Vial , a partir de la concientizacion y mejoramiento de las necesidades que tienen las PcD para su movilidad</t>
  </si>
  <si>
    <t>Durante el decenio, se ha venido haciendo diferentes actividdes de capacitacines con enfoque diferencial de discapacidad por el IDTQ y por los municipios del departamento con las diversas empresas del tranporte publico.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QUIMBAYA: Socialización del programa de Prevencion Vial , a partir de la concientizacion y mejoramiento de las necesidades que tienen las PcD para su movilidad.</t>
  </si>
  <si>
    <t>La Oferta Institucional para las personas con discapacidad, en el departamento del Quindío está diseñada e implementada  en los espacios donde participa la Secretaría de Familia y todas las Secretarías, entidades descentralizadas Departamentales y en los Municipios de Armenia, Filandia, Salento, Quimbaya, Montenegro Buenavista, Cordoba, Pijao, Calarca;   la oferta se socializa con los integrantes del Comité de Discapacidad Municipal y las organizaciones de personas con discapacidad y sus familias.</t>
  </si>
  <si>
    <t>% de Estructura Administrativa operando en el marco del CONPES 166 /2013 .
En el municipio de Córdoba cuenta con una Politica para las personas con discapacidad y tiene una persona contratada para la atención de las personas con discapacidad al igual que en los municipios de Buenavista, Circasia  Calarca, Génova, Pijao, Montenegro, Quimbaya    y la Tebaida. 
El municipio de La Tebaida: En este trimestre la Dirección de servicios sociales designo recursos de 2,500.000 para la contratación de una profesional que apoyara con la construcción de la adopción de la política pública de la POBLACION CON DISCAPCIDAD. La profesional contratada, creó una FICHA de caracterización la cual permita identificar a las personas con DISCAPCIDAD que vive en el municipio.                                                               SECRETARIA ADMINISTRATIVA: De acuerdo a lo establecido en esta acción, la Secretaría Administrativa en la vigencia 2022, solicito modificar el alcance  debido a que la estrategia cuenta con una finalidad muy amplia y no está directamente relacionada con el Modelo Integrado de Planeación y Gestión MIPG, el cual determina los parámetros para dirigir, planear, ejecutar, hacer seguimiento, evaluar y controlar la gestión de las entidades públicas con el fin de generar resultados que atiendan a los planes de desarrollo . Se sugiere que la acción este asociada al cumplimiento de la Vinculación de personal en condición de discapacidad de conformidad al Decreto  2011 de 2017.                                                                                              La Secretaría Administrativa, ha venido implemetando estrategias para ser garantes de las personas en condición de discapacidad que se vincularan en la Administración Central Departamental durante la vigencia 2023.</t>
  </si>
  <si>
    <r>
      <rPr>
        <b/>
        <u/>
        <sz val="11"/>
        <color theme="1"/>
        <rFont val="Arial"/>
        <family val="2"/>
      </rPr>
      <t>% de Estructura Administrativa operando en el marco del CONPES 166 /2013 . Se está implementando este indicaador en 8 municipios y en la Gobernación del Quindío.  Con lo cual se completan 9 entidades, que equivvalen a 75% de entidades territoriales que cumplen esta meta</t>
    </r>
    <r>
      <rPr>
        <sz val="11"/>
        <color theme="1"/>
        <rFont val="Arial"/>
        <family val="2"/>
      </rPr>
      <t xml:space="preserve">. En la   Gobernación del Quindío, existe una estructura administrativa, la  Dirección de Adulto Mayor y Discapacidad,   atiende a  las  personas con   discapacidad  y   realizó  seguimiento e implementación de la  Politica  Pública de  Discapacidad 2014 - 2024 </t>
    </r>
  </si>
  <si>
    <t>SECRETARIA DE EDUCACIÓN: Se cuenta con acciones  para dar cumplimiento a este indicador implementandose en  las IE donde se encuenteran caracterizados estudiantes con baja vision irreversible o seguera. 35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cordoba, Calarca,   Quimbaya y Salento, donde se presta el servicio por medio del sistema educativo y la Casa de la Cultura  a las personas con discapacidad.
Armenia: La Secretaría de Desarrollo Social cuenta con dos profesionales que realizan formación en lengua de señas y de braile .La secrtetaria de educación municipal cuenta con docentes de apoyo para la población con necesidades educativas especiales, donde se presta el servicio por medio del sistema educativo y la Casa de la Cultura  a las personas con discapacidad.
Armenia: La Secretaría de Desarrollo Social cuenta con dos profesionales que realizan formación en lengua de señas y de braile .La secrtetaria de educación municipal cuenta con docentes de apoyo para la población con necesidades educativas especiales</t>
  </si>
  <si>
    <r>
      <rPr>
        <b/>
        <u/>
        <sz val="11"/>
        <rFont val="Arial"/>
        <family val="2"/>
      </rPr>
      <t>SECRETARIA TIC: Se adelantan procesos realcionados con el mantenimiento de los centros de acceso comunitarios PVD (Puntos Viive Digital)  en el Deparatmento del Quindio. en los 12 municipios del departamento</t>
    </r>
    <r>
      <rPr>
        <sz val="11"/>
        <rFont val="Arial"/>
        <family val="2"/>
      </rPr>
      <t>.Municipios con sistema de acceso a la información y la comunicación para la utilización de las diferentes técnicas de lenguajes alternativos operando en los Municipios de Buenavista Génova, Montenegro, Quimbaya, Calarcá, Filandia, Cordoba a  y Armenia, mediante los formatos digitales, de audio y lengua de señas para las personas con discapacidad   
SECRETARIA DE EDUCACIÓN: Se cuenta con acciones  para dar cumplimiento a este indicador implementandose en  las IE donde se encuenteran caracterizados estudiantes con baja vision irreversible o seguera. 35                                 SECRETARIA TIC: Se adelantan procesos realcionados con el mantenimiento de los centros de acceso comunitarios PVD (Puntos Viive Digital)  en el Deparatmento del Quindio. en los 12 municipios del departamento.</t>
    </r>
  </si>
  <si>
    <t xml:space="preserve">10% de Servidores Públicos formados en Legislación y Normatividad de Discapacidad. 
En el municipio de Cordoba se realizo una reunion de socializacion de los deberes y derechos de las personas en condicion de discapacidad,realizar se realizo un taller de socializacion de deberes y derechos de las personas en condicion de discapacidad </t>
  </si>
  <si>
    <t xml:space="preserve">En el II trimestre de 2023, Desde Secretaría de Familia, a traves de actividades de oferta institucional, RBC y Banco de Ayudas, se han promovido los derechos de personas con discapacidad, cuidadores y familiares, llevando al 75% el cumplimiento de esta meta durante el I trimestre de 2023.  Municipio de Calarca se realizaron talleres para personas con discaapcidad en habilidades para la vida.
En el municipio de Cordoba se realizo un taller con la poblacion para socializar los deberes y derechos de las personas en condicion de discapacidad     </t>
  </si>
  <si>
    <t xml:space="preserve">13 Comité Departamental y Comités Municipales en funcionamiento y fortalecidos en el departamento del Quindío.                                                                  Municipio de Buenavista; se tiene contratado un profesional para realizar seguimiento a la politica publica de discapacidad, realizar el comité municipal de discapacidad y dar cumplimiento a los demas temas relacionados con la discapacidad. 
se brindo asesoría legal y en política pública a los miembros del comité departamental de discapacidad y esta se realizó en el tercer comité municipal de discapacidad.  </t>
  </si>
  <si>
    <t>Secretaría de Educación: Se realiza un proceso de formacion y sensibilizacion a traves de talleres a la comunidad educativa.                                                                  La Universidad del Quindío junto Bienestar Insitucional realizó diferentes actividades para sensibilizar a la comunidad educativa sobre las diferentes discapacidades, asi mismo, a los docentes se les brinda una cartilla sobre todos los procesos inclusivos</t>
  </si>
  <si>
    <t>UNIQUINDIO  Once millones quinientos cuarenta y ocho mil ochocientos treinta y ocho pesos ($11.548.838)</t>
  </si>
  <si>
    <t>UNIQUINDIO Cuarenta y siete millones doscientos treinta y un mil cien pesos ($47.231.100)</t>
  </si>
  <si>
    <t xml:space="preserve">Se ejecutan acciones en cumplimiento del indicador, sin embargo, la tasa de cobertura de accesibilidad a la educacion superior en el departamento, no se mide desde la Secretaría de Educación, ni tampoco se encuentran datos en fuentes oficiales.                                                      La Universidad del Quindío en su Acuerdo del Consejo Superior No. 150 de fecha 12 Abril 2023 “POR MEDIO DEL CUAL SE DETERMINA LA DISTRIBUCIÓN DE CUPOS EN PROGRAMAS DE PREGRADO PARA ASPIRANTES PERTENECIENTES A REGÍMENES ESPECIALES, EN SITUACIÓN DE DISCAPACIDAD, EN CASO DE AUSENCIA ESTUDIANTIL DE PRIMER SEMESTRE Y SE DICTAN OTRAS DISPOSICIONES” se realiza un analisis segun los documentos aportados por los aspirantes que cumplan con los requisitos establecidos según la Resolución 113 de 2020 “POR LA CUAL SE DICTAN DISPOSICIONES EN RELACIÓN CON LA CERTIFICACIÓN DE DISCAPACIDAD Y EL REGISTRO DE LOCALIZACIÓN Y CARACTERIZACIÓN DE PERSONAS CON DISCAPACIDAD” R.L.C.P.D., que permite la confirmación de su condición de discapacidad, esto con el fin de realizar ingreso a la Institución, ajustes razonables y seguimiento en su proceso académico </t>
  </si>
  <si>
    <r>
      <t xml:space="preserve">Secretaría de Educación: 1 Proyecto Pedagogico ejecutado dentro del cual se cuenta con 8 modelos pedagógicos flexibles que facilitan el aprendizaje y permanencia de NNA con discapacidad,  Con ello se cumple la meta de los 3 proyectos pedagógicos bajo modelos flexibles como lo expresa el indicador.        </t>
    </r>
    <r>
      <rPr>
        <b/>
        <u/>
        <sz val="11"/>
        <color theme="1"/>
        <rFont val="Arial"/>
        <family val="2"/>
      </rPr>
      <t>La Universidad del Quindío</t>
    </r>
    <r>
      <rPr>
        <sz val="11"/>
        <color theme="1"/>
        <rFont val="Arial"/>
        <family val="2"/>
      </rPr>
      <t xml:space="preserve"> y Bienestar Insitucional realiza acompañamiento psicologico y psicopedagogico, con el fin de promover ajustes razonables y de adapatación a los estudiantes con discapacidad </t>
    </r>
  </si>
  <si>
    <t>UNIQUINDIO                    ($ 10.221.598,00) m/cte</t>
  </si>
  <si>
    <t xml:space="preserve">Dentro de la oferta educativa en las 54 I.E s eencuentra omplementados  5 modelos educativos  flexibles como Pensar - 1,2,3, Aceleración del aprendizaje, Escuela Nueva, Educación de Adultos. (Alfabetización)                                                        La Universidad del Quindío y Bienestar Insitucional se encuentran en la realización de la politica de diversidad e inclusión  (Poryecto de politica) </t>
  </si>
  <si>
    <t>UNIQUINDIO Diez millones mil trescientos sesenta mil pesos ($10.001.360).</t>
  </si>
  <si>
    <t xml:space="preserve">Las 54  I.E atienden las ofertas culturales, deportivas y recreativas de los diferentes actores entre ellos INDEPORTES Y Secretaría de  Cultura.                                        La Universidad del Quindío y Bienestar Insitucional cuentan con un curso de Inclusión deportiva universitaria, el cual tiene por objetivo sensibilizar a la comunidad universitaria mediante procesos de adaptación y vivencia de las personas con discapacidad, asi mismo cursos culturales como pintura 
 </t>
  </si>
  <si>
    <t>INDEPORTES QUINDIO:3 gestores depotivos formados y vinculados a procesos deportivos en los 12 Municipios. Para el segundo Trimestre de 2023 se dispuso de 3 personas con discapacidad como gestores   deportivos (gestor recreativo -Adulto mayor, gestor administrativo-deporte asociado, gestor deportivo parabowling)
Montenegro: 45 personas con discapacidad vinculadas a actividades de formación deportiva.</t>
  </si>
  <si>
    <r>
      <rPr>
        <b/>
        <u/>
        <sz val="11"/>
        <color theme="1"/>
        <rFont val="Arial"/>
        <family val="2"/>
      </rPr>
      <t xml:space="preserve">561 Gestores Deportivos formados y vinculados a procesos deportivos en los 12 municipios: EN EL ACUMULADO desde 2016 a 2023: </t>
    </r>
    <r>
      <rPr>
        <sz val="11"/>
        <color theme="1"/>
        <rFont val="Arial"/>
        <family val="2"/>
      </rPr>
      <t xml:space="preserve">              INDEPORTES en el  DECENIO:                  16 GESTORES DEPORTIVOS FORMADOS Y VINCULADOS A PROCESOS DEPORTIVOS EN LOS 12 MUNICIPIOS.   </t>
    </r>
    <r>
      <rPr>
        <b/>
        <u/>
        <sz val="11"/>
        <color theme="1"/>
        <rFont val="Arial"/>
        <family val="2"/>
      </rPr>
      <t>Montenegro</t>
    </r>
    <r>
      <rPr>
        <sz val="11"/>
        <color theme="1"/>
        <rFont val="Arial"/>
        <family val="2"/>
      </rPr>
      <t>: en 2023, reporta 45  gestores, lo cual suma un total acumulado de 57 GESTORES.                                                                                               Entre 2016 y 2021 se reportaron 500 gestores vinculados en el Departamento en procesos deportivos.</t>
    </r>
  </si>
  <si>
    <t>INDEPORTES QUINDIO 46200000</t>
  </si>
  <si>
    <t xml:space="preserve">INDEPORTES: Total de deportistas, personas con discapacidad  con logros deportivos apoyados: 40 deportistas en el periodo de enero a junio de 2023 con apoyos económicos mensuales por su rendimiento deportivo.  (el valor corresponde al apoyo metodológico, a los apoyos para eventos y a las mensualidades).
</t>
  </si>
  <si>
    <t>136   Total de deportistas PCD  con logros deportivos apoyados.:   96 acumulado hasta 2022 y 40 apoyados en el I trimestre de 2023 por Indeportes.</t>
  </si>
  <si>
    <t>INDEPORTES QUINDIO                              $ 30.000.000</t>
  </si>
  <si>
    <t>INDEPORTES QUINDIO    $30.000.000</t>
  </si>
  <si>
    <t>INDEPORTES QUINDIO $ 2.350.000</t>
  </si>
  <si>
    <t xml:space="preserve">Indeportes Quindío: No se han identificado deportistas con discapacidad haciendo parte de escuelas deportivas en el Departamento.Municipio de Buenavista:Existen tres escuelas de formación recreodeportivas en el municipio que acompañan y apoyan las actividades y eventos de personas con discapacidad.
Se realiza una actividad fisica para las PCD y sus familias , en las cuales se les proporciona las herramientas para que ellos apredan a ejercitarsen según su discapacidad ya que todos no pueden realizar el mismo ejercicio.
  </t>
  </si>
  <si>
    <t>Municipio de Buenavista:Las escuelas de formación cultural, funcionan de manera inclusiva y con enfoque diferencial.</t>
  </si>
  <si>
    <t xml:space="preserve">Desde Secretaría de Familia a traves de la Jefatura de la Mujer, se realizan campañas periodicas en los 12 municipios  y en redes sociales, en contra de la homofobia y la discriminación.  Total 12 campañas                                                    Municipio de Buenavista. Esta inclusión de la mujer se trabaja desde la política pública para la igualdad de oportunidad y la equidad de género. </t>
  </si>
  <si>
    <t xml:space="preserve">Dentro del Programa de formación y participación se llevaron a cabo estas acciones en el II trimestre de 2023:  Mesa de reacción rápida para activación de rutas de protección a líderes sociales y defensores de derechos humanos amenazados.  </t>
  </si>
  <si>
    <t>Sec. Interior $9600000</t>
  </si>
  <si>
    <t>Sec. Interior $ 6400000</t>
  </si>
  <si>
    <r>
      <rPr>
        <u/>
        <sz val="11"/>
        <rFont val="Arial"/>
        <family val="2"/>
      </rPr>
      <t xml:space="preserve">EL PROGRAMA ESTA FUNCIONANDO EN UN 0,9% A 2023, DEBIDO A QUE SE HAN REPORTADO ACCIONES QUE DAN CUENTA DEL CUMPLIMIENTO E IMPLEMENTACIÓN DEL MIISMO:                    SEC. JURIDICA:  </t>
    </r>
    <r>
      <rPr>
        <sz val="11"/>
        <rFont val="Arial"/>
        <family val="2"/>
      </rPr>
      <t xml:space="preserve">Articulando con la Secretaría de Familia y su Jefatura de la Mujer y la Equidad, producto de lo cual bajo la coordinación de ambas dependencias se realizó para el segundo trimestre del año 2023 una socialización  sobre temas relacionados con la protección, garantía y atención de los derechos por enfoque diferencial, ciclo vital mujer y género, como parte del fortalecimiento del programa ya adoptado por la Administración Departamental  "Programa Casa de la Mujer Empoderada                                      </t>
    </r>
    <r>
      <rPr>
        <u/>
        <sz val="11"/>
        <rFont val="Arial"/>
        <family val="2"/>
      </rPr>
      <t xml:space="preserve"> Armenia</t>
    </r>
    <r>
      <rPr>
        <sz val="11"/>
        <rFont val="Arial"/>
        <family val="2"/>
      </rPr>
      <t xml:space="preserve">: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r>
    <r>
      <rPr>
        <u/>
        <sz val="11"/>
        <rFont val="Arial"/>
        <family val="2"/>
      </rPr>
      <t>Córdoba</t>
    </r>
    <r>
      <rPr>
        <sz val="11"/>
        <rFont val="Arial"/>
        <family val="2"/>
      </rPr>
      <t>.   Número de Programas implementados en protección, garantía y atención de derechos,acción que se realiza por medio de la personería del municipio de Córdoba                        ICBF: 1 programa implementado para Atención en los siguientes grupos: Adolescencia y Juventud,                                     Infancia      Protección en restablecimiento de derechos.</t>
    </r>
  </si>
  <si>
    <t>Dentro de la formación informal de teatro de realizó la obra de teatro llamada el árbol de los valores con la participación de 14 personas de población en condición de discapicidad</t>
  </si>
  <si>
    <t xml:space="preserve">En la Secretaría de Cultura: Se han realizado 16 actividades y muestras culturales de diversa índole  en los 12 municipios del Departamento hasta lo corrido del 2023.  Lo que representa un 80%. de cumplimiento de este indicador.                                                                  </t>
  </si>
  <si>
    <t xml:space="preserve"> SEC. CULTURA: 2 ORGANIZACIONES DE BASE CON ACTIVIDADES CUTURALES APOYADAS: en II trimestre 2023:   Dentro del proceso de concertacion  la fundación Celmira Rosas de Vasquez, fue ganadora de la cofinanciación y la fundación semillas del arte , en donde sus proyecto seran ejecutados con población en condición de discapacidad.                   Formacion de grupo de chirimia  en las fundaciones Enamortarte y Amar y Vivir  de los  municipio de Qumbaya y  Circasia ,  clases de banda musico marcial en  institucion educativa del municipio de Circasia.. PARA UN TOTAL DE 3 ORGANIZACINES DE BASE CON ACTIVIDADES CULTURALES Y ARTISTICAS.</t>
  </si>
  <si>
    <t>21 Organizaciones de base con actividades culturales y artísticas se cuantificaron desde 2017 hasta el II Trimestre de 2023.</t>
  </si>
  <si>
    <t xml:space="preserve"> Se manfiene el dato acumulado en el II trimestre de 2023, en el cual ,  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                                                                 Municipio de Cordoba realizo un taller de socializacion de violencia intrafamiliar de las personas en condicion de discapacidad</t>
  </si>
  <si>
    <r>
      <t xml:space="preserve">1 PROGRAMA IMPLEMENTADO PARA LA PROTECCION DE LAS MUJERES GESTANTES EN EL QUINDIO:    </t>
    </r>
    <r>
      <rPr>
        <u/>
        <sz val="11"/>
        <rFont val="Arial"/>
        <family val="2"/>
      </rPr>
      <t>Secretaría de Salud</t>
    </r>
    <r>
      <rPr>
        <sz val="11"/>
        <rFont val="Arial"/>
        <family val="2"/>
      </rPr>
      <t xml:space="preserve">: Programa de maternidad segura seadelantaron las siguientes actividades,  Atencion diferencial integral  e integrada para la poblacion gestante ademas se conto con programas de atencion para personas con cualquier tipo de discapacidad asegurando el acceso en el sitio donde reside en una forma integral </t>
    </r>
  </si>
  <si>
    <t>Secretaria de salud continuó  con el plan de capacitación a 80% del personal vinculado al sector salud en todo el departamento del Quindío durante el II trimestre de 2023.</t>
  </si>
  <si>
    <t>Acciones de IVC a las 7 EAPBS que hacen presencia en el departamento y a 7 IPS de la red publica del departamento ( ESES), representa un 78% de cumplimiento en la ejecución de esta acción.</t>
  </si>
  <si>
    <t>PQR RECEPCIONADAS DURANTE EL SEGUNDO TRIMESTRE DEL AÑO 2023
Total: 11
Solucionadas: 5
En trámite: 6
45% de quejas resueltas</t>
  </si>
  <si>
    <t xml:space="preserve">Programa de estilos de vida saludable para PCD creado e implementado en los 12 municipios.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En el municipio de Cordoba. se realizo un taller de estilos de vida saludable  para personas con discapacidad y su familia. </t>
  </si>
  <si>
    <t>En el Departamento del Quindío se cuenta con  1 red de servicios de habilitación y rehabilitación conformada a la que la Secretaria de Salud  hace las acciones de Inspección, vigilancia y control a la prestación y calidad del servicio, para un cumplimiento del 100%.</t>
  </si>
  <si>
    <t>SECRETARIA DE SALUD: En el Departamento del Quindío se cuenta con red de servicios de habilitación y rehabilitación conformada a la que  la Secretaria de Salud hace las acciones de Inspección, vigilancia y control a la prestación y calidad del servicio.                                                                          Municipios: (Quimbaya): Se efectuó seguimiento a las EPS por parte del enlace de discapacidad para la accesibilidad y prestacion de los servicios de salud a las personas con discapacidad.                                        En el municipio de Circasia. las entidades prestadoras de servicio de salud del municipio como el Hospital San Vicente de Paul e IDIME  tienen instalaciones actas (accesibles)  para personas con discapacidad</t>
  </si>
  <si>
    <t>Investigaciones realizadas para detección temprana:
En la Secretaría de Salud.: Se realizó una (1) investigación sobre la prevalencia del paladar hendido  en el departamento del Quindío.  Para el año 2023, esta dependencia  recalca que se debe aclarar que no es competencia y no esta dentro de su mision realizar investigaciones, se debe desde quien impulsa la politica publica realzar alanzas con la academia pues son ellos quienes tienen esta competencia.</t>
  </si>
  <si>
    <t>S.Salud: $1600000</t>
  </si>
  <si>
    <t>S.Turismo $1500000</t>
  </si>
  <si>
    <t>QUIMBAYA: Se fortalece 1 unidad productiva con la vinculación de 1 persona con discapacidad, beneficiaria del programa Enamorarte.  Secretaria de TUIRISMO: Acompañamiento técnico a un emprendimiento  a través del CINNE (Centrro de Innovación Empresarial) bajo la metodología Canvas</t>
  </si>
  <si>
    <t>95 UNIDADES PRODUCTIVAS CONFORMADAS Y FORTALECIDAS EN EL ACUMULADO DEL DECENIO A 2023</t>
  </si>
  <si>
    <t>SEC. TURISMO: Diecinueve (19) Proyectos y/o emprendimientos en desarrollo, de personas con discapacidad (Cognitiva, motriz y visual) en los municipios de Armenia y Calarcá, que reciben asesoría técnica en el CINNE (Centro de Innovación Empresarial), en el II Trimestre de 2023,  financiado por medio del proyecto de inversión de: "Fortalecimiento del ecosistema de emprendimiento mediante el acompañamiento técnico y servicio de apoyo financiero para emprendedores en el departamento del Quindío.                 SECRETARIA DE FAMILIA: Se brindó asistencia técnica y apoyo a 4 emprendimientos de personas con discapacidad. en el II trimestre de 2023</t>
  </si>
  <si>
    <t>ACUMULADO DESDE 2017 HASTA 2023:: 44  mas 23 Proyectos Productivos del II trimestre de 2023, para un total acumulado de 67 proyectos productivos.. 
La Secretaría de Turismo: brindó asistencia técnica, realizando diagnostico preliminar</t>
  </si>
  <si>
    <t xml:space="preserve">SECRETARIA DE TURISMO: 19 Negocios inclusivos apoyados en el II trimestre de 2023:                                                                             En el mercado campesino del municipio de Genova se brinda espacio a las personas que tienen sus emprendimientos, para que sean comercializados sus productos </t>
  </si>
  <si>
    <r>
      <rPr>
        <u/>
        <sz val="11"/>
        <rFont val="Arial"/>
        <family val="2"/>
      </rPr>
      <t>Secretaria de Turismo</t>
    </r>
    <r>
      <rPr>
        <sz val="11"/>
        <rFont val="Arial"/>
        <family val="2"/>
      </rPr>
      <t xml:space="preserve">: Dentro del plan de accion de la Secretaria se encuentra la generacion de reportes sobre el mercado de trabajo, desde el ORMET Observatorio regional del Mercado de Trabajo. Durante el presente trimestre, se plantearon los lineamientos para la ejecucion del indicador durante la vigencia 2023 en articulacion con entidades que se encuentran asociadas al tema.                                                                FILANDIA: Por medio de las visitas domiciliarias realizadas en la estrategia RBC (Rehabilitación Basada en la Comunidad) se identifica la vocación laboral de las personas con discapacidad </t>
    </r>
  </si>
  <si>
    <t xml:space="preserve">Secretaria de Turismo: Dentro del plan de accion de la Secretaria se encuentra la generacion de reportes sobre el mercado de trabajo, desde el ORMET Observatorio regional del Mercado de Trabajo. Durante el presente trimestre, se plantearon los lineamientos para la ejecucion del indicador durante la vigencia 2023 en articulacion con entidades que se encuentran asociadas al tema.                                                                FILANDIA: Por medio de las visitas domiciliarias realizadas en la estrategia RBC (Rehabilitación Basada en la Comunidad) se identifica la vocación laboral de las personas con discapacidad </t>
  </si>
  <si>
    <t>Programa de Participación y Fomento al Turismo para PCD, Cuidadores y sus Familias creado e implementado en el Departamento del Quindío. Se cuenta con 1 PROGRAMA,.</t>
  </si>
  <si>
    <t>No se reportaron acciones que den cuenta de este indicador a II trimestre de 2023.</t>
  </si>
  <si>
    <t>Un Programa para la garantía del debido proceso y no victimización de las mujeres con discapacidad, implementado. Aunque en II trimestre de 2023, no se reportaron acciones sobre el mismo,</t>
  </si>
  <si>
    <r>
      <rPr>
        <u/>
        <sz val="11"/>
        <rFont val="Arial"/>
        <family val="2"/>
      </rPr>
      <t>Secretaría de Educación</t>
    </r>
    <r>
      <rPr>
        <sz val="11"/>
        <rFont val="Arial"/>
        <family val="2"/>
      </rPr>
      <t xml:space="preserve">:   Se ha asistido a 11 Institicuiones educativas y 7 instituciones privadas con juntas de acción comunal en 10 municiipios del departamento.                                                               </t>
    </r>
    <r>
      <rPr>
        <u/>
        <sz val="11"/>
        <rFont val="Arial"/>
        <family val="2"/>
      </rPr>
      <t>Secretaría del Interior</t>
    </r>
    <r>
      <rPr>
        <sz val="11"/>
        <rFont val="Arial"/>
        <family val="2"/>
      </rPr>
      <t xml:space="preserve">, Se brindaron asistencias técnicas para implementar los métodos de resolución pacifica de conflictos en los doce municipios del Departamento del Quindío, mediante la implementación y actualización de los manuales de convivencia.  Se ha continuado la labor para este II trimestre de 2023.                                                           </t>
    </r>
    <r>
      <rPr>
        <u/>
        <sz val="11"/>
        <rFont val="Arial"/>
        <family val="2"/>
      </rPr>
      <t>ICBF</t>
    </r>
    <r>
      <rPr>
        <sz val="11"/>
        <rFont val="Arial"/>
        <family val="2"/>
      </rPr>
      <t>: 1  programa implementado de prevención y erradicación de toda forma de maltrato a niños, niñas y adolescentes en los 12 municipios del deaprtamento</t>
    </r>
  </si>
  <si>
    <t xml:space="preserve">Secretaría de Educación: Para el II trimestre de 2023,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con corte a la fecha de entrega de este informe se cuenta con 1890 estudiantes con discapacidad matriculados.
</t>
  </si>
  <si>
    <t xml:space="preserve">INDEPORTES: En Indeportes Quindío: 1 fase final culminada de juegos Intercolegiados realizados y apoyados en el periodo enero a junio de 2023. Participaron 3 estudiantes deportistas con discapacidad auditiva en paraatletismo se realizan gestiones y se permance en espera de programación del Ministerio del Deporte.
1 juegos Intercolegiados realizados y apoyados. Los Juegos fueron liderados por el Ministerio de Deporte y apoyados por Indeprtes Quindío                                                            </t>
  </si>
  <si>
    <t>La Secretaría de Salud ni los municipios han reportado sobre este indicador en el II trimestre de 2023.</t>
  </si>
  <si>
    <t>II trim 2023</t>
  </si>
  <si>
    <t>* Las bibliotecas públicas y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</si>
  <si>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</si>
  <si>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</si>
  <si>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r>
      <t xml:space="preserve">
</t>
    </r>
    <r>
      <rPr>
        <b/>
        <sz val="11"/>
        <rFont val="Arial"/>
        <family val="2"/>
      </rPr>
      <t>SECRETARIA DE SALUD DEPARTAMENTAL</t>
    </r>
    <r>
      <rPr>
        <sz val="11"/>
        <rFont val="Arial"/>
        <family val="2"/>
      </rPr>
      <t xml:space="preserve">: 12 Municipios del departamento con asistencia técnica, seguimiento  al proceso de certificación y RLCPD,  5 IPS con asistencia técnica y seguimiento a la implementación de certificación dando cumplimiento a la Resolución 1239 de 2022 las IPS son Abrazar, Policlínico del Café, Hospital Sagrado Corazón de Jesús, Hospital San Vicente de Paul, Red Salud ArmeniaSeis municipios (Buenavista, Calarca, Circasia, Córdoba, Genova y La Tebaida,      han aportado para el proceso de certificación en el registro de las personas con discapacidad en los que se refiere a socialización, recepción de los documentos, la revisión para ser certificados con discapacidad.
5 IPS con asistencia técnica y seguimiento a la implementacion de certificacion, dando cumplimiento a la Resolución 1239 de 2022 las IPS son Abrazar, Policlínico del Cafe, Hospital Sagrado Corazón de Jesus, Hospital San Vicente de Paul, Red Salud Armenia Departamental a los seis municipios del Departamento del Quindío.
</t>
    </r>
  </si>
  <si>
    <t>La Secretaría de Familia, cuenta con la Dirección Administrativa de Adulto Mayor y Discapacidad. En dicha área está asignada una funcionaria de planta vinculada, bajo la modalidad de libre nombramiento y remoción, con cargo de Directora Administrativa, la cual tiene entre sus funciones, la coordinación  e implementación de la Política Pública Departamental y la  asistencia técnica a los doce (12) Municipios  en temas de discapacidad.
De igual manera en los doce (12) municipios están contratados los enlaces para la atención de las personas con discapacidad, con responsabilidad de los alcaldes.</t>
  </si>
  <si>
    <t>La Secretaría de Familia cuenta con la Dirección Administrativa de Adulto Mayor y Discapacidad. En dicha área está asignada una funcionaria de planta, vinculada bajo la modalidad de libre nombramiento y remoción, con cargo de Directora Administrativa, la cual tiene entre sus funciones, la coordinación  e implementación de la Política Pública Departamental y la  asistencia técnica a los doce (12) Municipios  en temas de discapacidad.
De igual manera en los doce (12) municipios están contratados los enlaces para la atención de las personas con discapacidad, con responsabilidad de los alcaldes.</t>
  </si>
  <si>
    <r>
      <t xml:space="preserve">La Secretaría de Familia cuenta con un contratista que brinda el servicio de interpretación a la comunidad sorda del departamento.
</t>
    </r>
    <r>
      <rPr>
        <b/>
        <sz val="11"/>
        <rFont val="Arial"/>
        <family val="2"/>
      </rPr>
      <t>Quimbaya</t>
    </r>
    <r>
      <rPr>
        <sz val="11"/>
        <rFont val="Arial"/>
        <family val="2"/>
      </rPr>
      <t>:  Mediante el programa Enamorarte, se han capacitado mas de 20 personas en lengua de señas colombiana.                                                                                          Es importante aclarar que ningunas de las entidades responsables señaladas en la política pública tiene la competencia de certificar en lenguaje de señas colombiana.</t>
    </r>
  </si>
  <si>
    <r>
      <t xml:space="preserve">Tasa de Instituciones Públicas y Privadas con Software y Hardware para personas con discapacidad operando : 60% acumulado a  segundo  trimestre de 2023.                         </t>
    </r>
    <r>
      <rPr>
        <b/>
        <sz val="11"/>
        <rFont val="Arial"/>
        <family val="2"/>
      </rPr>
      <t>SECRETARIA DE LAS TIC</t>
    </r>
    <r>
      <rPr>
        <sz val="11"/>
        <rFont val="Arial"/>
        <family val="2"/>
      </rPr>
      <t xml:space="preserve">: Compra de los Juguetes, juegos o videojuegos para la comunicación de la ciencia, tecnología e innovación producidos. </t>
    </r>
  </si>
  <si>
    <r>
      <rPr>
        <b/>
        <sz val="11"/>
        <color theme="1"/>
        <rFont val="Arial"/>
        <family val="2"/>
      </rPr>
      <t xml:space="preserve">Tasa de Instituciones Públicas y Privadas con Software y Hardware para personas con discapacidad operando : 60% acumulado a primer trimestre de 2023.  
 </t>
    </r>
    <r>
      <rPr>
        <sz val="11"/>
        <color theme="1"/>
        <rFont val="Arial"/>
        <family val="2"/>
      </rPr>
      <t xml:space="preserve">                        
</t>
    </r>
    <r>
      <rPr>
        <b/>
        <sz val="11"/>
        <color theme="1"/>
        <rFont val="Arial"/>
        <family val="2"/>
      </rPr>
      <t>SECRETARIA DE LAS TIC</t>
    </r>
    <r>
      <rPr>
        <sz val="11"/>
        <color theme="1"/>
        <rFont val="Arial"/>
        <family val="2"/>
      </rPr>
      <t xml:space="preserve">: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Armenia: Se cuenta en las instituciones educativas con el software JAWS Y ZOON TEXT                                                                                                                                                                              </t>
    </r>
    <r>
      <rPr>
        <b/>
        <sz val="11"/>
        <color theme="1"/>
        <rFont val="Arial"/>
        <family val="2"/>
      </rPr>
      <t xml:space="preserve">En Montenegro: </t>
    </r>
    <r>
      <rPr>
        <sz val="11"/>
        <color theme="1"/>
        <rFont val="Arial"/>
        <family val="2"/>
      </rPr>
      <t xml:space="preserve"> Durante el cuarto trimestre se realizo contratacion de una persona como  interprete de lengua de señas Colombiana, permitiendo accesibilidad en la comunicación de personas sordas señantes y oyentes no señantes.</t>
    </r>
  </si>
  <si>
    <r>
      <rPr>
        <b/>
        <u/>
        <sz val="11"/>
        <color theme="1"/>
        <rFont val="Arial"/>
        <family val="2"/>
      </rPr>
      <t>Conforme a la información reportada por las Secretarías responsables y los municipios, del 76%  proyectado como meta en este indicador a 2023,  se establece que se cumple ese porcentaje a II trimestre de 2023, con un acumulado de 99%.</t>
    </r>
    <r>
      <rPr>
        <sz val="11"/>
        <color theme="1"/>
        <rFont val="Arial"/>
        <family val="2"/>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t>
    </r>
    <r>
      <rPr>
        <b/>
        <sz val="11"/>
        <color theme="1"/>
        <rFont val="Arial"/>
        <family val="2"/>
      </rPr>
      <t xml:space="preserve"> En Filandia</t>
    </r>
    <r>
      <rPr>
        <sz val="11"/>
        <color theme="1"/>
        <rFont val="Arial"/>
        <family val="2"/>
      </rPr>
      <t>: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</si>
  <si>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r>
      <t xml:space="preserve">EL PROGRAMA ESTA FUNCIONANDO EN UN 0,9% A 2023, DEBIDO A QUE SE HAN REPORTADO ACCIONES QUE DAN CUENTA DEL CUMPLIMIENTO E IMPLEMENTACIÓN DEL MIISMO:
</t>
    </r>
    <r>
      <rPr>
        <b/>
        <sz val="11"/>
        <color theme="1"/>
        <rFont val="Arial"/>
        <family val="2"/>
      </rPr>
      <t>SEC. JURÍDICA</t>
    </r>
    <r>
      <rPr>
        <sz val="11"/>
        <color theme="1"/>
        <rFont val="Arial"/>
        <family val="2"/>
      </rPr>
      <t xml:space="preserve">:  Articulando con la Secretaría de Familia y su Jefatura de la Mujer y la Equidad, producto de lo cual bajo la coordinación de ambas dependencias se realizó para el segundo trimestre del año 2023 una socialización  sobre temas relacionados con la protección, garantía y atención de los derechos por enfoque diferencial, ciclo vital mujer y género, como parte del fortalecimiento del programa ya adoptado por la Administración Departamental  "Programa Casa de la Mujer Empoderada     Desde el ICBF, algunos municipios y la Secretaría de Familia se estan implementando diferentes accones como parte del programa de protección, garantía y atención de derechos.   
</t>
    </r>
    <r>
      <rPr>
        <b/>
        <sz val="11"/>
        <color theme="1"/>
        <rFont val="Arial"/>
        <family val="2"/>
      </rPr>
      <t>En ICBF</t>
    </r>
    <r>
      <rPr>
        <sz val="11"/>
        <color theme="1"/>
        <rFont val="Arial"/>
        <family val="2"/>
      </rPr>
      <t>: 1 programa implementado para Atención en los siguientes grupos: Adolescencia y Juventud,                                     Infancia      Protección en restablecimiento de derechos.</t>
    </r>
  </si>
  <si>
    <r>
      <t xml:space="preserve">Un Programa para la garantía del debido proceso y no victimización de las mujeres con discapacidad:
</t>
    </r>
    <r>
      <rPr>
        <b/>
        <sz val="11"/>
        <rFont val="Arial"/>
        <family val="2"/>
      </rPr>
      <t>SECRETARIA DE FAMILIA:</t>
    </r>
    <r>
      <rPr>
        <sz val="11"/>
        <rFont val="Arial"/>
        <family val="2"/>
      </rPr>
      <t xml:space="preserve"> Se ha brindado atencion integral a la población con discapacidad, en la que se incluyen mujeres con discapacidad a traves del proyecto "Tu y Yo Juntos en la Inclusión".         
</t>
    </r>
    <r>
      <rPr>
        <b/>
        <sz val="11"/>
        <rFont val="Arial"/>
        <family val="2"/>
      </rPr>
      <t>En el Municipio de Armenia:</t>
    </r>
    <r>
      <rPr>
        <sz val="11"/>
        <rFont val="Arial"/>
        <family val="2"/>
      </rPr>
      <t xml:space="preserve"> Se han brindado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r>
  </si>
  <si>
    <r>
      <rPr>
        <b/>
        <u/>
        <sz val="11"/>
        <color theme="1"/>
        <rFont val="Arial"/>
        <family val="2"/>
      </rPr>
      <t>Se ha cumplido el 25% de un total de 28% programado a 2023, lo cual constituye un 89% de cumplimiento acumulado</t>
    </r>
    <r>
      <rPr>
        <sz val="11"/>
        <color theme="1"/>
        <rFont val="Arial"/>
        <family val="2"/>
      </rPr>
      <t xml:space="preserve">. Lo cual se expresa en las siguientes acciones:         En el 
</t>
    </r>
    <r>
      <rPr>
        <b/>
        <sz val="11"/>
        <color theme="1"/>
        <rFont val="Arial"/>
        <family val="2"/>
      </rPr>
      <t>Municipio de Quimbaya:</t>
    </r>
    <r>
      <rPr>
        <sz val="11"/>
        <color theme="1"/>
        <rFont val="Arial"/>
        <family val="2"/>
      </rPr>
      <t xml:space="preserve"> Se difunden las leyes y normas a empleadores para la inclusión laboral de personas con discapacidad, y cuenta con la tienda " Café Hojaldre " la cual tiene vinculada una persona con discapacidad intelectual.
</t>
    </r>
    <r>
      <rPr>
        <b/>
        <sz val="11"/>
        <color theme="1"/>
        <rFont val="Arial"/>
        <family val="2"/>
      </rPr>
      <t>En el  Municipio de Filandia:</t>
    </r>
    <r>
      <rPr>
        <sz val="11"/>
        <color theme="1"/>
        <rFont val="Arial"/>
        <family val="2"/>
      </rPr>
      <t xml:space="preserve"> La asociación Abriendo Caminos con Amor realizó una capacitación mensual a 15 personas con discapacidad en edad adulta en relación a los beneficios tributarios de las empresas y  demás actualizaciones en temas normativos.                                                                                                                                                                                                               </t>
    </r>
    <r>
      <rPr>
        <b/>
        <sz val="11"/>
        <color theme="1"/>
        <rFont val="Arial"/>
        <family val="2"/>
      </rPr>
      <t>En Armenia:</t>
    </r>
    <r>
      <rPr>
        <sz val="11"/>
        <color theme="1"/>
        <rFont val="Arial"/>
        <family val="2"/>
      </rPr>
      <t xml:space="preserve"> La Secretaria de Desarrollo Social cuenta con una estrategia de socialización, comunicación, difusión y promoción de la participación ciudadana para las personas con discdapacidad en la garantia de derechos. 
                                                                                                                                                                                     </t>
    </r>
    <r>
      <rPr>
        <b/>
        <sz val="11"/>
        <color theme="1"/>
        <rFont val="Arial"/>
        <family val="2"/>
      </rPr>
      <t>SECRETARIA ADMINISTRATIVA</t>
    </r>
    <r>
      <rPr>
        <sz val="11"/>
        <color theme="1"/>
        <rFont val="Arial"/>
        <family val="2"/>
      </rPr>
      <t>: De conformidad al Plan Institucional de Capacitación PIC con corte 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r>
  </si>
  <si>
    <r>
      <rPr>
        <b/>
        <sz val="11"/>
        <color theme="1"/>
        <rFont val="Arial"/>
        <family val="2"/>
      </rPr>
      <t xml:space="preserve">La Secretaría  Jurídica: </t>
    </r>
    <r>
      <rPr>
        <sz val="11"/>
        <color theme="1"/>
        <rFont val="Arial"/>
        <family val="2"/>
      </rPr>
      <t xml:space="preserve"> Indica que estas acciones no son  de su competencia      </t>
    </r>
    <r>
      <rPr>
        <b/>
        <sz val="11"/>
        <color theme="1"/>
        <rFont val="Arial"/>
        <family val="2"/>
      </rPr>
      <t>En Armenia:</t>
    </r>
    <r>
      <rPr>
        <sz val="11"/>
        <color theme="1"/>
        <rFont val="Arial"/>
        <family val="2"/>
      </rPr>
      <t xml:space="preserve"> La Secretaria de Desarrollo Social ha contado  dentro del programa de discapacidad  con dos asesores jurídicos para asuntos de derecho de petición y tutelas.</t>
    </r>
  </si>
  <si>
    <r>
      <t xml:space="preserve">1  Programa implementado de Concientización a Entidades: Desde la </t>
    </r>
    <r>
      <rPr>
        <b/>
        <sz val="11"/>
        <color theme="1"/>
        <rFont val="Arial"/>
        <family val="2"/>
      </rPr>
      <t xml:space="preserve">Secretaría de Familia </t>
    </r>
    <r>
      <rPr>
        <sz val="11"/>
        <color theme="1"/>
        <rFont val="Arial"/>
        <family val="2"/>
      </rPr>
      <t xml:space="preserve">(Jefatura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t>
    </r>
  </si>
  <si>
    <r>
      <rPr>
        <b/>
        <sz val="11"/>
        <rFont val="Arial"/>
        <family val="2"/>
      </rPr>
      <t xml:space="preserve">1 PROGRAMA IMPLEMENTADO PARA LA PROTECCION DE LAS MUJERES GESTANTES EN EL QUINDIO:   
 </t>
    </r>
    <r>
      <rPr>
        <b/>
        <u/>
        <sz val="11"/>
        <rFont val="Arial"/>
        <family val="2"/>
      </rPr>
      <t>Secretaría de Salud</t>
    </r>
    <r>
      <rPr>
        <sz val="11"/>
        <rFont val="Arial"/>
        <family val="2"/>
      </rPr>
      <t>: Programa de maternidad segura se adelantaròn las siguientes actividades,  Atención diferencial integral  e integrada para la población gestante además se contó con programas de atención para personas con cualquier tipo de discapacidad asegurando el acceso en el sitio donde reside en una forma integral</t>
    </r>
  </si>
  <si>
    <r>
      <t xml:space="preserve">Sistema de monitoreo y seguimiento a las denuncias operando:
</t>
    </r>
    <r>
      <rPr>
        <b/>
        <sz val="11"/>
        <rFont val="Arial"/>
        <family val="2"/>
      </rPr>
      <t>En el Municipio de Armenia:</t>
    </r>
    <r>
      <rPr>
        <sz val="11"/>
        <rFont val="Arial"/>
        <family val="2"/>
      </rPr>
      <t xml:space="preserve">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r>
  </si>
  <si>
    <r>
      <t xml:space="preserve">1 programa de Formación y Participación implementado en el departamento. 
</t>
    </r>
    <r>
      <rPr>
        <b/>
        <sz val="11"/>
        <rFont val="Arial"/>
        <family val="2"/>
      </rPr>
      <t>En la Secretaría del Interior:</t>
    </r>
    <r>
      <rPr>
        <sz val="11"/>
        <rFont val="Arial"/>
        <family val="2"/>
      </rPr>
      <t xml:space="preserve">Se  han seguido realizando actividades, con el fin de empoderar a los líderes y lideresas en la Garantía de los Derechos de la Población,  </t>
    </r>
  </si>
  <si>
    <r>
      <rPr>
        <b/>
        <sz val="11"/>
        <color theme="1"/>
        <rFont val="Arial"/>
        <family val="2"/>
      </rPr>
      <t>2 PLANES DE INCIDENCIA POLITICA IMPLEMENTADOS</t>
    </r>
    <r>
      <rPr>
        <sz val="11"/>
        <color theme="1"/>
        <rFont val="Arial"/>
        <family val="2"/>
      </rPr>
      <t xml:space="preserve"> en el decenio desde 2017 hasta la fecha los cuales han sido ejecutados por: 
</t>
    </r>
    <r>
      <rPr>
        <b/>
        <sz val="11"/>
        <color theme="1"/>
        <rFont val="Arial"/>
        <family val="2"/>
      </rPr>
      <t>SECRETARIA DE FAMILIA</t>
    </r>
    <r>
      <rPr>
        <sz val="11"/>
        <color theme="1"/>
        <rFont val="Arial"/>
        <family val="2"/>
      </rPr>
      <t>: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r>
  </si>
  <si>
    <r>
      <rPr>
        <b/>
        <sz val="11"/>
        <color theme="1"/>
        <rFont val="Arial"/>
        <family val="2"/>
      </rPr>
      <t>Secretaría de Educación:</t>
    </r>
    <r>
      <rPr>
        <sz val="11"/>
        <color theme="1"/>
        <rFont val="Arial"/>
        <family val="2"/>
      </rPr>
      <t xml:space="preserve"> 1 Proyecto Pedagogico ejecutado dentro del cual se cuenta con 8 modelos pedagógicos flexibles que facilitan el aprendizaje y permanencia de NNA con discapacidad,  Con ello se cumple la meta de los 3 proyectos pedagógicos bajo modelos flexibles como lo expresa el indicador.</t>
    </r>
  </si>
  <si>
    <r>
      <rPr>
        <b/>
        <sz val="11"/>
        <rFont val="Arial"/>
        <family val="2"/>
      </rPr>
      <t>Secretaría de Educación</t>
    </r>
    <r>
      <rPr>
        <sz val="11"/>
        <rFont val="Arial"/>
        <family val="2"/>
      </rPr>
      <t xml:space="preserve">: Para el II trimestre de 2023,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con corte a la fecha de entrega de este informe se cuenta con 1890 estudiantes con discapacidad matriculados.
</t>
    </r>
  </si>
  <si>
    <r>
      <t>Desde la</t>
    </r>
    <r>
      <rPr>
        <b/>
        <sz val="11"/>
        <color theme="1"/>
        <rFont val="Arial"/>
        <family val="2"/>
      </rPr>
      <t xml:space="preserve"> Secretaría de Salud,</t>
    </r>
    <r>
      <rPr>
        <sz val="11"/>
        <color theme="1"/>
        <rFont val="Arial"/>
        <family val="2"/>
      </rPr>
      <t xml:space="preserve"> no se tiene como competencia formar y certificar intérpretes de lengua de señas, pero se hace de manera permanente  el seguimiento y verificación a la utilización de herramientas tecnológicas como es el servicio de interpretación en línea en la red pública hospitalaria y en los puntos de atención de las EAPBS</t>
    </r>
  </si>
  <si>
    <r>
      <rPr>
        <b/>
        <sz val="11"/>
        <color theme="1"/>
        <rFont val="Arial"/>
        <family val="2"/>
      </rPr>
      <t>SECRETARIA DE SALUD DEPARTAMENTAL</t>
    </r>
    <r>
      <rPr>
        <sz val="11"/>
        <color theme="1"/>
        <rFont val="Arial"/>
        <family val="2"/>
      </rPr>
      <t xml:space="preserve">:  Se ha identificado al 100% los factores de riesgo de las enfermedades crónicas, causantes de la discapacidad, lo cual se expresa asi:  Identificacion de factores de riesgo como consumo de tabaco y alcohol, malos habitos alimenticios y baja actividad fisica.                  </t>
    </r>
  </si>
  <si>
    <r>
      <rPr>
        <b/>
        <sz val="11"/>
        <color theme="1"/>
        <rFont val="Arial"/>
        <family val="2"/>
      </rPr>
      <t xml:space="preserve">Secretaría de Salud Departamental: </t>
    </r>
    <r>
      <rPr>
        <sz val="11"/>
        <color theme="1"/>
        <rFont val="Arial"/>
        <family val="2"/>
      </rPr>
      <t xml:space="preserve">                             La 11 ESES del departamento cuenta con la ruta de atención integral desde la RBC para la identificación y canalización de la población con discapacidad.</t>
    </r>
  </si>
  <si>
    <r>
      <rPr>
        <b/>
        <sz val="11"/>
        <color theme="1"/>
        <rFont val="Arial"/>
        <family val="2"/>
      </rPr>
      <t xml:space="preserve">6 Escuelas de Iniciación y Formación Deportiva para PCD creadas y mantenidas. </t>
    </r>
    <r>
      <rPr>
        <sz val="11"/>
        <color theme="1"/>
        <rFont val="Arial"/>
        <family val="2"/>
      </rPr>
      <t xml:space="preserve">                                                                       </t>
    </r>
    <r>
      <rPr>
        <b/>
        <sz val="11"/>
        <color theme="1"/>
        <rFont val="Arial"/>
        <family val="2"/>
      </rPr>
      <t>Quimbaya:</t>
    </r>
    <r>
      <rPr>
        <sz val="11"/>
        <color theme="1"/>
        <rFont val="Arial"/>
        <family val="2"/>
      </rPr>
      <t xml:space="preserve">  1  Escuela de formacion deportiva de atletismo para personas con discapacidad, a traves del programa ENAMORATE, con apoyo de Indeportes.                            INDEPORTES: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</si>
  <si>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r>
      <t xml:space="preserve">SECRETARIA DE SALUD DEPARTAMENTAL:   12 Municipios del departamento con asistencia técnica, seguimiento  al proceso de certificación y RLCPD lo que representa el 100% del cumplimiento de </t>
    </r>
    <r>
      <rPr>
        <sz val="11"/>
        <color rgb="FF7030A0"/>
        <rFont val="Arial"/>
        <family val="2"/>
      </rPr>
      <t>ete</t>
    </r>
    <r>
      <rPr>
        <sz val="11"/>
        <color theme="1"/>
        <rFont val="Arial"/>
        <family val="2"/>
      </rPr>
      <t xml:space="preserve"> indicador.
Se brindó asistencia técnica en la actualización de la plataforma del certificado de discapacidad de acuerdo con la Resolución 1239 de 2022., por parte de la Secretaría de Salud Departamental a los doce (12) municipios del Departamento del Quindío.  </t>
    </r>
  </si>
  <si>
    <t xml:space="preserve">TOTAL ORGANIZACIONES APOYADAS EN EL DECENIO DESDE 2017 HASTA la fecha, 40 ORGANIZACIONES.       
De y para las personas con discapacidad. </t>
  </si>
  <si>
    <r>
      <rPr>
        <b/>
        <u/>
        <sz val="11"/>
        <color theme="1"/>
        <rFont val="Arial"/>
        <family val="2"/>
      </rPr>
      <t>1  Sistema de Seguimiento y Monitoreo en Proyecto educativo Institucional para personas con discapacidad creado y operando.</t>
    </r>
    <r>
      <rPr>
        <sz val="11"/>
        <color theme="1"/>
        <rFont val="Arial"/>
        <family val="2"/>
      </rPr>
      <t xml:space="preserve">
Secretaría de Educación Departamental:  Se cuenta con 1  Seguimiento y monitoreo a los Proyectos Educativos Institucionales PEI para PCD, realizado por la Dirección de Cobertura Educativa a través de los docentes y profesionales de apoyo que atienden a la población con discapacidad.
</t>
    </r>
  </si>
  <si>
    <r>
      <t xml:space="preserve">SECRETARIA DE AGUAS E INFRAESTRUCTURA:    </t>
    </r>
    <r>
      <rPr>
        <u/>
        <sz val="11"/>
        <rFont val="Arial"/>
        <family val="2"/>
      </rPr>
      <t xml:space="preserve">Se cuenta con 1 Plan Maestro de Equipamientos educativos diseñado el cual se está implementando. </t>
    </r>
    <r>
      <rPr>
        <sz val="11"/>
        <rFont val="Arial"/>
        <family val="2"/>
      </rPr>
      <t xml:space="preserve">                                                                                   Para la vigencia 2023, la Secretaria de Aguas e Infraetsructura a traves de la jefatura social va realizar mejoramiento en escenarios deportivos   en los siguientes:
- GIMNASIOS BIOSALUDABLES: Buenavista, Circasia, Córdoba, Pijao, Filandia, Montenegro, Quimbaya y Salento - contrato de obra pública 020 del 2022 lote 1 en ejecucion
-  PARQUES INFANTILES: Calarcá, La Tebaida, Génova y Filandia - obra pública no. 021 de 2023 en ejecucion
- se publicó el 24 de febrero de 2023 el concurso de méritos 008 del 2023.
- Se encuentra en estructuracion de estudios previos yrecoleccion de documentoacion para la consctrucion del patinódromo en el Municipio de Salento
- Se esta revisando estudios previos por parte de la oficina jurdica para intervencion del estadio de Circasia</t>
    </r>
  </si>
  <si>
    <r>
      <rPr>
        <b/>
        <sz val="11"/>
        <rFont val="Arial"/>
        <family val="2"/>
      </rPr>
      <t>SECRETARIA DE AGUAS E INFRAESTRUCTURA:</t>
    </r>
    <r>
      <rPr>
        <sz val="11"/>
        <rFont val="Arial"/>
        <family val="2"/>
      </rPr>
      <t xml:space="preserve">    </t>
    </r>
    <r>
      <rPr>
        <u/>
        <sz val="11"/>
        <rFont val="Arial"/>
        <family val="2"/>
      </rPr>
      <t xml:space="preserve">Se cuenta con 1 Plan Maestro de Equipamientos educativos diseñado el cual se está implementando. </t>
    </r>
    <r>
      <rPr>
        <sz val="11"/>
        <rFont val="Arial"/>
        <family val="2"/>
      </rPr>
      <t xml:space="preserve">Entre 2017 y 2022 se intervinieron 27 instituciones educativas .                                                                                     </t>
    </r>
  </si>
  <si>
    <r>
      <rPr>
        <b/>
        <u/>
        <sz val="11"/>
        <rFont val="Arial"/>
        <family val="2"/>
      </rPr>
      <t>12 Municipios con Estrategia RBC operando</t>
    </r>
    <r>
      <rPr>
        <sz val="11"/>
        <rFont val="Arial"/>
        <family val="2"/>
      </rPr>
      <t xml:space="preserve">:
Secretaría de Salud Departamental:  Se continua con el proceso de implementación de la estrategia de RBC  en 11 Municipios del Departamento a traves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r>
  </si>
  <si>
    <r>
      <rPr>
        <b/>
        <u/>
        <sz val="11"/>
        <color theme="1"/>
        <rFont val="Arial"/>
        <family val="2"/>
      </rPr>
      <t>12 Municipios con Estrategia RBC operando</t>
    </r>
    <r>
      <rPr>
        <sz val="11"/>
        <color theme="1"/>
        <rFont val="Arial"/>
        <family val="2"/>
      </rPr>
      <t xml:space="preserve">:
En la </t>
    </r>
    <r>
      <rPr>
        <b/>
        <sz val="11"/>
        <color theme="1"/>
        <rFont val="Arial"/>
        <family val="2"/>
      </rPr>
      <t>Secretaría de Familia</t>
    </r>
    <r>
      <rPr>
        <sz val="11"/>
        <color theme="1"/>
        <rFont val="Arial"/>
        <family val="2"/>
      </rPr>
      <t>: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SECRETARIA DE SALUD:  Implementación y fortalecimiento de la estrategia de RBC en los Municipios de Buenavista, Quimbaya, Salento, Circasia y La Tebaida</t>
    </r>
  </si>
  <si>
    <r>
      <rPr>
        <b/>
        <u/>
        <sz val="11"/>
        <rFont val="Arial"/>
        <family val="2"/>
      </rPr>
      <t>11  Municipios con programas municipales de fomento y protección de patrones alimentarios para NNA con Discapacidad</t>
    </r>
    <r>
      <rPr>
        <b/>
        <sz val="11"/>
        <rFont val="Arial"/>
        <family val="2"/>
      </rPr>
      <t>.</t>
    </r>
    <r>
      <rPr>
        <sz val="11"/>
        <rFont val="Arial"/>
        <family val="2"/>
      </rPr>
      <t xml:space="preserve">                    SECRETARIA DE SALUD DEPARTAMENTAL:                                         </t>
    </r>
    <r>
      <rPr>
        <u/>
        <sz val="11"/>
        <rFont val="Arial"/>
        <family val="2"/>
      </rPr>
      <t xml:space="preserve">Se ha desarrollado el plan de trabajo con 3 campañas para el fortalecimiento de condiciones nutricionales de la población vulnerable acogiendo los lineamientos nacionales en los 11 Municipios del departamento incluida la población con discapacidad ( se excluye Armenia por ser descentralizado).          </t>
    </r>
    <r>
      <rPr>
        <sz val="11"/>
        <rFont val="Arial"/>
        <family val="2"/>
      </rPr>
      <t xml:space="preserve">                          en el municipio de la Tebaida, 
se cuenta con un comité nutricional el cual ejecuta actividades que permitan apoyar las acciones que se desarrolla en el municipio en cuanto a las condiciones de nutricion de los niños y niñas con discapacidad. </t>
    </r>
  </si>
  <si>
    <r>
      <rPr>
        <b/>
        <sz val="11"/>
        <color theme="1"/>
        <rFont val="Arial"/>
        <family val="2"/>
      </rPr>
      <t>1</t>
    </r>
    <r>
      <rPr>
        <b/>
        <u/>
        <sz val="11"/>
        <color theme="1"/>
        <rFont val="Arial"/>
        <family val="2"/>
      </rPr>
      <t>1  Municipios con programas municipales de fomento y protección de patrones alimentarios para NNA con Discapacidad</t>
    </r>
    <r>
      <rPr>
        <b/>
        <sz val="11"/>
        <color theme="1"/>
        <rFont val="Arial"/>
        <family val="2"/>
      </rPr>
      <t>:</t>
    </r>
    <r>
      <rPr>
        <sz val="11"/>
        <color theme="1"/>
        <rFont val="Arial"/>
        <family val="2"/>
      </rPr>
      <t xml:space="preserve">                                    Se ha desarrollado el plan de trabajo con 3 campañas para el fortalecimiento de condiciones nutricionales de la población vulnerable acogiendo los lineamientos nacionales en los </t>
    </r>
    <r>
      <rPr>
        <u/>
        <sz val="11"/>
        <color theme="1"/>
        <rFont val="Arial"/>
        <family val="2"/>
      </rPr>
      <t>11 Municipios del departamento</t>
    </r>
    <r>
      <rPr>
        <sz val="11"/>
        <color theme="1"/>
        <rFont val="Arial"/>
        <family val="2"/>
      </rPr>
      <t xml:space="preserve"> incluida la población con discapacidad (</t>
    </r>
    <r>
      <rPr>
        <u/>
        <sz val="11"/>
        <color theme="1"/>
        <rFont val="Arial"/>
        <family val="2"/>
      </rPr>
      <t xml:space="preserve"> se excluye Armenia por ser descentralizado</t>
    </r>
    <r>
      <rPr>
        <sz val="11"/>
        <color theme="1"/>
        <rFont val="Arial"/>
        <family val="2"/>
      </rPr>
      <t xml:space="preserve">).          </t>
    </r>
  </si>
  <si>
    <r>
      <rPr>
        <b/>
        <u/>
        <sz val="11"/>
        <rFont val="Arial"/>
        <family val="2"/>
      </rPr>
      <t>5 Municipios con el programa de capacitación integral para el empleo de personas con discapacidad, cuidadores, cuidadores y sus familias implementado</t>
    </r>
    <r>
      <rPr>
        <sz val="11"/>
        <rFont val="Arial"/>
        <family val="2"/>
      </rPr>
      <t xml:space="preserve">:  SECRETARIA DE TURISMO: 3 Municipios impactados: Armenia, Montenegro y Filandia, mediante con personas capacitadas y/o participantes en eventos (pcd, cuidadoras y sus familias)                                                                         Quimbaya: Programas de formación en artes plasticas y talleres para el diseño y elaboracion de faroles articulado con los monitores del municipio e instructor de la Secretaria de Cultura del Departammento.                                                                    En el municipio de Córdoba se actualiza la base de datos del banco de hojas de vida de las personas en condicion de discapacidad </t>
    </r>
  </si>
  <si>
    <r>
      <rPr>
        <b/>
        <u/>
        <sz val="11"/>
        <rFont val="Arial"/>
        <family val="2"/>
      </rPr>
      <t>1 Estrategia RBC con Eje de Emprendimiento implementado en el Departamento del Quindío</t>
    </r>
    <r>
      <rPr>
        <sz val="11"/>
        <rFont val="Arial"/>
        <family val="2"/>
      </rPr>
      <t xml:space="preserve">.
Se cuenta con 1 Estratégia RBC se viene desarrollando desde Secretaría de Familia (Dirección Adulto Mayor y Discapacidad), mediante la cual se brinda fortalecimiento a emprendimientos de personas con discapacidad.  
</t>
    </r>
  </si>
  <si>
    <r>
      <t xml:space="preserve"> </t>
    </r>
    <r>
      <rPr>
        <b/>
        <u/>
        <sz val="11"/>
        <color theme="1"/>
        <rFont val="Arial"/>
        <family val="2"/>
      </rPr>
      <t>1  Estrategia RBC con Eje de Emprendimiento implementado en el Departamento del Quindío</t>
    </r>
    <r>
      <rPr>
        <sz val="11"/>
        <color theme="1"/>
        <rFont val="Arial"/>
        <family val="2"/>
      </rPr>
      <t xml:space="preserve">: Se cuenta con 1 Estratégia RBC se viene desarrollando desde Secretaría de Familia (Dirección Adulto Mayor y Discapacidad), mediante la cual se brinda fortalecimiento a emprendimientos de personas con discapacidad.  </t>
    </r>
  </si>
  <si>
    <r>
      <rPr>
        <b/>
        <u/>
        <sz val="11"/>
        <rFont val="Arial"/>
        <family val="2"/>
      </rPr>
      <t>5  Escenarios Deportivos y Recreativos adecuados con criterios de accesibilidad en el Departamento del Quindío</t>
    </r>
    <r>
      <rPr>
        <sz val="11"/>
        <rFont val="Arial"/>
        <family val="2"/>
      </rPr>
      <t xml:space="preserve">: 
QUIMBAYA: 2 Escenarios: Estadio municipal y  Polideportivo con accesibilidad para personas con discapacidad.
En los municipios de Buenavista, Génova  y La Tebaida. Los escenarios en donde se llevan a cabo eventos culturales cuenta con ramplas para el acceso y zonas seguras para la asistencia de personas con discapacidad.  
SECRETARIA DE AGUAS E INFRAESTRUCTURA, ha diseñado un nuevo plan de ejecución de nuevas obras de adecuación de escenarios deportivos, el cual se ejecutará en los proximos trimestres de 2023.. </t>
    </r>
  </si>
  <si>
    <t xml:space="preserve">NDEPORTES QUINDIO: 1 funcionario metodólogo participó de acción de formación en enfoque de discapacidad y legislación deportiva para PCD, en el mes de junio. </t>
  </si>
  <si>
    <t>52 Gestores formados y vinculados a procesos culturales en los 12 municipios en el decenio (desde 2017 hasta 2023)</t>
  </si>
  <si>
    <r>
      <rPr>
        <b/>
        <u/>
        <sz val="11"/>
        <rFont val="Arial"/>
        <family val="2"/>
      </rPr>
      <t>13 Espacios y Escenarios Culturales adecuados con criterios de accesibilidad en el Departamento del Quindío</t>
    </r>
    <r>
      <rPr>
        <sz val="11"/>
        <rFont val="Arial"/>
        <family val="2"/>
      </rPr>
      <t xml:space="preserve">: En cada municipio se cuenta con la Casa de la Cultura y espacios o escenarios culturales en los cuales se desarrollan diferentes actividades de índole cultural y artística en el Departamento, para un total de 13 escenarios identificados.
En el municipio de Circasia. El parque principal y el coliseo cubierto son establecimientos con accesilibidad para personas con  discapacidad para temas culturales.                                                       SECRETARIA DE CULTURA: Se abrieron  las convocatorias de concertación y estímulos departamental, en las ONG y artistas independientes, proponen proyectos para ejecutar con desde las diferentes áreas culturales que coayuden a la conservación del paisaje cultural cafetero. Aun están en  proceso de ejecución y de resultados.Quimbaya: 1 escenario cultural   o teatro del centro cultural de artistas del municipio. </t>
    </r>
  </si>
  <si>
    <r>
      <rPr>
        <b/>
        <u/>
        <sz val="11"/>
        <color theme="1"/>
        <rFont val="Arial"/>
        <family val="2"/>
      </rPr>
      <t>13 Espacios y Escenarios Culturales adecuados con criterios de accesibilidad en el Departamento del Quindío</t>
    </r>
    <r>
      <rPr>
        <sz val="11"/>
        <color theme="1"/>
        <rFont val="Arial"/>
        <family val="2"/>
      </rPr>
      <t>:                 En el decenio, (2017 a 2022) se contabilizaron 13 Espacios y Escenarios Culturales adecuados con criterios de accesibilidad en el Departamento del Quindío.  En el I trimestre de 2023, se reporta 1 escenario intervenido en Quimbaya, para un total acumulado hasta la fecha de 13 escenarios culturales con accesibilidad para personas con discapacidad.</t>
    </r>
  </si>
  <si>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Las entidades que han reportado en el decenio, solo dan cuenta de algunas acciones realizadas en algunos espacios publicos del departamento. Sin embargo,  se han dado unos porcentajes aproximados que oscilan en un    10 %  Escenarios e Infraestructura de uso público. Construidos, señalizados y semaforizados con criterios de accesiblidad en lo corrido del 2023.
Buenavista: Las PCD del municipio cuentan con un espacio público adaptado y con las condiciones para tránsito y movilización, con señalización, ramplas y andenes construidos y en buen estado, no obstante, para este primer semestre del año no sehan realizado nuevas adecuaciones.
 </t>
  </si>
  <si>
    <r>
      <t xml:space="preserve">Transporte de uso público construido y acondicionado con parámetros de accesibilidad: </t>
    </r>
    <r>
      <rPr>
        <u/>
        <sz val="11"/>
        <rFont val="Arial"/>
        <family val="2"/>
      </rPr>
      <t>En el Plan Decenal proyectado a 2024, no se programaron metas en ninguno de los años que permitan hacer una medición de avance en el cumplimiento de este indicador. ,   pese a ello, al revisar el Decenio, se encontró que 6 municipios han adelantado acciones para adecuar el transporte publico a personas con discapacidad como son: Armenia, Calarcá, Filandia, Circasia , Quimbaya y Córdoba.</t>
    </r>
  </si>
  <si>
    <r>
      <rPr>
        <b/>
        <u/>
        <sz val="11"/>
        <rFont val="Arial"/>
        <family val="2"/>
      </rPr>
      <t>12 sitios virtuales públicos operando</t>
    </r>
    <r>
      <rPr>
        <sz val="11"/>
        <rFont val="Arial"/>
        <family val="2"/>
      </rPr>
      <t>.  En los 12 municipios se cuenta con puntos Vive Digital, dando cubrimiento a todo el Departamento.</t>
    </r>
  </si>
  <si>
    <r>
      <rPr>
        <b/>
        <u/>
        <sz val="11"/>
        <color theme="1"/>
        <rFont val="Arial"/>
        <family val="2"/>
      </rPr>
      <t>12 sitios virtuales públicos operando</t>
    </r>
    <r>
      <rPr>
        <sz val="11"/>
        <color theme="1"/>
        <rFont val="Arial"/>
        <family val="2"/>
      </rPr>
      <t>.  En los 12 municipios se cuenta con puntos Vive Digital, dando cubrimiento a todo el Departamento.</t>
    </r>
  </si>
  <si>
    <t xml:space="preserve">1 Programa  implementado para atención a victimas del conflicto armado, entre las que se incluyen a  personas con discapacidad, víctimas del conflicto  en el Departamento del Quindío. </t>
  </si>
  <si>
    <r>
      <rPr>
        <b/>
        <u/>
        <sz val="11"/>
        <rFont val="Arial"/>
        <family val="2"/>
      </rPr>
      <t>4 Diagnósticos realizados en Comunidad sobre detección temprana y cauas de la Discapacidad</t>
    </r>
    <r>
      <rPr>
        <sz val="11"/>
        <rFont val="Arial"/>
        <family val="2"/>
      </rPr>
      <t>.:      Se han venido realizando 4 diagnosticos en Municipios de Circasia, Montenegro, Quimbaya y Armenia.</t>
    </r>
  </si>
  <si>
    <r>
      <rPr>
        <b/>
        <u/>
        <sz val="11"/>
        <rFont val="Arial"/>
        <family val="2"/>
      </rPr>
      <t>4 Diagnósticos realizados en Comunidad sobre detección temprana y causas de la Discapacidad.</t>
    </r>
    <r>
      <rPr>
        <sz val="11"/>
        <rFont val="Arial"/>
        <family val="2"/>
      </rPr>
      <t xml:space="preserve">:      Se han venido realizando diagnosticos en Municipios de Circasia, Montenegro,  Armenia y Quimbaya.   
</t>
    </r>
  </si>
  <si>
    <r>
      <rPr>
        <b/>
        <u/>
        <sz val="11"/>
        <color theme="1"/>
        <rFont val="Arial"/>
        <family val="2"/>
      </rPr>
      <t>7 Municipios con el programa de capacitación integral para el empleo de personas con discapacidad, cuidadores, cuidadores y sus familias implementado</t>
    </r>
    <r>
      <rPr>
        <sz val="11"/>
        <color theme="1"/>
        <rFont val="Arial"/>
        <family val="2"/>
      </rPr>
      <t xml:space="preserve">: 7  Municipios en el acumulado hasta el II trimestre de 2023. </t>
    </r>
  </si>
  <si>
    <t>En lo corrido de 2023 (I y II trimestre), no se reportaron acciones de este indicador..</t>
  </si>
  <si>
    <t>Total de9 juegos en la vigencia de la presente PP de Discapacidad.   En 2022 habia un acumulado de 8 juegos apoyados y en 2023 II trimestre, 1 Juegos apoyados.</t>
  </si>
  <si>
    <t>3% Funcionarios Deportivos formados en enfoque de discapacidad y legislación deportiva para personas con discapacidad:: Del 90% que deberían estar capacitados a II trimestre de 2023, se capacitó el 58%  lo que indica un cumplimiento del 64% frente a la meta para el año 2023.</t>
  </si>
  <si>
    <t>Aunque no se ha podido cuantificar por porentaje, si se han adelantado algunas acciones en el cumplimiento de este indicador.  &gt;La meta acumulada es el resultado del promedio histórico del decenio.</t>
  </si>
  <si>
    <t xml:space="preserve">8 organizaciones conformadas y fortalecidas  trabajando con y para PCD,  cuidadores y sus familias.
En el municipio de Calarca,se realiza  Orientacion y apoyo de la Poblacion para la creacion de 1 organziación de discapacidad para su proceso de participacion.
En el municipio de Circasia.En el mes de  abril se realizo caracterización de la Fundación Amar y Vivir.   Armenia: 6 organizaciones apoyadas y fortalecidas.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</si>
</sst>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164" formatCode="_(* #,##0.00_);_(* \(#,##0.00\);_(* &quot;-&quot;??_);_(@_)"/>
    <numFmt numFmtId="165" formatCode="_-* #,##0.00\ &quot;€&quot;_-;\-* #,##0.00\ &quot;€&quot;_-;_-* &quot;-&quot;??\ &quot;€&quot;_-;_-@_-"/>
    <numFmt numFmtId="166" formatCode="_-* #,##0.00\ _€_-;\-* #,##0.00\ _€_-;_-* &quot;-&quot;??\ _€_-;_-@_-"/>
    <numFmt numFmtId="167" formatCode="_-&quot;$&quot;* #,##0_-;\-&quot;$&quot;* #,##0_-;_-&quot;$&quot;* &quot;-&quot;_-;_-@_-"/>
    <numFmt numFmtId="168" formatCode="0.0"/>
    <numFmt numFmtId="169" formatCode="&quot;$&quot;\ #,##0.00"/>
    <numFmt numFmtId="170" formatCode="&quot;$&quot;\ #,##0"/>
    <numFmt numFmtId="171" formatCode="&quot;$&quot;\ #,##0.00000"/>
    <numFmt numFmtId="172" formatCode="_-* #,##0\ _€_-;\-* #,##0\ _€_-;_-* &quot;-&quot;??\ _€_-;_-@_-"/>
    <numFmt numFmtId="173" formatCode="0.0%"/>
  </numFmts>
  <fonts count="8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sz val="16"/>
      <color theme="1"/>
      <name val="Arial"/>
      <family val="2"/>
    </font>
    <font>
      <b/>
      <sz val="12"/>
      <color theme="1"/>
      <name val="Arial"/>
      <family val="2"/>
    </font>
    <font>
      <b/>
      <sz val="12"/>
      <name val="Arial"/>
      <family val="2"/>
    </font>
    <font>
      <sz val="14"/>
      <color theme="1"/>
      <name val="Arial"/>
      <family val="2"/>
    </font>
    <font>
      <sz val="18"/>
      <color theme="1"/>
      <name val="Arial"/>
      <family val="2"/>
    </font>
    <font>
      <b/>
      <sz val="20"/>
      <color theme="1"/>
      <name val="Calibri"/>
      <family val="2"/>
      <scheme val="minor"/>
    </font>
    <font>
      <b/>
      <sz val="22"/>
      <color theme="1"/>
      <name val="Arial"/>
      <family val="2"/>
    </font>
    <font>
      <sz val="12"/>
      <color theme="1"/>
      <name val="Arial"/>
      <family val="2"/>
    </font>
    <font>
      <sz val="10"/>
      <color theme="1"/>
      <name val="Arial"/>
      <family val="2"/>
    </font>
    <font>
      <sz val="10"/>
      <name val="Arial"/>
      <family val="2"/>
    </font>
    <font>
      <sz val="10"/>
      <color rgb="FFFF0000"/>
      <name val="Arial"/>
      <family val="2"/>
    </font>
    <font>
      <sz val="11"/>
      <color rgb="FF9C0006"/>
      <name val="Calibri"/>
      <family val="2"/>
      <scheme val="minor"/>
    </font>
    <font>
      <sz val="8"/>
      <color theme="1"/>
      <name val="Arial"/>
      <family val="2"/>
    </font>
    <font>
      <sz val="10"/>
      <name val="Calibri"/>
      <family val="2"/>
      <scheme val="minor"/>
    </font>
    <font>
      <sz val="10"/>
      <color rgb="FFFF0000"/>
      <name val="Calibri"/>
      <family val="2"/>
      <scheme val="minor"/>
    </font>
    <font>
      <sz val="10"/>
      <color rgb="FF000000"/>
      <name val="Arial"/>
      <family val="2"/>
    </font>
    <font>
      <sz val="10"/>
      <color rgb="FF000000"/>
      <name val="Calibri"/>
      <family val="2"/>
      <scheme val="minor"/>
    </font>
    <font>
      <b/>
      <sz val="22"/>
      <color theme="1"/>
      <name val="Calibri"/>
      <family val="2"/>
      <scheme val="minor"/>
    </font>
    <font>
      <b/>
      <i/>
      <sz val="16"/>
      <color theme="1"/>
      <name val="Arial"/>
      <family val="2"/>
    </font>
    <font>
      <b/>
      <sz val="20"/>
      <color theme="1"/>
      <name val="Arial"/>
      <family val="2"/>
    </font>
    <font>
      <sz val="11"/>
      <color rgb="FF9C0006"/>
      <name val="Arial"/>
      <family val="2"/>
    </font>
    <font>
      <b/>
      <sz val="11"/>
      <color theme="1"/>
      <name val="Tahoma"/>
      <family val="2"/>
    </font>
    <font>
      <b/>
      <sz val="10"/>
      <color theme="0"/>
      <name val="Calibri"/>
      <family val="2"/>
      <scheme val="minor"/>
    </font>
    <font>
      <b/>
      <sz val="11"/>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1"/>
      <color rgb="FF6F6F6E"/>
      <name val="Calibri"/>
      <family val="2"/>
      <scheme val="minor"/>
    </font>
    <font>
      <sz val="11"/>
      <color rgb="FF000000"/>
      <name val="Calibri"/>
      <family val="2"/>
    </font>
    <font>
      <sz val="12"/>
      <color rgb="FF000000"/>
      <name val="Calibri"/>
      <family val="2"/>
      <scheme val="minor"/>
    </font>
    <font>
      <sz val="12"/>
      <color rgb="FF222222"/>
      <name val="Calibri"/>
      <family val="2"/>
      <scheme val="minor"/>
    </font>
    <font>
      <b/>
      <i/>
      <sz val="14"/>
      <color theme="1"/>
      <name val="Arial"/>
      <family val="2"/>
    </font>
    <font>
      <sz val="22"/>
      <color rgb="FFFFFF00"/>
      <name val="Arial"/>
      <family val="2"/>
    </font>
    <font>
      <sz val="22"/>
      <color theme="1"/>
      <name val="Arial"/>
      <family val="2"/>
    </font>
    <font>
      <sz val="20"/>
      <color theme="1"/>
      <name val="Arial"/>
      <family val="2"/>
    </font>
    <font>
      <b/>
      <sz val="11"/>
      <color rgb="FFFF0000"/>
      <name val="Tahoma"/>
      <family val="2"/>
    </font>
    <font>
      <sz val="11"/>
      <name val="Calibri"/>
      <family val="2"/>
      <scheme val="minor"/>
    </font>
    <font>
      <b/>
      <sz val="11"/>
      <name val="Tahoma"/>
      <family val="2"/>
    </font>
    <font>
      <b/>
      <u/>
      <sz val="11"/>
      <name val="Arial"/>
      <family val="2"/>
    </font>
    <font>
      <u/>
      <sz val="11"/>
      <name val="Arial"/>
      <family val="2"/>
    </font>
    <font>
      <sz val="11"/>
      <color rgb="FFFF0000"/>
      <name val="Calibri"/>
      <family val="2"/>
      <scheme val="minor"/>
    </font>
    <font>
      <sz val="11"/>
      <color rgb="FF00B050"/>
      <name val="Calibri"/>
      <family val="2"/>
      <scheme val="minor"/>
    </font>
    <font>
      <b/>
      <sz val="18"/>
      <color theme="1"/>
      <name val="Tahoma"/>
      <family val="2"/>
    </font>
    <font>
      <b/>
      <u/>
      <sz val="11"/>
      <color theme="1"/>
      <name val="Arial"/>
      <family val="2"/>
    </font>
    <font>
      <u/>
      <sz val="11"/>
      <color theme="1"/>
      <name val="Arial"/>
      <family val="2"/>
    </font>
    <font>
      <sz val="12"/>
      <name val="Arial"/>
      <family val="2"/>
    </font>
    <font>
      <sz val="11"/>
      <color rgb="FF7030A0"/>
      <name val="Arial"/>
      <family val="2"/>
    </font>
  </fonts>
  <fills count="33">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rgb="FFFFC7CE"/>
      </patternFill>
    </fill>
    <fill>
      <patternFill patternType="solid">
        <fgColor theme="9"/>
        <bgColor indexed="64"/>
      </patternFill>
    </fill>
    <fill>
      <patternFill patternType="solid">
        <fgColor theme="9" tint="0.59999389629810485"/>
        <bgColor indexed="64"/>
      </patternFill>
    </fill>
    <fill>
      <patternFill patternType="solid">
        <fgColor rgb="FF522B57"/>
        <bgColor indexed="64"/>
      </patternFill>
    </fill>
    <fill>
      <patternFill patternType="solid">
        <fgColor rgb="FFECECEC"/>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7030A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ECECEC"/>
      </left>
      <right style="medium">
        <color rgb="FFECECEC"/>
      </right>
      <top style="medium">
        <color rgb="FFECECEC"/>
      </top>
      <bottom style="medium">
        <color rgb="FFECECEC"/>
      </bottom>
      <diagonal/>
    </border>
    <border>
      <left style="thin">
        <color rgb="FF522B57"/>
      </left>
      <right style="thin">
        <color rgb="FF522B57"/>
      </right>
      <top style="thin">
        <color rgb="FF522B57"/>
      </top>
      <bottom style="thin">
        <color rgb="FF522B5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s>
  <cellStyleXfs count="11">
    <xf numFmtId="0" fontId="0" fillId="0" borderId="0"/>
    <xf numFmtId="164" fontId="26" fillId="0" borderId="0" applyFont="0" applyFill="0" applyBorder="0" applyAlignment="0" applyProtection="0"/>
    <xf numFmtId="167" fontId="25" fillId="0" borderId="0" applyFont="0" applyFill="0" applyBorder="0" applyAlignment="0" applyProtection="0"/>
    <xf numFmtId="164" fontId="25" fillId="0" borderId="0" applyFont="0" applyFill="0" applyBorder="0" applyAlignment="0" applyProtection="0"/>
    <xf numFmtId="165" fontId="26" fillId="0" borderId="0" applyFont="0" applyFill="0" applyBorder="0" applyAlignment="0" applyProtection="0"/>
    <xf numFmtId="9" fontId="25" fillId="0" borderId="0" applyFont="0" applyFill="0" applyBorder="0" applyAlignment="0" applyProtection="0"/>
    <xf numFmtId="0" fontId="47" fillId="21" borderId="0" applyNumberFormat="0" applyBorder="0" applyAlignment="0" applyProtection="0"/>
    <xf numFmtId="166" fontId="25" fillId="0" borderId="0" applyFont="0" applyFill="0" applyBorder="0" applyAlignment="0" applyProtection="0"/>
    <xf numFmtId="0" fontId="59" fillId="24" borderId="26">
      <alignment horizontal="center" vertical="center" wrapText="1"/>
    </xf>
    <xf numFmtId="0" fontId="63" fillId="25" borderId="27">
      <alignment horizontal="center" vertical="center" wrapText="1"/>
    </xf>
    <xf numFmtId="0" fontId="64" fillId="0" borderId="0"/>
  </cellStyleXfs>
  <cellXfs count="833">
    <xf numFmtId="0" fontId="0" fillId="0" borderId="0" xfId="0"/>
    <xf numFmtId="0" fontId="35" fillId="0" borderId="0" xfId="0" applyFont="1" applyAlignment="1">
      <alignment horizontal="center"/>
    </xf>
    <xf numFmtId="0" fontId="36" fillId="0" borderId="12" xfId="0" applyFont="1" applyBorder="1" applyAlignment="1">
      <alignment horizontal="center" vertical="center"/>
    </xf>
    <xf numFmtId="0" fontId="35" fillId="0" borderId="1" xfId="0" applyFont="1" applyBorder="1" applyAlignment="1">
      <alignment horizontal="center" vertical="center" wrapText="1"/>
    </xf>
    <xf numFmtId="0" fontId="36" fillId="0" borderId="15" xfId="0" applyFont="1" applyBorder="1" applyAlignment="1">
      <alignment horizontal="center" vertical="center"/>
    </xf>
    <xf numFmtId="0" fontId="35"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40" fillId="14" borderId="3" xfId="0" applyFont="1" applyFill="1" applyBorder="1" applyAlignment="1">
      <alignment horizontal="center" vertical="center"/>
    </xf>
    <xf numFmtId="0" fontId="40" fillId="9" borderId="3" xfId="0" applyFont="1" applyFill="1" applyBorder="1" applyAlignment="1">
      <alignment horizontal="center" vertical="center"/>
    </xf>
    <xf numFmtId="0" fontId="40" fillId="4" borderId="3" xfId="0" applyFont="1" applyFill="1" applyBorder="1" applyAlignment="1">
      <alignment horizontal="center" vertical="center"/>
    </xf>
    <xf numFmtId="0" fontId="40" fillId="13" borderId="3" xfId="0" applyFont="1" applyFill="1" applyBorder="1" applyAlignment="1">
      <alignment horizontal="center" vertical="center"/>
    </xf>
    <xf numFmtId="0" fontId="40" fillId="11" borderId="3" xfId="0" applyFont="1" applyFill="1" applyBorder="1" applyAlignment="1">
      <alignment horizontal="center" vertical="center"/>
    </xf>
    <xf numFmtId="0" fontId="40" fillId="14" borderId="1" xfId="0" applyFont="1" applyFill="1" applyBorder="1" applyAlignment="1">
      <alignment horizontal="center" vertical="center"/>
    </xf>
    <xf numFmtId="0" fontId="40" fillId="9" borderId="1" xfId="0" applyFont="1" applyFill="1" applyBorder="1" applyAlignment="1">
      <alignment horizontal="center" vertical="center"/>
    </xf>
    <xf numFmtId="0" fontId="40" fillId="4" borderId="1" xfId="0" applyFont="1" applyFill="1" applyBorder="1" applyAlignment="1">
      <alignment horizontal="center" vertical="center"/>
    </xf>
    <xf numFmtId="0" fontId="40" fillId="13" borderId="1" xfId="0" applyFont="1" applyFill="1" applyBorder="1" applyAlignment="1">
      <alignment horizontal="center" vertical="center"/>
    </xf>
    <xf numFmtId="0" fontId="40" fillId="11" borderId="1" xfId="0" applyFont="1" applyFill="1" applyBorder="1" applyAlignment="1">
      <alignment horizontal="center" vertical="center"/>
    </xf>
    <xf numFmtId="0" fontId="40" fillId="14" borderId="4" xfId="0" applyFont="1" applyFill="1" applyBorder="1" applyAlignment="1">
      <alignment horizontal="center" vertical="center"/>
    </xf>
    <xf numFmtId="0" fontId="40" fillId="9" borderId="4" xfId="0" applyFont="1" applyFill="1" applyBorder="1" applyAlignment="1">
      <alignment horizontal="center" vertical="center"/>
    </xf>
    <xf numFmtId="0" fontId="40" fillId="4" borderId="4" xfId="0" applyFont="1" applyFill="1" applyBorder="1" applyAlignment="1">
      <alignment horizontal="center" vertical="center"/>
    </xf>
    <xf numFmtId="0" fontId="40" fillId="13" borderId="4" xfId="0" applyFont="1" applyFill="1" applyBorder="1" applyAlignment="1">
      <alignment horizontal="center" vertical="center"/>
    </xf>
    <xf numFmtId="0" fontId="40" fillId="11" borderId="4" xfId="0" applyFont="1" applyFill="1" applyBorder="1" applyAlignment="1">
      <alignment horizontal="center" vertical="center"/>
    </xf>
    <xf numFmtId="0" fontId="55" fillId="18" borderId="13" xfId="0" applyFont="1" applyFill="1" applyBorder="1" applyAlignment="1">
      <alignment horizontal="center" vertical="center"/>
    </xf>
    <xf numFmtId="0" fontId="55" fillId="18" borderId="14" xfId="0" applyFont="1" applyFill="1" applyBorder="1" applyAlignment="1">
      <alignment horizontal="center" vertical="center"/>
    </xf>
    <xf numFmtId="0" fontId="55" fillId="18" borderId="16" xfId="0" applyFont="1" applyFill="1" applyBorder="1" applyAlignment="1">
      <alignment horizontal="center" vertical="center"/>
    </xf>
    <xf numFmtId="0" fontId="42" fillId="18" borderId="13" xfId="0" applyFont="1" applyFill="1" applyBorder="1" applyAlignment="1">
      <alignment horizontal="center" vertical="center"/>
    </xf>
    <xf numFmtId="0" fontId="42" fillId="18" borderId="14" xfId="0" applyFont="1" applyFill="1" applyBorder="1" applyAlignment="1">
      <alignment horizontal="center" vertical="center"/>
    </xf>
    <xf numFmtId="0" fontId="42" fillId="18" borderId="16" xfId="0" applyFont="1" applyFill="1" applyBorder="1" applyAlignment="1">
      <alignment horizontal="center" vertical="center"/>
    </xf>
    <xf numFmtId="0" fontId="68" fillId="14" borderId="3" xfId="0" applyFont="1" applyFill="1" applyBorder="1" applyAlignment="1">
      <alignment horizontal="center" vertical="center"/>
    </xf>
    <xf numFmtId="0" fontId="69" fillId="4" borderId="3" xfId="0" applyFont="1" applyFill="1" applyBorder="1" applyAlignment="1">
      <alignment horizontal="center" vertical="center"/>
    </xf>
    <xf numFmtId="0" fontId="69" fillId="13" borderId="3" xfId="0" applyFont="1" applyFill="1" applyBorder="1" applyAlignment="1">
      <alignment horizontal="center" vertical="center"/>
    </xf>
    <xf numFmtId="0" fontId="69" fillId="11" borderId="3" xfId="0" applyFont="1" applyFill="1" applyBorder="1" applyAlignment="1">
      <alignment horizontal="center" vertical="center"/>
    </xf>
    <xf numFmtId="0" fontId="68" fillId="14" borderId="1" xfId="0" applyFont="1" applyFill="1" applyBorder="1" applyAlignment="1">
      <alignment horizontal="center" vertical="center"/>
    </xf>
    <xf numFmtId="0" fontId="69" fillId="4" borderId="1" xfId="0" applyFont="1" applyFill="1" applyBorder="1" applyAlignment="1">
      <alignment horizontal="center" vertical="center"/>
    </xf>
    <xf numFmtId="0" fontId="69" fillId="13" borderId="1" xfId="0" applyFont="1" applyFill="1" applyBorder="1" applyAlignment="1">
      <alignment horizontal="center" vertical="center"/>
    </xf>
    <xf numFmtId="0" fontId="69" fillId="11" borderId="1" xfId="0" applyFont="1" applyFill="1" applyBorder="1" applyAlignment="1">
      <alignment horizontal="center" vertical="center"/>
    </xf>
    <xf numFmtId="0" fontId="68" fillId="14" borderId="4" xfId="0" applyFont="1" applyFill="1" applyBorder="1" applyAlignment="1">
      <alignment horizontal="center" vertical="center"/>
    </xf>
    <xf numFmtId="0" fontId="69" fillId="4" borderId="4" xfId="0" applyFont="1" applyFill="1" applyBorder="1" applyAlignment="1">
      <alignment horizontal="center" vertical="center"/>
    </xf>
    <xf numFmtId="0" fontId="69" fillId="13" borderId="4" xfId="0" applyFont="1" applyFill="1" applyBorder="1" applyAlignment="1">
      <alignment horizontal="center" vertical="center"/>
    </xf>
    <xf numFmtId="0" fontId="69" fillId="11" borderId="4" xfId="0" applyFont="1" applyFill="1" applyBorder="1" applyAlignment="1">
      <alignment horizontal="center" vertical="center"/>
    </xf>
    <xf numFmtId="0" fontId="55" fillId="26" borderId="13" xfId="0" applyFont="1" applyFill="1" applyBorder="1" applyAlignment="1">
      <alignment horizontal="center" vertical="center"/>
    </xf>
    <xf numFmtId="0" fontId="55" fillId="27" borderId="13" xfId="0" applyFont="1" applyFill="1" applyBorder="1" applyAlignment="1">
      <alignment horizontal="center" vertical="center"/>
    </xf>
    <xf numFmtId="0" fontId="35" fillId="19" borderId="0" xfId="0" applyFont="1" applyFill="1" applyAlignment="1">
      <alignment horizontal="center"/>
    </xf>
    <xf numFmtId="0" fontId="68" fillId="28" borderId="3" xfId="0" applyFont="1" applyFill="1" applyBorder="1" applyAlignment="1">
      <alignment horizontal="center" vertical="center"/>
    </xf>
    <xf numFmtId="0" fontId="68" fillId="28" borderId="1" xfId="0" applyFont="1" applyFill="1" applyBorder="1" applyAlignment="1">
      <alignment horizontal="center" vertical="center"/>
    </xf>
    <xf numFmtId="0" fontId="68" fillId="28" borderId="4" xfId="0" applyFont="1" applyFill="1" applyBorder="1" applyAlignment="1">
      <alignment horizontal="center" vertical="center"/>
    </xf>
    <xf numFmtId="0" fontId="69" fillId="6" borderId="3" xfId="0" applyFont="1" applyFill="1" applyBorder="1" applyAlignment="1">
      <alignment horizontal="center" vertical="center"/>
    </xf>
    <xf numFmtId="0" fontId="69" fillId="6" borderId="1" xfId="0" applyFont="1" applyFill="1" applyBorder="1" applyAlignment="1">
      <alignment horizontal="center" vertical="center"/>
    </xf>
    <xf numFmtId="0" fontId="69" fillId="6" borderId="4" xfId="0" applyFont="1" applyFill="1" applyBorder="1" applyAlignment="1">
      <alignment horizontal="center" vertical="center"/>
    </xf>
    <xf numFmtId="0" fontId="69" fillId="9" borderId="3" xfId="0" applyFont="1" applyFill="1" applyBorder="1" applyAlignment="1">
      <alignment horizontal="center" vertical="center"/>
    </xf>
    <xf numFmtId="0" fontId="69" fillId="9" borderId="1" xfId="0" applyFont="1" applyFill="1" applyBorder="1" applyAlignment="1">
      <alignment horizontal="center" vertical="center"/>
    </xf>
    <xf numFmtId="0" fontId="69" fillId="9" borderId="4" xfId="0" applyFont="1" applyFill="1" applyBorder="1" applyAlignment="1">
      <alignment horizontal="center" vertical="center"/>
    </xf>
    <xf numFmtId="0" fontId="69" fillId="12" borderId="3" xfId="0" applyFont="1" applyFill="1" applyBorder="1" applyAlignment="1">
      <alignment horizontal="center" vertical="center"/>
    </xf>
    <xf numFmtId="0" fontId="69" fillId="12" borderId="1" xfId="0" applyFont="1" applyFill="1" applyBorder="1" applyAlignment="1">
      <alignment horizontal="center" vertical="center"/>
    </xf>
    <xf numFmtId="0" fontId="69" fillId="12" borderId="4" xfId="0" applyFont="1" applyFill="1" applyBorder="1" applyAlignment="1">
      <alignment horizontal="center" vertical="center"/>
    </xf>
    <xf numFmtId="0" fontId="37" fillId="8" borderId="11" xfId="0" applyFont="1" applyFill="1" applyBorder="1" applyAlignment="1">
      <alignment horizontal="center" vertical="center" wrapText="1"/>
    </xf>
    <xf numFmtId="0" fontId="70" fillId="29" borderId="4" xfId="0" applyFont="1" applyFill="1" applyBorder="1" applyAlignment="1">
      <alignment horizontal="center" vertical="center"/>
    </xf>
    <xf numFmtId="0" fontId="38" fillId="8" borderId="11" xfId="0" applyFont="1" applyFill="1" applyBorder="1" applyAlignment="1">
      <alignment horizontal="center" vertical="center" wrapText="1"/>
    </xf>
    <xf numFmtId="0" fontId="53" fillId="29" borderId="17" xfId="0" applyFont="1" applyFill="1" applyBorder="1" applyAlignment="1">
      <alignment horizontal="center" vertical="center"/>
    </xf>
    <xf numFmtId="0" fontId="53" fillId="29" borderId="4" xfId="0" applyFont="1" applyFill="1" applyBorder="1" applyAlignment="1">
      <alignment horizontal="center" vertical="center"/>
    </xf>
    <xf numFmtId="0" fontId="41" fillId="29" borderId="17" xfId="0" applyFont="1" applyFill="1" applyBorder="1" applyAlignment="1">
      <alignment horizontal="center" vertical="center"/>
    </xf>
    <xf numFmtId="9" fontId="31" fillId="0" borderId="1" xfId="0" applyNumberFormat="1" applyFont="1" applyFill="1" applyBorder="1" applyAlignment="1">
      <alignment horizontal="justify" vertical="center" wrapText="1"/>
    </xf>
    <xf numFmtId="0" fontId="76" fillId="0" borderId="0" xfId="0" applyFont="1"/>
    <xf numFmtId="0" fontId="72" fillId="0" borderId="0" xfId="0" applyFont="1"/>
    <xf numFmtId="0" fontId="77" fillId="0" borderId="0" xfId="0" applyFont="1"/>
    <xf numFmtId="0" fontId="31" fillId="0" borderId="1" xfId="0" applyFont="1" applyFill="1" applyBorder="1" applyAlignment="1">
      <alignment horizontal="justify" vertical="center" wrapText="1"/>
    </xf>
    <xf numFmtId="0" fontId="31" fillId="0" borderId="3" xfId="0" applyFont="1" applyFill="1" applyBorder="1" applyAlignment="1">
      <alignment horizontal="justify" vertical="top"/>
    </xf>
    <xf numFmtId="0" fontId="31" fillId="0" borderId="1" xfId="0" applyFont="1" applyFill="1" applyBorder="1" applyAlignment="1">
      <alignment horizontal="justify" vertical="top" wrapText="1"/>
    </xf>
    <xf numFmtId="0" fontId="31" fillId="0"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31" fillId="0" borderId="1" xfId="0" applyFont="1" applyFill="1" applyBorder="1" applyAlignment="1">
      <alignment horizontal="justify" vertical="top" wrapText="1"/>
    </xf>
    <xf numFmtId="0" fontId="27" fillId="0" borderId="0" xfId="0" applyFont="1" applyAlignment="1">
      <alignment horizontal="center" vertical="top"/>
    </xf>
    <xf numFmtId="0" fontId="29" fillId="3" borderId="30" xfId="0" applyFont="1" applyFill="1" applyBorder="1" applyAlignment="1">
      <alignment horizontal="center" vertical="top"/>
    </xf>
    <xf numFmtId="0" fontId="57" fillId="3" borderId="6" xfId="0" applyFont="1" applyFill="1" applyBorder="1" applyAlignment="1">
      <alignment vertical="top" wrapText="1"/>
    </xf>
    <xf numFmtId="0" fontId="57" fillId="3" borderId="7" xfId="0" applyFont="1" applyFill="1" applyBorder="1" applyAlignment="1">
      <alignment vertical="top" wrapText="1"/>
    </xf>
    <xf numFmtId="0" fontId="29" fillId="0" borderId="0" xfId="0" applyFont="1" applyAlignment="1">
      <alignment horizontal="center" vertical="top"/>
    </xf>
    <xf numFmtId="0" fontId="57" fillId="3" borderId="10" xfId="0" applyFont="1" applyFill="1" applyBorder="1" applyAlignment="1">
      <alignment vertical="top" wrapText="1"/>
    </xf>
    <xf numFmtId="0" fontId="57" fillId="3" borderId="9" xfId="0" applyFont="1" applyFill="1" applyBorder="1" applyAlignment="1">
      <alignment vertical="top" wrapText="1"/>
    </xf>
    <xf numFmtId="0" fontId="34" fillId="2" borderId="1" xfId="0" applyFont="1" applyFill="1" applyBorder="1" applyAlignment="1">
      <alignment horizontal="center" vertical="top" wrapText="1"/>
    </xf>
    <xf numFmtId="0" fontId="33" fillId="23" borderId="1" xfId="0" applyNumberFormat="1" applyFont="1" applyFill="1" applyBorder="1" applyAlignment="1">
      <alignment horizontal="center" vertical="top" wrapText="1"/>
    </xf>
    <xf numFmtId="0" fontId="33" fillId="23" borderId="1" xfId="0" applyFont="1" applyFill="1" applyBorder="1" applyAlignment="1">
      <alignment horizontal="center" vertical="top" wrapText="1"/>
    </xf>
    <xf numFmtId="0" fontId="34" fillId="23" borderId="1" xfId="0" applyFont="1" applyFill="1" applyBorder="1" applyAlignment="1">
      <alignment horizontal="center" vertical="top" wrapText="1"/>
    </xf>
    <xf numFmtId="2" fontId="34" fillId="23" borderId="1" xfId="0" applyNumberFormat="1" applyFont="1" applyFill="1" applyBorder="1" applyAlignment="1">
      <alignment horizontal="center" vertical="top" wrapText="1"/>
    </xf>
    <xf numFmtId="0" fontId="57" fillId="23" borderId="1" xfId="0" applyFont="1" applyFill="1" applyBorder="1" applyAlignment="1">
      <alignment horizontal="center" vertical="top" wrapText="1"/>
    </xf>
    <xf numFmtId="0" fontId="57" fillId="23" borderId="1" xfId="0" applyNumberFormat="1" applyFont="1" applyFill="1" applyBorder="1" applyAlignment="1">
      <alignment horizontal="center" vertical="top" wrapText="1"/>
    </xf>
    <xf numFmtId="0" fontId="73" fillId="0" borderId="1" xfId="0" applyFont="1" applyFill="1" applyBorder="1" applyAlignment="1">
      <alignment horizontal="justify" vertical="top" wrapText="1"/>
    </xf>
    <xf numFmtId="0" fontId="73" fillId="31" borderId="1" xfId="0" applyFont="1" applyFill="1" applyBorder="1" applyAlignment="1">
      <alignment horizontal="center" vertical="top" wrapText="1"/>
    </xf>
    <xf numFmtId="0" fontId="57" fillId="31" borderId="32" xfId="0" applyNumberFormat="1" applyFont="1" applyFill="1" applyBorder="1" applyAlignment="1">
      <alignment vertical="top" wrapText="1"/>
    </xf>
    <xf numFmtId="0" fontId="33" fillId="0" borderId="0" xfId="0" applyFont="1" applyAlignment="1">
      <alignment horizontal="center" vertical="top"/>
    </xf>
    <xf numFmtId="0" fontId="3" fillId="3" borderId="1" xfId="0" applyFont="1" applyFill="1" applyBorder="1" applyAlignment="1">
      <alignment horizontal="center" vertical="top" wrapText="1"/>
    </xf>
    <xf numFmtId="0" fontId="44" fillId="3" borderId="1" xfId="0" applyFont="1" applyFill="1" applyBorder="1" applyAlignment="1">
      <alignment horizontal="justify" vertical="top" wrapText="1"/>
    </xf>
    <xf numFmtId="0" fontId="44" fillId="19" borderId="1" xfId="0" applyFont="1" applyFill="1" applyBorder="1" applyAlignment="1">
      <alignment horizontal="justify" vertical="top" wrapText="1"/>
    </xf>
    <xf numFmtId="0" fontId="21" fillId="0" borderId="1" xfId="0" applyFont="1" applyBorder="1" applyAlignment="1">
      <alignment horizontal="center" vertical="top" wrapText="1"/>
    </xf>
    <xf numFmtId="0" fontId="13" fillId="0" borderId="1" xfId="0" applyFont="1" applyBorder="1" applyAlignment="1">
      <alignment horizontal="center" vertical="top"/>
    </xf>
    <xf numFmtId="0" fontId="20" fillId="0" borderId="1" xfId="0" applyFont="1" applyBorder="1" applyAlignment="1">
      <alignment horizontal="center" vertical="top" wrapText="1"/>
    </xf>
    <xf numFmtId="0" fontId="19" fillId="0" borderId="1" xfId="0" applyFont="1" applyBorder="1" applyAlignment="1">
      <alignment horizontal="left" vertical="top" wrapText="1"/>
    </xf>
    <xf numFmtId="0" fontId="27" fillId="3" borderId="0" xfId="0" applyFont="1" applyFill="1" applyAlignment="1">
      <alignment horizontal="center" vertical="top"/>
    </xf>
    <xf numFmtId="0" fontId="3" fillId="0" borderId="1" xfId="0" applyFont="1" applyBorder="1" applyAlignment="1">
      <alignment horizontal="left" vertical="top" wrapText="1"/>
    </xf>
    <xf numFmtId="0" fontId="44" fillId="3" borderId="1" xfId="0" applyFont="1" applyFill="1" applyBorder="1" applyAlignment="1">
      <alignment horizontal="center" vertical="top" wrapText="1"/>
    </xf>
    <xf numFmtId="0" fontId="27" fillId="3" borderId="1" xfId="0" applyFont="1" applyFill="1" applyBorder="1" applyAlignment="1">
      <alignment horizontal="center" vertical="top" wrapText="1"/>
    </xf>
    <xf numFmtId="0" fontId="44" fillId="0" borderId="1" xfId="0" applyNumberFormat="1" applyFont="1" applyFill="1" applyBorder="1" applyAlignment="1">
      <alignment horizontal="center" vertical="top" wrapText="1"/>
    </xf>
    <xf numFmtId="9" fontId="35" fillId="0" borderId="1" xfId="5" applyFont="1" applyFill="1" applyBorder="1" applyAlignment="1">
      <alignment horizontal="center" vertical="top"/>
    </xf>
    <xf numFmtId="0" fontId="0" fillId="11" borderId="1" xfId="5" applyNumberFormat="1" applyFont="1" applyFill="1" applyBorder="1" applyAlignment="1">
      <alignment horizontal="center" vertical="top"/>
    </xf>
    <xf numFmtId="0" fontId="35" fillId="0" borderId="1" xfId="0" applyFont="1" applyFill="1" applyBorder="1" applyAlignment="1">
      <alignment horizontal="justify" vertical="top" wrapText="1"/>
    </xf>
    <xf numFmtId="9" fontId="27" fillId="3" borderId="1" xfId="0" applyNumberFormat="1" applyFont="1" applyFill="1" applyBorder="1" applyAlignment="1">
      <alignment horizontal="center" vertical="top" wrapText="1"/>
    </xf>
    <xf numFmtId="9" fontId="31" fillId="3" borderId="1" xfId="5" applyFont="1" applyFill="1" applyBorder="1" applyAlignment="1">
      <alignment horizontal="center" vertical="top" wrapText="1"/>
    </xf>
    <xf numFmtId="2" fontId="27" fillId="15" borderId="1" xfId="0" applyNumberFormat="1" applyFont="1" applyFill="1" applyBorder="1" applyAlignment="1">
      <alignment horizontal="center" vertical="top"/>
    </xf>
    <xf numFmtId="9" fontId="43" fillId="19" borderId="1" xfId="0" applyNumberFormat="1" applyFont="1" applyFill="1" applyBorder="1" applyAlignment="1">
      <alignment horizontal="center" vertical="top" wrapText="1"/>
    </xf>
    <xf numFmtId="0" fontId="24" fillId="3" borderId="1" xfId="0" applyFont="1" applyFill="1" applyBorder="1" applyAlignment="1">
      <alignment horizontal="center" vertical="top" wrapText="1"/>
    </xf>
    <xf numFmtId="0" fontId="23" fillId="19" borderId="1" xfId="0" applyFont="1" applyFill="1" applyBorder="1" applyAlignment="1">
      <alignment horizontal="center" vertical="top" wrapText="1"/>
    </xf>
    <xf numFmtId="1" fontId="22" fillId="3" borderId="1" xfId="0" applyNumberFormat="1" applyFont="1" applyFill="1" applyBorder="1" applyAlignment="1">
      <alignment horizontal="center" vertical="top" wrapText="1"/>
    </xf>
    <xf numFmtId="0" fontId="22" fillId="0" borderId="1" xfId="0" applyFont="1" applyBorder="1" applyAlignment="1">
      <alignment horizontal="center" vertical="top" wrapText="1"/>
    </xf>
    <xf numFmtId="0" fontId="61" fillId="0" borderId="1" xfId="0" applyFont="1" applyBorder="1" applyAlignment="1">
      <alignment horizontal="justify" vertical="top" wrapText="1"/>
    </xf>
    <xf numFmtId="0" fontId="62" fillId="0" borderId="1" xfId="0" applyFont="1" applyBorder="1" applyAlignment="1">
      <alignment horizontal="center" vertical="top" wrapText="1"/>
    </xf>
    <xf numFmtId="0" fontId="62" fillId="0" borderId="1" xfId="0" applyFont="1" applyBorder="1" applyAlignment="1">
      <alignment horizontal="justify" vertical="top" wrapText="1"/>
    </xf>
    <xf numFmtId="0" fontId="44" fillId="19" borderId="1" xfId="0" applyFont="1" applyFill="1" applyBorder="1" applyAlignment="1">
      <alignment horizontal="center" vertical="top" wrapText="1"/>
    </xf>
    <xf numFmtId="1" fontId="21" fillId="3" borderId="1" xfId="0" applyNumberFormat="1" applyFont="1" applyFill="1" applyBorder="1" applyAlignment="1">
      <alignment horizontal="center" vertical="top" wrapText="1"/>
    </xf>
    <xf numFmtId="10" fontId="19" fillId="3" borderId="1" xfId="0" applyNumberFormat="1" applyFont="1" applyFill="1" applyBorder="1" applyAlignment="1">
      <alignment horizontal="center" vertical="top" wrapText="1"/>
    </xf>
    <xf numFmtId="1" fontId="19" fillId="3" borderId="1" xfId="0" applyNumberFormat="1" applyFont="1" applyFill="1" applyBorder="1" applyAlignment="1">
      <alignment horizontal="center" vertical="top" wrapText="1"/>
    </xf>
    <xf numFmtId="1" fontId="44" fillId="3" borderId="1" xfId="0" applyNumberFormat="1" applyFont="1" applyFill="1" applyBorder="1" applyAlignment="1">
      <alignment horizontal="center" vertical="top" wrapText="1"/>
    </xf>
    <xf numFmtId="0" fontId="12" fillId="3" borderId="1" xfId="0" applyNumberFormat="1" applyFont="1" applyFill="1" applyBorder="1" applyAlignment="1">
      <alignment horizontal="center" vertical="top" wrapText="1"/>
    </xf>
    <xf numFmtId="1" fontId="18" fillId="3" borderId="1" xfId="0" applyNumberFormat="1" applyFont="1" applyFill="1" applyBorder="1" applyAlignment="1">
      <alignment horizontal="center" vertical="top" wrapText="1"/>
    </xf>
    <xf numFmtId="0" fontId="27" fillId="3" borderId="1" xfId="0" applyFont="1" applyFill="1" applyBorder="1" applyAlignment="1">
      <alignment horizontal="center" vertical="top"/>
    </xf>
    <xf numFmtId="0" fontId="31" fillId="0" borderId="1" xfId="0" applyFont="1" applyFill="1" applyBorder="1" applyAlignment="1">
      <alignment horizontal="center" vertical="top" wrapText="1"/>
    </xf>
    <xf numFmtId="0" fontId="3" fillId="3" borderId="21" xfId="0" applyNumberFormat="1" applyFont="1" applyFill="1" applyBorder="1" applyAlignment="1">
      <alignment horizontal="center" vertical="top"/>
    </xf>
    <xf numFmtId="0" fontId="35" fillId="0" borderId="1" xfId="0" applyFont="1" applyFill="1" applyBorder="1" applyAlignment="1">
      <alignment horizontal="center" vertical="top"/>
    </xf>
    <xf numFmtId="0" fontId="0" fillId="14" borderId="1" xfId="5" applyNumberFormat="1" applyFont="1" applyFill="1" applyBorder="1" applyAlignment="1">
      <alignment horizontal="center" vertical="top"/>
    </xf>
    <xf numFmtId="0" fontId="35" fillId="0" borderId="1" xfId="0" applyNumberFormat="1" applyFont="1" applyFill="1" applyBorder="1" applyAlignment="1">
      <alignment horizontal="justify" vertical="top" wrapText="1"/>
    </xf>
    <xf numFmtId="0" fontId="28" fillId="3"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61" fillId="0" borderId="1" xfId="9" applyFont="1" applyFill="1" applyBorder="1" applyAlignment="1">
      <alignment horizontal="center" vertical="top" wrapText="1"/>
    </xf>
    <xf numFmtId="0" fontId="61" fillId="0" borderId="1" xfId="0" applyFont="1" applyBorder="1" applyAlignment="1">
      <alignment horizontal="center" vertical="top" wrapText="1"/>
    </xf>
    <xf numFmtId="0" fontId="21" fillId="3" borderId="1" xfId="0" applyFont="1" applyFill="1" applyBorder="1" applyAlignment="1">
      <alignment horizontal="center" vertical="top" wrapText="1"/>
    </xf>
    <xf numFmtId="9" fontId="19" fillId="3" borderId="1" xfId="0" applyNumberFormat="1" applyFont="1" applyFill="1" applyBorder="1" applyAlignment="1">
      <alignment horizontal="center" vertical="top" wrapText="1"/>
    </xf>
    <xf numFmtId="0" fontId="19" fillId="3" borderId="1" xfId="0" applyFont="1" applyFill="1" applyBorder="1" applyAlignment="1">
      <alignment horizontal="left" vertical="top" wrapText="1"/>
    </xf>
    <xf numFmtId="0" fontId="18" fillId="3" borderId="1" xfId="0" applyNumberFormat="1" applyFont="1" applyFill="1" applyBorder="1" applyAlignment="1">
      <alignment horizontal="center" vertical="top" wrapText="1"/>
    </xf>
    <xf numFmtId="0" fontId="18" fillId="0" borderId="1" xfId="0" applyFont="1" applyBorder="1" applyAlignment="1">
      <alignment horizontal="left" vertical="top" wrapText="1"/>
    </xf>
    <xf numFmtId="0" fontId="27" fillId="19" borderId="1" xfId="0" applyFont="1" applyFill="1" applyBorder="1" applyAlignment="1">
      <alignment horizontal="center" vertical="top" wrapText="1"/>
    </xf>
    <xf numFmtId="9" fontId="44" fillId="3" borderId="1" xfId="0" applyNumberFormat="1" applyFont="1" applyFill="1" applyBorder="1" applyAlignment="1">
      <alignment horizontal="center" vertical="top" wrapText="1"/>
    </xf>
    <xf numFmtId="9" fontId="35" fillId="0" borderId="1" xfId="0" applyNumberFormat="1" applyFont="1" applyFill="1" applyBorder="1" applyAlignment="1">
      <alignment horizontal="center" vertical="top"/>
    </xf>
    <xf numFmtId="9" fontId="27" fillId="3" borderId="1" xfId="0" applyNumberFormat="1" applyFont="1" applyFill="1" applyBorder="1" applyAlignment="1">
      <alignment horizontal="center" vertical="top"/>
    </xf>
    <xf numFmtId="9" fontId="31" fillId="3" borderId="1" xfId="0" applyNumberFormat="1" applyFont="1" applyFill="1" applyBorder="1" applyAlignment="1">
      <alignment horizontal="center" vertical="top"/>
    </xf>
    <xf numFmtId="2" fontId="28" fillId="11" borderId="1" xfId="5" applyNumberFormat="1" applyFont="1" applyFill="1" applyBorder="1" applyAlignment="1">
      <alignment horizontal="center" vertical="top"/>
    </xf>
    <xf numFmtId="0" fontId="45" fillId="3" borderId="1" xfId="0" applyFont="1" applyFill="1" applyBorder="1" applyAlignment="1">
      <alignment horizontal="justify" vertical="top" wrapText="1"/>
    </xf>
    <xf numFmtId="9" fontId="24" fillId="3" borderId="1" xfId="0" applyNumberFormat="1" applyFont="1" applyFill="1" applyBorder="1" applyAlignment="1">
      <alignment horizontal="center" vertical="top" wrapText="1"/>
    </xf>
    <xf numFmtId="9" fontId="23" fillId="19" borderId="1" xfId="0" applyNumberFormat="1" applyFont="1" applyFill="1" applyBorder="1" applyAlignment="1">
      <alignment horizontal="center" vertical="top" wrapText="1"/>
    </xf>
    <xf numFmtId="9" fontId="44" fillId="19"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9" fontId="18" fillId="3" borderId="1" xfId="0" applyNumberFormat="1" applyFont="1" applyFill="1" applyBorder="1" applyAlignment="1">
      <alignment horizontal="center" vertical="top" wrapText="1"/>
    </xf>
    <xf numFmtId="0" fontId="12" fillId="0" borderId="1" xfId="0" applyFont="1" applyBorder="1" applyAlignment="1">
      <alignment horizontal="left" vertical="top" wrapText="1"/>
    </xf>
    <xf numFmtId="9" fontId="31" fillId="0" borderId="1" xfId="0" applyNumberFormat="1" applyFont="1" applyFill="1" applyBorder="1" applyAlignment="1">
      <alignment horizontal="center" vertical="top" wrapText="1"/>
    </xf>
    <xf numFmtId="0" fontId="31" fillId="3" borderId="1" xfId="0" applyFont="1" applyFill="1" applyBorder="1" applyAlignment="1">
      <alignment horizontal="center" vertical="top" wrapText="1"/>
    </xf>
    <xf numFmtId="9" fontId="28" fillId="11" borderId="1" xfId="5" applyNumberFormat="1" applyFont="1" applyFill="1" applyBorder="1" applyAlignment="1">
      <alignment horizontal="center" vertical="top"/>
    </xf>
    <xf numFmtId="0" fontId="24" fillId="19" borderId="1" xfId="0" applyFont="1" applyFill="1" applyBorder="1" applyAlignment="1">
      <alignment horizontal="center" vertical="top" wrapText="1"/>
    </xf>
    <xf numFmtId="1" fontId="22" fillId="19" borderId="1" xfId="0" applyNumberFormat="1" applyFont="1" applyFill="1" applyBorder="1" applyAlignment="1">
      <alignment horizontal="center" vertical="top" wrapText="1"/>
    </xf>
    <xf numFmtId="1" fontId="21" fillId="19" borderId="1" xfId="0" applyNumberFormat="1" applyFont="1" applyFill="1" applyBorder="1" applyAlignment="1">
      <alignment horizontal="center" vertical="top" wrapText="1"/>
    </xf>
    <xf numFmtId="1" fontId="19" fillId="19" borderId="1" xfId="0" applyNumberFormat="1" applyFont="1" applyFill="1" applyBorder="1" applyAlignment="1">
      <alignment horizontal="center" vertical="top" wrapText="1"/>
    </xf>
    <xf numFmtId="1" fontId="18" fillId="19" borderId="1" xfId="0" applyNumberFormat="1" applyFont="1" applyFill="1" applyBorder="1" applyAlignment="1">
      <alignment horizontal="center" vertical="top" wrapText="1"/>
    </xf>
    <xf numFmtId="0" fontId="44" fillId="3" borderId="1" xfId="0" applyNumberFormat="1" applyFont="1" applyFill="1" applyBorder="1" applyAlignment="1">
      <alignment horizontal="center" vertical="top" wrapText="1"/>
    </xf>
    <xf numFmtId="0" fontId="61" fillId="0" borderId="1" xfId="9" applyFont="1" applyFill="1" applyBorder="1" applyAlignment="1">
      <alignment horizontal="justify" vertical="top" wrapText="1"/>
    </xf>
    <xf numFmtId="0" fontId="61" fillId="0" borderId="1" xfId="7" applyNumberFormat="1" applyFont="1" applyFill="1" applyBorder="1" applyAlignment="1">
      <alignment horizontal="center" vertical="top" wrapText="1"/>
    </xf>
    <xf numFmtId="3" fontId="62" fillId="0" borderId="1" xfId="7" applyNumberFormat="1" applyFont="1" applyFill="1" applyBorder="1" applyAlignment="1">
      <alignment horizontal="center" vertical="top"/>
    </xf>
    <xf numFmtId="0" fontId="0" fillId="13" borderId="1" xfId="5" applyNumberFormat="1" applyFont="1" applyFill="1" applyBorder="1" applyAlignment="1">
      <alignment horizontal="center" vertical="top"/>
    </xf>
    <xf numFmtId="0" fontId="28" fillId="3" borderId="1" xfId="0" applyFont="1" applyFill="1" applyBorder="1" applyAlignment="1">
      <alignment horizontal="center" vertical="top"/>
    </xf>
    <xf numFmtId="2" fontId="28" fillId="4" borderId="1" xfId="5" applyNumberFormat="1" applyFont="1" applyFill="1" applyBorder="1" applyAlignment="1">
      <alignment horizontal="center" vertical="top"/>
    </xf>
    <xf numFmtId="9" fontId="27" fillId="19"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0" fontId="31" fillId="0" borderId="1" xfId="0" applyFont="1" applyFill="1" applyBorder="1" applyAlignment="1">
      <alignment vertical="top" wrapText="1"/>
    </xf>
    <xf numFmtId="0" fontId="3" fillId="0" borderId="1" xfId="0" applyFont="1" applyBorder="1" applyAlignment="1">
      <alignment horizontal="center" vertical="top" wrapText="1"/>
    </xf>
    <xf numFmtId="9" fontId="3" fillId="3" borderId="1" xfId="0" applyNumberFormat="1" applyFont="1" applyFill="1" applyBorder="1" applyAlignment="1">
      <alignment horizontal="center" vertical="top" wrapText="1"/>
    </xf>
    <xf numFmtId="10" fontId="31" fillId="3" borderId="1" xfId="5" applyNumberFormat="1" applyFont="1" applyFill="1" applyBorder="1" applyAlignment="1">
      <alignment horizontal="center" vertical="top" wrapText="1"/>
    </xf>
    <xf numFmtId="2" fontId="27" fillId="12" borderId="1" xfId="0" applyNumberFormat="1" applyFont="1" applyFill="1" applyBorder="1" applyAlignment="1">
      <alignment horizontal="center" vertical="top"/>
    </xf>
    <xf numFmtId="9" fontId="21" fillId="3" borderId="1" xfId="0" applyNumberFormat="1" applyFont="1" applyFill="1" applyBorder="1" applyAlignment="1">
      <alignment horizontal="center" vertical="top" wrapText="1"/>
    </xf>
    <xf numFmtId="0" fontId="3" fillId="3" borderId="0" xfId="0" applyFont="1" applyFill="1" applyAlignment="1">
      <alignment horizontal="center" vertical="top" wrapText="1"/>
    </xf>
    <xf numFmtId="9" fontId="27" fillId="12" borderId="1" xfId="0" applyNumberFormat="1" applyFont="1" applyFill="1" applyBorder="1" applyAlignment="1">
      <alignment horizontal="center" vertical="top"/>
    </xf>
    <xf numFmtId="10" fontId="22" fillId="3" borderId="1" xfId="0" applyNumberFormat="1" applyFont="1" applyFill="1" applyBorder="1" applyAlignment="1">
      <alignment horizontal="center" vertical="top" wrapText="1"/>
    </xf>
    <xf numFmtId="0" fontId="31" fillId="0" borderId="1"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1" fontId="27" fillId="3" borderId="1" xfId="0" applyNumberFormat="1" applyFont="1" applyFill="1" applyBorder="1" applyAlignment="1">
      <alignment horizontal="center" vertical="top" wrapText="1"/>
    </xf>
    <xf numFmtId="1" fontId="44" fillId="0" borderId="1" xfId="0" applyNumberFormat="1" applyFont="1" applyFill="1" applyBorder="1" applyAlignment="1">
      <alignment horizontal="center" vertical="top" wrapText="1"/>
    </xf>
    <xf numFmtId="1" fontId="35" fillId="0" borderId="1" xfId="0" applyNumberFormat="1" applyFont="1" applyFill="1" applyBorder="1" applyAlignment="1">
      <alignment horizontal="center" vertical="top"/>
    </xf>
    <xf numFmtId="1" fontId="0" fillId="14" borderId="1" xfId="5" applyNumberFormat="1" applyFont="1" applyFill="1" applyBorder="1" applyAlignment="1">
      <alignment horizontal="center" vertical="top"/>
    </xf>
    <xf numFmtId="1" fontId="35" fillId="0" borderId="1" xfId="0" applyNumberFormat="1" applyFont="1" applyFill="1" applyBorder="1" applyAlignment="1">
      <alignment horizontal="justify" vertical="top" wrapText="1"/>
    </xf>
    <xf numFmtId="1" fontId="27" fillId="3" borderId="1" xfId="0" applyNumberFormat="1" applyFont="1" applyFill="1" applyBorder="1" applyAlignment="1">
      <alignment horizontal="center" vertical="top"/>
    </xf>
    <xf numFmtId="1" fontId="31" fillId="3" borderId="1" xfId="0" applyNumberFormat="1" applyFont="1" applyFill="1" applyBorder="1" applyAlignment="1">
      <alignment horizontal="center" vertical="top"/>
    </xf>
    <xf numFmtId="1" fontId="44" fillId="3" borderId="1" xfId="0" applyNumberFormat="1" applyFont="1" applyFill="1" applyBorder="1" applyAlignment="1">
      <alignment horizontal="justify" vertical="top" wrapText="1"/>
    </xf>
    <xf numFmtId="1" fontId="44" fillId="19" borderId="1" xfId="0" applyNumberFormat="1" applyFont="1" applyFill="1" applyBorder="1" applyAlignment="1">
      <alignment horizontal="justify" vertical="top" wrapText="1"/>
    </xf>
    <xf numFmtId="1" fontId="24" fillId="3" borderId="1" xfId="0" applyNumberFormat="1" applyFont="1" applyFill="1" applyBorder="1" applyAlignment="1">
      <alignment horizontal="center" vertical="top" wrapText="1"/>
    </xf>
    <xf numFmtId="1" fontId="23" fillId="19" borderId="1" xfId="0"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1" fontId="13" fillId="0" borderId="1" xfId="0" applyNumberFormat="1" applyFont="1" applyBorder="1" applyAlignment="1">
      <alignment horizontal="center" vertical="top"/>
    </xf>
    <xf numFmtId="1" fontId="44" fillId="19" borderId="1" xfId="0" applyNumberFormat="1" applyFont="1" applyFill="1" applyBorder="1" applyAlignment="1">
      <alignment horizontal="center" vertical="top" wrapText="1"/>
    </xf>
    <xf numFmtId="10" fontId="21" fillId="3" borderId="1" xfId="0" applyNumberFormat="1" applyFont="1" applyFill="1" applyBorder="1" applyAlignment="1">
      <alignment horizontal="center" vertical="top" wrapText="1"/>
    </xf>
    <xf numFmtId="1" fontId="20" fillId="0" borderId="1" xfId="0" applyNumberFormat="1" applyFont="1" applyBorder="1" applyAlignment="1">
      <alignment horizontal="center" vertical="top" wrapText="1"/>
    </xf>
    <xf numFmtId="1" fontId="19" fillId="0" borderId="1" xfId="0" applyNumberFormat="1" applyFont="1" applyBorder="1" applyAlignment="1">
      <alignment horizontal="left" vertical="top" wrapText="1"/>
    </xf>
    <xf numFmtId="1" fontId="3" fillId="0" borderId="1" xfId="0" applyNumberFormat="1" applyFont="1" applyBorder="1" applyAlignment="1">
      <alignment horizontal="left" vertical="top" wrapText="1"/>
    </xf>
    <xf numFmtId="9" fontId="5" fillId="3" borderId="1" xfId="5" applyFont="1" applyFill="1" applyBorder="1" applyAlignment="1">
      <alignment horizontal="center" vertical="top" wrapText="1"/>
    </xf>
    <xf numFmtId="10" fontId="31" fillId="0" borderId="1" xfId="0" applyNumberFormat="1" applyFont="1" applyFill="1" applyBorder="1" applyAlignment="1">
      <alignment horizontal="justify" vertical="top" wrapText="1"/>
    </xf>
    <xf numFmtId="0" fontId="31" fillId="0" borderId="1" xfId="0" applyNumberFormat="1" applyFont="1" applyFill="1" applyBorder="1" applyAlignment="1">
      <alignment horizontal="center" vertical="top" wrapText="1"/>
    </xf>
    <xf numFmtId="2" fontId="5" fillId="3" borderId="1" xfId="5" applyNumberFormat="1" applyFont="1" applyFill="1" applyBorder="1" applyAlignment="1">
      <alignment horizontal="center" vertical="top" wrapText="1"/>
    </xf>
    <xf numFmtId="0" fontId="31" fillId="0" borderId="1" xfId="0" applyNumberFormat="1" applyFont="1" applyFill="1" applyBorder="1" applyAlignment="1">
      <alignment horizontal="justify" vertical="top" wrapText="1"/>
    </xf>
    <xf numFmtId="1" fontId="31" fillId="0" borderId="1" xfId="0" applyNumberFormat="1" applyFont="1" applyFill="1" applyBorder="1" applyAlignment="1">
      <alignment horizontal="center" vertical="top" wrapText="1"/>
    </xf>
    <xf numFmtId="1" fontId="27" fillId="3" borderId="0" xfId="0" applyNumberFormat="1" applyFont="1" applyFill="1" applyAlignment="1">
      <alignment horizontal="center" vertical="top"/>
    </xf>
    <xf numFmtId="1" fontId="3" fillId="3" borderId="0" xfId="0" applyNumberFormat="1" applyFont="1" applyFill="1" applyAlignment="1">
      <alignment horizontal="center" vertical="top" wrapText="1"/>
    </xf>
    <xf numFmtId="9" fontId="4" fillId="3" borderId="1" xfId="0" applyNumberFormat="1" applyFont="1" applyFill="1" applyBorder="1" applyAlignment="1">
      <alignment horizontal="center" vertical="top" wrapText="1"/>
    </xf>
    <xf numFmtId="9" fontId="44" fillId="0" borderId="1" xfId="0" applyNumberFormat="1" applyFont="1" applyFill="1" applyBorder="1" applyAlignment="1">
      <alignment horizontal="center" vertical="top" wrapText="1"/>
    </xf>
    <xf numFmtId="9" fontId="35" fillId="0" borderId="1" xfId="0" applyNumberFormat="1" applyFont="1" applyFill="1" applyBorder="1" applyAlignment="1">
      <alignment vertical="top" wrapText="1"/>
    </xf>
    <xf numFmtId="9" fontId="31" fillId="3" borderId="1" xfId="5" applyNumberFormat="1" applyFont="1" applyFill="1" applyBorder="1" applyAlignment="1">
      <alignment horizontal="center" vertical="top" wrapText="1"/>
    </xf>
    <xf numFmtId="9" fontId="44" fillId="3" borderId="1" xfId="0" applyNumberFormat="1" applyFont="1" applyFill="1" applyBorder="1" applyAlignment="1">
      <alignment horizontal="justify" vertical="top" wrapText="1"/>
    </xf>
    <xf numFmtId="9" fontId="44" fillId="19" borderId="1" xfId="0" applyNumberFormat="1" applyFont="1" applyFill="1" applyBorder="1" applyAlignment="1">
      <alignment horizontal="justify" vertical="top" wrapText="1"/>
    </xf>
    <xf numFmtId="9" fontId="22" fillId="3" borderId="1" xfId="0" applyNumberFormat="1" applyFont="1" applyFill="1" applyBorder="1" applyAlignment="1">
      <alignment horizontal="center" vertical="top" wrapText="1"/>
    </xf>
    <xf numFmtId="9" fontId="22" fillId="0" borderId="1" xfId="0" applyNumberFormat="1" applyFont="1" applyBorder="1" applyAlignment="1">
      <alignment horizontal="center" vertical="top" wrapText="1"/>
    </xf>
    <xf numFmtId="9" fontId="13" fillId="0" borderId="1" xfId="0" applyNumberFormat="1" applyFont="1" applyBorder="1" applyAlignment="1">
      <alignment horizontal="center" vertical="top"/>
    </xf>
    <xf numFmtId="9" fontId="20" fillId="0" borderId="1" xfId="0" applyNumberFormat="1" applyFont="1" applyBorder="1" applyAlignment="1">
      <alignment horizontal="center" vertical="top" wrapText="1"/>
    </xf>
    <xf numFmtId="9" fontId="21" fillId="0" borderId="1" xfId="0" applyNumberFormat="1" applyFont="1" applyBorder="1" applyAlignment="1">
      <alignment horizontal="center" vertical="top" wrapText="1"/>
    </xf>
    <xf numFmtId="9" fontId="19" fillId="0" borderId="1" xfId="0" applyNumberFormat="1" applyFont="1" applyBorder="1" applyAlignment="1">
      <alignment horizontal="left" vertical="top" wrapText="1"/>
    </xf>
    <xf numFmtId="9" fontId="3" fillId="0" borderId="1" xfId="0" applyNumberFormat="1" applyFont="1" applyBorder="1" applyAlignment="1">
      <alignment horizontal="left" vertical="top" wrapText="1"/>
    </xf>
    <xf numFmtId="9" fontId="31" fillId="0" borderId="1" xfId="0" applyNumberFormat="1" applyFont="1" applyFill="1" applyBorder="1" applyAlignment="1">
      <alignment horizontal="justify" vertical="top" wrapText="1"/>
    </xf>
    <xf numFmtId="9" fontId="27" fillId="3" borderId="0" xfId="0" applyNumberFormat="1" applyFont="1" applyFill="1" applyAlignment="1">
      <alignment horizontal="center" vertical="top"/>
    </xf>
    <xf numFmtId="0" fontId="35" fillId="0" borderId="1" xfId="0" applyFont="1" applyFill="1" applyBorder="1" applyAlignment="1">
      <alignment vertical="top" wrapText="1"/>
    </xf>
    <xf numFmtId="9" fontId="31" fillId="3" borderId="1" xfId="0" applyNumberFormat="1" applyFont="1" applyFill="1" applyBorder="1" applyAlignment="1">
      <alignment horizontal="center" vertical="top" wrapText="1"/>
    </xf>
    <xf numFmtId="0" fontId="28" fillId="11" borderId="1" xfId="5" applyNumberFormat="1" applyFont="1" applyFill="1" applyBorder="1" applyAlignment="1">
      <alignment horizontal="center" vertical="top"/>
    </xf>
    <xf numFmtId="0" fontId="30" fillId="3" borderId="1" xfId="0" applyFont="1" applyFill="1" applyBorder="1" applyAlignment="1">
      <alignment horizontal="center" vertical="top" wrapText="1"/>
    </xf>
    <xf numFmtId="169" fontId="48" fillId="0" borderId="2" xfId="0" applyNumberFormat="1" applyFont="1" applyFill="1" applyBorder="1" applyAlignment="1">
      <alignment vertical="top" wrapText="1"/>
    </xf>
    <xf numFmtId="0" fontId="20" fillId="0" borderId="1" xfId="0" applyFont="1" applyBorder="1" applyAlignment="1">
      <alignment horizontal="center" vertical="top"/>
    </xf>
    <xf numFmtId="169" fontId="3" fillId="0" borderId="31" xfId="0" applyNumberFormat="1" applyFont="1" applyFill="1" applyBorder="1" applyAlignment="1">
      <alignment vertical="top" wrapText="1"/>
    </xf>
    <xf numFmtId="169" fontId="48" fillId="0" borderId="3" xfId="0" applyNumberFormat="1" applyFont="1" applyFill="1" applyBorder="1" applyAlignment="1">
      <alignment vertical="top" wrapText="1"/>
    </xf>
    <xf numFmtId="0" fontId="31" fillId="3" borderId="1" xfId="0" applyFont="1" applyFill="1" applyBorder="1" applyAlignment="1">
      <alignment horizontal="center" vertical="top"/>
    </xf>
    <xf numFmtId="2" fontId="28" fillId="11" borderId="2" xfId="5" applyNumberFormat="1" applyFont="1" applyFill="1" applyBorder="1" applyAlignment="1">
      <alignment vertical="top" wrapText="1"/>
    </xf>
    <xf numFmtId="0" fontId="3" fillId="3" borderId="1" xfId="0" applyNumberFormat="1" applyFont="1" applyFill="1" applyBorder="1" applyAlignment="1">
      <alignment horizontal="center" vertical="top" wrapText="1"/>
    </xf>
    <xf numFmtId="169" fontId="48" fillId="0" borderId="1" xfId="0" applyNumberFormat="1" applyFont="1" applyFill="1" applyBorder="1" applyAlignment="1">
      <alignment horizontal="center" vertical="top" wrapText="1"/>
    </xf>
    <xf numFmtId="9" fontId="44" fillId="0" borderId="1" xfId="5" applyNumberFormat="1" applyFont="1" applyFill="1" applyBorder="1" applyAlignment="1">
      <alignment horizontal="center" vertical="top" wrapText="1"/>
    </xf>
    <xf numFmtId="9" fontId="49" fillId="0" borderId="1" xfId="0" applyNumberFormat="1" applyFont="1" applyFill="1" applyBorder="1" applyAlignment="1">
      <alignment horizontal="justify" vertical="top" wrapText="1"/>
    </xf>
    <xf numFmtId="0" fontId="19" fillId="0" borderId="1" xfId="0" applyFont="1" applyBorder="1" applyAlignment="1">
      <alignment horizontal="left" vertical="top"/>
    </xf>
    <xf numFmtId="0" fontId="3" fillId="0" borderId="1" xfId="0" applyFont="1" applyBorder="1" applyAlignment="1">
      <alignment horizontal="left" vertical="top"/>
    </xf>
    <xf numFmtId="9" fontId="28" fillId="11" borderId="1" xfId="5" applyNumberFormat="1" applyFont="1" applyFill="1" applyBorder="1" applyAlignment="1">
      <alignment horizontal="center" vertical="top" wrapText="1"/>
    </xf>
    <xf numFmtId="0" fontId="29" fillId="19" borderId="1" xfId="0" applyFont="1" applyFill="1" applyBorder="1" applyAlignment="1">
      <alignment horizontal="center" vertical="top" wrapText="1"/>
    </xf>
    <xf numFmtId="2" fontId="28" fillId="14" borderId="1" xfId="5" applyNumberFormat="1" applyFont="1" applyFill="1" applyBorder="1" applyAlignment="1">
      <alignment horizontal="center" vertical="top" wrapText="1"/>
    </xf>
    <xf numFmtId="0" fontId="19" fillId="3" borderId="1" xfId="0" applyFont="1" applyFill="1" applyBorder="1" applyAlignment="1">
      <alignment horizontal="center" vertical="top" wrapText="1"/>
    </xf>
    <xf numFmtId="0" fontId="72" fillId="0" borderId="1" xfId="0" applyFont="1" applyFill="1" applyBorder="1" applyAlignment="1">
      <alignment horizontal="justify" vertical="top" wrapText="1"/>
    </xf>
    <xf numFmtId="0" fontId="72" fillId="0" borderId="1" xfId="0" applyFont="1" applyFill="1" applyBorder="1" applyAlignment="1">
      <alignment horizontal="center" vertical="top" wrapText="1"/>
    </xf>
    <xf numFmtId="2" fontId="28" fillId="11" borderId="1" xfId="5" applyNumberFormat="1" applyFont="1" applyFill="1" applyBorder="1" applyAlignment="1">
      <alignment horizontal="center" vertical="top" wrapText="1"/>
    </xf>
    <xf numFmtId="0" fontId="17" fillId="3" borderId="1" xfId="0" applyFont="1" applyFill="1" applyBorder="1" applyAlignment="1">
      <alignment horizontal="center" vertical="top" wrapText="1"/>
    </xf>
    <xf numFmtId="0" fontId="31" fillId="3" borderId="1" xfId="0" applyFont="1" applyFill="1" applyBorder="1" applyAlignment="1">
      <alignment horizontal="left" vertical="top" wrapText="1"/>
    </xf>
    <xf numFmtId="0" fontId="49" fillId="0" borderId="1" xfId="0" applyFont="1" applyFill="1" applyBorder="1" applyAlignment="1">
      <alignment horizontal="justify" vertical="top" wrapText="1"/>
    </xf>
    <xf numFmtId="2" fontId="28" fillId="14" borderId="1" xfId="5" applyNumberFormat="1" applyFont="1" applyFill="1" applyBorder="1" applyAlignment="1">
      <alignment horizontal="center" vertical="top"/>
    </xf>
    <xf numFmtId="0" fontId="0" fillId="22" borderId="1" xfId="5" applyNumberFormat="1" applyFont="1" applyFill="1" applyBorder="1" applyAlignment="1">
      <alignment horizontal="center" vertical="top"/>
    </xf>
    <xf numFmtId="0" fontId="44" fillId="3" borderId="1" xfId="0" applyFont="1" applyFill="1" applyBorder="1" applyAlignment="1">
      <alignment horizontal="justify" vertical="top"/>
    </xf>
    <xf numFmtId="0" fontId="27" fillId="3" borderId="1" xfId="0" applyNumberFormat="1" applyFont="1" applyFill="1" applyBorder="1" applyAlignment="1">
      <alignment horizontal="center" vertical="top"/>
    </xf>
    <xf numFmtId="49" fontId="65" fillId="0" borderId="1" xfId="10" applyNumberFormat="1" applyFont="1" applyBorder="1" applyAlignment="1">
      <alignment horizontal="justify" vertical="top" wrapText="1"/>
    </xf>
    <xf numFmtId="0" fontId="22" fillId="0" borderId="1" xfId="0" applyFont="1" applyBorder="1" applyAlignment="1">
      <alignment horizontal="center" vertical="top"/>
    </xf>
    <xf numFmtId="9" fontId="3" fillId="3" borderId="1" xfId="0" applyNumberFormat="1" applyFont="1" applyFill="1" applyBorder="1" applyAlignment="1">
      <alignment horizontal="center" vertical="top"/>
    </xf>
    <xf numFmtId="0" fontId="18" fillId="0" borderId="1" xfId="0" applyFont="1" applyBorder="1" applyAlignment="1">
      <alignment horizontal="left" vertical="top"/>
    </xf>
    <xf numFmtId="6" fontId="27" fillId="3" borderId="1" xfId="0" applyNumberFormat="1" applyFont="1" applyFill="1" applyBorder="1" applyAlignment="1">
      <alignment horizontal="center" vertical="top"/>
    </xf>
    <xf numFmtId="1" fontId="28" fillId="11" borderId="1" xfId="5" applyNumberFormat="1" applyFont="1" applyFill="1" applyBorder="1" applyAlignment="1">
      <alignment horizontal="center" vertical="top"/>
    </xf>
    <xf numFmtId="49" fontId="62" fillId="0" borderId="1" xfId="0" applyNumberFormat="1" applyFont="1" applyBorder="1" applyAlignment="1">
      <alignment horizontal="justify" vertical="top" wrapText="1"/>
    </xf>
    <xf numFmtId="0" fontId="62" fillId="0" borderId="1" xfId="0" applyFont="1" applyBorder="1" applyAlignment="1">
      <alignment horizontal="center" vertical="top"/>
    </xf>
    <xf numFmtId="0" fontId="31" fillId="0" borderId="1" xfId="0" applyFont="1" applyFill="1" applyBorder="1" applyAlignment="1">
      <alignment horizontal="justify" vertical="top"/>
    </xf>
    <xf numFmtId="0" fontId="31" fillId="0" borderId="1" xfId="0" applyFont="1" applyFill="1" applyBorder="1" applyAlignment="1">
      <alignment horizontal="center" vertical="top"/>
    </xf>
    <xf numFmtId="0" fontId="61" fillId="0" borderId="1" xfId="0" applyFont="1" applyBorder="1" applyAlignment="1">
      <alignment horizontal="justify" vertical="top"/>
    </xf>
    <xf numFmtId="0" fontId="62" fillId="0" borderId="1" xfId="0" applyFont="1" applyBorder="1" applyAlignment="1">
      <alignment horizontal="justify" vertical="top"/>
    </xf>
    <xf numFmtId="0" fontId="21" fillId="0" borderId="1" xfId="0" applyFont="1" applyBorder="1" applyAlignment="1">
      <alignment horizontal="center" vertical="top"/>
    </xf>
    <xf numFmtId="0" fontId="44" fillId="0" borderId="1" xfId="5" applyNumberFormat="1" applyFont="1" applyFill="1" applyBorder="1" applyAlignment="1">
      <alignment horizontal="center" vertical="top" wrapText="1"/>
    </xf>
    <xf numFmtId="0" fontId="44" fillId="11" borderId="1" xfId="5" applyNumberFormat="1" applyFont="1" applyFill="1" applyBorder="1" applyAlignment="1">
      <alignment horizontal="center" vertical="top" wrapText="1"/>
    </xf>
    <xf numFmtId="0" fontId="44" fillId="16" borderId="1" xfId="5" applyNumberFormat="1" applyFont="1" applyFill="1" applyBorder="1" applyAlignment="1">
      <alignment horizontal="center" vertical="top" wrapText="1"/>
    </xf>
    <xf numFmtId="3" fontId="62" fillId="0" borderId="1" xfId="0" applyNumberFormat="1" applyFont="1" applyBorder="1" applyAlignment="1">
      <alignment horizontal="center" vertical="top"/>
    </xf>
    <xf numFmtId="0" fontId="27" fillId="3" borderId="1" xfId="0" applyFont="1" applyFill="1" applyBorder="1" applyAlignment="1">
      <alignment vertical="top" wrapText="1"/>
    </xf>
    <xf numFmtId="0" fontId="44" fillId="14" borderId="1" xfId="5" applyNumberFormat="1" applyFont="1" applyFill="1" applyBorder="1" applyAlignment="1">
      <alignment horizontal="center" vertical="top" wrapText="1"/>
    </xf>
    <xf numFmtId="0" fontId="27" fillId="3" borderId="1" xfId="0" applyNumberFormat="1" applyFont="1" applyFill="1" applyBorder="1" applyAlignment="1">
      <alignment horizontal="center" vertical="top" wrapText="1"/>
    </xf>
    <xf numFmtId="0" fontId="24" fillId="3" borderId="1" xfId="0" applyNumberFormat="1" applyFont="1" applyFill="1" applyBorder="1" applyAlignment="1">
      <alignment horizontal="center" vertical="top" wrapText="1"/>
    </xf>
    <xf numFmtId="0" fontId="23" fillId="19" borderId="1" xfId="0" applyNumberFormat="1" applyFont="1" applyFill="1" applyBorder="1" applyAlignment="1">
      <alignment horizontal="center" vertical="top" wrapText="1"/>
    </xf>
    <xf numFmtId="0" fontId="44" fillId="19" borderId="1" xfId="0" applyNumberFormat="1" applyFont="1" applyFill="1" applyBorder="1" applyAlignment="1">
      <alignment horizontal="center" vertical="top" wrapText="1"/>
    </xf>
    <xf numFmtId="0" fontId="44" fillId="0" borderId="1" xfId="0" applyFont="1" applyBorder="1" applyAlignment="1">
      <alignment horizontal="left" vertical="top" wrapText="1"/>
    </xf>
    <xf numFmtId="0" fontId="35" fillId="0" borderId="1" xfId="0" applyFont="1" applyFill="1" applyBorder="1" applyAlignment="1">
      <alignment vertical="top"/>
    </xf>
    <xf numFmtId="2" fontId="27" fillId="14" borderId="1" xfId="0" applyNumberFormat="1" applyFont="1" applyFill="1" applyBorder="1" applyAlignment="1">
      <alignment horizontal="center" vertical="top"/>
    </xf>
    <xf numFmtId="9" fontId="44" fillId="3" borderId="1" xfId="0" applyNumberFormat="1" applyFont="1" applyFill="1" applyBorder="1" applyAlignment="1">
      <alignment horizontal="center" vertical="top"/>
    </xf>
    <xf numFmtId="0" fontId="44" fillId="0" borderId="1" xfId="0" applyNumberFormat="1" applyFont="1" applyFill="1" applyBorder="1" applyAlignment="1">
      <alignment horizontal="center" vertical="top"/>
    </xf>
    <xf numFmtId="9" fontId="24" fillId="3" borderId="1" xfId="0" applyNumberFormat="1" applyFont="1" applyFill="1" applyBorder="1" applyAlignment="1">
      <alignment horizontal="center" vertical="top"/>
    </xf>
    <xf numFmtId="9" fontId="23" fillId="19" borderId="1" xfId="0" applyNumberFormat="1" applyFont="1" applyFill="1" applyBorder="1" applyAlignment="1">
      <alignment horizontal="center" vertical="top"/>
    </xf>
    <xf numFmtId="1" fontId="22" fillId="3" borderId="1" xfId="0" applyNumberFormat="1" applyFont="1" applyFill="1" applyBorder="1" applyAlignment="1">
      <alignment horizontal="center" vertical="top"/>
    </xf>
    <xf numFmtId="9" fontId="44" fillId="19" borderId="1" xfId="0" applyNumberFormat="1" applyFont="1" applyFill="1" applyBorder="1" applyAlignment="1">
      <alignment horizontal="center" vertical="top"/>
    </xf>
    <xf numFmtId="1" fontId="21" fillId="3" borderId="1" xfId="0" applyNumberFormat="1" applyFont="1" applyFill="1" applyBorder="1" applyAlignment="1">
      <alignment horizontal="center" vertical="top"/>
    </xf>
    <xf numFmtId="1" fontId="19" fillId="3" borderId="1" xfId="0" applyNumberFormat="1" applyFont="1" applyFill="1" applyBorder="1" applyAlignment="1">
      <alignment horizontal="center" vertical="top"/>
    </xf>
    <xf numFmtId="1" fontId="18" fillId="3" borderId="1" xfId="0" applyNumberFormat="1" applyFont="1" applyFill="1" applyBorder="1" applyAlignment="1">
      <alignment horizontal="center" vertical="top"/>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10" fontId="18" fillId="3" borderId="1" xfId="0" applyNumberFormat="1" applyFont="1" applyFill="1" applyBorder="1" applyAlignment="1">
      <alignment horizontal="center" vertical="top" wrapText="1"/>
    </xf>
    <xf numFmtId="9" fontId="35" fillId="0" borderId="1" xfId="0" applyNumberFormat="1" applyFont="1" applyFill="1" applyBorder="1" applyAlignment="1">
      <alignment horizontal="justify" vertical="top"/>
    </xf>
    <xf numFmtId="0" fontId="17" fillId="3" borderId="1" xfId="0" applyFont="1" applyFill="1" applyBorder="1" applyAlignment="1">
      <alignment vertical="top" wrapText="1"/>
    </xf>
    <xf numFmtId="9" fontId="50" fillId="0" borderId="1" xfId="0" applyNumberFormat="1" applyFont="1" applyFill="1" applyBorder="1" applyAlignment="1">
      <alignment horizontal="justify" vertical="top"/>
    </xf>
    <xf numFmtId="0" fontId="9" fillId="0" borderId="1" xfId="0" applyFont="1" applyBorder="1" applyAlignment="1">
      <alignment horizontal="left" vertical="top" wrapText="1"/>
    </xf>
    <xf numFmtId="0" fontId="44" fillId="3" borderId="1" xfId="0" applyFont="1" applyFill="1" applyBorder="1" applyAlignment="1">
      <alignment horizontal="center" vertical="top"/>
    </xf>
    <xf numFmtId="0" fontId="44" fillId="22" borderId="1" xfId="5" applyNumberFormat="1" applyFont="1" applyFill="1" applyBorder="1" applyAlignment="1">
      <alignment horizontal="center" vertical="top" wrapText="1"/>
    </xf>
    <xf numFmtId="0" fontId="24" fillId="3" borderId="1" xfId="0" applyFont="1" applyFill="1" applyBorder="1" applyAlignment="1">
      <alignment horizontal="center" vertical="top"/>
    </xf>
    <xf numFmtId="0" fontId="23" fillId="19" borderId="1" xfId="0" applyFont="1" applyFill="1" applyBorder="1" applyAlignment="1">
      <alignment horizontal="center" vertical="top"/>
    </xf>
    <xf numFmtId="0" fontId="44" fillId="19" borderId="1" xfId="0" applyFont="1" applyFill="1" applyBorder="1" applyAlignment="1">
      <alignment horizontal="center" vertical="top"/>
    </xf>
    <xf numFmtId="9" fontId="44" fillId="3" borderId="1" xfId="0" applyNumberFormat="1" applyFont="1" applyFill="1" applyBorder="1" applyAlignment="1">
      <alignment vertical="top" wrapText="1"/>
    </xf>
    <xf numFmtId="0" fontId="66" fillId="0" borderId="1" xfId="0" applyFont="1" applyBorder="1" applyAlignment="1">
      <alignment horizontal="justify" vertical="top" wrapText="1"/>
    </xf>
    <xf numFmtId="0" fontId="27" fillId="0" borderId="0" xfId="0" applyFont="1" applyFill="1" applyAlignment="1">
      <alignment horizontal="center" vertical="top"/>
    </xf>
    <xf numFmtId="0" fontId="51" fillId="3" borderId="1" xfId="0" applyFont="1" applyFill="1" applyBorder="1" applyAlignment="1">
      <alignment horizontal="center" vertical="top" wrapText="1"/>
    </xf>
    <xf numFmtId="0" fontId="51" fillId="0" borderId="1" xfId="0" applyNumberFormat="1" applyFont="1" applyFill="1" applyBorder="1" applyAlignment="1">
      <alignment horizontal="center" vertical="top" wrapText="1"/>
    </xf>
    <xf numFmtId="0" fontId="30" fillId="19" borderId="1" xfId="0" applyFont="1" applyFill="1" applyBorder="1" applyAlignment="1">
      <alignment horizontal="center" vertical="top" wrapText="1"/>
    </xf>
    <xf numFmtId="1" fontId="30" fillId="3" borderId="1" xfId="0" applyNumberFormat="1" applyFont="1" applyFill="1" applyBorder="1" applyAlignment="1">
      <alignment horizontal="center" vertical="top" wrapText="1"/>
    </xf>
    <xf numFmtId="0" fontId="51" fillId="19" borderId="1" xfId="0" applyFont="1" applyFill="1" applyBorder="1" applyAlignment="1">
      <alignment horizontal="center" vertical="top" wrapText="1"/>
    </xf>
    <xf numFmtId="0" fontId="27" fillId="0" borderId="1" xfId="0" applyFont="1" applyFill="1" applyBorder="1" applyAlignment="1">
      <alignment horizontal="center" vertical="top"/>
    </xf>
    <xf numFmtId="0" fontId="3" fillId="0" borderId="21" xfId="0" applyNumberFormat="1" applyFont="1" applyFill="1" applyBorder="1" applyAlignment="1">
      <alignment horizontal="center" vertical="top"/>
    </xf>
    <xf numFmtId="9" fontId="35" fillId="0" borderId="1" xfId="0" applyNumberFormat="1" applyFont="1" applyFill="1" applyBorder="1" applyAlignment="1">
      <alignment horizontal="justify" vertical="top" wrapText="1"/>
    </xf>
    <xf numFmtId="9" fontId="37" fillId="19" borderId="1" xfId="0" applyNumberFormat="1" applyFont="1" applyFill="1" applyBorder="1" applyAlignment="1">
      <alignment horizontal="center" vertical="top" wrapText="1"/>
    </xf>
    <xf numFmtId="0" fontId="27" fillId="4" borderId="0" xfId="0" applyFont="1" applyFill="1" applyAlignment="1">
      <alignment horizontal="center" vertical="top"/>
    </xf>
    <xf numFmtId="0" fontId="47" fillId="3" borderId="1" xfId="6" applyFill="1" applyBorder="1" applyAlignment="1">
      <alignment horizontal="center" vertical="top" wrapText="1"/>
    </xf>
    <xf numFmtId="0" fontId="35" fillId="0" borderId="1" xfId="0" applyNumberFormat="1" applyFont="1" applyFill="1" applyBorder="1" applyAlignment="1">
      <alignment horizontal="center" vertical="top" wrapText="1"/>
    </xf>
    <xf numFmtId="0" fontId="45" fillId="0" borderId="1" xfId="0" applyNumberFormat="1" applyFont="1" applyFill="1" applyBorder="1" applyAlignment="1">
      <alignment horizontal="center" vertical="top" wrapText="1"/>
    </xf>
    <xf numFmtId="0" fontId="49" fillId="0" borderId="1" xfId="6" applyFont="1" applyFill="1" applyBorder="1" applyAlignment="1">
      <alignment horizontal="justify" vertical="top" wrapText="1"/>
    </xf>
    <xf numFmtId="0" fontId="56" fillId="19" borderId="1" xfId="6" applyFont="1" applyFill="1" applyBorder="1" applyAlignment="1">
      <alignment horizontal="center" vertical="top" wrapText="1"/>
    </xf>
    <xf numFmtId="0" fontId="47" fillId="19" borderId="1" xfId="6" applyFill="1" applyBorder="1" applyAlignment="1">
      <alignment horizontal="center" vertical="top" wrapText="1"/>
    </xf>
    <xf numFmtId="0" fontId="49" fillId="0" borderId="1" xfId="6" applyNumberFormat="1" applyFont="1" applyFill="1" applyBorder="1" applyAlignment="1">
      <alignment horizontal="center" vertical="top" wrapText="1"/>
    </xf>
    <xf numFmtId="2" fontId="3" fillId="14" borderId="1" xfId="0" quotePrefix="1" applyNumberFormat="1" applyFont="1" applyFill="1" applyBorder="1" applyAlignment="1">
      <alignment horizontal="center" vertical="top"/>
    </xf>
    <xf numFmtId="0" fontId="27" fillId="8" borderId="0" xfId="0" applyFont="1" applyFill="1" applyAlignment="1">
      <alignment horizontal="center" vertical="top"/>
    </xf>
    <xf numFmtId="2" fontId="27" fillId="11" borderId="1" xfId="0" applyNumberFormat="1" applyFont="1" applyFill="1" applyBorder="1" applyAlignment="1">
      <alignment horizontal="center" vertical="top"/>
    </xf>
    <xf numFmtId="0" fontId="8" fillId="3" borderId="1" xfId="0" applyFont="1" applyFill="1" applyBorder="1" applyAlignment="1">
      <alignment horizontal="center" vertical="top" wrapText="1"/>
    </xf>
    <xf numFmtId="0" fontId="31" fillId="3" borderId="1" xfId="0" applyNumberFormat="1" applyFont="1" applyFill="1" applyBorder="1" applyAlignment="1">
      <alignment horizontal="center" vertical="top" wrapText="1"/>
    </xf>
    <xf numFmtId="9" fontId="28" fillId="4" borderId="1" xfId="5" applyNumberFormat="1" applyFont="1" applyFill="1" applyBorder="1" applyAlignment="1">
      <alignment horizontal="center" vertical="top" wrapText="1"/>
    </xf>
    <xf numFmtId="0" fontId="8" fillId="3" borderId="1" xfId="0" applyNumberFormat="1" applyFont="1" applyFill="1" applyBorder="1" applyAlignment="1">
      <alignment horizontal="center" vertical="top" wrapText="1"/>
    </xf>
    <xf numFmtId="2" fontId="28" fillId="4" borderId="1" xfId="5"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0" fontId="52" fillId="0" borderId="1" xfId="0" applyFont="1" applyFill="1" applyBorder="1" applyAlignment="1">
      <alignment horizontal="justify" vertical="top" wrapText="1"/>
    </xf>
    <xf numFmtId="0" fontId="8" fillId="0" borderId="1" xfId="0" applyFont="1" applyBorder="1" applyAlignment="1">
      <alignment horizontal="left" vertical="top" wrapText="1"/>
    </xf>
    <xf numFmtId="0" fontId="52" fillId="0" borderId="1" xfId="0" applyFont="1" applyFill="1" applyBorder="1" applyAlignment="1">
      <alignment vertical="top" wrapText="1"/>
    </xf>
    <xf numFmtId="2" fontId="28" fillId="12" borderId="1" xfId="5" applyNumberFormat="1" applyFont="1" applyFill="1" applyBorder="1" applyAlignment="1">
      <alignment horizontal="center" vertical="top" wrapText="1"/>
    </xf>
    <xf numFmtId="0" fontId="27" fillId="6" borderId="0" xfId="0" applyFont="1" applyFill="1" applyAlignment="1">
      <alignment horizontal="center" vertical="top"/>
    </xf>
    <xf numFmtId="0" fontId="7" fillId="3" borderId="1" xfId="0" applyFont="1" applyFill="1" applyBorder="1" applyAlignment="1">
      <alignment horizontal="center" vertical="top" wrapText="1"/>
    </xf>
    <xf numFmtId="9" fontId="43" fillId="20" borderId="1" xfId="0" applyNumberFormat="1" applyFont="1" applyFill="1" applyBorder="1" applyAlignment="1">
      <alignment horizontal="center" vertical="top" wrapText="1"/>
    </xf>
    <xf numFmtId="1" fontId="31" fillId="3" borderId="1" xfId="5" applyNumberFormat="1" applyFont="1" applyFill="1" applyBorder="1" applyAlignment="1">
      <alignment horizontal="center" vertical="top"/>
    </xf>
    <xf numFmtId="2" fontId="28" fillId="13" borderId="1" xfId="5" applyNumberFormat="1" applyFont="1" applyFill="1" applyBorder="1" applyAlignment="1">
      <alignment horizontal="center" vertical="top" wrapText="1"/>
    </xf>
    <xf numFmtId="0" fontId="3" fillId="3" borderId="1" xfId="0" applyFont="1" applyFill="1" applyBorder="1" applyAlignment="1">
      <alignment horizontal="center" vertical="top"/>
    </xf>
    <xf numFmtId="1" fontId="61" fillId="0" borderId="1" xfId="7" applyNumberFormat="1" applyFont="1" applyFill="1" applyBorder="1" applyAlignment="1">
      <alignment horizontal="center" vertical="top" wrapText="1"/>
    </xf>
    <xf numFmtId="1" fontId="61" fillId="0" borderId="1" xfId="0" applyNumberFormat="1" applyFont="1" applyBorder="1" applyAlignment="1">
      <alignment horizontal="justify" vertical="top" wrapText="1"/>
    </xf>
    <xf numFmtId="1" fontId="61" fillId="0" borderId="1" xfId="0" applyNumberFormat="1" applyFont="1" applyBorder="1" applyAlignment="1">
      <alignment horizontal="center" vertical="top" wrapText="1"/>
    </xf>
    <xf numFmtId="10" fontId="35" fillId="0" borderId="1" xfId="0" applyNumberFormat="1" applyFont="1" applyFill="1" applyBorder="1" applyAlignment="1">
      <alignment horizontal="center" vertical="top"/>
    </xf>
    <xf numFmtId="2" fontId="61" fillId="0" borderId="1" xfId="7" applyNumberFormat="1" applyFont="1" applyFill="1" applyBorder="1" applyAlignment="1">
      <alignment horizontal="center" vertical="top" wrapText="1"/>
    </xf>
    <xf numFmtId="0" fontId="3" fillId="19" borderId="1" xfId="0" applyFont="1" applyFill="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6" fillId="3" borderId="1" xfId="0" applyFont="1" applyFill="1" applyBorder="1" applyAlignment="1">
      <alignment horizontal="center" vertical="top" wrapText="1"/>
    </xf>
    <xf numFmtId="2" fontId="31" fillId="3" borderId="1" xfId="5" applyNumberFormat="1" applyFont="1" applyFill="1" applyBorder="1" applyAlignment="1">
      <alignment horizontal="center" vertical="top"/>
    </xf>
    <xf numFmtId="9" fontId="31" fillId="3" borderId="1" xfId="5" applyFont="1" applyFill="1" applyBorder="1" applyAlignment="1">
      <alignment horizontal="center" vertical="top"/>
    </xf>
    <xf numFmtId="0" fontId="28" fillId="0" borderId="1" xfId="0" applyFont="1" applyFill="1" applyBorder="1" applyAlignment="1">
      <alignment horizontal="justify" vertical="top" wrapText="1"/>
    </xf>
    <xf numFmtId="1" fontId="1" fillId="3" borderId="1" xfId="0" applyNumberFormat="1" applyFont="1" applyFill="1" applyBorder="1" applyAlignment="1">
      <alignment horizontal="center" vertical="top" wrapText="1"/>
    </xf>
    <xf numFmtId="0" fontId="27" fillId="3" borderId="0" xfId="0" applyFont="1" applyFill="1" applyAlignment="1">
      <alignment horizontal="center" vertical="top" wrapText="1"/>
    </xf>
    <xf numFmtId="0" fontId="52" fillId="0" borderId="1" xfId="0" applyFont="1" applyFill="1" applyBorder="1" applyAlignment="1">
      <alignment horizontal="center" vertical="top" wrapText="1"/>
    </xf>
    <xf numFmtId="0" fontId="31" fillId="14" borderId="2" xfId="0" applyFont="1" applyFill="1" applyBorder="1" applyAlignment="1">
      <alignment vertical="top" wrapText="1"/>
    </xf>
    <xf numFmtId="0" fontId="3" fillId="3" borderId="2" xfId="0" applyNumberFormat="1" applyFont="1" applyFill="1" applyBorder="1" applyAlignment="1">
      <alignment vertical="top"/>
    </xf>
    <xf numFmtId="0" fontId="32" fillId="3" borderId="1" xfId="0" applyFont="1" applyFill="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169" fontId="48" fillId="0" borderId="31" xfId="0" applyNumberFormat="1" applyFont="1" applyFill="1" applyBorder="1" applyAlignment="1">
      <alignment vertical="top" wrapText="1"/>
    </xf>
    <xf numFmtId="9" fontId="27" fillId="9" borderId="1" xfId="0" applyNumberFormat="1" applyFont="1" applyFill="1" applyBorder="1" applyAlignment="1">
      <alignment horizontal="center" vertical="top"/>
    </xf>
    <xf numFmtId="9" fontId="24" fillId="3" borderId="2" xfId="0" applyNumberFormat="1" applyFont="1" applyFill="1" applyBorder="1" applyAlignment="1">
      <alignment vertical="top" wrapText="1"/>
    </xf>
    <xf numFmtId="9" fontId="44" fillId="19" borderId="2" xfId="0" applyNumberFormat="1" applyFont="1" applyFill="1" applyBorder="1" applyAlignment="1">
      <alignment vertical="top" wrapText="1"/>
    </xf>
    <xf numFmtId="0" fontId="16" fillId="3" borderId="1" xfId="0" applyFont="1" applyFill="1" applyBorder="1" applyAlignment="1">
      <alignment horizontal="center" vertical="top"/>
    </xf>
    <xf numFmtId="0" fontId="27" fillId="7" borderId="0" xfId="0" applyFont="1" applyFill="1" applyAlignment="1">
      <alignment horizontal="center" vertical="top"/>
    </xf>
    <xf numFmtId="9" fontId="18" fillId="3" borderId="1" xfId="0" applyNumberFormat="1" applyFont="1" applyFill="1" applyBorder="1" applyAlignment="1">
      <alignment vertical="top" wrapText="1"/>
    </xf>
    <xf numFmtId="9" fontId="31" fillId="3" borderId="1" xfId="5" applyNumberFormat="1" applyFont="1" applyFill="1" applyBorder="1" applyAlignment="1">
      <alignment horizontal="center" vertical="top"/>
    </xf>
    <xf numFmtId="0" fontId="6" fillId="0" borderId="1" xfId="0" applyFont="1" applyFill="1" applyBorder="1" applyAlignment="1">
      <alignment horizontal="center" vertical="top"/>
    </xf>
    <xf numFmtId="9" fontId="39" fillId="3" borderId="1" xfId="0" applyNumberFormat="1" applyFont="1" applyFill="1" applyBorder="1" applyAlignment="1">
      <alignment horizontal="center" vertical="top" wrapText="1"/>
    </xf>
    <xf numFmtId="9" fontId="43" fillId="3"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0" borderId="1" xfId="0" applyFont="1" applyBorder="1" applyAlignment="1">
      <alignment horizontal="left" vertical="top" wrapText="1"/>
    </xf>
    <xf numFmtId="0" fontId="27" fillId="5" borderId="0" xfId="0" applyFont="1" applyFill="1" applyAlignment="1">
      <alignment horizontal="center" vertical="top"/>
    </xf>
    <xf numFmtId="2" fontId="27" fillId="9" borderId="1" xfId="0" applyNumberFormat="1" applyFont="1" applyFill="1" applyBorder="1" applyAlignment="1">
      <alignment horizontal="center" vertical="top"/>
    </xf>
    <xf numFmtId="0" fontId="15" fillId="3" borderId="1" xfId="0" applyFont="1" applyFill="1" applyBorder="1" applyAlignment="1">
      <alignment horizontal="center" vertical="top"/>
    </xf>
    <xf numFmtId="0" fontId="15" fillId="3" borderId="1" xfId="0" applyFont="1" applyFill="1" applyBorder="1" applyAlignment="1">
      <alignment horizontal="center" vertical="top" wrapText="1"/>
    </xf>
    <xf numFmtId="168" fontId="48" fillId="0" borderId="1" xfId="0" applyNumberFormat="1" applyFont="1" applyFill="1" applyBorder="1" applyAlignment="1">
      <alignment vertical="top" wrapText="1"/>
    </xf>
    <xf numFmtId="9" fontId="44" fillId="0" borderId="1" xfId="0" applyNumberFormat="1" applyFont="1" applyFill="1" applyBorder="1" applyAlignment="1">
      <alignment vertical="top" wrapText="1"/>
    </xf>
    <xf numFmtId="1" fontId="31" fillId="3" borderId="1" xfId="0" applyNumberFormat="1" applyFont="1" applyFill="1" applyBorder="1" applyAlignment="1">
      <alignment horizontal="center" vertical="top" wrapText="1"/>
    </xf>
    <xf numFmtId="0" fontId="19" fillId="3" borderId="1" xfId="0" applyNumberFormat="1" applyFont="1" applyFill="1" applyBorder="1" applyAlignment="1">
      <alignment horizontal="center" vertical="top" wrapText="1"/>
    </xf>
    <xf numFmtId="168" fontId="31" fillId="3" borderId="1" xfId="0" applyNumberFormat="1" applyFont="1" applyFill="1" applyBorder="1" applyAlignment="1">
      <alignment horizontal="center" vertical="top" wrapText="1"/>
    </xf>
    <xf numFmtId="0" fontId="27" fillId="3" borderId="3" xfId="0" applyFont="1" applyFill="1" applyBorder="1" applyAlignment="1">
      <alignment horizontal="center" vertical="top"/>
    </xf>
    <xf numFmtId="0" fontId="27" fillId="3" borderId="3" xfId="0" applyNumberFormat="1" applyFont="1" applyFill="1" applyBorder="1" applyAlignment="1">
      <alignment horizontal="center" vertical="top"/>
    </xf>
    <xf numFmtId="9" fontId="27" fillId="3" borderId="3" xfId="0" applyNumberFormat="1" applyFont="1" applyFill="1" applyBorder="1" applyAlignment="1">
      <alignment horizontal="center" vertical="top"/>
    </xf>
    <xf numFmtId="0" fontId="27" fillId="0" borderId="3" xfId="0" applyFont="1" applyBorder="1" applyAlignment="1">
      <alignment horizontal="center" vertical="top"/>
    </xf>
    <xf numFmtId="2" fontId="27" fillId="0" borderId="3" xfId="0" applyNumberFormat="1" applyFont="1" applyBorder="1" applyAlignment="1">
      <alignment horizontal="center" vertical="top"/>
    </xf>
    <xf numFmtId="0" fontId="44" fillId="0" borderId="3" xfId="0" applyFont="1" applyBorder="1" applyAlignment="1">
      <alignment horizontal="center" vertical="top"/>
    </xf>
    <xf numFmtId="0" fontId="24" fillId="0" borderId="3" xfId="0" applyFont="1" applyBorder="1" applyAlignment="1">
      <alignment horizontal="center" vertical="top"/>
    </xf>
    <xf numFmtId="0" fontId="61" fillId="0" borderId="3" xfId="0" applyFont="1" applyBorder="1" applyAlignment="1">
      <alignment horizontal="justify" vertical="top" wrapText="1"/>
    </xf>
    <xf numFmtId="0" fontId="61" fillId="0" borderId="3" xfId="0" applyFont="1" applyBorder="1" applyAlignment="1">
      <alignment horizontal="center" vertical="top" wrapText="1"/>
    </xf>
    <xf numFmtId="0" fontId="20" fillId="19" borderId="3" xfId="0" applyFont="1" applyFill="1" applyBorder="1" applyAlignment="1">
      <alignment horizontal="center" vertical="top"/>
    </xf>
    <xf numFmtId="0" fontId="20" fillId="0" borderId="3" xfId="0" applyFont="1" applyBorder="1" applyAlignment="1">
      <alignment horizontal="center" vertical="top"/>
    </xf>
    <xf numFmtId="0" fontId="21" fillId="0" borderId="3" xfId="0" applyFont="1" applyBorder="1" applyAlignment="1">
      <alignment horizontal="center" vertical="top"/>
    </xf>
    <xf numFmtId="0" fontId="27" fillId="19" borderId="3" xfId="0" applyFont="1" applyFill="1" applyBorder="1" applyAlignment="1">
      <alignment horizontal="center" vertical="top"/>
    </xf>
    <xf numFmtId="0" fontId="27" fillId="0" borderId="3" xfId="0" applyNumberFormat="1" applyFont="1" applyBorder="1" applyAlignment="1">
      <alignment horizontal="center" vertical="top"/>
    </xf>
    <xf numFmtId="0" fontId="31" fillId="0" borderId="3" xfId="0" applyFont="1" applyFill="1" applyBorder="1" applyAlignment="1">
      <alignment horizontal="center" vertical="top"/>
    </xf>
    <xf numFmtId="0" fontId="27" fillId="0" borderId="8" xfId="0" applyNumberFormat="1" applyFont="1" applyBorder="1" applyAlignment="1">
      <alignment horizontal="center" vertical="top"/>
    </xf>
    <xf numFmtId="0" fontId="27" fillId="3" borderId="0" xfId="0" applyNumberFormat="1" applyFont="1" applyFill="1" applyAlignment="1">
      <alignment horizontal="center" vertical="top"/>
    </xf>
    <xf numFmtId="2" fontId="27" fillId="0" borderId="0" xfId="0" applyNumberFormat="1" applyFont="1" applyAlignment="1">
      <alignment horizontal="center" vertical="top"/>
    </xf>
    <xf numFmtId="0" fontId="44" fillId="0" borderId="0" xfId="0" applyFont="1" applyAlignment="1">
      <alignment horizontal="center" vertical="top"/>
    </xf>
    <xf numFmtId="0" fontId="27" fillId="0" borderId="0" xfId="0" applyNumberFormat="1" applyFont="1" applyAlignment="1">
      <alignment horizontal="center" vertical="top"/>
    </xf>
    <xf numFmtId="0" fontId="31" fillId="0" borderId="0" xfId="0" applyFont="1" applyFill="1" applyAlignment="1">
      <alignment horizontal="justify" vertical="top"/>
    </xf>
    <xf numFmtId="0" fontId="31" fillId="0" borderId="0" xfId="0" applyFont="1" applyFill="1" applyAlignment="1">
      <alignment horizontal="center" vertical="top"/>
    </xf>
    <xf numFmtId="0" fontId="1" fillId="3" borderId="21" xfId="0" applyNumberFormat="1" applyFont="1" applyFill="1" applyBorder="1" applyAlignment="1">
      <alignment horizontal="center" vertical="center"/>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31" fillId="0" borderId="1" xfId="0" applyFont="1" applyFill="1" applyBorder="1" applyAlignment="1">
      <alignment horizontal="justify" vertical="top" wrapText="1"/>
    </xf>
    <xf numFmtId="1" fontId="18" fillId="3" borderId="1" xfId="0" applyNumberFormat="1" applyFont="1" applyFill="1" applyBorder="1" applyAlignment="1">
      <alignment horizontal="center" vertical="top" wrapText="1"/>
    </xf>
    <xf numFmtId="0" fontId="3" fillId="3" borderId="21" xfId="0" applyNumberFormat="1" applyFont="1" applyFill="1" applyBorder="1" applyAlignment="1">
      <alignment horizontal="center" vertical="top"/>
    </xf>
    <xf numFmtId="0" fontId="31" fillId="0"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1" fillId="0" borderId="1" xfId="0" applyFont="1" applyBorder="1" applyAlignment="1">
      <alignment horizontal="left" vertical="top" wrapText="1"/>
    </xf>
    <xf numFmtId="0" fontId="1" fillId="3" borderId="1" xfId="0" applyFont="1" applyFill="1" applyBorder="1" applyAlignment="1">
      <alignment horizontal="center" vertical="top" wrapText="1"/>
    </xf>
    <xf numFmtId="0" fontId="31" fillId="19" borderId="1" xfId="5" applyNumberFormat="1" applyFont="1" applyFill="1" applyBorder="1" applyAlignment="1">
      <alignment horizontal="center" vertical="top" wrapText="1"/>
    </xf>
    <xf numFmtId="0" fontId="31" fillId="0"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44" fillId="19"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1" fontId="1" fillId="3"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1" fontId="18" fillId="3" borderId="2" xfId="0" applyNumberFormat="1" applyFont="1" applyFill="1" applyBorder="1" applyAlignment="1">
      <alignment vertical="top" wrapText="1"/>
    </xf>
    <xf numFmtId="0" fontId="1" fillId="30" borderId="1" xfId="0" applyFont="1" applyFill="1" applyBorder="1" applyAlignment="1">
      <alignment horizontal="center" vertical="top" wrapText="1"/>
    </xf>
    <xf numFmtId="1" fontId="18" fillId="32" borderId="1" xfId="0" applyNumberFormat="1" applyFont="1" applyFill="1" applyBorder="1" applyAlignment="1">
      <alignment horizontal="center" vertical="top" wrapText="1"/>
    </xf>
    <xf numFmtId="0" fontId="31" fillId="3" borderId="1" xfId="0" applyFont="1" applyFill="1" applyBorder="1" applyAlignment="1">
      <alignment horizontal="center" vertical="top" wrapText="1"/>
    </xf>
    <xf numFmtId="1" fontId="18" fillId="32" borderId="1" xfId="0" applyNumberFormat="1" applyFont="1" applyFill="1" applyBorder="1" applyAlignment="1">
      <alignment horizontal="center" vertical="top"/>
    </xf>
    <xf numFmtId="0" fontId="31" fillId="0" borderId="1" xfId="0" applyFont="1" applyFill="1" applyBorder="1" applyAlignment="1">
      <alignment horizontal="justify" vertical="top" wrapText="1"/>
    </xf>
    <xf numFmtId="0" fontId="31" fillId="3" borderId="1" xfId="0"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9" fontId="31" fillId="0" borderId="1" xfId="0" applyNumberFormat="1" applyFont="1" applyFill="1" applyBorder="1" applyAlignment="1">
      <alignment horizontal="center" vertical="top" wrapText="1"/>
    </xf>
    <xf numFmtId="9"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xf>
    <xf numFmtId="0" fontId="31" fillId="3" borderId="1" xfId="0"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0" xfId="0" applyFont="1" applyFill="1" applyAlignment="1">
      <alignment horizontal="center" vertical="top"/>
    </xf>
    <xf numFmtId="9" fontId="31" fillId="3" borderId="1" xfId="0" applyNumberFormat="1" applyFont="1" applyFill="1" applyBorder="1" applyAlignment="1">
      <alignment horizontal="justify" vertical="center" wrapText="1"/>
    </xf>
    <xf numFmtId="9" fontId="1" fillId="3" borderId="0" xfId="0" applyNumberFormat="1" applyFont="1" applyFill="1" applyAlignment="1">
      <alignment horizontal="center" vertical="top"/>
    </xf>
    <xf numFmtId="9" fontId="31" fillId="3" borderId="1" xfId="0" applyNumberFormat="1" applyFont="1" applyFill="1" applyBorder="1" applyAlignment="1">
      <alignment horizontal="center" vertical="center" wrapText="1"/>
    </xf>
    <xf numFmtId="0" fontId="31" fillId="3" borderId="1" xfId="0" applyFont="1" applyFill="1" applyBorder="1" applyAlignment="1">
      <alignment horizontal="justify" vertical="center" wrapText="1"/>
    </xf>
    <xf numFmtId="0" fontId="72" fillId="3" borderId="1" xfId="0" applyFont="1" applyFill="1" applyBorder="1" applyAlignment="1">
      <alignment horizontal="center" vertical="top" wrapText="1"/>
    </xf>
    <xf numFmtId="0" fontId="31" fillId="3"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31" fillId="3" borderId="1" xfId="0"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10" fontId="31" fillId="3" borderId="1" xfId="0" applyNumberFormat="1" applyFont="1" applyFill="1" applyBorder="1" applyAlignment="1">
      <alignment horizontal="center" vertical="top" wrapText="1"/>
    </xf>
    <xf numFmtId="0" fontId="1" fillId="0" borderId="0" xfId="0" applyFont="1" applyFill="1" applyAlignment="1">
      <alignment horizontal="center" vertical="top"/>
    </xf>
    <xf numFmtId="0" fontId="31" fillId="3" borderId="1" xfId="0" applyFont="1" applyFill="1" applyBorder="1" applyAlignment="1">
      <alignment vertical="top" wrapText="1"/>
    </xf>
    <xf numFmtId="9" fontId="3" fillId="3" borderId="21" xfId="0" applyNumberFormat="1" applyFont="1" applyFill="1" applyBorder="1" applyAlignment="1">
      <alignment horizontal="center" vertical="top"/>
    </xf>
    <xf numFmtId="0" fontId="1" fillId="3" borderId="0" xfId="0" applyFont="1" applyFill="1" applyAlignment="1">
      <alignment horizontal="center" vertical="top" wrapText="1"/>
    </xf>
    <xf numFmtId="10" fontId="31" fillId="0" borderId="1" xfId="0" applyNumberFormat="1" applyFont="1" applyFill="1" applyBorder="1" applyAlignment="1">
      <alignment horizontal="center" vertical="top" wrapText="1"/>
    </xf>
    <xf numFmtId="0" fontId="31" fillId="3" borderId="1" xfId="0" applyNumberFormat="1" applyFont="1" applyFill="1" applyBorder="1" applyAlignment="1">
      <alignment vertical="top" wrapText="1"/>
    </xf>
    <xf numFmtId="0" fontId="18" fillId="3" borderId="1" xfId="0" applyNumberFormat="1" applyFont="1" applyFill="1" applyBorder="1" applyAlignment="1">
      <alignment horizontal="center" vertical="top"/>
    </xf>
    <xf numFmtId="0" fontId="81" fillId="0" borderId="1" xfId="0" applyFont="1" applyFill="1" applyBorder="1" applyAlignment="1">
      <alignment horizontal="center"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168" fontId="1" fillId="3" borderId="1" xfId="0" applyNumberFormat="1" applyFont="1" applyFill="1" applyBorder="1" applyAlignment="1">
      <alignment horizontal="center" vertical="top" wrapText="1"/>
    </xf>
    <xf numFmtId="0" fontId="31" fillId="0" borderId="1" xfId="0" applyFont="1" applyFill="1" applyBorder="1" applyAlignment="1">
      <alignment horizontal="justify" vertical="top" wrapText="1"/>
    </xf>
    <xf numFmtId="0" fontId="45"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31" fillId="3" borderId="1" xfId="0" applyFont="1" applyFill="1" applyBorder="1" applyAlignment="1">
      <alignment horizontal="center" vertical="top" wrapText="1"/>
    </xf>
    <xf numFmtId="1" fontId="18" fillId="3" borderId="1" xfId="0" applyNumberFormat="1" applyFont="1" applyFill="1" applyBorder="1" applyAlignment="1">
      <alignment horizontal="center" vertical="top" wrapText="1"/>
    </xf>
    <xf numFmtId="0" fontId="18" fillId="3" borderId="1" xfId="0" applyNumberFormat="1" applyFont="1" applyFill="1" applyBorder="1" applyAlignment="1">
      <alignment horizontal="center" vertical="top" wrapText="1"/>
    </xf>
    <xf numFmtId="0" fontId="3" fillId="3" borderId="21" xfId="0" applyNumberFormat="1" applyFont="1" applyFill="1" applyBorder="1" applyAlignment="1">
      <alignment horizontal="center" vertical="top"/>
    </xf>
    <xf numFmtId="0" fontId="27" fillId="3" borderId="1" xfId="0" applyFont="1" applyFill="1" applyBorder="1" applyAlignment="1">
      <alignment horizontal="center" vertical="top"/>
    </xf>
    <xf numFmtId="0" fontId="44" fillId="3" borderId="1" xfId="0" applyFont="1" applyFill="1" applyBorder="1" applyAlignment="1">
      <alignment horizontal="center" vertical="top" wrapText="1"/>
    </xf>
    <xf numFmtId="1" fontId="19" fillId="3" borderId="1" xfId="0" applyNumberFormat="1" applyFont="1" applyFill="1" applyBorder="1" applyAlignment="1">
      <alignment horizontal="center" vertical="top" wrapText="1"/>
    </xf>
    <xf numFmtId="0" fontId="19" fillId="3" borderId="1" xfId="0" applyFont="1" applyFill="1" applyBorder="1" applyAlignment="1">
      <alignment horizontal="center" vertical="top" wrapText="1"/>
    </xf>
    <xf numFmtId="1" fontId="21" fillId="3" borderId="1" xfId="0" applyNumberFormat="1" applyFont="1" applyFill="1" applyBorder="1" applyAlignment="1">
      <alignment horizontal="center" vertical="top" wrapText="1"/>
    </xf>
    <xf numFmtId="0" fontId="44" fillId="3" borderId="1" xfId="0" applyFont="1" applyFill="1" applyBorder="1" applyAlignment="1">
      <alignment horizontal="justify" vertical="top" wrapText="1"/>
    </xf>
    <xf numFmtId="0" fontId="24" fillId="3" borderId="1" xfId="0" applyFont="1" applyFill="1" applyBorder="1" applyAlignment="1">
      <alignment horizontal="center" vertical="top" wrapText="1"/>
    </xf>
    <xf numFmtId="0" fontId="44" fillId="3" borderId="1" xfId="5" applyNumberFormat="1" applyFont="1" applyFill="1" applyBorder="1" applyAlignment="1">
      <alignment horizontal="center" vertical="top" wrapText="1"/>
    </xf>
    <xf numFmtId="0" fontId="27" fillId="3"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1" fontId="22"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35" fillId="3" borderId="1" xfId="0" applyFont="1" applyFill="1" applyBorder="1" applyAlignment="1">
      <alignment vertical="top" wrapText="1"/>
    </xf>
    <xf numFmtId="2" fontId="28" fillId="3" borderId="1" xfId="0" applyNumberFormat="1" applyFont="1" applyFill="1" applyBorder="1" applyAlignment="1">
      <alignment horizontal="center" vertical="top" wrapText="1"/>
    </xf>
    <xf numFmtId="0" fontId="23" fillId="3" borderId="1" xfId="0" applyFont="1" applyFill="1" applyBorder="1" applyAlignment="1">
      <alignment horizontal="center" vertical="top" wrapText="1"/>
    </xf>
    <xf numFmtId="0" fontId="61" fillId="3" borderId="1" xfId="0" applyFont="1" applyFill="1" applyBorder="1" applyAlignment="1">
      <alignment horizontal="justify" vertical="top" wrapText="1"/>
    </xf>
    <xf numFmtId="0" fontId="61" fillId="3" borderId="1" xfId="7" applyNumberFormat="1" applyFont="1" applyFill="1" applyBorder="1" applyAlignment="1">
      <alignment horizontal="center" vertical="top" wrapText="1"/>
    </xf>
    <xf numFmtId="0" fontId="62" fillId="3" borderId="1" xfId="0" applyFont="1" applyFill="1" applyBorder="1" applyAlignment="1">
      <alignment horizontal="center" vertical="top"/>
    </xf>
    <xf numFmtId="0" fontId="20"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1" fillId="0" borderId="1" xfId="0" applyFont="1" applyFill="1" applyBorder="1" applyAlignment="1">
      <alignment horizontal="justify" vertical="top" wrapText="1"/>
    </xf>
    <xf numFmtId="0" fontId="31" fillId="3" borderId="1" xfId="0" applyFont="1" applyFill="1" applyBorder="1" applyAlignment="1">
      <alignment horizontal="center" vertical="top" wrapText="1"/>
    </xf>
    <xf numFmtId="0" fontId="3" fillId="32" borderId="21" xfId="0" applyNumberFormat="1" applyFont="1" applyFill="1" applyBorder="1" applyAlignment="1">
      <alignment horizontal="center" vertical="top"/>
    </xf>
    <xf numFmtId="0" fontId="31" fillId="3" borderId="1" xfId="0" applyFont="1" applyFill="1" applyBorder="1" applyAlignment="1">
      <alignment horizontal="center" vertical="top" wrapText="1"/>
    </xf>
    <xf numFmtId="0" fontId="31" fillId="3" borderId="1" xfId="0" applyFont="1" applyFill="1" applyBorder="1" applyAlignment="1">
      <alignment horizontal="center" vertical="top"/>
    </xf>
    <xf numFmtId="0" fontId="45" fillId="3" borderId="1" xfId="0" applyFont="1" applyFill="1" applyBorder="1" applyAlignment="1">
      <alignment horizontal="justify" vertical="top" wrapText="1"/>
    </xf>
    <xf numFmtId="0" fontId="73" fillId="3" borderId="1" xfId="0" applyFont="1" applyFill="1" applyBorder="1" applyAlignment="1">
      <alignment horizontal="justify" vertical="top" wrapText="1"/>
    </xf>
    <xf numFmtId="0" fontId="49" fillId="3" borderId="1" xfId="0" applyFont="1" applyFill="1" applyBorder="1" applyAlignment="1">
      <alignment horizontal="justify" vertical="top" wrapText="1"/>
    </xf>
    <xf numFmtId="2" fontId="28" fillId="3" borderId="1" xfId="5" applyNumberFormat="1" applyFont="1" applyFill="1" applyBorder="1" applyAlignment="1">
      <alignment horizontal="center" vertical="top" wrapText="1"/>
    </xf>
    <xf numFmtId="0" fontId="45" fillId="3" borderId="1" xfId="0" applyFont="1" applyFill="1" applyBorder="1" applyAlignment="1">
      <alignment horizontal="center" vertical="top" wrapText="1"/>
    </xf>
    <xf numFmtId="0" fontId="45" fillId="3" borderId="1" xfId="0" applyNumberFormat="1" applyFont="1" applyFill="1" applyBorder="1" applyAlignment="1">
      <alignment horizontal="center" vertical="top" wrapText="1"/>
    </xf>
    <xf numFmtId="0" fontId="49" fillId="3" borderId="1" xfId="0" applyFont="1" applyFill="1" applyBorder="1" applyAlignment="1">
      <alignment horizontal="center" vertical="top"/>
    </xf>
    <xf numFmtId="0" fontId="72" fillId="3" borderId="1" xfId="5" applyNumberFormat="1" applyFont="1" applyFill="1" applyBorder="1" applyAlignment="1">
      <alignment horizontal="center" vertical="top"/>
    </xf>
    <xf numFmtId="9" fontId="81" fillId="3" borderId="1" xfId="0" applyNumberFormat="1" applyFont="1" applyFill="1" applyBorder="1" applyAlignment="1">
      <alignment horizontal="center" vertical="top" wrapText="1"/>
    </xf>
    <xf numFmtId="0" fontId="61" fillId="3" borderId="1" xfId="0" applyFont="1" applyFill="1" applyBorder="1" applyAlignment="1">
      <alignment horizontal="center" vertical="top" wrapText="1"/>
    </xf>
    <xf numFmtId="0" fontId="31" fillId="3" borderId="21" xfId="0" applyNumberFormat="1" applyFont="1" applyFill="1" applyBorder="1" applyAlignment="1">
      <alignment horizontal="center" vertical="top"/>
    </xf>
    <xf numFmtId="0" fontId="31" fillId="3" borderId="0" xfId="0" applyFont="1" applyFill="1" applyAlignment="1">
      <alignment horizontal="center" vertical="top"/>
    </xf>
    <xf numFmtId="9" fontId="31" fillId="0" borderId="1" xfId="0" applyNumberFormat="1"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31" fillId="0" borderId="1" xfId="0" applyFont="1" applyFill="1" applyBorder="1" applyAlignment="1">
      <alignment horizontal="justify" vertical="top" wrapText="1"/>
    </xf>
    <xf numFmtId="0" fontId="31" fillId="0" borderId="3" xfId="0" applyFont="1" applyFill="1" applyBorder="1" applyAlignment="1">
      <alignment horizontal="justify" vertical="top"/>
    </xf>
    <xf numFmtId="0" fontId="31" fillId="0" borderId="2" xfId="0" applyFont="1" applyFill="1" applyBorder="1" applyAlignment="1">
      <alignment horizontal="center" vertical="top" wrapText="1"/>
    </xf>
    <xf numFmtId="0" fontId="31" fillId="0" borderId="3" xfId="0" applyFont="1" applyFill="1" applyBorder="1" applyAlignment="1">
      <alignment horizontal="center" vertical="top" wrapText="1"/>
    </xf>
    <xf numFmtId="9" fontId="31" fillId="0" borderId="2" xfId="0" applyNumberFormat="1"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9" fontId="31" fillId="3" borderId="2" xfId="0" applyNumberFormat="1" applyFont="1" applyFill="1" applyBorder="1" applyAlignment="1">
      <alignment horizontal="center" vertical="top" wrapText="1"/>
    </xf>
    <xf numFmtId="0" fontId="31" fillId="3" borderId="3" xfId="0" applyFont="1" applyFill="1" applyBorder="1" applyAlignment="1">
      <alignment horizontal="center" vertical="top" wrapText="1"/>
    </xf>
    <xf numFmtId="9" fontId="31" fillId="0" borderId="2" xfId="0" applyNumberFormat="1" applyFont="1" applyFill="1" applyBorder="1" applyAlignment="1">
      <alignment horizontal="center" vertical="top"/>
    </xf>
    <xf numFmtId="0" fontId="31" fillId="0" borderId="3" xfId="0" applyFont="1" applyFill="1" applyBorder="1" applyAlignment="1">
      <alignment horizontal="center" vertical="top"/>
    </xf>
    <xf numFmtId="1" fontId="18"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49" fontId="18" fillId="3" borderId="1" xfId="0" applyNumberFormat="1" applyFont="1" applyFill="1" applyBorder="1" applyAlignment="1">
      <alignment horizontal="center" vertical="top"/>
    </xf>
    <xf numFmtId="0" fontId="31" fillId="0" borderId="31" xfId="0" applyFont="1" applyFill="1" applyBorder="1" applyAlignment="1">
      <alignment horizontal="left" vertical="top" wrapText="1"/>
    </xf>
    <xf numFmtId="0" fontId="31" fillId="3" borderId="31" xfId="0" applyFont="1" applyFill="1" applyBorder="1" applyAlignment="1">
      <alignment horizontal="center" vertical="top" wrapText="1"/>
    </xf>
    <xf numFmtId="9" fontId="44" fillId="3" borderId="2" xfId="0" applyNumberFormat="1" applyFont="1" applyFill="1" applyBorder="1" applyAlignment="1">
      <alignment horizontal="center" vertical="top" wrapText="1"/>
    </xf>
    <xf numFmtId="9" fontId="44" fillId="3" borderId="3" xfId="0" applyNumberFormat="1"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3" borderId="3" xfId="0" applyNumberFormat="1" applyFont="1" applyFill="1" applyBorder="1" applyAlignment="1">
      <alignment horizontal="center" vertical="top" wrapText="1"/>
    </xf>
    <xf numFmtId="0" fontId="31" fillId="0" borderId="2" xfId="0" applyFont="1" applyFill="1" applyBorder="1" applyAlignment="1">
      <alignment horizontal="center" wrapText="1"/>
    </xf>
    <xf numFmtId="0" fontId="31" fillId="0" borderId="31" xfId="0" applyFont="1" applyFill="1" applyBorder="1" applyAlignment="1">
      <alignment horizontal="center" wrapText="1"/>
    </xf>
    <xf numFmtId="0" fontId="31" fillId="0" borderId="3" xfId="0" applyFont="1" applyFill="1" applyBorder="1" applyAlignment="1">
      <alignment horizontal="center" wrapText="1"/>
    </xf>
    <xf numFmtId="0" fontId="3" fillId="3" borderId="21" xfId="0" applyNumberFormat="1" applyFont="1" applyFill="1" applyBorder="1" applyAlignment="1">
      <alignment horizontal="center" vertical="top"/>
    </xf>
    <xf numFmtId="9" fontId="1" fillId="3" borderId="2" xfId="0" applyNumberFormat="1" applyFont="1" applyFill="1" applyBorder="1" applyAlignment="1">
      <alignment horizontal="center" vertical="top" wrapText="1"/>
    </xf>
    <xf numFmtId="9" fontId="27" fillId="3" borderId="3" xfId="0" applyNumberFormat="1" applyFont="1" applyFill="1" applyBorder="1" applyAlignment="1">
      <alignment horizontal="center" vertical="top" wrapText="1"/>
    </xf>
    <xf numFmtId="0" fontId="31" fillId="0" borderId="2" xfId="0" applyFont="1" applyFill="1" applyBorder="1" applyAlignment="1">
      <alignment horizontal="center" vertical="top"/>
    </xf>
    <xf numFmtId="9" fontId="31" fillId="3" borderId="3" xfId="0" applyNumberFormat="1" applyFont="1" applyFill="1" applyBorder="1" applyAlignment="1">
      <alignment horizontal="center" vertical="top" wrapText="1"/>
    </xf>
    <xf numFmtId="0" fontId="1" fillId="3" borderId="2" xfId="0" applyFont="1" applyFill="1" applyBorder="1" applyAlignment="1">
      <alignment horizontal="center" wrapText="1"/>
    </xf>
    <xf numFmtId="0" fontId="1" fillId="3" borderId="31" xfId="0" applyFont="1" applyFill="1" applyBorder="1" applyAlignment="1">
      <alignment horizontal="center" wrapText="1"/>
    </xf>
    <xf numFmtId="0" fontId="1" fillId="3" borderId="3" xfId="0" applyFont="1" applyFill="1" applyBorder="1" applyAlignment="1">
      <alignment horizontal="center" wrapText="1"/>
    </xf>
    <xf numFmtId="0" fontId="31" fillId="3" borderId="2" xfId="0" applyFont="1" applyFill="1" applyBorder="1" applyAlignment="1">
      <alignment horizontal="center" wrapText="1"/>
    </xf>
    <xf numFmtId="0" fontId="31" fillId="3" borderId="31" xfId="0" applyFont="1" applyFill="1" applyBorder="1" applyAlignment="1">
      <alignment horizontal="center" wrapText="1"/>
    </xf>
    <xf numFmtId="0" fontId="31" fillId="3" borderId="3" xfId="0" applyFont="1" applyFill="1" applyBorder="1" applyAlignment="1">
      <alignment horizontal="center" wrapText="1"/>
    </xf>
    <xf numFmtId="1" fontId="18" fillId="3" borderId="2" xfId="0" applyNumberFormat="1" applyFont="1" applyFill="1" applyBorder="1" applyAlignment="1">
      <alignment horizontal="center" vertical="top" wrapText="1"/>
    </xf>
    <xf numFmtId="1" fontId="18" fillId="3" borderId="3"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1" fontId="18" fillId="3" borderId="1" xfId="0" applyNumberFormat="1" applyFont="1" applyFill="1" applyBorder="1" applyAlignment="1">
      <alignment horizontal="center" vertical="top"/>
    </xf>
    <xf numFmtId="168" fontId="18" fillId="3" borderId="1" xfId="0" applyNumberFormat="1" applyFont="1" applyFill="1" applyBorder="1" applyAlignment="1">
      <alignment horizontal="center" vertical="top" wrapText="1"/>
    </xf>
    <xf numFmtId="0" fontId="3" fillId="3" borderId="2" xfId="0" applyNumberFormat="1" applyFont="1" applyFill="1" applyBorder="1" applyAlignment="1">
      <alignment horizontal="center" vertical="top"/>
    </xf>
    <xf numFmtId="0" fontId="3" fillId="3" borderId="31" xfId="0" applyNumberFormat="1" applyFont="1" applyFill="1" applyBorder="1" applyAlignment="1">
      <alignment horizontal="center" vertical="top"/>
    </xf>
    <xf numFmtId="0" fontId="3" fillId="3" borderId="3" xfId="0" applyNumberFormat="1" applyFont="1" applyFill="1" applyBorder="1" applyAlignment="1">
      <alignment horizontal="center" vertical="top"/>
    </xf>
    <xf numFmtId="0" fontId="27" fillId="3" borderId="1" xfId="0" applyFont="1" applyFill="1" applyBorder="1" applyAlignment="1">
      <alignment horizontal="center" vertical="top"/>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xf>
    <xf numFmtId="0" fontId="3" fillId="0" borderId="1" xfId="0" applyFont="1" applyBorder="1" applyAlignment="1">
      <alignment horizontal="center" vertical="top" wrapText="1"/>
    </xf>
    <xf numFmtId="0" fontId="18" fillId="0" borderId="1" xfId="0" applyFont="1" applyBorder="1" applyAlignment="1">
      <alignment horizontal="center" vertical="top" wrapText="1"/>
    </xf>
    <xf numFmtId="0" fontId="3" fillId="0" borderId="2" xfId="0" applyFont="1" applyBorder="1" applyAlignment="1">
      <alignment horizontal="center" vertical="top" wrapText="1"/>
    </xf>
    <xf numFmtId="0" fontId="18" fillId="0" borderId="3" xfId="0" applyFont="1" applyBorder="1" applyAlignment="1">
      <alignment horizontal="center" vertical="top" wrapText="1"/>
    </xf>
    <xf numFmtId="0" fontId="9"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31" fillId="0" borderId="2" xfId="0" applyFont="1" applyFill="1" applyBorder="1" applyAlignment="1">
      <alignment horizontal="justify" vertical="top" wrapText="1"/>
    </xf>
    <xf numFmtId="0" fontId="31" fillId="0" borderId="3" xfId="0" applyFont="1" applyFill="1" applyBorder="1" applyAlignment="1">
      <alignment horizontal="justify" vertical="top"/>
    </xf>
    <xf numFmtId="0" fontId="31" fillId="0" borderId="31" xfId="0" applyFont="1" applyFill="1" applyBorder="1" applyAlignment="1">
      <alignment horizontal="justify" vertical="top"/>
    </xf>
    <xf numFmtId="0" fontId="3" fillId="0" borderId="1" xfId="0" applyFont="1" applyBorder="1" applyAlignment="1">
      <alignment horizontal="center" vertical="top"/>
    </xf>
    <xf numFmtId="0" fontId="18" fillId="0" borderId="1" xfId="0" applyFont="1" applyBorder="1" applyAlignment="1">
      <alignment horizontal="center" vertical="top"/>
    </xf>
    <xf numFmtId="0" fontId="27" fillId="3" borderId="1" xfId="0" applyFont="1" applyFill="1" applyBorder="1" applyAlignment="1">
      <alignment horizontal="center" vertical="top" wrapText="1"/>
    </xf>
    <xf numFmtId="0" fontId="3" fillId="0" borderId="21" xfId="0" applyNumberFormat="1" applyFont="1" applyFill="1" applyBorder="1" applyAlignment="1">
      <alignment horizontal="center" vertical="top"/>
    </xf>
    <xf numFmtId="0" fontId="44" fillId="3" borderId="1" xfId="0" applyFont="1" applyFill="1" applyBorder="1" applyAlignment="1">
      <alignment horizontal="center" vertical="top" wrapText="1"/>
    </xf>
    <xf numFmtId="9" fontId="44" fillId="3" borderId="1" xfId="0" applyNumberFormat="1" applyFont="1" applyFill="1" applyBorder="1" applyAlignment="1">
      <alignment horizontal="center" vertical="top"/>
    </xf>
    <xf numFmtId="0" fontId="18" fillId="3" borderId="1" xfId="0" applyFont="1" applyFill="1" applyBorder="1" applyAlignment="1">
      <alignment horizontal="center" vertical="top" wrapText="1"/>
    </xf>
    <xf numFmtId="0" fontId="3" fillId="0" borderId="2" xfId="0" applyFont="1" applyBorder="1" applyAlignment="1">
      <alignment horizontal="left" vertical="top" wrapText="1"/>
    </xf>
    <xf numFmtId="0" fontId="18" fillId="0" borderId="3" xfId="0" applyFont="1" applyBorder="1" applyAlignment="1">
      <alignment horizontal="left" vertical="top" wrapText="1"/>
    </xf>
    <xf numFmtId="10" fontId="3" fillId="3" borderId="1" xfId="0" applyNumberFormat="1" applyFont="1" applyFill="1" applyBorder="1" applyAlignment="1">
      <alignment horizontal="center" vertical="top" wrapText="1"/>
    </xf>
    <xf numFmtId="10" fontId="18" fillId="3" borderId="1" xfId="0" applyNumberFormat="1" applyFont="1" applyFill="1" applyBorder="1" applyAlignment="1">
      <alignment horizontal="center" vertical="top" wrapText="1"/>
    </xf>
    <xf numFmtId="0" fontId="3" fillId="3" borderId="1" xfId="0" applyNumberFormat="1" applyFont="1" applyFill="1" applyBorder="1" applyAlignment="1">
      <alignment horizontal="center" vertical="top" wrapText="1"/>
    </xf>
    <xf numFmtId="0" fontId="18" fillId="3" borderId="1" xfId="0" applyNumberFormat="1" applyFont="1" applyFill="1" applyBorder="1" applyAlignment="1">
      <alignment horizontal="center" vertical="top" wrapText="1"/>
    </xf>
    <xf numFmtId="9" fontId="18" fillId="3" borderId="1" xfId="0" applyNumberFormat="1" applyFont="1" applyFill="1" applyBorder="1" applyAlignment="1">
      <alignment horizontal="center" vertical="top" wrapText="1"/>
    </xf>
    <xf numFmtId="0" fontId="8" fillId="3" borderId="1" xfId="0" applyNumberFormat="1" applyFont="1" applyFill="1" applyBorder="1" applyAlignment="1">
      <alignment horizontal="center" vertical="top" wrapText="1"/>
    </xf>
    <xf numFmtId="0" fontId="9" fillId="3" borderId="1" xfId="0" applyNumberFormat="1" applyFont="1" applyFill="1" applyBorder="1" applyAlignment="1">
      <alignment horizontal="center" vertical="top" wrapText="1"/>
    </xf>
    <xf numFmtId="0" fontId="5" fillId="0" borderId="1" xfId="0" applyFont="1" applyBorder="1" applyAlignment="1">
      <alignment horizontal="left" vertical="top" wrapText="1"/>
    </xf>
    <xf numFmtId="0" fontId="18" fillId="0" borderId="1" xfId="0" applyFont="1" applyBorder="1" applyAlignment="1">
      <alignment horizontal="left" vertical="top" wrapText="1"/>
    </xf>
    <xf numFmtId="9" fontId="44" fillId="3" borderId="1" xfId="0" applyNumberFormat="1" applyFont="1" applyFill="1" applyBorder="1" applyAlignment="1">
      <alignment horizontal="center" vertical="top" wrapText="1"/>
    </xf>
    <xf numFmtId="0" fontId="11" fillId="3" borderId="1" xfId="0" applyNumberFormat="1" applyFont="1" applyFill="1" applyBorder="1" applyAlignment="1">
      <alignment horizontal="center" vertical="top" wrapText="1"/>
    </xf>
    <xf numFmtId="9" fontId="3" fillId="3" borderId="1" xfId="0" applyNumberFormat="1" applyFont="1" applyFill="1" applyBorder="1" applyAlignment="1">
      <alignment horizontal="center" vertical="top" wrapText="1"/>
    </xf>
    <xf numFmtId="0" fontId="10" fillId="3" borderId="1" xfId="0" applyNumberFormat="1" applyFont="1" applyFill="1" applyBorder="1" applyAlignment="1">
      <alignment horizontal="center" vertical="top" wrapText="1"/>
    </xf>
    <xf numFmtId="2" fontId="9" fillId="3" borderId="1" xfId="0" applyNumberFormat="1" applyFont="1" applyFill="1" applyBorder="1" applyAlignment="1">
      <alignment horizontal="center" vertical="top" wrapText="1"/>
    </xf>
    <xf numFmtId="2" fontId="18" fillId="3" borderId="1" xfId="0" applyNumberFormat="1" applyFont="1" applyFill="1" applyBorder="1" applyAlignment="1">
      <alignment horizontal="center" vertical="top" wrapText="1"/>
    </xf>
    <xf numFmtId="0" fontId="57" fillId="23" borderId="3" xfId="0" applyFont="1" applyFill="1" applyBorder="1" applyAlignment="1">
      <alignment horizontal="center" vertical="top" wrapText="1"/>
    </xf>
    <xf numFmtId="0" fontId="57" fillId="23" borderId="1" xfId="0" applyFont="1" applyFill="1" applyBorder="1" applyAlignment="1">
      <alignment horizontal="center" vertical="top" wrapText="1"/>
    </xf>
    <xf numFmtId="1" fontId="22" fillId="3" borderId="1" xfId="0" applyNumberFormat="1" applyFont="1" applyFill="1" applyBorder="1" applyAlignment="1">
      <alignment horizontal="center" vertical="top" wrapText="1"/>
    </xf>
    <xf numFmtId="0" fontId="44" fillId="19" borderId="1" xfId="0" applyFont="1" applyFill="1" applyBorder="1" applyAlignment="1">
      <alignment horizontal="center" vertical="top" wrapText="1"/>
    </xf>
    <xf numFmtId="1" fontId="21" fillId="3" borderId="1" xfId="0" applyNumberFormat="1" applyFont="1" applyFill="1" applyBorder="1" applyAlignment="1">
      <alignment horizontal="center" vertical="top" wrapText="1"/>
    </xf>
    <xf numFmtId="0" fontId="24" fillId="3" borderId="1" xfId="0" applyFont="1" applyFill="1" applyBorder="1" applyAlignment="1">
      <alignment horizontal="center" vertical="top" wrapText="1"/>
    </xf>
    <xf numFmtId="9" fontId="24" fillId="3" borderId="1" xfId="0" applyNumberFormat="1" applyFont="1" applyFill="1" applyBorder="1" applyAlignment="1">
      <alignment horizontal="center" vertical="top" wrapText="1"/>
    </xf>
    <xf numFmtId="1" fontId="18" fillId="3" borderId="2" xfId="5" applyNumberFormat="1" applyFont="1" applyFill="1" applyBorder="1" applyAlignment="1">
      <alignment horizontal="center" vertical="top" wrapText="1"/>
    </xf>
    <xf numFmtId="1" fontId="18" fillId="3" borderId="3" xfId="5" applyNumberFormat="1" applyFont="1" applyFill="1" applyBorder="1" applyAlignment="1">
      <alignment horizontal="center" vertical="top" wrapText="1"/>
    </xf>
    <xf numFmtId="0" fontId="31" fillId="3" borderId="1" xfId="0" applyFont="1" applyFill="1" applyBorder="1" applyAlignment="1">
      <alignment horizontal="center" vertical="top" wrapText="1"/>
    </xf>
    <xf numFmtId="2" fontId="28" fillId="14" borderId="1" xfId="5" applyNumberFormat="1" applyFont="1" applyFill="1" applyBorder="1" applyAlignment="1">
      <alignment horizontal="center" vertical="top" wrapText="1"/>
    </xf>
    <xf numFmtId="2" fontId="27" fillId="9" borderId="1" xfId="0" applyNumberFormat="1" applyFont="1" applyFill="1" applyBorder="1" applyAlignment="1">
      <alignment horizontal="center" vertical="top"/>
    </xf>
    <xf numFmtId="0" fontId="35" fillId="14" borderId="1" xfId="5" applyNumberFormat="1" applyFont="1" applyFill="1" applyBorder="1" applyAlignment="1">
      <alignment horizontal="center" vertical="top" wrapText="1"/>
    </xf>
    <xf numFmtId="0" fontId="35" fillId="3" borderId="1" xfId="5" applyNumberFormat="1"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2" fontId="28" fillId="11" borderId="1" xfId="5" applyNumberFormat="1" applyFont="1" applyFill="1" applyBorder="1" applyAlignment="1">
      <alignment horizontal="center" vertical="top" wrapText="1"/>
    </xf>
    <xf numFmtId="9" fontId="43" fillId="19" borderId="1" xfId="0" applyNumberFormat="1" applyFont="1" applyFill="1" applyBorder="1" applyAlignment="1">
      <alignment horizontal="center" vertical="top" wrapText="1"/>
    </xf>
    <xf numFmtId="0" fontId="43" fillId="19" borderId="1" xfId="0" applyFont="1" applyFill="1" applyBorder="1" applyAlignment="1">
      <alignment horizontal="center" vertical="top" wrapText="1"/>
    </xf>
    <xf numFmtId="1" fontId="22" fillId="3" borderId="1" xfId="0" applyNumberFormat="1" applyFont="1" applyFill="1" applyBorder="1" applyAlignment="1">
      <alignment horizontal="center" vertical="top"/>
    </xf>
    <xf numFmtId="9" fontId="44" fillId="0" borderId="1" xfId="5" applyNumberFormat="1" applyFont="1" applyFill="1" applyBorder="1" applyAlignment="1">
      <alignment horizontal="center" vertical="top" wrapText="1"/>
    </xf>
    <xf numFmtId="169" fontId="48" fillId="0" borderId="1" xfId="0" applyNumberFormat="1" applyFont="1" applyFill="1" applyBorder="1" applyAlignment="1">
      <alignment horizontal="center" vertical="top" wrapText="1"/>
    </xf>
    <xf numFmtId="0" fontId="44" fillId="3" borderId="1" xfId="0" applyNumberFormat="1" applyFont="1" applyFill="1" applyBorder="1" applyAlignment="1">
      <alignment horizontal="center" vertical="top" wrapText="1"/>
    </xf>
    <xf numFmtId="0" fontId="35" fillId="0" borderId="1" xfId="0" applyFont="1" applyFill="1" applyBorder="1" applyAlignment="1">
      <alignment horizontal="center" vertical="top"/>
    </xf>
    <xf numFmtId="0" fontId="0" fillId="11" borderId="1" xfId="5" applyNumberFormat="1" applyFont="1" applyFill="1" applyBorder="1" applyAlignment="1">
      <alignment horizontal="center" vertical="top"/>
    </xf>
    <xf numFmtId="0" fontId="0" fillId="0" borderId="1" xfId="5" applyNumberFormat="1" applyFont="1" applyBorder="1" applyAlignment="1">
      <alignment horizontal="center" vertical="top"/>
    </xf>
    <xf numFmtId="0" fontId="45" fillId="14" borderId="1" xfId="5" applyNumberFormat="1" applyFont="1" applyFill="1" applyBorder="1" applyAlignment="1">
      <alignment horizontal="center" vertical="top" wrapText="1"/>
    </xf>
    <xf numFmtId="0" fontId="45" fillId="3" borderId="1" xfId="5" applyNumberFormat="1" applyFont="1" applyFill="1" applyBorder="1" applyAlignment="1">
      <alignment horizontal="center" vertical="top" wrapText="1"/>
    </xf>
    <xf numFmtId="9" fontId="27" fillId="3" borderId="1" xfId="0" applyNumberFormat="1" applyFont="1" applyFill="1" applyBorder="1" applyAlignment="1">
      <alignment horizontal="center" vertical="top" wrapText="1"/>
    </xf>
    <xf numFmtId="0" fontId="0" fillId="22" borderId="1" xfId="5" applyNumberFormat="1" applyFont="1" applyFill="1" applyBorder="1" applyAlignment="1">
      <alignment horizontal="center" vertical="top"/>
    </xf>
    <xf numFmtId="0" fontId="44" fillId="0" borderId="1" xfId="0" applyNumberFormat="1" applyFont="1" applyFill="1" applyBorder="1" applyAlignment="1">
      <alignment horizontal="center" vertical="top" wrapText="1"/>
    </xf>
    <xf numFmtId="0" fontId="44" fillId="11" borderId="1" xfId="5" applyNumberFormat="1" applyFont="1" applyFill="1" applyBorder="1" applyAlignment="1">
      <alignment horizontal="center" vertical="top" wrapText="1"/>
    </xf>
    <xf numFmtId="0" fontId="44" fillId="3" borderId="1" xfId="5" applyNumberFormat="1" applyFont="1" applyFill="1" applyBorder="1" applyAlignment="1">
      <alignment horizontal="center" vertical="top" wrapText="1"/>
    </xf>
    <xf numFmtId="0" fontId="52" fillId="0" borderId="1" xfId="0" applyFont="1" applyFill="1" applyBorder="1" applyAlignment="1">
      <alignment horizontal="justify" vertical="top" wrapText="1"/>
    </xf>
    <xf numFmtId="9" fontId="23" fillId="19" borderId="1" xfId="0" applyNumberFormat="1" applyFont="1" applyFill="1" applyBorder="1" applyAlignment="1">
      <alignment horizontal="center" vertical="top" wrapText="1"/>
    </xf>
    <xf numFmtId="0" fontId="23" fillId="19" borderId="1" xfId="0" applyFont="1" applyFill="1" applyBorder="1" applyAlignment="1">
      <alignment horizontal="center" vertical="top" wrapText="1"/>
    </xf>
    <xf numFmtId="9" fontId="24" fillId="19" borderId="1" xfId="0" applyNumberFormat="1" applyFont="1" applyFill="1" applyBorder="1" applyAlignment="1">
      <alignment horizontal="center" vertical="top" wrapText="1"/>
    </xf>
    <xf numFmtId="0" fontId="24" fillId="3" borderId="1" xfId="0" applyFont="1" applyFill="1" applyBorder="1" applyAlignment="1">
      <alignment horizontal="center" vertical="top"/>
    </xf>
    <xf numFmtId="9" fontId="24" fillId="3" borderId="1" xfId="0" applyNumberFormat="1" applyFont="1" applyFill="1" applyBorder="1" applyAlignment="1">
      <alignment horizontal="center" vertical="top"/>
    </xf>
    <xf numFmtId="9" fontId="23" fillId="19" borderId="1" xfId="0" applyNumberFormat="1" applyFont="1" applyFill="1" applyBorder="1" applyAlignment="1">
      <alignment horizontal="center" vertical="top"/>
    </xf>
    <xf numFmtId="0" fontId="29" fillId="23" borderId="3" xfId="0" applyFont="1" applyFill="1" applyBorder="1" applyAlignment="1">
      <alignment horizontal="center" vertical="top" wrapText="1"/>
    </xf>
    <xf numFmtId="0" fontId="29" fillId="23" borderId="1" xfId="0" applyFont="1" applyFill="1" applyBorder="1" applyAlignment="1">
      <alignment horizontal="center" vertical="top" wrapText="1"/>
    </xf>
    <xf numFmtId="1" fontId="21" fillId="3" borderId="1" xfId="0" applyNumberFormat="1" applyFont="1" applyFill="1" applyBorder="1" applyAlignment="1">
      <alignment horizontal="center" vertical="top"/>
    </xf>
    <xf numFmtId="9" fontId="44" fillId="19" borderId="1" xfId="0" applyNumberFormat="1" applyFont="1" applyFill="1" applyBorder="1" applyAlignment="1">
      <alignment horizontal="center" vertical="top"/>
    </xf>
    <xf numFmtId="9" fontId="44" fillId="19" borderId="1" xfId="0" applyNumberFormat="1" applyFont="1" applyFill="1" applyBorder="1" applyAlignment="1">
      <alignment horizontal="center" vertical="top" wrapText="1"/>
    </xf>
    <xf numFmtId="9" fontId="24" fillId="3" borderId="2" xfId="0" applyNumberFormat="1" applyFont="1" applyFill="1" applyBorder="1" applyAlignment="1">
      <alignment horizontal="center" vertical="top" wrapText="1"/>
    </xf>
    <xf numFmtId="9" fontId="24" fillId="3" borderId="3" xfId="0" applyNumberFormat="1" applyFont="1" applyFill="1" applyBorder="1" applyAlignment="1">
      <alignment horizontal="center" vertical="top" wrapText="1"/>
    </xf>
    <xf numFmtId="1" fontId="22" fillId="3" borderId="2" xfId="5" applyNumberFormat="1" applyFont="1" applyFill="1" applyBorder="1" applyAlignment="1">
      <alignment horizontal="center" vertical="top" wrapText="1"/>
    </xf>
    <xf numFmtId="1" fontId="22" fillId="3" borderId="3" xfId="5" applyNumberFormat="1" applyFont="1" applyFill="1" applyBorder="1" applyAlignment="1">
      <alignment horizontal="center" vertical="top" wrapText="1"/>
    </xf>
    <xf numFmtId="9" fontId="31" fillId="3" borderId="1" xfId="0" applyNumberFormat="1" applyFont="1" applyFill="1" applyBorder="1" applyAlignment="1">
      <alignment horizontal="center" vertical="top"/>
    </xf>
    <xf numFmtId="0" fontId="44" fillId="19" borderId="1" xfId="0" applyFont="1" applyFill="1" applyBorder="1" applyAlignment="1">
      <alignment horizontal="justify" vertical="top" wrapText="1"/>
    </xf>
    <xf numFmtId="0" fontId="24" fillId="19" borderId="1" xfId="0" applyFont="1" applyFill="1" applyBorder="1" applyAlignment="1">
      <alignment horizontal="center" vertical="top" wrapText="1"/>
    </xf>
    <xf numFmtId="9" fontId="27" fillId="19" borderId="1" xfId="0" applyNumberFormat="1" applyFont="1" applyFill="1" applyBorder="1" applyAlignment="1">
      <alignment horizontal="center" vertical="top" wrapText="1"/>
    </xf>
    <xf numFmtId="0" fontId="27" fillId="19" borderId="1" xfId="0" applyFont="1" applyFill="1" applyBorder="1" applyAlignment="1">
      <alignment horizontal="center" vertical="top" wrapText="1"/>
    </xf>
    <xf numFmtId="0" fontId="31" fillId="3" borderId="1" xfId="0" applyFont="1" applyFill="1" applyBorder="1" applyAlignment="1">
      <alignment horizontal="center" vertical="top"/>
    </xf>
    <xf numFmtId="9" fontId="27" fillId="3" borderId="1" xfId="0" applyNumberFormat="1" applyFont="1" applyFill="1" applyBorder="1" applyAlignment="1">
      <alignment horizontal="center" vertical="top"/>
    </xf>
    <xf numFmtId="0" fontId="23" fillId="19" borderId="1" xfId="0" applyFont="1" applyFill="1" applyBorder="1" applyAlignment="1">
      <alignment horizontal="center" vertical="top"/>
    </xf>
    <xf numFmtId="0" fontId="44" fillId="3" borderId="1" xfId="0" applyFont="1" applyFill="1" applyBorder="1" applyAlignment="1">
      <alignment horizontal="justify" vertical="top" wrapText="1"/>
    </xf>
    <xf numFmtId="0" fontId="45" fillId="3" borderId="1" xfId="0" applyFont="1" applyFill="1" applyBorder="1" applyAlignment="1">
      <alignment horizontal="justify" vertical="top" wrapText="1"/>
    </xf>
    <xf numFmtId="0" fontId="29" fillId="19"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7" fillId="3" borderId="1" xfId="0" applyNumberFormat="1" applyFont="1" applyFill="1" applyBorder="1" applyAlignment="1">
      <alignment horizontal="center" vertical="top" wrapText="1"/>
    </xf>
    <xf numFmtId="0" fontId="3" fillId="19" borderId="1" xfId="0" applyFont="1" applyFill="1" applyBorder="1" applyAlignment="1">
      <alignment horizontal="center" vertical="top" wrapText="1"/>
    </xf>
    <xf numFmtId="0" fontId="1" fillId="3" borderId="1" xfId="0" applyFont="1" applyFill="1" applyBorder="1" applyAlignment="1">
      <alignment horizontal="center" vertical="top" wrapText="1"/>
    </xf>
    <xf numFmtId="9" fontId="27" fillId="3" borderId="2" xfId="0" applyNumberFormat="1" applyFont="1" applyFill="1" applyBorder="1" applyAlignment="1">
      <alignment horizontal="center" vertical="top" wrapText="1"/>
    </xf>
    <xf numFmtId="0" fontId="3" fillId="19" borderId="2" xfId="0" applyFont="1" applyFill="1" applyBorder="1" applyAlignment="1">
      <alignment horizontal="center" vertical="top" wrapText="1"/>
    </xf>
    <xf numFmtId="0" fontId="3" fillId="19" borderId="3"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4" fontId="48" fillId="0" borderId="1" xfId="0" applyNumberFormat="1" applyFont="1" applyFill="1" applyBorder="1" applyAlignment="1">
      <alignment horizontal="center" vertical="top"/>
    </xf>
    <xf numFmtId="173" fontId="28" fillId="11" borderId="1" xfId="5" applyNumberFormat="1" applyFont="1" applyFill="1" applyBorder="1" applyAlignment="1">
      <alignment horizontal="center" vertical="top"/>
    </xf>
    <xf numFmtId="2" fontId="28" fillId="11" borderId="1" xfId="5" applyNumberFormat="1" applyFont="1" applyFill="1" applyBorder="1" applyAlignment="1">
      <alignment horizontal="center" vertical="top"/>
    </xf>
    <xf numFmtId="9" fontId="44" fillId="0" borderId="1" xfId="5" applyNumberFormat="1" applyFont="1" applyFill="1" applyBorder="1" applyAlignment="1">
      <alignment horizontal="center" vertical="top"/>
    </xf>
    <xf numFmtId="0" fontId="6" fillId="3" borderId="1" xfId="0" applyFont="1" applyFill="1" applyBorder="1" applyAlignment="1">
      <alignment horizontal="center" vertical="top" wrapText="1"/>
    </xf>
    <xf numFmtId="0" fontId="44" fillId="3" borderId="1" xfId="0" applyFont="1" applyFill="1" applyBorder="1" applyAlignment="1">
      <alignment horizontal="center" vertical="top"/>
    </xf>
    <xf numFmtId="0" fontId="30" fillId="19" borderId="1" xfId="0" applyFont="1" applyFill="1" applyBorder="1" applyAlignment="1">
      <alignment horizontal="center" vertical="top" wrapText="1"/>
    </xf>
    <xf numFmtId="0" fontId="33" fillId="0" borderId="1" xfId="0" applyNumberFormat="1" applyFont="1" applyFill="1" applyBorder="1" applyAlignment="1">
      <alignment horizontal="center" vertical="top" wrapText="1"/>
    </xf>
    <xf numFmtId="4" fontId="48" fillId="0" borderId="1" xfId="0" applyNumberFormat="1" applyFont="1" applyFill="1" applyBorder="1" applyAlignment="1">
      <alignment horizontal="center" vertical="top" wrapText="1"/>
    </xf>
    <xf numFmtId="170" fontId="48" fillId="0" borderId="1" xfId="0" applyNumberFormat="1" applyFont="1" applyFill="1" applyBorder="1" applyAlignment="1">
      <alignment horizontal="center" vertical="top" wrapText="1"/>
    </xf>
    <xf numFmtId="9" fontId="44" fillId="0" borderId="1" xfId="0" applyNumberFormat="1" applyFont="1" applyFill="1" applyBorder="1" applyAlignment="1">
      <alignment horizontal="center" vertical="top" wrapText="1"/>
    </xf>
    <xf numFmtId="0" fontId="44" fillId="0" borderId="1" xfId="5" applyNumberFormat="1" applyFont="1" applyFill="1" applyBorder="1" applyAlignment="1">
      <alignment horizontal="center" vertical="top" wrapText="1"/>
    </xf>
    <xf numFmtId="0" fontId="44" fillId="0" borderId="1" xfId="0" applyNumberFormat="1" applyFont="1" applyFill="1" applyBorder="1" applyAlignment="1">
      <alignment horizontal="center" vertical="top"/>
    </xf>
    <xf numFmtId="0" fontId="44" fillId="22" borderId="1" xfId="5" applyNumberFormat="1" applyFont="1" applyFill="1" applyBorder="1" applyAlignment="1">
      <alignment horizontal="center" vertical="top" wrapText="1"/>
    </xf>
    <xf numFmtId="0" fontId="30" fillId="3" borderId="1" xfId="0" applyFont="1" applyFill="1" applyBorder="1" applyAlignment="1">
      <alignment horizontal="center" vertical="top" wrapText="1"/>
    </xf>
    <xf numFmtId="0" fontId="45" fillId="11" borderId="1" xfId="5" applyNumberFormat="1" applyFont="1" applyFill="1" applyBorder="1" applyAlignment="1">
      <alignment horizontal="center" vertical="top" wrapText="1"/>
    </xf>
    <xf numFmtId="0" fontId="45" fillId="0" borderId="1" xfId="0" applyNumberFormat="1"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2" fontId="27" fillId="11" borderId="1" xfId="0" applyNumberFormat="1" applyFont="1" applyFill="1" applyBorder="1" applyAlignment="1">
      <alignment horizontal="center" vertical="top"/>
    </xf>
    <xf numFmtId="0" fontId="33" fillId="23" borderId="1" xfId="0" applyFont="1" applyFill="1" applyBorder="1" applyAlignment="1">
      <alignment horizontal="center" vertical="top" wrapText="1"/>
    </xf>
    <xf numFmtId="0" fontId="44" fillId="0" borderId="2" xfId="0" applyNumberFormat="1" applyFont="1" applyFill="1" applyBorder="1" applyAlignment="1">
      <alignment horizontal="center" vertical="top" wrapText="1"/>
    </xf>
    <xf numFmtId="0" fontId="44" fillId="0" borderId="3" xfId="0" applyNumberFormat="1" applyFont="1" applyFill="1" applyBorder="1" applyAlignment="1">
      <alignment horizontal="center" vertical="top" wrapText="1"/>
    </xf>
    <xf numFmtId="0" fontId="35" fillId="0" borderId="2" xfId="0" applyFont="1" applyFill="1" applyBorder="1" applyAlignment="1">
      <alignment horizontal="center" vertical="top"/>
    </xf>
    <xf numFmtId="0" fontId="35" fillId="0" borderId="3" xfId="0" applyFont="1" applyFill="1" applyBorder="1" applyAlignment="1">
      <alignment horizontal="center" vertical="top"/>
    </xf>
    <xf numFmtId="0" fontId="0" fillId="11" borderId="2" xfId="5" applyNumberFormat="1" applyFont="1" applyFill="1" applyBorder="1" applyAlignment="1">
      <alignment horizontal="center" vertical="top"/>
    </xf>
    <xf numFmtId="0" fontId="0" fillId="11" borderId="3" xfId="5" applyNumberFormat="1" applyFont="1" applyFill="1" applyBorder="1" applyAlignment="1">
      <alignment horizontal="center" vertical="top"/>
    </xf>
    <xf numFmtId="171" fontId="48" fillId="0" borderId="1" xfId="0" applyNumberFormat="1" applyFont="1" applyFill="1" applyBorder="1" applyAlignment="1">
      <alignment horizontal="center" vertical="top" wrapText="1"/>
    </xf>
    <xf numFmtId="0" fontId="0" fillId="14" borderId="1" xfId="5" applyNumberFormat="1" applyFont="1" applyFill="1" applyBorder="1" applyAlignment="1">
      <alignment horizontal="center" vertical="top"/>
    </xf>
    <xf numFmtId="0" fontId="44" fillId="14" borderId="1" xfId="5" applyNumberFormat="1" applyFont="1" applyFill="1" applyBorder="1" applyAlignment="1">
      <alignment horizontal="center" vertical="top" wrapText="1"/>
    </xf>
    <xf numFmtId="0" fontId="35" fillId="0" borderId="1" xfId="0" applyNumberFormat="1" applyFont="1" applyFill="1" applyBorder="1" applyAlignment="1">
      <alignment horizontal="center" vertical="top" wrapText="1"/>
    </xf>
    <xf numFmtId="0" fontId="35" fillId="0" borderId="1" xfId="0" applyFont="1" applyFill="1" applyBorder="1" applyAlignment="1">
      <alignment horizontal="center" vertical="top" wrapText="1"/>
    </xf>
    <xf numFmtId="0" fontId="35" fillId="0" borderId="1" xfId="0" applyFont="1" applyFill="1" applyBorder="1" applyAlignment="1">
      <alignment horizontal="justify" vertical="top" wrapText="1"/>
    </xf>
    <xf numFmtId="9" fontId="35" fillId="0" borderId="1" xfId="0" applyNumberFormat="1" applyFont="1" applyFill="1" applyBorder="1" applyAlignment="1">
      <alignment horizontal="justify" vertical="top" wrapText="1"/>
    </xf>
    <xf numFmtId="0" fontId="49" fillId="0" borderId="1" xfId="0" applyFont="1" applyFill="1" applyBorder="1" applyAlignment="1">
      <alignment horizontal="justify" vertical="top" wrapText="1"/>
    </xf>
    <xf numFmtId="0" fontId="49" fillId="0" borderId="1" xfId="0" applyFont="1" applyFill="1" applyBorder="1" applyAlignment="1">
      <alignment horizontal="center" vertical="top" wrapText="1"/>
    </xf>
    <xf numFmtId="9" fontId="35" fillId="0" borderId="1" xfId="0" applyNumberFormat="1" applyFont="1" applyFill="1" applyBorder="1" applyAlignment="1">
      <alignment horizontal="center" vertical="top" wrapText="1"/>
    </xf>
    <xf numFmtId="0" fontId="33" fillId="23" borderId="3" xfId="0" applyFont="1" applyFill="1" applyBorder="1" applyAlignment="1">
      <alignment horizontal="center" vertical="top" wrapText="1"/>
    </xf>
    <xf numFmtId="2" fontId="28" fillId="14" borderId="1" xfId="5" applyNumberFormat="1" applyFont="1" applyFill="1" applyBorder="1" applyAlignment="1">
      <alignment horizontal="center" vertical="top"/>
    </xf>
    <xf numFmtId="2" fontId="28" fillId="4" borderId="1" xfId="5" applyNumberFormat="1" applyFont="1" applyFill="1" applyBorder="1" applyAlignment="1">
      <alignment horizontal="center" vertical="top" wrapText="1"/>
    </xf>
    <xf numFmtId="0" fontId="44" fillId="19" borderId="1" xfId="0" applyFont="1" applyFill="1" applyBorder="1" applyAlignment="1">
      <alignment horizontal="center" vertical="top"/>
    </xf>
    <xf numFmtId="0" fontId="44" fillId="6" borderId="1" xfId="5" applyNumberFormat="1" applyFont="1" applyFill="1" applyBorder="1" applyAlignment="1">
      <alignment horizontal="center" vertical="top" wrapText="1"/>
    </xf>
    <xf numFmtId="9" fontId="27" fillId="12" borderId="1" xfId="0" applyNumberFormat="1" applyFont="1" applyFill="1" applyBorder="1" applyAlignment="1">
      <alignment horizontal="center" vertical="top"/>
    </xf>
    <xf numFmtId="9" fontId="28" fillId="11" borderId="1" xfId="5" applyNumberFormat="1" applyFont="1" applyFill="1" applyBorder="1" applyAlignment="1">
      <alignment horizontal="center" vertical="top"/>
    </xf>
    <xf numFmtId="2" fontId="27" fillId="12" borderId="1" xfId="0" applyNumberFormat="1" applyFont="1" applyFill="1" applyBorder="1" applyAlignment="1">
      <alignment horizontal="center" vertical="top"/>
    </xf>
    <xf numFmtId="0" fontId="19" fillId="3" borderId="1" xfId="0" applyFont="1" applyFill="1" applyBorder="1" applyAlignment="1">
      <alignment horizontal="center" vertical="top" wrapText="1"/>
    </xf>
    <xf numFmtId="9" fontId="19" fillId="3" borderId="1" xfId="0" applyNumberFormat="1" applyFont="1" applyFill="1" applyBorder="1" applyAlignment="1">
      <alignment horizontal="center" vertical="top" wrapText="1"/>
    </xf>
    <xf numFmtId="1" fontId="19" fillId="3" borderId="1" xfId="0" applyNumberFormat="1" applyFont="1" applyFill="1" applyBorder="1" applyAlignment="1">
      <alignment horizontal="center" vertical="top" wrapText="1"/>
    </xf>
    <xf numFmtId="49" fontId="19" fillId="3" borderId="1" xfId="0" applyNumberFormat="1" applyFont="1" applyFill="1" applyBorder="1" applyAlignment="1">
      <alignment horizontal="center" vertical="top"/>
    </xf>
    <xf numFmtId="1" fontId="19" fillId="3" borderId="1" xfId="0" applyNumberFormat="1" applyFont="1" applyFill="1" applyBorder="1" applyAlignment="1">
      <alignment horizontal="center" vertical="top"/>
    </xf>
    <xf numFmtId="0" fontId="31" fillId="0" borderId="3" xfId="0" applyFont="1" applyFill="1" applyBorder="1" applyAlignment="1">
      <alignment horizontal="justify" vertical="top" wrapText="1"/>
    </xf>
    <xf numFmtId="0" fontId="58" fillId="24" borderId="3" xfId="0" applyFont="1" applyFill="1" applyBorder="1" applyAlignment="1">
      <alignment horizontal="center" vertical="top" wrapText="1"/>
    </xf>
    <xf numFmtId="0" fontId="60" fillId="24" borderId="1" xfId="8" applyFont="1" applyBorder="1" applyAlignment="1">
      <alignment horizontal="center" vertical="top" wrapText="1"/>
    </xf>
    <xf numFmtId="0" fontId="0" fillId="0" borderId="1" xfId="0" applyBorder="1" applyAlignment="1">
      <alignment horizontal="center" vertical="top"/>
    </xf>
    <xf numFmtId="0" fontId="19" fillId="0" borderId="1" xfId="0" applyFont="1" applyBorder="1" applyAlignment="1">
      <alignment horizontal="left" vertical="top" wrapText="1"/>
    </xf>
    <xf numFmtId="0" fontId="3" fillId="0" borderId="1" xfId="0" applyFont="1" applyBorder="1" applyAlignment="1">
      <alignment horizontal="left" vertical="top" wrapText="1"/>
    </xf>
    <xf numFmtId="0" fontId="45" fillId="0" borderId="2" xfId="0" applyFont="1" applyFill="1" applyBorder="1" applyAlignment="1">
      <alignment horizontal="center" vertical="top" wrapText="1"/>
    </xf>
    <xf numFmtId="0" fontId="45" fillId="0" borderId="31" xfId="0" applyFont="1" applyFill="1" applyBorder="1" applyAlignment="1">
      <alignment horizontal="center" vertical="top" wrapText="1"/>
    </xf>
    <xf numFmtId="0" fontId="45" fillId="0" borderId="3" xfId="0" applyFont="1" applyFill="1" applyBorder="1" applyAlignment="1">
      <alignment horizontal="center" vertical="top" wrapText="1"/>
    </xf>
    <xf numFmtId="0" fontId="14" fillId="3" borderId="1" xfId="0" applyFont="1" applyFill="1" applyBorder="1" applyAlignment="1">
      <alignment horizontal="center" vertical="top" wrapText="1"/>
    </xf>
    <xf numFmtId="1" fontId="1" fillId="32" borderId="1" xfId="0" applyNumberFormat="1" applyFont="1" applyFill="1" applyBorder="1" applyAlignment="1">
      <alignment horizontal="center" vertical="top" wrapText="1"/>
    </xf>
    <xf numFmtId="1" fontId="18" fillId="32" borderId="1" xfId="0" applyNumberFormat="1" applyFont="1" applyFill="1" applyBorder="1" applyAlignment="1">
      <alignment horizontal="center" vertical="top" wrapText="1"/>
    </xf>
    <xf numFmtId="0" fontId="3" fillId="3" borderId="35" xfId="0" applyNumberFormat="1" applyFont="1" applyFill="1" applyBorder="1" applyAlignment="1">
      <alignment horizontal="center" vertical="top"/>
    </xf>
    <xf numFmtId="0" fontId="3" fillId="3" borderId="8" xfId="0" applyNumberFormat="1" applyFont="1" applyFill="1" applyBorder="1" applyAlignment="1">
      <alignment horizontal="center" vertical="top"/>
    </xf>
    <xf numFmtId="9" fontId="31" fillId="0" borderId="3" xfId="0" applyNumberFormat="1" applyFont="1" applyFill="1" applyBorder="1" applyAlignment="1">
      <alignment horizontal="center" vertical="top"/>
    </xf>
    <xf numFmtId="3" fontId="3" fillId="0" borderId="2"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0" fontId="27" fillId="3" borderId="2" xfId="0" applyFont="1" applyFill="1" applyBorder="1" applyAlignment="1">
      <alignment horizontal="center" vertical="top"/>
    </xf>
    <xf numFmtId="0" fontId="27" fillId="3" borderId="3" xfId="0" applyFont="1" applyFill="1" applyBorder="1" applyAlignment="1">
      <alignment horizontal="center" vertical="top"/>
    </xf>
    <xf numFmtId="0" fontId="1" fillId="3" borderId="35" xfId="0" applyNumberFormat="1" applyFont="1" applyFill="1" applyBorder="1" applyAlignment="1">
      <alignment horizontal="center" vertical="center"/>
    </xf>
    <xf numFmtId="0" fontId="1" fillId="3" borderId="8" xfId="0" applyNumberFormat="1" applyFont="1" applyFill="1" applyBorder="1" applyAlignment="1">
      <alignment horizontal="center" vertical="center"/>
    </xf>
    <xf numFmtId="0" fontId="5" fillId="3"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3" fillId="3" borderId="5" xfId="0" applyNumberFormat="1" applyFont="1" applyFill="1" applyBorder="1" applyAlignment="1">
      <alignment horizontal="center" vertical="top"/>
    </xf>
    <xf numFmtId="0" fontId="9"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27" fillId="0" borderId="1" xfId="0" applyFont="1" applyFill="1" applyBorder="1" applyAlignment="1">
      <alignment horizontal="center" vertical="top"/>
    </xf>
    <xf numFmtId="0" fontId="17" fillId="0" borderId="1" xfId="0" applyFont="1" applyBorder="1" applyAlignment="1">
      <alignment horizontal="center" vertical="top" wrapText="1"/>
    </xf>
    <xf numFmtId="0" fontId="9" fillId="0" borderId="1" xfId="0" applyFont="1" applyBorder="1" applyAlignment="1">
      <alignment horizontal="center" vertical="top" wrapText="1"/>
    </xf>
    <xf numFmtId="0" fontId="29" fillId="0" borderId="36" xfId="0" applyNumberFormat="1" applyFont="1" applyBorder="1" applyAlignment="1">
      <alignment horizontal="center" vertical="top" wrapText="1"/>
    </xf>
    <xf numFmtId="0" fontId="29" fillId="0" borderId="0" xfId="0" applyNumberFormat="1" applyFont="1" applyBorder="1" applyAlignment="1">
      <alignment horizontal="center" vertical="top" wrapText="1"/>
    </xf>
    <xf numFmtId="0" fontId="29" fillId="0" borderId="37" xfId="0" applyNumberFormat="1" applyFont="1" applyBorder="1" applyAlignment="1">
      <alignment horizontal="center" vertical="top" wrapText="1"/>
    </xf>
    <xf numFmtId="9" fontId="12" fillId="3" borderId="2" xfId="0" applyNumberFormat="1" applyFont="1" applyFill="1" applyBorder="1" applyAlignment="1">
      <alignment horizontal="center" vertical="top" wrapText="1"/>
    </xf>
    <xf numFmtId="9" fontId="12" fillId="3" borderId="3" xfId="0" applyNumberFormat="1" applyFont="1" applyFill="1" applyBorder="1" applyAlignment="1">
      <alignment horizontal="center" vertical="top" wrapText="1"/>
    </xf>
    <xf numFmtId="1" fontId="19" fillId="3" borderId="2" xfId="5" applyNumberFormat="1" applyFont="1" applyFill="1" applyBorder="1" applyAlignment="1">
      <alignment horizontal="center" vertical="top" wrapText="1"/>
    </xf>
    <xf numFmtId="1" fontId="19" fillId="3" borderId="3" xfId="5" applyNumberFormat="1" applyFont="1" applyFill="1" applyBorder="1" applyAlignment="1">
      <alignment horizontal="center" vertical="top" wrapText="1"/>
    </xf>
    <xf numFmtId="0" fontId="19" fillId="3" borderId="2" xfId="0" applyFont="1" applyFill="1" applyBorder="1" applyAlignment="1">
      <alignment horizontal="center" vertical="top" wrapText="1"/>
    </xf>
    <xf numFmtId="0" fontId="19" fillId="3" borderId="3" xfId="0" applyFont="1" applyFill="1" applyBorder="1" applyAlignment="1">
      <alignment horizontal="center" vertical="top" wrapText="1"/>
    </xf>
    <xf numFmtId="1" fontId="21" fillId="3" borderId="2" xfId="5" applyNumberFormat="1" applyFont="1" applyFill="1" applyBorder="1" applyAlignment="1">
      <alignment horizontal="center" vertical="top" wrapText="1"/>
    </xf>
    <xf numFmtId="1" fontId="21" fillId="3" borderId="3" xfId="5" applyNumberFormat="1" applyFont="1" applyFill="1" applyBorder="1" applyAlignment="1">
      <alignment horizontal="center" vertical="top" wrapText="1"/>
    </xf>
    <xf numFmtId="9" fontId="44" fillId="19" borderId="2" xfId="0" applyNumberFormat="1" applyFont="1" applyFill="1" applyBorder="1" applyAlignment="1">
      <alignment horizontal="center" vertical="top" wrapText="1"/>
    </xf>
    <xf numFmtId="9" fontId="44" fillId="19" borderId="3" xfId="0" applyNumberFormat="1" applyFont="1" applyFill="1" applyBorder="1" applyAlignment="1">
      <alignment horizontal="center" vertical="top" wrapText="1"/>
    </xf>
    <xf numFmtId="9" fontId="43" fillId="19" borderId="2" xfId="0" applyNumberFormat="1" applyFont="1" applyFill="1" applyBorder="1" applyAlignment="1">
      <alignment horizontal="center" vertical="top" wrapText="1"/>
    </xf>
    <xf numFmtId="9" fontId="43" fillId="19" borderId="3" xfId="0" applyNumberFormat="1" applyFont="1" applyFill="1" applyBorder="1" applyAlignment="1">
      <alignment horizontal="center" vertical="top" wrapText="1"/>
    </xf>
    <xf numFmtId="9" fontId="31" fillId="3" borderId="2" xfId="5" applyFont="1" applyFill="1" applyBorder="1" applyAlignment="1">
      <alignment horizontal="center" vertical="top" wrapText="1"/>
    </xf>
    <xf numFmtId="9" fontId="31" fillId="3" borderId="3" xfId="5" applyFont="1" applyFill="1" applyBorder="1" applyAlignment="1">
      <alignment horizontal="center" vertical="top" wrapText="1"/>
    </xf>
    <xf numFmtId="172" fontId="28" fillId="11" borderId="2" xfId="7" applyNumberFormat="1" applyFont="1" applyFill="1" applyBorder="1" applyAlignment="1">
      <alignment horizontal="center" vertical="top"/>
    </xf>
    <xf numFmtId="172" fontId="28" fillId="11" borderId="3" xfId="7" applyNumberFormat="1" applyFont="1" applyFill="1" applyBorder="1" applyAlignment="1">
      <alignment horizontal="center" vertical="top"/>
    </xf>
    <xf numFmtId="9" fontId="35" fillId="0" borderId="2" xfId="0" applyNumberFormat="1" applyFont="1" applyFill="1" applyBorder="1" applyAlignment="1">
      <alignment horizontal="justify" vertical="top" wrapText="1"/>
    </xf>
    <xf numFmtId="9" fontId="35" fillId="0" borderId="3" xfId="0" applyNumberFormat="1" applyFont="1" applyFill="1" applyBorder="1" applyAlignment="1">
      <alignment horizontal="justify" vertical="top" wrapText="1"/>
    </xf>
    <xf numFmtId="0" fontId="28" fillId="10" borderId="1" xfId="0" applyFont="1" applyFill="1" applyBorder="1" applyAlignment="1">
      <alignment horizontal="center" vertical="top"/>
    </xf>
    <xf numFmtId="0" fontId="57" fillId="29" borderId="32" xfId="0" applyFont="1" applyFill="1" applyBorder="1" applyAlignment="1">
      <alignment horizontal="center" vertical="top" wrapText="1"/>
    </xf>
    <xf numFmtId="0" fontId="57" fillId="29" borderId="33" xfId="0" applyFont="1" applyFill="1" applyBorder="1" applyAlignment="1">
      <alignment horizontal="center" vertical="top" wrapText="1"/>
    </xf>
    <xf numFmtId="0" fontId="57" fillId="29" borderId="34" xfId="0" applyFont="1" applyFill="1" applyBorder="1" applyAlignment="1">
      <alignment horizontal="center" vertical="top" wrapText="1"/>
    </xf>
    <xf numFmtId="0" fontId="57" fillId="29" borderId="8" xfId="0" applyFont="1" applyFill="1" applyBorder="1" applyAlignment="1">
      <alignment horizontal="center" vertical="top" wrapText="1"/>
    </xf>
    <xf numFmtId="0" fontId="57" fillId="29" borderId="10" xfId="0" applyFont="1" applyFill="1" applyBorder="1" applyAlignment="1">
      <alignment horizontal="center" vertical="top" wrapText="1"/>
    </xf>
    <xf numFmtId="0" fontId="57" fillId="29" borderId="9" xfId="0" applyFont="1" applyFill="1" applyBorder="1" applyAlignment="1">
      <alignment horizontal="center" vertical="top" wrapText="1"/>
    </xf>
    <xf numFmtId="0" fontId="78" fillId="31" borderId="5" xfId="0" applyFont="1" applyFill="1" applyBorder="1" applyAlignment="1">
      <alignment horizontal="center" vertical="top" wrapText="1"/>
    </xf>
    <xf numFmtId="0" fontId="78" fillId="31" borderId="0" xfId="0" applyFont="1" applyFill="1" applyBorder="1" applyAlignment="1">
      <alignment horizontal="center" vertical="top" wrapText="1"/>
    </xf>
    <xf numFmtId="9" fontId="44" fillId="3" borderId="2" xfId="0" applyNumberFormat="1" applyFont="1" applyFill="1" applyBorder="1" applyAlignment="1">
      <alignment horizontal="center" vertical="center" wrapText="1"/>
    </xf>
    <xf numFmtId="9" fontId="44" fillId="3" borderId="3" xfId="0" applyNumberFormat="1" applyFont="1" applyFill="1" applyBorder="1" applyAlignment="1">
      <alignment horizontal="center" vertical="center" wrapText="1"/>
    </xf>
    <xf numFmtId="0" fontId="29" fillId="3" borderId="28" xfId="0" applyFont="1" applyFill="1" applyBorder="1" applyAlignment="1">
      <alignment horizontal="center" vertical="top"/>
    </xf>
    <xf numFmtId="0" fontId="29" fillId="3" borderId="29" xfId="0" applyFont="1" applyFill="1" applyBorder="1" applyAlignment="1">
      <alignment horizontal="center" vertical="top"/>
    </xf>
    <xf numFmtId="0" fontId="29" fillId="3" borderId="30" xfId="0" applyFont="1" applyFill="1" applyBorder="1" applyAlignment="1">
      <alignment horizontal="center" vertical="top"/>
    </xf>
    <xf numFmtId="0" fontId="31" fillId="0" borderId="7" xfId="0" applyFont="1" applyFill="1" applyBorder="1" applyAlignment="1">
      <alignment horizontal="center" vertical="top" wrapText="1"/>
    </xf>
    <xf numFmtId="0" fontId="31" fillId="0" borderId="9" xfId="0" applyFont="1" applyFill="1" applyBorder="1" applyAlignment="1">
      <alignment horizontal="center" vertical="top" wrapText="1"/>
    </xf>
    <xf numFmtId="9" fontId="31" fillId="0" borderId="3" xfId="0" applyNumberFormat="1" applyFont="1" applyFill="1" applyBorder="1" applyAlignment="1">
      <alignment horizontal="center" vertical="top" wrapText="1"/>
    </xf>
    <xf numFmtId="9" fontId="31" fillId="0" borderId="31" xfId="0" applyNumberFormat="1" applyFont="1" applyFill="1" applyBorder="1" applyAlignment="1">
      <alignment horizontal="center" vertical="top" wrapText="1"/>
    </xf>
    <xf numFmtId="9"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42" fillId="3" borderId="5"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10" xfId="0" applyFont="1" applyFill="1" applyBorder="1" applyAlignment="1">
      <alignment horizontal="center" vertical="center"/>
    </xf>
    <xf numFmtId="0" fontId="41" fillId="3" borderId="21" xfId="0" applyFont="1" applyFill="1" applyBorder="1" applyAlignment="1">
      <alignment horizontal="center"/>
    </xf>
    <xf numFmtId="0" fontId="41" fillId="3" borderId="22" xfId="0" applyFont="1" applyFill="1" applyBorder="1" applyAlignment="1">
      <alignment horizontal="center"/>
    </xf>
    <xf numFmtId="0" fontId="41" fillId="3" borderId="23" xfId="0" applyFont="1" applyFill="1" applyBorder="1" applyAlignment="1">
      <alignment horizontal="center"/>
    </xf>
    <xf numFmtId="0" fontId="54" fillId="4" borderId="18"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54" fillId="4" borderId="20" xfId="0" applyFont="1" applyFill="1" applyBorder="1" applyAlignment="1">
      <alignment horizontal="center" vertical="center" wrapText="1"/>
    </xf>
    <xf numFmtId="0" fontId="37" fillId="17" borderId="24" xfId="0" applyFont="1" applyFill="1" applyBorder="1" applyAlignment="1">
      <alignment horizontal="center" vertical="center"/>
    </xf>
    <xf numFmtId="0" fontId="37" fillId="17" borderId="25" xfId="0" applyFont="1" applyFill="1" applyBorder="1" applyAlignment="1">
      <alignment horizontal="center" vertical="center"/>
    </xf>
    <xf numFmtId="0" fontId="37" fillId="17" borderId="24" xfId="0" applyFont="1" applyFill="1" applyBorder="1" applyAlignment="1">
      <alignment horizontal="center" vertical="center" wrapText="1"/>
    </xf>
    <xf numFmtId="0" fontId="37" fillId="17" borderId="25" xfId="0" applyFont="1" applyFill="1" applyBorder="1" applyAlignment="1">
      <alignment horizontal="center" vertical="center" wrapText="1"/>
    </xf>
    <xf numFmtId="0" fontId="54" fillId="4" borderId="18" xfId="0" applyFont="1" applyFill="1" applyBorder="1" applyAlignment="1">
      <alignment vertical="center" wrapText="1"/>
    </xf>
    <xf numFmtId="0" fontId="54" fillId="4" borderId="19" xfId="0" applyFont="1" applyFill="1" applyBorder="1" applyAlignment="1">
      <alignment vertical="center" wrapText="1"/>
    </xf>
    <xf numFmtId="0" fontId="54" fillId="4" borderId="20" xfId="0" applyFont="1" applyFill="1" applyBorder="1" applyAlignment="1">
      <alignment vertical="center" wrapText="1"/>
    </xf>
    <xf numFmtId="0" fontId="67" fillId="4" borderId="18"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29" fillId="3" borderId="30" xfId="0" applyFont="1" applyFill="1" applyBorder="1" applyAlignment="1">
      <alignment horizontal="justify" vertical="top"/>
    </xf>
    <xf numFmtId="0" fontId="31" fillId="0" borderId="2" xfId="0" applyFont="1" applyFill="1" applyBorder="1" applyAlignment="1">
      <alignment horizontal="justify" wrapText="1"/>
    </xf>
    <xf numFmtId="0" fontId="31" fillId="0" borderId="3" xfId="0" applyFont="1" applyFill="1" applyBorder="1" applyAlignment="1">
      <alignment horizontal="justify" wrapText="1"/>
    </xf>
    <xf numFmtId="0" fontId="31" fillId="3" borderId="2" xfId="0" applyFont="1" applyFill="1" applyBorder="1" applyAlignment="1">
      <alignment horizontal="justify" vertical="top" wrapText="1"/>
    </xf>
    <xf numFmtId="0" fontId="31" fillId="3" borderId="31" xfId="0" applyFont="1" applyFill="1" applyBorder="1" applyAlignment="1">
      <alignment horizontal="justify" vertical="top" wrapText="1"/>
    </xf>
    <xf numFmtId="0" fontId="31" fillId="3" borderId="3" xfId="0" applyFont="1" applyFill="1" applyBorder="1" applyAlignment="1">
      <alignment horizontal="justify" vertical="top" wrapText="1"/>
    </xf>
    <xf numFmtId="0" fontId="1" fillId="3" borderId="1" xfId="0" applyFont="1" applyFill="1" applyBorder="1" applyAlignment="1">
      <alignment horizontal="justify" vertical="top" wrapText="1"/>
    </xf>
    <xf numFmtId="0" fontId="72" fillId="3" borderId="1" xfId="0" applyFont="1" applyFill="1" applyBorder="1" applyAlignment="1">
      <alignment horizontal="justify" vertical="top" wrapText="1"/>
    </xf>
    <xf numFmtId="0" fontId="1" fillId="3" borderId="1" xfId="0" applyNumberFormat="1" applyFont="1" applyFill="1" applyBorder="1" applyAlignment="1">
      <alignment horizontal="justify" vertical="top" wrapText="1"/>
    </xf>
    <xf numFmtId="0" fontId="31" fillId="3" borderId="1" xfId="0" applyNumberFormat="1" applyFont="1" applyFill="1" applyBorder="1" applyAlignment="1">
      <alignment horizontal="justify" vertical="top" wrapText="1"/>
    </xf>
    <xf numFmtId="0" fontId="1" fillId="3" borderId="2" xfId="0" applyFont="1" applyFill="1" applyBorder="1" applyAlignment="1">
      <alignment horizontal="justify" vertical="top" wrapText="1"/>
    </xf>
    <xf numFmtId="0" fontId="27" fillId="3" borderId="31" xfId="0" applyFont="1" applyFill="1" applyBorder="1" applyAlignment="1">
      <alignment horizontal="justify" vertical="top" wrapText="1"/>
    </xf>
    <xf numFmtId="0" fontId="27" fillId="3" borderId="3" xfId="0" applyFont="1" applyFill="1" applyBorder="1" applyAlignment="1">
      <alignment horizontal="justify" vertical="top" wrapText="1"/>
    </xf>
    <xf numFmtId="0" fontId="31" fillId="0" borderId="31" xfId="0" applyFont="1" applyFill="1" applyBorder="1" applyAlignment="1">
      <alignment horizontal="justify" vertical="top" wrapText="1"/>
    </xf>
    <xf numFmtId="0" fontId="31" fillId="0" borderId="2" xfId="0" applyFont="1" applyFill="1" applyBorder="1" applyAlignment="1">
      <alignment horizontal="justify" vertical="center" wrapText="1"/>
    </xf>
    <xf numFmtId="0" fontId="31" fillId="0" borderId="31" xfId="0" applyFont="1" applyFill="1" applyBorder="1" applyAlignment="1">
      <alignment horizontal="justify" vertical="center" wrapText="1"/>
    </xf>
    <xf numFmtId="0" fontId="31" fillId="0" borderId="3" xfId="0" applyFont="1" applyFill="1" applyBorder="1" applyAlignment="1">
      <alignment horizontal="justify" vertical="center" wrapText="1"/>
    </xf>
    <xf numFmtId="0" fontId="31" fillId="3" borderId="2" xfId="0" applyFont="1" applyFill="1" applyBorder="1" applyAlignment="1">
      <alignment horizontal="justify" vertical="center" wrapText="1"/>
    </xf>
    <xf numFmtId="0" fontId="31" fillId="3" borderId="3" xfId="0" applyFont="1" applyFill="1" applyBorder="1" applyAlignment="1">
      <alignment horizontal="justify" vertical="center"/>
    </xf>
    <xf numFmtId="0" fontId="0" fillId="0" borderId="1" xfId="0" applyBorder="1" applyAlignment="1">
      <alignment horizontal="justify" vertical="top" wrapText="1"/>
    </xf>
    <xf numFmtId="0" fontId="33" fillId="3" borderId="1" xfId="0" applyFont="1" applyFill="1" applyBorder="1" applyAlignment="1">
      <alignment horizontal="justify" vertical="top" wrapText="1"/>
    </xf>
    <xf numFmtId="0" fontId="27" fillId="3" borderId="3" xfId="0" applyFont="1" applyFill="1" applyBorder="1" applyAlignment="1">
      <alignment horizontal="justify" vertical="top"/>
    </xf>
    <xf numFmtId="0" fontId="2" fillId="3" borderId="1" xfId="0" applyFont="1" applyFill="1" applyBorder="1" applyAlignment="1">
      <alignment horizontal="justify" vertical="top" wrapText="1"/>
    </xf>
    <xf numFmtId="0" fontId="1" fillId="3" borderId="1" xfId="0" applyFont="1" applyFill="1" applyBorder="1" applyAlignment="1">
      <alignment horizontal="justify" vertical="center" wrapText="1"/>
    </xf>
    <xf numFmtId="0" fontId="27" fillId="3" borderId="31" xfId="0" applyFont="1" applyFill="1" applyBorder="1" applyAlignment="1">
      <alignment horizontal="justify" vertical="top"/>
    </xf>
    <xf numFmtId="1" fontId="1" fillId="3" borderId="1" xfId="0" applyNumberFormat="1" applyFont="1" applyFill="1" applyBorder="1" applyAlignment="1">
      <alignment horizontal="justify" vertical="top" wrapText="1"/>
    </xf>
    <xf numFmtId="9" fontId="1" fillId="3" borderId="1" xfId="0" applyNumberFormat="1" applyFont="1" applyFill="1" applyBorder="1" applyAlignment="1">
      <alignment horizontal="justify" vertical="center" wrapText="1"/>
    </xf>
    <xf numFmtId="0" fontId="3" fillId="3"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27" fillId="0" borderId="1" xfId="0" applyFont="1" applyBorder="1" applyAlignment="1">
      <alignment horizontal="justify" vertical="top"/>
    </xf>
    <xf numFmtId="173" fontId="18" fillId="3" borderId="1" xfId="5" applyNumberFormat="1" applyFont="1" applyFill="1" applyBorder="1" applyAlignment="1">
      <alignment horizontal="center" vertical="top" wrapText="1"/>
    </xf>
    <xf numFmtId="9" fontId="3" fillId="3" borderId="21" xfId="5" applyFont="1" applyFill="1" applyBorder="1" applyAlignment="1">
      <alignment horizontal="center" vertical="top"/>
    </xf>
  </cellXfs>
  <cellStyles count="11">
    <cellStyle name="Incorrecto" xfId="6" builtinId="27"/>
    <cellStyle name="KPT04" xfId="9" xr:uid="{00000000-0005-0000-0000-000001000000}"/>
    <cellStyle name="KPT04_Main" xfId="8" xr:uid="{00000000-0005-0000-0000-000002000000}"/>
    <cellStyle name="Millares" xfId="7" builtinId="3"/>
    <cellStyle name="Millares 2" xfId="1" xr:uid="{00000000-0005-0000-0000-000004000000}"/>
    <cellStyle name="Millares 3 3" xfId="3" xr:uid="{00000000-0005-0000-0000-000005000000}"/>
    <cellStyle name="Moneda [0] 3" xfId="2" xr:uid="{00000000-0005-0000-0000-000006000000}"/>
    <cellStyle name="Moneda 3" xfId="4" xr:uid="{00000000-0005-0000-0000-000007000000}"/>
    <cellStyle name="Normal" xfId="0" builtinId="0"/>
    <cellStyle name="Normal 2" xfId="10" xr:uid="{00000000-0005-0000-0000-000009000000}"/>
    <cellStyle name="Porcentaje" xfId="5" builtinId="5"/>
  </cellStyles>
  <dxfs count="100">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7"/>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00FF00"/>
      <color rgb="FFEE9F12"/>
      <color rgb="FFEC752C"/>
      <color rgb="FFD4868C"/>
      <color rgb="FFFF99C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35720</xdr:colOff>
      <xdr:row>5</xdr:row>
      <xdr:rowOff>2309812</xdr:rowOff>
    </xdr:from>
    <xdr:to>
      <xdr:col>38</xdr:col>
      <xdr:colOff>1260311</xdr:colOff>
      <xdr:row>6</xdr:row>
      <xdr:rowOff>10945</xdr:rowOff>
    </xdr:to>
    <xdr:pic>
      <xdr:nvPicPr>
        <xdr:cNvPr id="2"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cstate="print"/>
        <a:stretch>
          <a:fillRect/>
        </a:stretch>
      </xdr:blipFill>
      <xdr:spPr>
        <a:xfrm>
          <a:off x="14856620" y="9091612"/>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SEMAFORIZACIÓN"/>
      <sheetName val="Hoja3"/>
    </sheetNames>
    <sheetDataSet>
      <sheetData sheetId="0" refreshError="1">
        <row r="65">
          <cell r="Z65" t="str">
            <v xml:space="preserve"> MUNICIPIO DE ARMENIA; Normas establecidad en la construccion o mantenimiento  en infraestructura  ya establecidas por el estado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B171"/>
  <sheetViews>
    <sheetView tabSelected="1" topLeftCell="C2" zoomScale="70" zoomScaleNormal="70" workbookViewId="0">
      <pane xSplit="6690" ySplit="1305" topLeftCell="AZ5" activePane="bottomRight"/>
      <selection activeCell="C2" sqref="C2"/>
      <selection pane="topRight" activeCell="BJ4" sqref="BJ1:BJ1048576"/>
      <selection pane="bottomLeft" activeCell="D153" sqref="D153:D155"/>
      <selection pane="bottomRight" activeCell="BF157" sqref="BF157"/>
    </sheetView>
  </sheetViews>
  <sheetFormatPr baseColWidth="10" defaultColWidth="9.140625" defaultRowHeight="14.25" x14ac:dyDescent="0.25"/>
  <cols>
    <col min="1" max="1" width="9.42578125" style="75" customWidth="1"/>
    <col min="2" max="2" width="10.28515625" style="75" customWidth="1"/>
    <col min="3" max="3" width="12.140625" style="75" customWidth="1"/>
    <col min="4" max="4" width="13.42578125" style="75" customWidth="1"/>
    <col min="5" max="5" width="11.28515625" style="75" customWidth="1"/>
    <col min="6" max="6" width="9" style="75" customWidth="1"/>
    <col min="7" max="7" width="13.42578125" style="75" customWidth="1"/>
    <col min="8" max="8" width="14.85546875" style="75" customWidth="1"/>
    <col min="9" max="9" width="11.28515625" style="75" customWidth="1"/>
    <col min="10" max="10" width="19.7109375" style="397" customWidth="1"/>
    <col min="11" max="11" width="19.7109375" style="100" customWidth="1"/>
    <col min="12" max="12" width="19.7109375" style="397" customWidth="1"/>
    <col min="13" max="15" width="19.7109375" style="100" customWidth="1"/>
    <col min="16" max="16" width="38.7109375" style="100" customWidth="1"/>
    <col min="17" max="18" width="19.7109375" style="75" customWidth="1"/>
    <col min="19" max="19" width="19.7109375" style="398" customWidth="1"/>
    <col min="20" max="20" width="38.7109375" style="399" customWidth="1"/>
    <col min="21" max="23" width="19.7109375" style="75" customWidth="1"/>
    <col min="24" max="24" width="38.7109375" style="399" customWidth="1"/>
    <col min="25" max="25" width="18.85546875" style="75" customWidth="1"/>
    <col min="26" max="26" width="20.7109375" style="75" customWidth="1"/>
    <col min="27" max="27" width="19.7109375" style="75" customWidth="1"/>
    <col min="28" max="28" width="47.85546875" style="75" customWidth="1"/>
    <col min="29" max="29" width="20.85546875" style="75" hidden="1" customWidth="1"/>
    <col min="30" max="30" width="27.42578125" style="75" hidden="1" customWidth="1"/>
    <col min="31" max="31" width="21.42578125" style="75" hidden="1" customWidth="1"/>
    <col min="32" max="32" width="28.7109375" style="75" hidden="1" customWidth="1"/>
    <col min="33" max="33" width="13.85546875" style="75" hidden="1" customWidth="1"/>
    <col min="34" max="34" width="13.5703125" style="75" hidden="1" customWidth="1"/>
    <col min="35" max="35" width="16.140625" style="75" customWidth="1"/>
    <col min="36" max="37" width="22" style="75" customWidth="1"/>
    <col min="38" max="38" width="20.140625" style="75" customWidth="1"/>
    <col min="39" max="39" width="30.140625" style="75" customWidth="1"/>
    <col min="40" max="40" width="21.42578125" style="75" hidden="1" customWidth="1"/>
    <col min="41" max="41" width="20.5703125" style="75" customWidth="1"/>
    <col min="42" max="42" width="22.140625" style="75" customWidth="1"/>
    <col min="43" max="43" width="18.28515625" style="75" customWidth="1"/>
    <col min="44" max="44" width="51.85546875" style="75" customWidth="1"/>
    <col min="45" max="45" width="10.42578125" style="75" customWidth="1"/>
    <col min="46" max="46" width="10.42578125" style="400" customWidth="1"/>
    <col min="47" max="47" width="24.140625" style="75" customWidth="1"/>
    <col min="48" max="48" width="25.140625" style="75" customWidth="1"/>
    <col min="49" max="49" width="28.28515625" style="75" customWidth="1"/>
    <col min="50" max="50" width="16.5703125" style="75" customWidth="1"/>
    <col min="51" max="51" width="40" style="401" customWidth="1"/>
    <col min="52" max="52" width="9" style="402" customWidth="1"/>
    <col min="53" max="53" width="8.28515625" style="402" customWidth="1"/>
    <col min="54" max="54" width="8.140625" style="75" customWidth="1"/>
    <col min="55" max="55" width="12.28515625" style="401" customWidth="1"/>
    <col min="56" max="56" width="20.85546875" style="401" customWidth="1"/>
    <col min="57" max="57" width="9.28515625" style="75" customWidth="1"/>
    <col min="58" max="58" width="38.5703125" style="401" customWidth="1"/>
    <col min="59" max="59" width="9.85546875" style="402" customWidth="1"/>
    <col min="60" max="60" width="10" style="402" customWidth="1"/>
    <col min="61" max="61" width="9.7109375" style="400" customWidth="1"/>
    <col min="62" max="62" width="39.140625" style="830" customWidth="1"/>
    <col min="63" max="63" width="45.140625" style="75" customWidth="1"/>
    <col min="64" max="64" width="27.28515625" style="75" customWidth="1"/>
    <col min="65" max="65" width="9.140625" style="75"/>
    <col min="66" max="66" width="20.140625" style="75" customWidth="1"/>
    <col min="67" max="257" width="9.140625" style="75"/>
    <col min="258" max="258" width="21" style="75" customWidth="1"/>
    <col min="259" max="259" width="37.85546875" style="75" customWidth="1"/>
    <col min="260" max="260" width="33.42578125" style="75" customWidth="1"/>
    <col min="261" max="261" width="22" style="75" customWidth="1"/>
    <col min="262" max="262" width="21" style="75" customWidth="1"/>
    <col min="263" max="263" width="7.42578125" style="75" customWidth="1"/>
    <col min="264" max="264" width="7.5703125" style="75" customWidth="1"/>
    <col min="265" max="265" width="7.140625" style="75" customWidth="1"/>
    <col min="266" max="266" width="17.42578125" style="75" customWidth="1"/>
    <col min="267" max="267" width="22.85546875" style="75" customWidth="1"/>
    <col min="268" max="268" width="18.140625" style="75" customWidth="1"/>
    <col min="269" max="269" width="15.7109375" style="75" customWidth="1"/>
    <col min="270" max="270" width="15.28515625" style="75" customWidth="1"/>
    <col min="271" max="271" width="16.28515625" style="75" customWidth="1"/>
    <col min="272" max="272" width="16.85546875" style="75" customWidth="1"/>
    <col min="273" max="273" width="16.5703125" style="75" customWidth="1"/>
    <col min="274" max="274" width="15.85546875" style="75" customWidth="1"/>
    <col min="275" max="275" width="15.42578125" style="75" customWidth="1"/>
    <col min="276" max="276" width="18.140625" style="75" customWidth="1"/>
    <col min="277" max="277" width="12.85546875" style="75" customWidth="1"/>
    <col min="278" max="278" width="12.7109375" style="75" bestFit="1" customWidth="1"/>
    <col min="279" max="279" width="16.85546875" style="75" customWidth="1"/>
    <col min="280" max="513" width="9.140625" style="75"/>
    <col min="514" max="514" width="21" style="75" customWidth="1"/>
    <col min="515" max="515" width="37.85546875" style="75" customWidth="1"/>
    <col min="516" max="516" width="33.42578125" style="75" customWidth="1"/>
    <col min="517" max="517" width="22" style="75" customWidth="1"/>
    <col min="518" max="518" width="21" style="75" customWidth="1"/>
    <col min="519" max="519" width="7.42578125" style="75" customWidth="1"/>
    <col min="520" max="520" width="7.5703125" style="75" customWidth="1"/>
    <col min="521" max="521" width="7.140625" style="75" customWidth="1"/>
    <col min="522" max="522" width="17.42578125" style="75" customWidth="1"/>
    <col min="523" max="523" width="22.85546875" style="75" customWidth="1"/>
    <col min="524" max="524" width="18.140625" style="75" customWidth="1"/>
    <col min="525" max="525" width="15.7109375" style="75" customWidth="1"/>
    <col min="526" max="526" width="15.28515625" style="75" customWidth="1"/>
    <col min="527" max="527" width="16.28515625" style="75" customWidth="1"/>
    <col min="528" max="528" width="16.85546875" style="75" customWidth="1"/>
    <col min="529" max="529" width="16.5703125" style="75" customWidth="1"/>
    <col min="530" max="530" width="15.85546875" style="75" customWidth="1"/>
    <col min="531" max="531" width="15.42578125" style="75" customWidth="1"/>
    <col min="532" max="532" width="18.140625" style="75" customWidth="1"/>
    <col min="533" max="533" width="12.85546875" style="75" customWidth="1"/>
    <col min="534" max="534" width="12.7109375" style="75" bestFit="1" customWidth="1"/>
    <col min="535" max="535" width="16.85546875" style="75" customWidth="1"/>
    <col min="536" max="769" width="9.140625" style="75"/>
    <col min="770" max="770" width="21" style="75" customWidth="1"/>
    <col min="771" max="771" width="37.85546875" style="75" customWidth="1"/>
    <col min="772" max="772" width="33.42578125" style="75" customWidth="1"/>
    <col min="773" max="773" width="22" style="75" customWidth="1"/>
    <col min="774" max="774" width="21" style="75" customWidth="1"/>
    <col min="775" max="775" width="7.42578125" style="75" customWidth="1"/>
    <col min="776" max="776" width="7.5703125" style="75" customWidth="1"/>
    <col min="777" max="777" width="7.140625" style="75" customWidth="1"/>
    <col min="778" max="778" width="17.42578125" style="75" customWidth="1"/>
    <col min="779" max="779" width="22.85546875" style="75" customWidth="1"/>
    <col min="780" max="780" width="18.140625" style="75" customWidth="1"/>
    <col min="781" max="781" width="15.7109375" style="75" customWidth="1"/>
    <col min="782" max="782" width="15.28515625" style="75" customWidth="1"/>
    <col min="783" max="783" width="16.28515625" style="75" customWidth="1"/>
    <col min="784" max="784" width="16.85546875" style="75" customWidth="1"/>
    <col min="785" max="785" width="16.5703125" style="75" customWidth="1"/>
    <col min="786" max="786" width="15.85546875" style="75" customWidth="1"/>
    <col min="787" max="787" width="15.42578125" style="75" customWidth="1"/>
    <col min="788" max="788" width="18.140625" style="75" customWidth="1"/>
    <col min="789" max="789" width="12.85546875" style="75" customWidth="1"/>
    <col min="790" max="790" width="12.7109375" style="75" bestFit="1" customWidth="1"/>
    <col min="791" max="791" width="16.85546875" style="75" customWidth="1"/>
    <col min="792" max="1025" width="9.140625" style="75"/>
    <col min="1026" max="1026" width="21" style="75" customWidth="1"/>
    <col min="1027" max="1027" width="37.85546875" style="75" customWidth="1"/>
    <col min="1028" max="1028" width="33.42578125" style="75" customWidth="1"/>
    <col min="1029" max="1029" width="22" style="75" customWidth="1"/>
    <col min="1030" max="1030" width="21" style="75" customWidth="1"/>
    <col min="1031" max="1031" width="7.42578125" style="75" customWidth="1"/>
    <col min="1032" max="1032" width="7.5703125" style="75" customWidth="1"/>
    <col min="1033" max="1033" width="7.140625" style="75" customWidth="1"/>
    <col min="1034" max="1034" width="17.42578125" style="75" customWidth="1"/>
    <col min="1035" max="1035" width="22.85546875" style="75" customWidth="1"/>
    <col min="1036" max="1036" width="18.140625" style="75" customWidth="1"/>
    <col min="1037" max="1037" width="15.7109375" style="75" customWidth="1"/>
    <col min="1038" max="1038" width="15.28515625" style="75" customWidth="1"/>
    <col min="1039" max="1039" width="16.28515625" style="75" customWidth="1"/>
    <col min="1040" max="1040" width="16.85546875" style="75" customWidth="1"/>
    <col min="1041" max="1041" width="16.5703125" style="75" customWidth="1"/>
    <col min="1042" max="1042" width="15.85546875" style="75" customWidth="1"/>
    <col min="1043" max="1043" width="15.42578125" style="75" customWidth="1"/>
    <col min="1044" max="1044" width="18.140625" style="75" customWidth="1"/>
    <col min="1045" max="1045" width="12.85546875" style="75" customWidth="1"/>
    <col min="1046" max="1046" width="12.7109375" style="75" bestFit="1" customWidth="1"/>
    <col min="1047" max="1047" width="16.85546875" style="75" customWidth="1"/>
    <col min="1048" max="1281" width="9.140625" style="75"/>
    <col min="1282" max="1282" width="21" style="75" customWidth="1"/>
    <col min="1283" max="1283" width="37.85546875" style="75" customWidth="1"/>
    <col min="1284" max="1284" width="33.42578125" style="75" customWidth="1"/>
    <col min="1285" max="1285" width="22" style="75" customWidth="1"/>
    <col min="1286" max="1286" width="21" style="75" customWidth="1"/>
    <col min="1287" max="1287" width="7.42578125" style="75" customWidth="1"/>
    <col min="1288" max="1288" width="7.5703125" style="75" customWidth="1"/>
    <col min="1289" max="1289" width="7.140625" style="75" customWidth="1"/>
    <col min="1290" max="1290" width="17.42578125" style="75" customWidth="1"/>
    <col min="1291" max="1291" width="22.85546875" style="75" customWidth="1"/>
    <col min="1292" max="1292" width="18.140625" style="75" customWidth="1"/>
    <col min="1293" max="1293" width="15.7109375" style="75" customWidth="1"/>
    <col min="1294" max="1294" width="15.28515625" style="75" customWidth="1"/>
    <col min="1295" max="1295" width="16.28515625" style="75" customWidth="1"/>
    <col min="1296" max="1296" width="16.85546875" style="75" customWidth="1"/>
    <col min="1297" max="1297" width="16.5703125" style="75" customWidth="1"/>
    <col min="1298" max="1298" width="15.85546875" style="75" customWidth="1"/>
    <col min="1299" max="1299" width="15.42578125" style="75" customWidth="1"/>
    <col min="1300" max="1300" width="18.140625" style="75" customWidth="1"/>
    <col min="1301" max="1301" width="12.85546875" style="75" customWidth="1"/>
    <col min="1302" max="1302" width="12.7109375" style="75" bestFit="1" customWidth="1"/>
    <col min="1303" max="1303" width="16.85546875" style="75" customWidth="1"/>
    <col min="1304" max="1537" width="9.140625" style="75"/>
    <col min="1538" max="1538" width="21" style="75" customWidth="1"/>
    <col min="1539" max="1539" width="37.85546875" style="75" customWidth="1"/>
    <col min="1540" max="1540" width="33.42578125" style="75" customWidth="1"/>
    <col min="1541" max="1541" width="22" style="75" customWidth="1"/>
    <col min="1542" max="1542" width="21" style="75" customWidth="1"/>
    <col min="1543" max="1543" width="7.42578125" style="75" customWidth="1"/>
    <col min="1544" max="1544" width="7.5703125" style="75" customWidth="1"/>
    <col min="1545" max="1545" width="7.140625" style="75" customWidth="1"/>
    <col min="1546" max="1546" width="17.42578125" style="75" customWidth="1"/>
    <col min="1547" max="1547" width="22.85546875" style="75" customWidth="1"/>
    <col min="1548" max="1548" width="18.140625" style="75" customWidth="1"/>
    <col min="1549" max="1549" width="15.7109375" style="75" customWidth="1"/>
    <col min="1550" max="1550" width="15.28515625" style="75" customWidth="1"/>
    <col min="1551" max="1551" width="16.28515625" style="75" customWidth="1"/>
    <col min="1552" max="1552" width="16.85546875" style="75" customWidth="1"/>
    <col min="1553" max="1553" width="16.5703125" style="75" customWidth="1"/>
    <col min="1554" max="1554" width="15.85546875" style="75" customWidth="1"/>
    <col min="1555" max="1555" width="15.42578125" style="75" customWidth="1"/>
    <col min="1556" max="1556" width="18.140625" style="75" customWidth="1"/>
    <col min="1557" max="1557" width="12.85546875" style="75" customWidth="1"/>
    <col min="1558" max="1558" width="12.7109375" style="75" bestFit="1" customWidth="1"/>
    <col min="1559" max="1559" width="16.85546875" style="75" customWidth="1"/>
    <col min="1560" max="1793" width="9.140625" style="75"/>
    <col min="1794" max="1794" width="21" style="75" customWidth="1"/>
    <col min="1795" max="1795" width="37.85546875" style="75" customWidth="1"/>
    <col min="1796" max="1796" width="33.42578125" style="75" customWidth="1"/>
    <col min="1797" max="1797" width="22" style="75" customWidth="1"/>
    <col min="1798" max="1798" width="21" style="75" customWidth="1"/>
    <col min="1799" max="1799" width="7.42578125" style="75" customWidth="1"/>
    <col min="1800" max="1800" width="7.5703125" style="75" customWidth="1"/>
    <col min="1801" max="1801" width="7.140625" style="75" customWidth="1"/>
    <col min="1802" max="1802" width="17.42578125" style="75" customWidth="1"/>
    <col min="1803" max="1803" width="22.85546875" style="75" customWidth="1"/>
    <col min="1804" max="1804" width="18.140625" style="75" customWidth="1"/>
    <col min="1805" max="1805" width="15.7109375" style="75" customWidth="1"/>
    <col min="1806" max="1806" width="15.28515625" style="75" customWidth="1"/>
    <col min="1807" max="1807" width="16.28515625" style="75" customWidth="1"/>
    <col min="1808" max="1808" width="16.85546875" style="75" customWidth="1"/>
    <col min="1809" max="1809" width="16.5703125" style="75" customWidth="1"/>
    <col min="1810" max="1810" width="15.85546875" style="75" customWidth="1"/>
    <col min="1811" max="1811" width="15.42578125" style="75" customWidth="1"/>
    <col min="1812" max="1812" width="18.140625" style="75" customWidth="1"/>
    <col min="1813" max="1813" width="12.85546875" style="75" customWidth="1"/>
    <col min="1814" max="1814" width="12.7109375" style="75" bestFit="1" customWidth="1"/>
    <col min="1815" max="1815" width="16.85546875" style="75" customWidth="1"/>
    <col min="1816" max="2049" width="9.140625" style="75"/>
    <col min="2050" max="2050" width="21" style="75" customWidth="1"/>
    <col min="2051" max="2051" width="37.85546875" style="75" customWidth="1"/>
    <col min="2052" max="2052" width="33.42578125" style="75" customWidth="1"/>
    <col min="2053" max="2053" width="22" style="75" customWidth="1"/>
    <col min="2054" max="2054" width="21" style="75" customWidth="1"/>
    <col min="2055" max="2055" width="7.42578125" style="75" customWidth="1"/>
    <col min="2056" max="2056" width="7.5703125" style="75" customWidth="1"/>
    <col min="2057" max="2057" width="7.140625" style="75" customWidth="1"/>
    <col min="2058" max="2058" width="17.42578125" style="75" customWidth="1"/>
    <col min="2059" max="2059" width="22.85546875" style="75" customWidth="1"/>
    <col min="2060" max="2060" width="18.140625" style="75" customWidth="1"/>
    <col min="2061" max="2061" width="15.7109375" style="75" customWidth="1"/>
    <col min="2062" max="2062" width="15.28515625" style="75" customWidth="1"/>
    <col min="2063" max="2063" width="16.28515625" style="75" customWidth="1"/>
    <col min="2064" max="2064" width="16.85546875" style="75" customWidth="1"/>
    <col min="2065" max="2065" width="16.5703125" style="75" customWidth="1"/>
    <col min="2066" max="2066" width="15.85546875" style="75" customWidth="1"/>
    <col min="2067" max="2067" width="15.42578125" style="75" customWidth="1"/>
    <col min="2068" max="2068" width="18.140625" style="75" customWidth="1"/>
    <col min="2069" max="2069" width="12.85546875" style="75" customWidth="1"/>
    <col min="2070" max="2070" width="12.7109375" style="75" bestFit="1" customWidth="1"/>
    <col min="2071" max="2071" width="16.85546875" style="75" customWidth="1"/>
    <col min="2072" max="2305" width="9.140625" style="75"/>
    <col min="2306" max="2306" width="21" style="75" customWidth="1"/>
    <col min="2307" max="2307" width="37.85546875" style="75" customWidth="1"/>
    <col min="2308" max="2308" width="33.42578125" style="75" customWidth="1"/>
    <col min="2309" max="2309" width="22" style="75" customWidth="1"/>
    <col min="2310" max="2310" width="21" style="75" customWidth="1"/>
    <col min="2311" max="2311" width="7.42578125" style="75" customWidth="1"/>
    <col min="2312" max="2312" width="7.5703125" style="75" customWidth="1"/>
    <col min="2313" max="2313" width="7.140625" style="75" customWidth="1"/>
    <col min="2314" max="2314" width="17.42578125" style="75" customWidth="1"/>
    <col min="2315" max="2315" width="22.85546875" style="75" customWidth="1"/>
    <col min="2316" max="2316" width="18.140625" style="75" customWidth="1"/>
    <col min="2317" max="2317" width="15.7109375" style="75" customWidth="1"/>
    <col min="2318" max="2318" width="15.28515625" style="75" customWidth="1"/>
    <col min="2319" max="2319" width="16.28515625" style="75" customWidth="1"/>
    <col min="2320" max="2320" width="16.85546875" style="75" customWidth="1"/>
    <col min="2321" max="2321" width="16.5703125" style="75" customWidth="1"/>
    <col min="2322" max="2322" width="15.85546875" style="75" customWidth="1"/>
    <col min="2323" max="2323" width="15.42578125" style="75" customWidth="1"/>
    <col min="2324" max="2324" width="18.140625" style="75" customWidth="1"/>
    <col min="2325" max="2325" width="12.85546875" style="75" customWidth="1"/>
    <col min="2326" max="2326" width="12.7109375" style="75" bestFit="1" customWidth="1"/>
    <col min="2327" max="2327" width="16.85546875" style="75" customWidth="1"/>
    <col min="2328" max="2561" width="9.140625" style="75"/>
    <col min="2562" max="2562" width="21" style="75" customWidth="1"/>
    <col min="2563" max="2563" width="37.85546875" style="75" customWidth="1"/>
    <col min="2564" max="2564" width="33.42578125" style="75" customWidth="1"/>
    <col min="2565" max="2565" width="22" style="75" customWidth="1"/>
    <col min="2566" max="2566" width="21" style="75" customWidth="1"/>
    <col min="2567" max="2567" width="7.42578125" style="75" customWidth="1"/>
    <col min="2568" max="2568" width="7.5703125" style="75" customWidth="1"/>
    <col min="2569" max="2569" width="7.140625" style="75" customWidth="1"/>
    <col min="2570" max="2570" width="17.42578125" style="75" customWidth="1"/>
    <col min="2571" max="2571" width="22.85546875" style="75" customWidth="1"/>
    <col min="2572" max="2572" width="18.140625" style="75" customWidth="1"/>
    <col min="2573" max="2573" width="15.7109375" style="75" customWidth="1"/>
    <col min="2574" max="2574" width="15.28515625" style="75" customWidth="1"/>
    <col min="2575" max="2575" width="16.28515625" style="75" customWidth="1"/>
    <col min="2576" max="2576" width="16.85546875" style="75" customWidth="1"/>
    <col min="2577" max="2577" width="16.5703125" style="75" customWidth="1"/>
    <col min="2578" max="2578" width="15.85546875" style="75" customWidth="1"/>
    <col min="2579" max="2579" width="15.42578125" style="75" customWidth="1"/>
    <col min="2580" max="2580" width="18.140625" style="75" customWidth="1"/>
    <col min="2581" max="2581" width="12.85546875" style="75" customWidth="1"/>
    <col min="2582" max="2582" width="12.7109375" style="75" bestFit="1" customWidth="1"/>
    <col min="2583" max="2583" width="16.85546875" style="75" customWidth="1"/>
    <col min="2584" max="2817" width="9.140625" style="75"/>
    <col min="2818" max="2818" width="21" style="75" customWidth="1"/>
    <col min="2819" max="2819" width="37.85546875" style="75" customWidth="1"/>
    <col min="2820" max="2820" width="33.42578125" style="75" customWidth="1"/>
    <col min="2821" max="2821" width="22" style="75" customWidth="1"/>
    <col min="2822" max="2822" width="21" style="75" customWidth="1"/>
    <col min="2823" max="2823" width="7.42578125" style="75" customWidth="1"/>
    <col min="2824" max="2824" width="7.5703125" style="75" customWidth="1"/>
    <col min="2825" max="2825" width="7.140625" style="75" customWidth="1"/>
    <col min="2826" max="2826" width="17.42578125" style="75" customWidth="1"/>
    <col min="2827" max="2827" width="22.85546875" style="75" customWidth="1"/>
    <col min="2828" max="2828" width="18.140625" style="75" customWidth="1"/>
    <col min="2829" max="2829" width="15.7109375" style="75" customWidth="1"/>
    <col min="2830" max="2830" width="15.28515625" style="75" customWidth="1"/>
    <col min="2831" max="2831" width="16.28515625" style="75" customWidth="1"/>
    <col min="2832" max="2832" width="16.85546875" style="75" customWidth="1"/>
    <col min="2833" max="2833" width="16.5703125" style="75" customWidth="1"/>
    <col min="2834" max="2834" width="15.85546875" style="75" customWidth="1"/>
    <col min="2835" max="2835" width="15.42578125" style="75" customWidth="1"/>
    <col min="2836" max="2836" width="18.140625" style="75" customWidth="1"/>
    <col min="2837" max="2837" width="12.85546875" style="75" customWidth="1"/>
    <col min="2838" max="2838" width="12.7109375" style="75" bestFit="1" customWidth="1"/>
    <col min="2839" max="2839" width="16.85546875" style="75" customWidth="1"/>
    <col min="2840" max="3073" width="9.140625" style="75"/>
    <col min="3074" max="3074" width="21" style="75" customWidth="1"/>
    <col min="3075" max="3075" width="37.85546875" style="75" customWidth="1"/>
    <col min="3076" max="3076" width="33.42578125" style="75" customWidth="1"/>
    <col min="3077" max="3077" width="22" style="75" customWidth="1"/>
    <col min="3078" max="3078" width="21" style="75" customWidth="1"/>
    <col min="3079" max="3079" width="7.42578125" style="75" customWidth="1"/>
    <col min="3080" max="3080" width="7.5703125" style="75" customWidth="1"/>
    <col min="3081" max="3081" width="7.140625" style="75" customWidth="1"/>
    <col min="3082" max="3082" width="17.42578125" style="75" customWidth="1"/>
    <col min="3083" max="3083" width="22.85546875" style="75" customWidth="1"/>
    <col min="3084" max="3084" width="18.140625" style="75" customWidth="1"/>
    <col min="3085" max="3085" width="15.7109375" style="75" customWidth="1"/>
    <col min="3086" max="3086" width="15.28515625" style="75" customWidth="1"/>
    <col min="3087" max="3087" width="16.28515625" style="75" customWidth="1"/>
    <col min="3088" max="3088" width="16.85546875" style="75" customWidth="1"/>
    <col min="3089" max="3089" width="16.5703125" style="75" customWidth="1"/>
    <col min="3090" max="3090" width="15.85546875" style="75" customWidth="1"/>
    <col min="3091" max="3091" width="15.42578125" style="75" customWidth="1"/>
    <col min="3092" max="3092" width="18.140625" style="75" customWidth="1"/>
    <col min="3093" max="3093" width="12.85546875" style="75" customWidth="1"/>
    <col min="3094" max="3094" width="12.7109375" style="75" bestFit="1" customWidth="1"/>
    <col min="3095" max="3095" width="16.85546875" style="75" customWidth="1"/>
    <col min="3096" max="3329" width="9.140625" style="75"/>
    <col min="3330" max="3330" width="21" style="75" customWidth="1"/>
    <col min="3331" max="3331" width="37.85546875" style="75" customWidth="1"/>
    <col min="3332" max="3332" width="33.42578125" style="75" customWidth="1"/>
    <col min="3333" max="3333" width="22" style="75" customWidth="1"/>
    <col min="3334" max="3334" width="21" style="75" customWidth="1"/>
    <col min="3335" max="3335" width="7.42578125" style="75" customWidth="1"/>
    <col min="3336" max="3336" width="7.5703125" style="75" customWidth="1"/>
    <col min="3337" max="3337" width="7.140625" style="75" customWidth="1"/>
    <col min="3338" max="3338" width="17.42578125" style="75" customWidth="1"/>
    <col min="3339" max="3339" width="22.85546875" style="75" customWidth="1"/>
    <col min="3340" max="3340" width="18.140625" style="75" customWidth="1"/>
    <col min="3341" max="3341" width="15.7109375" style="75" customWidth="1"/>
    <col min="3342" max="3342" width="15.28515625" style="75" customWidth="1"/>
    <col min="3343" max="3343" width="16.28515625" style="75" customWidth="1"/>
    <col min="3344" max="3344" width="16.85546875" style="75" customWidth="1"/>
    <col min="3345" max="3345" width="16.5703125" style="75" customWidth="1"/>
    <col min="3346" max="3346" width="15.85546875" style="75" customWidth="1"/>
    <col min="3347" max="3347" width="15.42578125" style="75" customWidth="1"/>
    <col min="3348" max="3348" width="18.140625" style="75" customWidth="1"/>
    <col min="3349" max="3349" width="12.85546875" style="75" customWidth="1"/>
    <col min="3350" max="3350" width="12.7109375" style="75" bestFit="1" customWidth="1"/>
    <col min="3351" max="3351" width="16.85546875" style="75" customWidth="1"/>
    <col min="3352" max="3585" width="9.140625" style="75"/>
    <col min="3586" max="3586" width="21" style="75" customWidth="1"/>
    <col min="3587" max="3587" width="37.85546875" style="75" customWidth="1"/>
    <col min="3588" max="3588" width="33.42578125" style="75" customWidth="1"/>
    <col min="3589" max="3589" width="22" style="75" customWidth="1"/>
    <col min="3590" max="3590" width="21" style="75" customWidth="1"/>
    <col min="3591" max="3591" width="7.42578125" style="75" customWidth="1"/>
    <col min="3592" max="3592" width="7.5703125" style="75" customWidth="1"/>
    <col min="3593" max="3593" width="7.140625" style="75" customWidth="1"/>
    <col min="3594" max="3594" width="17.42578125" style="75" customWidth="1"/>
    <col min="3595" max="3595" width="22.85546875" style="75" customWidth="1"/>
    <col min="3596" max="3596" width="18.140625" style="75" customWidth="1"/>
    <col min="3597" max="3597" width="15.7109375" style="75" customWidth="1"/>
    <col min="3598" max="3598" width="15.28515625" style="75" customWidth="1"/>
    <col min="3599" max="3599" width="16.28515625" style="75" customWidth="1"/>
    <col min="3600" max="3600" width="16.85546875" style="75" customWidth="1"/>
    <col min="3601" max="3601" width="16.5703125" style="75" customWidth="1"/>
    <col min="3602" max="3602" width="15.85546875" style="75" customWidth="1"/>
    <col min="3603" max="3603" width="15.42578125" style="75" customWidth="1"/>
    <col min="3604" max="3604" width="18.140625" style="75" customWidth="1"/>
    <col min="3605" max="3605" width="12.85546875" style="75" customWidth="1"/>
    <col min="3606" max="3606" width="12.7109375" style="75" bestFit="1" customWidth="1"/>
    <col min="3607" max="3607" width="16.85546875" style="75" customWidth="1"/>
    <col min="3608" max="3841" width="9.140625" style="75"/>
    <col min="3842" max="3842" width="21" style="75" customWidth="1"/>
    <col min="3843" max="3843" width="37.85546875" style="75" customWidth="1"/>
    <col min="3844" max="3844" width="33.42578125" style="75" customWidth="1"/>
    <col min="3845" max="3845" width="22" style="75" customWidth="1"/>
    <col min="3846" max="3846" width="21" style="75" customWidth="1"/>
    <col min="3847" max="3847" width="7.42578125" style="75" customWidth="1"/>
    <col min="3848" max="3848" width="7.5703125" style="75" customWidth="1"/>
    <col min="3849" max="3849" width="7.140625" style="75" customWidth="1"/>
    <col min="3850" max="3850" width="17.42578125" style="75" customWidth="1"/>
    <col min="3851" max="3851" width="22.85546875" style="75" customWidth="1"/>
    <col min="3852" max="3852" width="18.140625" style="75" customWidth="1"/>
    <col min="3853" max="3853" width="15.7109375" style="75" customWidth="1"/>
    <col min="3854" max="3854" width="15.28515625" style="75" customWidth="1"/>
    <col min="3855" max="3855" width="16.28515625" style="75" customWidth="1"/>
    <col min="3856" max="3856" width="16.85546875" style="75" customWidth="1"/>
    <col min="3857" max="3857" width="16.5703125" style="75" customWidth="1"/>
    <col min="3858" max="3858" width="15.85546875" style="75" customWidth="1"/>
    <col min="3859" max="3859" width="15.42578125" style="75" customWidth="1"/>
    <col min="3860" max="3860" width="18.140625" style="75" customWidth="1"/>
    <col min="3861" max="3861" width="12.85546875" style="75" customWidth="1"/>
    <col min="3862" max="3862" width="12.7109375" style="75" bestFit="1" customWidth="1"/>
    <col min="3863" max="3863" width="16.85546875" style="75" customWidth="1"/>
    <col min="3864" max="4097" width="9.140625" style="75"/>
    <col min="4098" max="4098" width="21" style="75" customWidth="1"/>
    <col min="4099" max="4099" width="37.85546875" style="75" customWidth="1"/>
    <col min="4100" max="4100" width="33.42578125" style="75" customWidth="1"/>
    <col min="4101" max="4101" width="22" style="75" customWidth="1"/>
    <col min="4102" max="4102" width="21" style="75" customWidth="1"/>
    <col min="4103" max="4103" width="7.42578125" style="75" customWidth="1"/>
    <col min="4104" max="4104" width="7.5703125" style="75" customWidth="1"/>
    <col min="4105" max="4105" width="7.140625" style="75" customWidth="1"/>
    <col min="4106" max="4106" width="17.42578125" style="75" customWidth="1"/>
    <col min="4107" max="4107" width="22.85546875" style="75" customWidth="1"/>
    <col min="4108" max="4108" width="18.140625" style="75" customWidth="1"/>
    <col min="4109" max="4109" width="15.7109375" style="75" customWidth="1"/>
    <col min="4110" max="4110" width="15.28515625" style="75" customWidth="1"/>
    <col min="4111" max="4111" width="16.28515625" style="75" customWidth="1"/>
    <col min="4112" max="4112" width="16.85546875" style="75" customWidth="1"/>
    <col min="4113" max="4113" width="16.5703125" style="75" customWidth="1"/>
    <col min="4114" max="4114" width="15.85546875" style="75" customWidth="1"/>
    <col min="4115" max="4115" width="15.42578125" style="75" customWidth="1"/>
    <col min="4116" max="4116" width="18.140625" style="75" customWidth="1"/>
    <col min="4117" max="4117" width="12.85546875" style="75" customWidth="1"/>
    <col min="4118" max="4118" width="12.7109375" style="75" bestFit="1" customWidth="1"/>
    <col min="4119" max="4119" width="16.85546875" style="75" customWidth="1"/>
    <col min="4120" max="4353" width="9.140625" style="75"/>
    <col min="4354" max="4354" width="21" style="75" customWidth="1"/>
    <col min="4355" max="4355" width="37.85546875" style="75" customWidth="1"/>
    <col min="4356" max="4356" width="33.42578125" style="75" customWidth="1"/>
    <col min="4357" max="4357" width="22" style="75" customWidth="1"/>
    <col min="4358" max="4358" width="21" style="75" customWidth="1"/>
    <col min="4359" max="4359" width="7.42578125" style="75" customWidth="1"/>
    <col min="4360" max="4360" width="7.5703125" style="75" customWidth="1"/>
    <col min="4361" max="4361" width="7.140625" style="75" customWidth="1"/>
    <col min="4362" max="4362" width="17.42578125" style="75" customWidth="1"/>
    <col min="4363" max="4363" width="22.85546875" style="75" customWidth="1"/>
    <col min="4364" max="4364" width="18.140625" style="75" customWidth="1"/>
    <col min="4365" max="4365" width="15.7109375" style="75" customWidth="1"/>
    <col min="4366" max="4366" width="15.28515625" style="75" customWidth="1"/>
    <col min="4367" max="4367" width="16.28515625" style="75" customWidth="1"/>
    <col min="4368" max="4368" width="16.85546875" style="75" customWidth="1"/>
    <col min="4369" max="4369" width="16.5703125" style="75" customWidth="1"/>
    <col min="4370" max="4370" width="15.85546875" style="75" customWidth="1"/>
    <col min="4371" max="4371" width="15.42578125" style="75" customWidth="1"/>
    <col min="4372" max="4372" width="18.140625" style="75" customWidth="1"/>
    <col min="4373" max="4373" width="12.85546875" style="75" customWidth="1"/>
    <col min="4374" max="4374" width="12.7109375" style="75" bestFit="1" customWidth="1"/>
    <col min="4375" max="4375" width="16.85546875" style="75" customWidth="1"/>
    <col min="4376" max="4609" width="9.140625" style="75"/>
    <col min="4610" max="4610" width="21" style="75" customWidth="1"/>
    <col min="4611" max="4611" width="37.85546875" style="75" customWidth="1"/>
    <col min="4612" max="4612" width="33.42578125" style="75" customWidth="1"/>
    <col min="4613" max="4613" width="22" style="75" customWidth="1"/>
    <col min="4614" max="4614" width="21" style="75" customWidth="1"/>
    <col min="4615" max="4615" width="7.42578125" style="75" customWidth="1"/>
    <col min="4616" max="4616" width="7.5703125" style="75" customWidth="1"/>
    <col min="4617" max="4617" width="7.140625" style="75" customWidth="1"/>
    <col min="4618" max="4618" width="17.42578125" style="75" customWidth="1"/>
    <col min="4619" max="4619" width="22.85546875" style="75" customWidth="1"/>
    <col min="4620" max="4620" width="18.140625" style="75" customWidth="1"/>
    <col min="4621" max="4621" width="15.7109375" style="75" customWidth="1"/>
    <col min="4622" max="4622" width="15.28515625" style="75" customWidth="1"/>
    <col min="4623" max="4623" width="16.28515625" style="75" customWidth="1"/>
    <col min="4624" max="4624" width="16.85546875" style="75" customWidth="1"/>
    <col min="4625" max="4625" width="16.5703125" style="75" customWidth="1"/>
    <col min="4626" max="4626" width="15.85546875" style="75" customWidth="1"/>
    <col min="4627" max="4627" width="15.42578125" style="75" customWidth="1"/>
    <col min="4628" max="4628" width="18.140625" style="75" customWidth="1"/>
    <col min="4629" max="4629" width="12.85546875" style="75" customWidth="1"/>
    <col min="4630" max="4630" width="12.7109375" style="75" bestFit="1" customWidth="1"/>
    <col min="4631" max="4631" width="16.85546875" style="75" customWidth="1"/>
    <col min="4632" max="4865" width="9.140625" style="75"/>
    <col min="4866" max="4866" width="21" style="75" customWidth="1"/>
    <col min="4867" max="4867" width="37.85546875" style="75" customWidth="1"/>
    <col min="4868" max="4868" width="33.42578125" style="75" customWidth="1"/>
    <col min="4869" max="4869" width="22" style="75" customWidth="1"/>
    <col min="4870" max="4870" width="21" style="75" customWidth="1"/>
    <col min="4871" max="4871" width="7.42578125" style="75" customWidth="1"/>
    <col min="4872" max="4872" width="7.5703125" style="75" customWidth="1"/>
    <col min="4873" max="4873" width="7.140625" style="75" customWidth="1"/>
    <col min="4874" max="4874" width="17.42578125" style="75" customWidth="1"/>
    <col min="4875" max="4875" width="22.85546875" style="75" customWidth="1"/>
    <col min="4876" max="4876" width="18.140625" style="75" customWidth="1"/>
    <col min="4877" max="4877" width="15.7109375" style="75" customWidth="1"/>
    <col min="4878" max="4878" width="15.28515625" style="75" customWidth="1"/>
    <col min="4879" max="4879" width="16.28515625" style="75" customWidth="1"/>
    <col min="4880" max="4880" width="16.85546875" style="75" customWidth="1"/>
    <col min="4881" max="4881" width="16.5703125" style="75" customWidth="1"/>
    <col min="4882" max="4882" width="15.85546875" style="75" customWidth="1"/>
    <col min="4883" max="4883" width="15.42578125" style="75" customWidth="1"/>
    <col min="4884" max="4884" width="18.140625" style="75" customWidth="1"/>
    <col min="4885" max="4885" width="12.85546875" style="75" customWidth="1"/>
    <col min="4886" max="4886" width="12.7109375" style="75" bestFit="1" customWidth="1"/>
    <col min="4887" max="4887" width="16.85546875" style="75" customWidth="1"/>
    <col min="4888" max="5121" width="9.140625" style="75"/>
    <col min="5122" max="5122" width="21" style="75" customWidth="1"/>
    <col min="5123" max="5123" width="37.85546875" style="75" customWidth="1"/>
    <col min="5124" max="5124" width="33.42578125" style="75" customWidth="1"/>
    <col min="5125" max="5125" width="22" style="75" customWidth="1"/>
    <col min="5126" max="5126" width="21" style="75" customWidth="1"/>
    <col min="5127" max="5127" width="7.42578125" style="75" customWidth="1"/>
    <col min="5128" max="5128" width="7.5703125" style="75" customWidth="1"/>
    <col min="5129" max="5129" width="7.140625" style="75" customWidth="1"/>
    <col min="5130" max="5130" width="17.42578125" style="75" customWidth="1"/>
    <col min="5131" max="5131" width="22.85546875" style="75" customWidth="1"/>
    <col min="5132" max="5132" width="18.140625" style="75" customWidth="1"/>
    <col min="5133" max="5133" width="15.7109375" style="75" customWidth="1"/>
    <col min="5134" max="5134" width="15.28515625" style="75" customWidth="1"/>
    <col min="5135" max="5135" width="16.28515625" style="75" customWidth="1"/>
    <col min="5136" max="5136" width="16.85546875" style="75" customWidth="1"/>
    <col min="5137" max="5137" width="16.5703125" style="75" customWidth="1"/>
    <col min="5138" max="5138" width="15.85546875" style="75" customWidth="1"/>
    <col min="5139" max="5139" width="15.42578125" style="75" customWidth="1"/>
    <col min="5140" max="5140" width="18.140625" style="75" customWidth="1"/>
    <col min="5141" max="5141" width="12.85546875" style="75" customWidth="1"/>
    <col min="5142" max="5142" width="12.7109375" style="75" bestFit="1" customWidth="1"/>
    <col min="5143" max="5143" width="16.85546875" style="75" customWidth="1"/>
    <col min="5144" max="5377" width="9.140625" style="75"/>
    <col min="5378" max="5378" width="21" style="75" customWidth="1"/>
    <col min="5379" max="5379" width="37.85546875" style="75" customWidth="1"/>
    <col min="5380" max="5380" width="33.42578125" style="75" customWidth="1"/>
    <col min="5381" max="5381" width="22" style="75" customWidth="1"/>
    <col min="5382" max="5382" width="21" style="75" customWidth="1"/>
    <col min="5383" max="5383" width="7.42578125" style="75" customWidth="1"/>
    <col min="5384" max="5384" width="7.5703125" style="75" customWidth="1"/>
    <col min="5385" max="5385" width="7.140625" style="75" customWidth="1"/>
    <col min="5386" max="5386" width="17.42578125" style="75" customWidth="1"/>
    <col min="5387" max="5387" width="22.85546875" style="75" customWidth="1"/>
    <col min="5388" max="5388" width="18.140625" style="75" customWidth="1"/>
    <col min="5389" max="5389" width="15.7109375" style="75" customWidth="1"/>
    <col min="5390" max="5390" width="15.28515625" style="75" customWidth="1"/>
    <col min="5391" max="5391" width="16.28515625" style="75" customWidth="1"/>
    <col min="5392" max="5392" width="16.85546875" style="75" customWidth="1"/>
    <col min="5393" max="5393" width="16.5703125" style="75" customWidth="1"/>
    <col min="5394" max="5394" width="15.85546875" style="75" customWidth="1"/>
    <col min="5395" max="5395" width="15.42578125" style="75" customWidth="1"/>
    <col min="5396" max="5396" width="18.140625" style="75" customWidth="1"/>
    <col min="5397" max="5397" width="12.85546875" style="75" customWidth="1"/>
    <col min="5398" max="5398" width="12.7109375" style="75" bestFit="1" customWidth="1"/>
    <col min="5399" max="5399" width="16.85546875" style="75" customWidth="1"/>
    <col min="5400" max="5633" width="9.140625" style="75"/>
    <col min="5634" max="5634" width="21" style="75" customWidth="1"/>
    <col min="5635" max="5635" width="37.85546875" style="75" customWidth="1"/>
    <col min="5636" max="5636" width="33.42578125" style="75" customWidth="1"/>
    <col min="5637" max="5637" width="22" style="75" customWidth="1"/>
    <col min="5638" max="5638" width="21" style="75" customWidth="1"/>
    <col min="5639" max="5639" width="7.42578125" style="75" customWidth="1"/>
    <col min="5640" max="5640" width="7.5703125" style="75" customWidth="1"/>
    <col min="5641" max="5641" width="7.140625" style="75" customWidth="1"/>
    <col min="5642" max="5642" width="17.42578125" style="75" customWidth="1"/>
    <col min="5643" max="5643" width="22.85546875" style="75" customWidth="1"/>
    <col min="5644" max="5644" width="18.140625" style="75" customWidth="1"/>
    <col min="5645" max="5645" width="15.7109375" style="75" customWidth="1"/>
    <col min="5646" max="5646" width="15.28515625" style="75" customWidth="1"/>
    <col min="5647" max="5647" width="16.28515625" style="75" customWidth="1"/>
    <col min="5648" max="5648" width="16.85546875" style="75" customWidth="1"/>
    <col min="5649" max="5649" width="16.5703125" style="75" customWidth="1"/>
    <col min="5650" max="5650" width="15.85546875" style="75" customWidth="1"/>
    <col min="5651" max="5651" width="15.42578125" style="75" customWidth="1"/>
    <col min="5652" max="5652" width="18.140625" style="75" customWidth="1"/>
    <col min="5653" max="5653" width="12.85546875" style="75" customWidth="1"/>
    <col min="5654" max="5654" width="12.7109375" style="75" bestFit="1" customWidth="1"/>
    <col min="5655" max="5655" width="16.85546875" style="75" customWidth="1"/>
    <col min="5656" max="5889" width="9.140625" style="75"/>
    <col min="5890" max="5890" width="21" style="75" customWidth="1"/>
    <col min="5891" max="5891" width="37.85546875" style="75" customWidth="1"/>
    <col min="5892" max="5892" width="33.42578125" style="75" customWidth="1"/>
    <col min="5893" max="5893" width="22" style="75" customWidth="1"/>
    <col min="5894" max="5894" width="21" style="75" customWidth="1"/>
    <col min="5895" max="5895" width="7.42578125" style="75" customWidth="1"/>
    <col min="5896" max="5896" width="7.5703125" style="75" customWidth="1"/>
    <col min="5897" max="5897" width="7.140625" style="75" customWidth="1"/>
    <col min="5898" max="5898" width="17.42578125" style="75" customWidth="1"/>
    <col min="5899" max="5899" width="22.85546875" style="75" customWidth="1"/>
    <col min="5900" max="5900" width="18.140625" style="75" customWidth="1"/>
    <col min="5901" max="5901" width="15.7109375" style="75" customWidth="1"/>
    <col min="5902" max="5902" width="15.28515625" style="75" customWidth="1"/>
    <col min="5903" max="5903" width="16.28515625" style="75" customWidth="1"/>
    <col min="5904" max="5904" width="16.85546875" style="75" customWidth="1"/>
    <col min="5905" max="5905" width="16.5703125" style="75" customWidth="1"/>
    <col min="5906" max="5906" width="15.85546875" style="75" customWidth="1"/>
    <col min="5907" max="5907" width="15.42578125" style="75" customWidth="1"/>
    <col min="5908" max="5908" width="18.140625" style="75" customWidth="1"/>
    <col min="5909" max="5909" width="12.85546875" style="75" customWidth="1"/>
    <col min="5910" max="5910" width="12.7109375" style="75" bestFit="1" customWidth="1"/>
    <col min="5911" max="5911" width="16.85546875" style="75" customWidth="1"/>
    <col min="5912" max="6145" width="9.140625" style="75"/>
    <col min="6146" max="6146" width="21" style="75" customWidth="1"/>
    <col min="6147" max="6147" width="37.85546875" style="75" customWidth="1"/>
    <col min="6148" max="6148" width="33.42578125" style="75" customWidth="1"/>
    <col min="6149" max="6149" width="22" style="75" customWidth="1"/>
    <col min="6150" max="6150" width="21" style="75" customWidth="1"/>
    <col min="6151" max="6151" width="7.42578125" style="75" customWidth="1"/>
    <col min="6152" max="6152" width="7.5703125" style="75" customWidth="1"/>
    <col min="6153" max="6153" width="7.140625" style="75" customWidth="1"/>
    <col min="6154" max="6154" width="17.42578125" style="75" customWidth="1"/>
    <col min="6155" max="6155" width="22.85546875" style="75" customWidth="1"/>
    <col min="6156" max="6156" width="18.140625" style="75" customWidth="1"/>
    <col min="6157" max="6157" width="15.7109375" style="75" customWidth="1"/>
    <col min="6158" max="6158" width="15.28515625" style="75" customWidth="1"/>
    <col min="6159" max="6159" width="16.28515625" style="75" customWidth="1"/>
    <col min="6160" max="6160" width="16.85546875" style="75" customWidth="1"/>
    <col min="6161" max="6161" width="16.5703125" style="75" customWidth="1"/>
    <col min="6162" max="6162" width="15.85546875" style="75" customWidth="1"/>
    <col min="6163" max="6163" width="15.42578125" style="75" customWidth="1"/>
    <col min="6164" max="6164" width="18.140625" style="75" customWidth="1"/>
    <col min="6165" max="6165" width="12.85546875" style="75" customWidth="1"/>
    <col min="6166" max="6166" width="12.7109375" style="75" bestFit="1" customWidth="1"/>
    <col min="6167" max="6167" width="16.85546875" style="75" customWidth="1"/>
    <col min="6168" max="6401" width="9.140625" style="75"/>
    <col min="6402" max="6402" width="21" style="75" customWidth="1"/>
    <col min="6403" max="6403" width="37.85546875" style="75" customWidth="1"/>
    <col min="6404" max="6404" width="33.42578125" style="75" customWidth="1"/>
    <col min="6405" max="6405" width="22" style="75" customWidth="1"/>
    <col min="6406" max="6406" width="21" style="75" customWidth="1"/>
    <col min="6407" max="6407" width="7.42578125" style="75" customWidth="1"/>
    <col min="6408" max="6408" width="7.5703125" style="75" customWidth="1"/>
    <col min="6409" max="6409" width="7.140625" style="75" customWidth="1"/>
    <col min="6410" max="6410" width="17.42578125" style="75" customWidth="1"/>
    <col min="6411" max="6411" width="22.85546875" style="75" customWidth="1"/>
    <col min="6412" max="6412" width="18.140625" style="75" customWidth="1"/>
    <col min="6413" max="6413" width="15.7109375" style="75" customWidth="1"/>
    <col min="6414" max="6414" width="15.28515625" style="75" customWidth="1"/>
    <col min="6415" max="6415" width="16.28515625" style="75" customWidth="1"/>
    <col min="6416" max="6416" width="16.85546875" style="75" customWidth="1"/>
    <col min="6417" max="6417" width="16.5703125" style="75" customWidth="1"/>
    <col min="6418" max="6418" width="15.85546875" style="75" customWidth="1"/>
    <col min="6419" max="6419" width="15.42578125" style="75" customWidth="1"/>
    <col min="6420" max="6420" width="18.140625" style="75" customWidth="1"/>
    <col min="6421" max="6421" width="12.85546875" style="75" customWidth="1"/>
    <col min="6422" max="6422" width="12.7109375" style="75" bestFit="1" customWidth="1"/>
    <col min="6423" max="6423" width="16.85546875" style="75" customWidth="1"/>
    <col min="6424" max="6657" width="9.140625" style="75"/>
    <col min="6658" max="6658" width="21" style="75" customWidth="1"/>
    <col min="6659" max="6659" width="37.85546875" style="75" customWidth="1"/>
    <col min="6660" max="6660" width="33.42578125" style="75" customWidth="1"/>
    <col min="6661" max="6661" width="22" style="75" customWidth="1"/>
    <col min="6662" max="6662" width="21" style="75" customWidth="1"/>
    <col min="6663" max="6663" width="7.42578125" style="75" customWidth="1"/>
    <col min="6664" max="6664" width="7.5703125" style="75" customWidth="1"/>
    <col min="6665" max="6665" width="7.140625" style="75" customWidth="1"/>
    <col min="6666" max="6666" width="17.42578125" style="75" customWidth="1"/>
    <col min="6667" max="6667" width="22.85546875" style="75" customWidth="1"/>
    <col min="6668" max="6668" width="18.140625" style="75" customWidth="1"/>
    <col min="6669" max="6669" width="15.7109375" style="75" customWidth="1"/>
    <col min="6670" max="6670" width="15.28515625" style="75" customWidth="1"/>
    <col min="6671" max="6671" width="16.28515625" style="75" customWidth="1"/>
    <col min="6672" max="6672" width="16.85546875" style="75" customWidth="1"/>
    <col min="6673" max="6673" width="16.5703125" style="75" customWidth="1"/>
    <col min="6674" max="6674" width="15.85546875" style="75" customWidth="1"/>
    <col min="6675" max="6675" width="15.42578125" style="75" customWidth="1"/>
    <col min="6676" max="6676" width="18.140625" style="75" customWidth="1"/>
    <col min="6677" max="6677" width="12.85546875" style="75" customWidth="1"/>
    <col min="6678" max="6678" width="12.7109375" style="75" bestFit="1" customWidth="1"/>
    <col min="6679" max="6679" width="16.85546875" style="75" customWidth="1"/>
    <col min="6680" max="6913" width="9.140625" style="75"/>
    <col min="6914" max="6914" width="21" style="75" customWidth="1"/>
    <col min="6915" max="6915" width="37.85546875" style="75" customWidth="1"/>
    <col min="6916" max="6916" width="33.42578125" style="75" customWidth="1"/>
    <col min="6917" max="6917" width="22" style="75" customWidth="1"/>
    <col min="6918" max="6918" width="21" style="75" customWidth="1"/>
    <col min="6919" max="6919" width="7.42578125" style="75" customWidth="1"/>
    <col min="6920" max="6920" width="7.5703125" style="75" customWidth="1"/>
    <col min="6921" max="6921" width="7.140625" style="75" customWidth="1"/>
    <col min="6922" max="6922" width="17.42578125" style="75" customWidth="1"/>
    <col min="6923" max="6923" width="22.85546875" style="75" customWidth="1"/>
    <col min="6924" max="6924" width="18.140625" style="75" customWidth="1"/>
    <col min="6925" max="6925" width="15.7109375" style="75" customWidth="1"/>
    <col min="6926" max="6926" width="15.28515625" style="75" customWidth="1"/>
    <col min="6927" max="6927" width="16.28515625" style="75" customWidth="1"/>
    <col min="6928" max="6928" width="16.85546875" style="75" customWidth="1"/>
    <col min="6929" max="6929" width="16.5703125" style="75" customWidth="1"/>
    <col min="6930" max="6930" width="15.85546875" style="75" customWidth="1"/>
    <col min="6931" max="6931" width="15.42578125" style="75" customWidth="1"/>
    <col min="6932" max="6932" width="18.140625" style="75" customWidth="1"/>
    <col min="6933" max="6933" width="12.85546875" style="75" customWidth="1"/>
    <col min="6934" max="6934" width="12.7109375" style="75" bestFit="1" customWidth="1"/>
    <col min="6935" max="6935" width="16.85546875" style="75" customWidth="1"/>
    <col min="6936" max="7169" width="9.140625" style="75"/>
    <col min="7170" max="7170" width="21" style="75" customWidth="1"/>
    <col min="7171" max="7171" width="37.85546875" style="75" customWidth="1"/>
    <col min="7172" max="7172" width="33.42578125" style="75" customWidth="1"/>
    <col min="7173" max="7173" width="22" style="75" customWidth="1"/>
    <col min="7174" max="7174" width="21" style="75" customWidth="1"/>
    <col min="7175" max="7175" width="7.42578125" style="75" customWidth="1"/>
    <col min="7176" max="7176" width="7.5703125" style="75" customWidth="1"/>
    <col min="7177" max="7177" width="7.140625" style="75" customWidth="1"/>
    <col min="7178" max="7178" width="17.42578125" style="75" customWidth="1"/>
    <col min="7179" max="7179" width="22.85546875" style="75" customWidth="1"/>
    <col min="7180" max="7180" width="18.140625" style="75" customWidth="1"/>
    <col min="7181" max="7181" width="15.7109375" style="75" customWidth="1"/>
    <col min="7182" max="7182" width="15.28515625" style="75" customWidth="1"/>
    <col min="7183" max="7183" width="16.28515625" style="75" customWidth="1"/>
    <col min="7184" max="7184" width="16.85546875" style="75" customWidth="1"/>
    <col min="7185" max="7185" width="16.5703125" style="75" customWidth="1"/>
    <col min="7186" max="7186" width="15.85546875" style="75" customWidth="1"/>
    <col min="7187" max="7187" width="15.42578125" style="75" customWidth="1"/>
    <col min="7188" max="7188" width="18.140625" style="75" customWidth="1"/>
    <col min="7189" max="7189" width="12.85546875" style="75" customWidth="1"/>
    <col min="7190" max="7190" width="12.7109375" style="75" bestFit="1" customWidth="1"/>
    <col min="7191" max="7191" width="16.85546875" style="75" customWidth="1"/>
    <col min="7192" max="7425" width="9.140625" style="75"/>
    <col min="7426" max="7426" width="21" style="75" customWidth="1"/>
    <col min="7427" max="7427" width="37.85546875" style="75" customWidth="1"/>
    <col min="7428" max="7428" width="33.42578125" style="75" customWidth="1"/>
    <col min="7429" max="7429" width="22" style="75" customWidth="1"/>
    <col min="7430" max="7430" width="21" style="75" customWidth="1"/>
    <col min="7431" max="7431" width="7.42578125" style="75" customWidth="1"/>
    <col min="7432" max="7432" width="7.5703125" style="75" customWidth="1"/>
    <col min="7433" max="7433" width="7.140625" style="75" customWidth="1"/>
    <col min="7434" max="7434" width="17.42578125" style="75" customWidth="1"/>
    <col min="7435" max="7435" width="22.85546875" style="75" customWidth="1"/>
    <col min="7436" max="7436" width="18.140625" style="75" customWidth="1"/>
    <col min="7437" max="7437" width="15.7109375" style="75" customWidth="1"/>
    <col min="7438" max="7438" width="15.28515625" style="75" customWidth="1"/>
    <col min="7439" max="7439" width="16.28515625" style="75" customWidth="1"/>
    <col min="7440" max="7440" width="16.85546875" style="75" customWidth="1"/>
    <col min="7441" max="7441" width="16.5703125" style="75" customWidth="1"/>
    <col min="7442" max="7442" width="15.85546875" style="75" customWidth="1"/>
    <col min="7443" max="7443" width="15.42578125" style="75" customWidth="1"/>
    <col min="7444" max="7444" width="18.140625" style="75" customWidth="1"/>
    <col min="7445" max="7445" width="12.85546875" style="75" customWidth="1"/>
    <col min="7446" max="7446" width="12.7109375" style="75" bestFit="1" customWidth="1"/>
    <col min="7447" max="7447" width="16.85546875" style="75" customWidth="1"/>
    <col min="7448" max="7681" width="9.140625" style="75"/>
    <col min="7682" max="7682" width="21" style="75" customWidth="1"/>
    <col min="7683" max="7683" width="37.85546875" style="75" customWidth="1"/>
    <col min="7684" max="7684" width="33.42578125" style="75" customWidth="1"/>
    <col min="7685" max="7685" width="22" style="75" customWidth="1"/>
    <col min="7686" max="7686" width="21" style="75" customWidth="1"/>
    <col min="7687" max="7687" width="7.42578125" style="75" customWidth="1"/>
    <col min="7688" max="7688" width="7.5703125" style="75" customWidth="1"/>
    <col min="7689" max="7689" width="7.140625" style="75" customWidth="1"/>
    <col min="7690" max="7690" width="17.42578125" style="75" customWidth="1"/>
    <col min="7691" max="7691" width="22.85546875" style="75" customWidth="1"/>
    <col min="7692" max="7692" width="18.140625" style="75" customWidth="1"/>
    <col min="7693" max="7693" width="15.7109375" style="75" customWidth="1"/>
    <col min="7694" max="7694" width="15.28515625" style="75" customWidth="1"/>
    <col min="7695" max="7695" width="16.28515625" style="75" customWidth="1"/>
    <col min="7696" max="7696" width="16.85546875" style="75" customWidth="1"/>
    <col min="7697" max="7697" width="16.5703125" style="75" customWidth="1"/>
    <col min="7698" max="7698" width="15.85546875" style="75" customWidth="1"/>
    <col min="7699" max="7699" width="15.42578125" style="75" customWidth="1"/>
    <col min="7700" max="7700" width="18.140625" style="75" customWidth="1"/>
    <col min="7701" max="7701" width="12.85546875" style="75" customWidth="1"/>
    <col min="7702" max="7702" width="12.7109375" style="75" bestFit="1" customWidth="1"/>
    <col min="7703" max="7703" width="16.85546875" style="75" customWidth="1"/>
    <col min="7704" max="7937" width="9.140625" style="75"/>
    <col min="7938" max="7938" width="21" style="75" customWidth="1"/>
    <col min="7939" max="7939" width="37.85546875" style="75" customWidth="1"/>
    <col min="7940" max="7940" width="33.42578125" style="75" customWidth="1"/>
    <col min="7941" max="7941" width="22" style="75" customWidth="1"/>
    <col min="7942" max="7942" width="21" style="75" customWidth="1"/>
    <col min="7943" max="7943" width="7.42578125" style="75" customWidth="1"/>
    <col min="7944" max="7944" width="7.5703125" style="75" customWidth="1"/>
    <col min="7945" max="7945" width="7.140625" style="75" customWidth="1"/>
    <col min="7946" max="7946" width="17.42578125" style="75" customWidth="1"/>
    <col min="7947" max="7947" width="22.85546875" style="75" customWidth="1"/>
    <col min="7948" max="7948" width="18.140625" style="75" customWidth="1"/>
    <col min="7949" max="7949" width="15.7109375" style="75" customWidth="1"/>
    <col min="7950" max="7950" width="15.28515625" style="75" customWidth="1"/>
    <col min="7951" max="7951" width="16.28515625" style="75" customWidth="1"/>
    <col min="7952" max="7952" width="16.85546875" style="75" customWidth="1"/>
    <col min="7953" max="7953" width="16.5703125" style="75" customWidth="1"/>
    <col min="7954" max="7954" width="15.85546875" style="75" customWidth="1"/>
    <col min="7955" max="7955" width="15.42578125" style="75" customWidth="1"/>
    <col min="7956" max="7956" width="18.140625" style="75" customWidth="1"/>
    <col min="7957" max="7957" width="12.85546875" style="75" customWidth="1"/>
    <col min="7958" max="7958" width="12.7109375" style="75" bestFit="1" customWidth="1"/>
    <col min="7959" max="7959" width="16.85546875" style="75" customWidth="1"/>
    <col min="7960" max="8193" width="9.140625" style="75"/>
    <col min="8194" max="8194" width="21" style="75" customWidth="1"/>
    <col min="8195" max="8195" width="37.85546875" style="75" customWidth="1"/>
    <col min="8196" max="8196" width="33.42578125" style="75" customWidth="1"/>
    <col min="8197" max="8197" width="22" style="75" customWidth="1"/>
    <col min="8198" max="8198" width="21" style="75" customWidth="1"/>
    <col min="8199" max="8199" width="7.42578125" style="75" customWidth="1"/>
    <col min="8200" max="8200" width="7.5703125" style="75" customWidth="1"/>
    <col min="8201" max="8201" width="7.140625" style="75" customWidth="1"/>
    <col min="8202" max="8202" width="17.42578125" style="75" customWidth="1"/>
    <col min="8203" max="8203" width="22.85546875" style="75" customWidth="1"/>
    <col min="8204" max="8204" width="18.140625" style="75" customWidth="1"/>
    <col min="8205" max="8205" width="15.7109375" style="75" customWidth="1"/>
    <col min="8206" max="8206" width="15.28515625" style="75" customWidth="1"/>
    <col min="8207" max="8207" width="16.28515625" style="75" customWidth="1"/>
    <col min="8208" max="8208" width="16.85546875" style="75" customWidth="1"/>
    <col min="8209" max="8209" width="16.5703125" style="75" customWidth="1"/>
    <col min="8210" max="8210" width="15.85546875" style="75" customWidth="1"/>
    <col min="8211" max="8211" width="15.42578125" style="75" customWidth="1"/>
    <col min="8212" max="8212" width="18.140625" style="75" customWidth="1"/>
    <col min="8213" max="8213" width="12.85546875" style="75" customWidth="1"/>
    <col min="8214" max="8214" width="12.7109375" style="75" bestFit="1" customWidth="1"/>
    <col min="8215" max="8215" width="16.85546875" style="75" customWidth="1"/>
    <col min="8216" max="8449" width="9.140625" style="75"/>
    <col min="8450" max="8450" width="21" style="75" customWidth="1"/>
    <col min="8451" max="8451" width="37.85546875" style="75" customWidth="1"/>
    <col min="8452" max="8452" width="33.42578125" style="75" customWidth="1"/>
    <col min="8453" max="8453" width="22" style="75" customWidth="1"/>
    <col min="8454" max="8454" width="21" style="75" customWidth="1"/>
    <col min="8455" max="8455" width="7.42578125" style="75" customWidth="1"/>
    <col min="8456" max="8456" width="7.5703125" style="75" customWidth="1"/>
    <col min="8457" max="8457" width="7.140625" style="75" customWidth="1"/>
    <col min="8458" max="8458" width="17.42578125" style="75" customWidth="1"/>
    <col min="8459" max="8459" width="22.85546875" style="75" customWidth="1"/>
    <col min="8460" max="8460" width="18.140625" style="75" customWidth="1"/>
    <col min="8461" max="8461" width="15.7109375" style="75" customWidth="1"/>
    <col min="8462" max="8462" width="15.28515625" style="75" customWidth="1"/>
    <col min="8463" max="8463" width="16.28515625" style="75" customWidth="1"/>
    <col min="8464" max="8464" width="16.85546875" style="75" customWidth="1"/>
    <col min="8465" max="8465" width="16.5703125" style="75" customWidth="1"/>
    <col min="8466" max="8466" width="15.85546875" style="75" customWidth="1"/>
    <col min="8467" max="8467" width="15.42578125" style="75" customWidth="1"/>
    <col min="8468" max="8468" width="18.140625" style="75" customWidth="1"/>
    <col min="8469" max="8469" width="12.85546875" style="75" customWidth="1"/>
    <col min="8470" max="8470" width="12.7109375" style="75" bestFit="1" customWidth="1"/>
    <col min="8471" max="8471" width="16.85546875" style="75" customWidth="1"/>
    <col min="8472" max="8705" width="9.140625" style="75"/>
    <col min="8706" max="8706" width="21" style="75" customWidth="1"/>
    <col min="8707" max="8707" width="37.85546875" style="75" customWidth="1"/>
    <col min="8708" max="8708" width="33.42578125" style="75" customWidth="1"/>
    <col min="8709" max="8709" width="22" style="75" customWidth="1"/>
    <col min="8710" max="8710" width="21" style="75" customWidth="1"/>
    <col min="8711" max="8711" width="7.42578125" style="75" customWidth="1"/>
    <col min="8712" max="8712" width="7.5703125" style="75" customWidth="1"/>
    <col min="8713" max="8713" width="7.140625" style="75" customWidth="1"/>
    <col min="8714" max="8714" width="17.42578125" style="75" customWidth="1"/>
    <col min="8715" max="8715" width="22.85546875" style="75" customWidth="1"/>
    <col min="8716" max="8716" width="18.140625" style="75" customWidth="1"/>
    <col min="8717" max="8717" width="15.7109375" style="75" customWidth="1"/>
    <col min="8718" max="8718" width="15.28515625" style="75" customWidth="1"/>
    <col min="8719" max="8719" width="16.28515625" style="75" customWidth="1"/>
    <col min="8720" max="8720" width="16.85546875" style="75" customWidth="1"/>
    <col min="8721" max="8721" width="16.5703125" style="75" customWidth="1"/>
    <col min="8722" max="8722" width="15.85546875" style="75" customWidth="1"/>
    <col min="8723" max="8723" width="15.42578125" style="75" customWidth="1"/>
    <col min="8724" max="8724" width="18.140625" style="75" customWidth="1"/>
    <col min="8725" max="8725" width="12.85546875" style="75" customWidth="1"/>
    <col min="8726" max="8726" width="12.7109375" style="75" bestFit="1" customWidth="1"/>
    <col min="8727" max="8727" width="16.85546875" style="75" customWidth="1"/>
    <col min="8728" max="8961" width="9.140625" style="75"/>
    <col min="8962" max="8962" width="21" style="75" customWidth="1"/>
    <col min="8963" max="8963" width="37.85546875" style="75" customWidth="1"/>
    <col min="8964" max="8964" width="33.42578125" style="75" customWidth="1"/>
    <col min="8965" max="8965" width="22" style="75" customWidth="1"/>
    <col min="8966" max="8966" width="21" style="75" customWidth="1"/>
    <col min="8967" max="8967" width="7.42578125" style="75" customWidth="1"/>
    <col min="8968" max="8968" width="7.5703125" style="75" customWidth="1"/>
    <col min="8969" max="8969" width="7.140625" style="75" customWidth="1"/>
    <col min="8970" max="8970" width="17.42578125" style="75" customWidth="1"/>
    <col min="8971" max="8971" width="22.85546875" style="75" customWidth="1"/>
    <col min="8972" max="8972" width="18.140625" style="75" customWidth="1"/>
    <col min="8973" max="8973" width="15.7109375" style="75" customWidth="1"/>
    <col min="8974" max="8974" width="15.28515625" style="75" customWidth="1"/>
    <col min="8975" max="8975" width="16.28515625" style="75" customWidth="1"/>
    <col min="8976" max="8976" width="16.85546875" style="75" customWidth="1"/>
    <col min="8977" max="8977" width="16.5703125" style="75" customWidth="1"/>
    <col min="8978" max="8978" width="15.85546875" style="75" customWidth="1"/>
    <col min="8979" max="8979" width="15.42578125" style="75" customWidth="1"/>
    <col min="8980" max="8980" width="18.140625" style="75" customWidth="1"/>
    <col min="8981" max="8981" width="12.85546875" style="75" customWidth="1"/>
    <col min="8982" max="8982" width="12.7109375" style="75" bestFit="1" customWidth="1"/>
    <col min="8983" max="8983" width="16.85546875" style="75" customWidth="1"/>
    <col min="8984" max="9217" width="9.140625" style="75"/>
    <col min="9218" max="9218" width="21" style="75" customWidth="1"/>
    <col min="9219" max="9219" width="37.85546875" style="75" customWidth="1"/>
    <col min="9220" max="9220" width="33.42578125" style="75" customWidth="1"/>
    <col min="9221" max="9221" width="22" style="75" customWidth="1"/>
    <col min="9222" max="9222" width="21" style="75" customWidth="1"/>
    <col min="9223" max="9223" width="7.42578125" style="75" customWidth="1"/>
    <col min="9224" max="9224" width="7.5703125" style="75" customWidth="1"/>
    <col min="9225" max="9225" width="7.140625" style="75" customWidth="1"/>
    <col min="9226" max="9226" width="17.42578125" style="75" customWidth="1"/>
    <col min="9227" max="9227" width="22.85546875" style="75" customWidth="1"/>
    <col min="9228" max="9228" width="18.140625" style="75" customWidth="1"/>
    <col min="9229" max="9229" width="15.7109375" style="75" customWidth="1"/>
    <col min="9230" max="9230" width="15.28515625" style="75" customWidth="1"/>
    <col min="9231" max="9231" width="16.28515625" style="75" customWidth="1"/>
    <col min="9232" max="9232" width="16.85546875" style="75" customWidth="1"/>
    <col min="9233" max="9233" width="16.5703125" style="75" customWidth="1"/>
    <col min="9234" max="9234" width="15.85546875" style="75" customWidth="1"/>
    <col min="9235" max="9235" width="15.42578125" style="75" customWidth="1"/>
    <col min="9236" max="9236" width="18.140625" style="75" customWidth="1"/>
    <col min="9237" max="9237" width="12.85546875" style="75" customWidth="1"/>
    <col min="9238" max="9238" width="12.7109375" style="75" bestFit="1" customWidth="1"/>
    <col min="9239" max="9239" width="16.85546875" style="75" customWidth="1"/>
    <col min="9240" max="9473" width="9.140625" style="75"/>
    <col min="9474" max="9474" width="21" style="75" customWidth="1"/>
    <col min="9475" max="9475" width="37.85546875" style="75" customWidth="1"/>
    <col min="9476" max="9476" width="33.42578125" style="75" customWidth="1"/>
    <col min="9477" max="9477" width="22" style="75" customWidth="1"/>
    <col min="9478" max="9478" width="21" style="75" customWidth="1"/>
    <col min="9479" max="9479" width="7.42578125" style="75" customWidth="1"/>
    <col min="9480" max="9480" width="7.5703125" style="75" customWidth="1"/>
    <col min="9481" max="9481" width="7.140625" style="75" customWidth="1"/>
    <col min="9482" max="9482" width="17.42578125" style="75" customWidth="1"/>
    <col min="9483" max="9483" width="22.85546875" style="75" customWidth="1"/>
    <col min="9484" max="9484" width="18.140625" style="75" customWidth="1"/>
    <col min="9485" max="9485" width="15.7109375" style="75" customWidth="1"/>
    <col min="9486" max="9486" width="15.28515625" style="75" customWidth="1"/>
    <col min="9487" max="9487" width="16.28515625" style="75" customWidth="1"/>
    <col min="9488" max="9488" width="16.85546875" style="75" customWidth="1"/>
    <col min="9489" max="9489" width="16.5703125" style="75" customWidth="1"/>
    <col min="9490" max="9490" width="15.85546875" style="75" customWidth="1"/>
    <col min="9491" max="9491" width="15.42578125" style="75" customWidth="1"/>
    <col min="9492" max="9492" width="18.140625" style="75" customWidth="1"/>
    <col min="9493" max="9493" width="12.85546875" style="75" customWidth="1"/>
    <col min="9494" max="9494" width="12.7109375" style="75" bestFit="1" customWidth="1"/>
    <col min="9495" max="9495" width="16.85546875" style="75" customWidth="1"/>
    <col min="9496" max="9729" width="9.140625" style="75"/>
    <col min="9730" max="9730" width="21" style="75" customWidth="1"/>
    <col min="9731" max="9731" width="37.85546875" style="75" customWidth="1"/>
    <col min="9732" max="9732" width="33.42578125" style="75" customWidth="1"/>
    <col min="9733" max="9733" width="22" style="75" customWidth="1"/>
    <col min="9734" max="9734" width="21" style="75" customWidth="1"/>
    <col min="9735" max="9735" width="7.42578125" style="75" customWidth="1"/>
    <col min="9736" max="9736" width="7.5703125" style="75" customWidth="1"/>
    <col min="9737" max="9737" width="7.140625" style="75" customWidth="1"/>
    <col min="9738" max="9738" width="17.42578125" style="75" customWidth="1"/>
    <col min="9739" max="9739" width="22.85546875" style="75" customWidth="1"/>
    <col min="9740" max="9740" width="18.140625" style="75" customWidth="1"/>
    <col min="9741" max="9741" width="15.7109375" style="75" customWidth="1"/>
    <col min="9742" max="9742" width="15.28515625" style="75" customWidth="1"/>
    <col min="9743" max="9743" width="16.28515625" style="75" customWidth="1"/>
    <col min="9744" max="9744" width="16.85546875" style="75" customWidth="1"/>
    <col min="9745" max="9745" width="16.5703125" style="75" customWidth="1"/>
    <col min="9746" max="9746" width="15.85546875" style="75" customWidth="1"/>
    <col min="9747" max="9747" width="15.42578125" style="75" customWidth="1"/>
    <col min="9748" max="9748" width="18.140625" style="75" customWidth="1"/>
    <col min="9749" max="9749" width="12.85546875" style="75" customWidth="1"/>
    <col min="9750" max="9750" width="12.7109375" style="75" bestFit="1" customWidth="1"/>
    <col min="9751" max="9751" width="16.85546875" style="75" customWidth="1"/>
    <col min="9752" max="9985" width="9.140625" style="75"/>
    <col min="9986" max="9986" width="21" style="75" customWidth="1"/>
    <col min="9987" max="9987" width="37.85546875" style="75" customWidth="1"/>
    <col min="9988" max="9988" width="33.42578125" style="75" customWidth="1"/>
    <col min="9989" max="9989" width="22" style="75" customWidth="1"/>
    <col min="9990" max="9990" width="21" style="75" customWidth="1"/>
    <col min="9991" max="9991" width="7.42578125" style="75" customWidth="1"/>
    <col min="9992" max="9992" width="7.5703125" style="75" customWidth="1"/>
    <col min="9993" max="9993" width="7.140625" style="75" customWidth="1"/>
    <col min="9994" max="9994" width="17.42578125" style="75" customWidth="1"/>
    <col min="9995" max="9995" width="22.85546875" style="75" customWidth="1"/>
    <col min="9996" max="9996" width="18.140625" style="75" customWidth="1"/>
    <col min="9997" max="9997" width="15.7109375" style="75" customWidth="1"/>
    <col min="9998" max="9998" width="15.28515625" style="75" customWidth="1"/>
    <col min="9999" max="9999" width="16.28515625" style="75" customWidth="1"/>
    <col min="10000" max="10000" width="16.85546875" style="75" customWidth="1"/>
    <col min="10001" max="10001" width="16.5703125" style="75" customWidth="1"/>
    <col min="10002" max="10002" width="15.85546875" style="75" customWidth="1"/>
    <col min="10003" max="10003" width="15.42578125" style="75" customWidth="1"/>
    <col min="10004" max="10004" width="18.140625" style="75" customWidth="1"/>
    <col min="10005" max="10005" width="12.85546875" style="75" customWidth="1"/>
    <col min="10006" max="10006" width="12.7109375" style="75" bestFit="1" customWidth="1"/>
    <col min="10007" max="10007" width="16.85546875" style="75" customWidth="1"/>
    <col min="10008" max="10241" width="9.140625" style="75"/>
    <col min="10242" max="10242" width="21" style="75" customWidth="1"/>
    <col min="10243" max="10243" width="37.85546875" style="75" customWidth="1"/>
    <col min="10244" max="10244" width="33.42578125" style="75" customWidth="1"/>
    <col min="10245" max="10245" width="22" style="75" customWidth="1"/>
    <col min="10246" max="10246" width="21" style="75" customWidth="1"/>
    <col min="10247" max="10247" width="7.42578125" style="75" customWidth="1"/>
    <col min="10248" max="10248" width="7.5703125" style="75" customWidth="1"/>
    <col min="10249" max="10249" width="7.140625" style="75" customWidth="1"/>
    <col min="10250" max="10250" width="17.42578125" style="75" customWidth="1"/>
    <col min="10251" max="10251" width="22.85546875" style="75" customWidth="1"/>
    <col min="10252" max="10252" width="18.140625" style="75" customWidth="1"/>
    <col min="10253" max="10253" width="15.7109375" style="75" customWidth="1"/>
    <col min="10254" max="10254" width="15.28515625" style="75" customWidth="1"/>
    <col min="10255" max="10255" width="16.28515625" style="75" customWidth="1"/>
    <col min="10256" max="10256" width="16.85546875" style="75" customWidth="1"/>
    <col min="10257" max="10257" width="16.5703125" style="75" customWidth="1"/>
    <col min="10258" max="10258" width="15.85546875" style="75" customWidth="1"/>
    <col min="10259" max="10259" width="15.42578125" style="75" customWidth="1"/>
    <col min="10260" max="10260" width="18.140625" style="75" customWidth="1"/>
    <col min="10261" max="10261" width="12.85546875" style="75" customWidth="1"/>
    <col min="10262" max="10262" width="12.7109375" style="75" bestFit="1" customWidth="1"/>
    <col min="10263" max="10263" width="16.85546875" style="75" customWidth="1"/>
    <col min="10264" max="10497" width="9.140625" style="75"/>
    <col min="10498" max="10498" width="21" style="75" customWidth="1"/>
    <col min="10499" max="10499" width="37.85546875" style="75" customWidth="1"/>
    <col min="10500" max="10500" width="33.42578125" style="75" customWidth="1"/>
    <col min="10501" max="10501" width="22" style="75" customWidth="1"/>
    <col min="10502" max="10502" width="21" style="75" customWidth="1"/>
    <col min="10503" max="10503" width="7.42578125" style="75" customWidth="1"/>
    <col min="10504" max="10504" width="7.5703125" style="75" customWidth="1"/>
    <col min="10505" max="10505" width="7.140625" style="75" customWidth="1"/>
    <col min="10506" max="10506" width="17.42578125" style="75" customWidth="1"/>
    <col min="10507" max="10507" width="22.85546875" style="75" customWidth="1"/>
    <col min="10508" max="10508" width="18.140625" style="75" customWidth="1"/>
    <col min="10509" max="10509" width="15.7109375" style="75" customWidth="1"/>
    <col min="10510" max="10510" width="15.28515625" style="75" customWidth="1"/>
    <col min="10511" max="10511" width="16.28515625" style="75" customWidth="1"/>
    <col min="10512" max="10512" width="16.85546875" style="75" customWidth="1"/>
    <col min="10513" max="10513" width="16.5703125" style="75" customWidth="1"/>
    <col min="10514" max="10514" width="15.85546875" style="75" customWidth="1"/>
    <col min="10515" max="10515" width="15.42578125" style="75" customWidth="1"/>
    <col min="10516" max="10516" width="18.140625" style="75" customWidth="1"/>
    <col min="10517" max="10517" width="12.85546875" style="75" customWidth="1"/>
    <col min="10518" max="10518" width="12.7109375" style="75" bestFit="1" customWidth="1"/>
    <col min="10519" max="10519" width="16.85546875" style="75" customWidth="1"/>
    <col min="10520" max="10753" width="9.140625" style="75"/>
    <col min="10754" max="10754" width="21" style="75" customWidth="1"/>
    <col min="10755" max="10755" width="37.85546875" style="75" customWidth="1"/>
    <col min="10756" max="10756" width="33.42578125" style="75" customWidth="1"/>
    <col min="10757" max="10757" width="22" style="75" customWidth="1"/>
    <col min="10758" max="10758" width="21" style="75" customWidth="1"/>
    <col min="10759" max="10759" width="7.42578125" style="75" customWidth="1"/>
    <col min="10760" max="10760" width="7.5703125" style="75" customWidth="1"/>
    <col min="10761" max="10761" width="7.140625" style="75" customWidth="1"/>
    <col min="10762" max="10762" width="17.42578125" style="75" customWidth="1"/>
    <col min="10763" max="10763" width="22.85546875" style="75" customWidth="1"/>
    <col min="10764" max="10764" width="18.140625" style="75" customWidth="1"/>
    <col min="10765" max="10765" width="15.7109375" style="75" customWidth="1"/>
    <col min="10766" max="10766" width="15.28515625" style="75" customWidth="1"/>
    <col min="10767" max="10767" width="16.28515625" style="75" customWidth="1"/>
    <col min="10768" max="10768" width="16.85546875" style="75" customWidth="1"/>
    <col min="10769" max="10769" width="16.5703125" style="75" customWidth="1"/>
    <col min="10770" max="10770" width="15.85546875" style="75" customWidth="1"/>
    <col min="10771" max="10771" width="15.42578125" style="75" customWidth="1"/>
    <col min="10772" max="10772" width="18.140625" style="75" customWidth="1"/>
    <col min="10773" max="10773" width="12.85546875" style="75" customWidth="1"/>
    <col min="10774" max="10774" width="12.7109375" style="75" bestFit="1" customWidth="1"/>
    <col min="10775" max="10775" width="16.85546875" style="75" customWidth="1"/>
    <col min="10776" max="11009" width="9.140625" style="75"/>
    <col min="11010" max="11010" width="21" style="75" customWidth="1"/>
    <col min="11011" max="11011" width="37.85546875" style="75" customWidth="1"/>
    <col min="11012" max="11012" width="33.42578125" style="75" customWidth="1"/>
    <col min="11013" max="11013" width="22" style="75" customWidth="1"/>
    <col min="11014" max="11014" width="21" style="75" customWidth="1"/>
    <col min="11015" max="11015" width="7.42578125" style="75" customWidth="1"/>
    <col min="11016" max="11016" width="7.5703125" style="75" customWidth="1"/>
    <col min="11017" max="11017" width="7.140625" style="75" customWidth="1"/>
    <col min="11018" max="11018" width="17.42578125" style="75" customWidth="1"/>
    <col min="11019" max="11019" width="22.85546875" style="75" customWidth="1"/>
    <col min="11020" max="11020" width="18.140625" style="75" customWidth="1"/>
    <col min="11021" max="11021" width="15.7109375" style="75" customWidth="1"/>
    <col min="11022" max="11022" width="15.28515625" style="75" customWidth="1"/>
    <col min="11023" max="11023" width="16.28515625" style="75" customWidth="1"/>
    <col min="11024" max="11024" width="16.85546875" style="75" customWidth="1"/>
    <col min="11025" max="11025" width="16.5703125" style="75" customWidth="1"/>
    <col min="11026" max="11026" width="15.85546875" style="75" customWidth="1"/>
    <col min="11027" max="11027" width="15.42578125" style="75" customWidth="1"/>
    <col min="11028" max="11028" width="18.140625" style="75" customWidth="1"/>
    <col min="11029" max="11029" width="12.85546875" style="75" customWidth="1"/>
    <col min="11030" max="11030" width="12.7109375" style="75" bestFit="1" customWidth="1"/>
    <col min="11031" max="11031" width="16.85546875" style="75" customWidth="1"/>
    <col min="11032" max="11265" width="9.140625" style="75"/>
    <col min="11266" max="11266" width="21" style="75" customWidth="1"/>
    <col min="11267" max="11267" width="37.85546875" style="75" customWidth="1"/>
    <col min="11268" max="11268" width="33.42578125" style="75" customWidth="1"/>
    <col min="11269" max="11269" width="22" style="75" customWidth="1"/>
    <col min="11270" max="11270" width="21" style="75" customWidth="1"/>
    <col min="11271" max="11271" width="7.42578125" style="75" customWidth="1"/>
    <col min="11272" max="11272" width="7.5703125" style="75" customWidth="1"/>
    <col min="11273" max="11273" width="7.140625" style="75" customWidth="1"/>
    <col min="11274" max="11274" width="17.42578125" style="75" customWidth="1"/>
    <col min="11275" max="11275" width="22.85546875" style="75" customWidth="1"/>
    <col min="11276" max="11276" width="18.140625" style="75" customWidth="1"/>
    <col min="11277" max="11277" width="15.7109375" style="75" customWidth="1"/>
    <col min="11278" max="11278" width="15.28515625" style="75" customWidth="1"/>
    <col min="11279" max="11279" width="16.28515625" style="75" customWidth="1"/>
    <col min="11280" max="11280" width="16.85546875" style="75" customWidth="1"/>
    <col min="11281" max="11281" width="16.5703125" style="75" customWidth="1"/>
    <col min="11282" max="11282" width="15.85546875" style="75" customWidth="1"/>
    <col min="11283" max="11283" width="15.42578125" style="75" customWidth="1"/>
    <col min="11284" max="11284" width="18.140625" style="75" customWidth="1"/>
    <col min="11285" max="11285" width="12.85546875" style="75" customWidth="1"/>
    <col min="11286" max="11286" width="12.7109375" style="75" bestFit="1" customWidth="1"/>
    <col min="11287" max="11287" width="16.85546875" style="75" customWidth="1"/>
    <col min="11288" max="11521" width="9.140625" style="75"/>
    <col min="11522" max="11522" width="21" style="75" customWidth="1"/>
    <col min="11523" max="11523" width="37.85546875" style="75" customWidth="1"/>
    <col min="11524" max="11524" width="33.42578125" style="75" customWidth="1"/>
    <col min="11525" max="11525" width="22" style="75" customWidth="1"/>
    <col min="11526" max="11526" width="21" style="75" customWidth="1"/>
    <col min="11527" max="11527" width="7.42578125" style="75" customWidth="1"/>
    <col min="11528" max="11528" width="7.5703125" style="75" customWidth="1"/>
    <col min="11529" max="11529" width="7.140625" style="75" customWidth="1"/>
    <col min="11530" max="11530" width="17.42578125" style="75" customWidth="1"/>
    <col min="11531" max="11531" width="22.85546875" style="75" customWidth="1"/>
    <col min="11532" max="11532" width="18.140625" style="75" customWidth="1"/>
    <col min="11533" max="11533" width="15.7109375" style="75" customWidth="1"/>
    <col min="11534" max="11534" width="15.28515625" style="75" customWidth="1"/>
    <col min="11535" max="11535" width="16.28515625" style="75" customWidth="1"/>
    <col min="11536" max="11536" width="16.85546875" style="75" customWidth="1"/>
    <col min="11537" max="11537" width="16.5703125" style="75" customWidth="1"/>
    <col min="11538" max="11538" width="15.85546875" style="75" customWidth="1"/>
    <col min="11539" max="11539" width="15.42578125" style="75" customWidth="1"/>
    <col min="11540" max="11540" width="18.140625" style="75" customWidth="1"/>
    <col min="11541" max="11541" width="12.85546875" style="75" customWidth="1"/>
    <col min="11542" max="11542" width="12.7109375" style="75" bestFit="1" customWidth="1"/>
    <col min="11543" max="11543" width="16.85546875" style="75" customWidth="1"/>
    <col min="11544" max="11777" width="9.140625" style="75"/>
    <col min="11778" max="11778" width="21" style="75" customWidth="1"/>
    <col min="11779" max="11779" width="37.85546875" style="75" customWidth="1"/>
    <col min="11780" max="11780" width="33.42578125" style="75" customWidth="1"/>
    <col min="11781" max="11781" width="22" style="75" customWidth="1"/>
    <col min="11782" max="11782" width="21" style="75" customWidth="1"/>
    <col min="11783" max="11783" width="7.42578125" style="75" customWidth="1"/>
    <col min="11784" max="11784" width="7.5703125" style="75" customWidth="1"/>
    <col min="11785" max="11785" width="7.140625" style="75" customWidth="1"/>
    <col min="11786" max="11786" width="17.42578125" style="75" customWidth="1"/>
    <col min="11787" max="11787" width="22.85546875" style="75" customWidth="1"/>
    <col min="11788" max="11788" width="18.140625" style="75" customWidth="1"/>
    <col min="11789" max="11789" width="15.7109375" style="75" customWidth="1"/>
    <col min="11790" max="11790" width="15.28515625" style="75" customWidth="1"/>
    <col min="11791" max="11791" width="16.28515625" style="75" customWidth="1"/>
    <col min="11792" max="11792" width="16.85546875" style="75" customWidth="1"/>
    <col min="11793" max="11793" width="16.5703125" style="75" customWidth="1"/>
    <col min="11794" max="11794" width="15.85546875" style="75" customWidth="1"/>
    <col min="11795" max="11795" width="15.42578125" style="75" customWidth="1"/>
    <col min="11796" max="11796" width="18.140625" style="75" customWidth="1"/>
    <col min="11797" max="11797" width="12.85546875" style="75" customWidth="1"/>
    <col min="11798" max="11798" width="12.7109375" style="75" bestFit="1" customWidth="1"/>
    <col min="11799" max="11799" width="16.85546875" style="75" customWidth="1"/>
    <col min="11800" max="12033" width="9.140625" style="75"/>
    <col min="12034" max="12034" width="21" style="75" customWidth="1"/>
    <col min="12035" max="12035" width="37.85546875" style="75" customWidth="1"/>
    <col min="12036" max="12036" width="33.42578125" style="75" customWidth="1"/>
    <col min="12037" max="12037" width="22" style="75" customWidth="1"/>
    <col min="12038" max="12038" width="21" style="75" customWidth="1"/>
    <col min="12039" max="12039" width="7.42578125" style="75" customWidth="1"/>
    <col min="12040" max="12040" width="7.5703125" style="75" customWidth="1"/>
    <col min="12041" max="12041" width="7.140625" style="75" customWidth="1"/>
    <col min="12042" max="12042" width="17.42578125" style="75" customWidth="1"/>
    <col min="12043" max="12043" width="22.85546875" style="75" customWidth="1"/>
    <col min="12044" max="12044" width="18.140625" style="75" customWidth="1"/>
    <col min="12045" max="12045" width="15.7109375" style="75" customWidth="1"/>
    <col min="12046" max="12046" width="15.28515625" style="75" customWidth="1"/>
    <col min="12047" max="12047" width="16.28515625" style="75" customWidth="1"/>
    <col min="12048" max="12048" width="16.85546875" style="75" customWidth="1"/>
    <col min="12049" max="12049" width="16.5703125" style="75" customWidth="1"/>
    <col min="12050" max="12050" width="15.85546875" style="75" customWidth="1"/>
    <col min="12051" max="12051" width="15.42578125" style="75" customWidth="1"/>
    <col min="12052" max="12052" width="18.140625" style="75" customWidth="1"/>
    <col min="12053" max="12053" width="12.85546875" style="75" customWidth="1"/>
    <col min="12054" max="12054" width="12.7109375" style="75" bestFit="1" customWidth="1"/>
    <col min="12055" max="12055" width="16.85546875" style="75" customWidth="1"/>
    <col min="12056" max="12289" width="9.140625" style="75"/>
    <col min="12290" max="12290" width="21" style="75" customWidth="1"/>
    <col min="12291" max="12291" width="37.85546875" style="75" customWidth="1"/>
    <col min="12292" max="12292" width="33.42578125" style="75" customWidth="1"/>
    <col min="12293" max="12293" width="22" style="75" customWidth="1"/>
    <col min="12294" max="12294" width="21" style="75" customWidth="1"/>
    <col min="12295" max="12295" width="7.42578125" style="75" customWidth="1"/>
    <col min="12296" max="12296" width="7.5703125" style="75" customWidth="1"/>
    <col min="12297" max="12297" width="7.140625" style="75" customWidth="1"/>
    <col min="12298" max="12298" width="17.42578125" style="75" customWidth="1"/>
    <col min="12299" max="12299" width="22.85546875" style="75" customWidth="1"/>
    <col min="12300" max="12300" width="18.140625" style="75" customWidth="1"/>
    <col min="12301" max="12301" width="15.7109375" style="75" customWidth="1"/>
    <col min="12302" max="12302" width="15.28515625" style="75" customWidth="1"/>
    <col min="12303" max="12303" width="16.28515625" style="75" customWidth="1"/>
    <col min="12304" max="12304" width="16.85546875" style="75" customWidth="1"/>
    <col min="12305" max="12305" width="16.5703125" style="75" customWidth="1"/>
    <col min="12306" max="12306" width="15.85546875" style="75" customWidth="1"/>
    <col min="12307" max="12307" width="15.42578125" style="75" customWidth="1"/>
    <col min="12308" max="12308" width="18.140625" style="75" customWidth="1"/>
    <col min="12309" max="12309" width="12.85546875" style="75" customWidth="1"/>
    <col min="12310" max="12310" width="12.7109375" style="75" bestFit="1" customWidth="1"/>
    <col min="12311" max="12311" width="16.85546875" style="75" customWidth="1"/>
    <col min="12312" max="12545" width="9.140625" style="75"/>
    <col min="12546" max="12546" width="21" style="75" customWidth="1"/>
    <col min="12547" max="12547" width="37.85546875" style="75" customWidth="1"/>
    <col min="12548" max="12548" width="33.42578125" style="75" customWidth="1"/>
    <col min="12549" max="12549" width="22" style="75" customWidth="1"/>
    <col min="12550" max="12550" width="21" style="75" customWidth="1"/>
    <col min="12551" max="12551" width="7.42578125" style="75" customWidth="1"/>
    <col min="12552" max="12552" width="7.5703125" style="75" customWidth="1"/>
    <col min="12553" max="12553" width="7.140625" style="75" customWidth="1"/>
    <col min="12554" max="12554" width="17.42578125" style="75" customWidth="1"/>
    <col min="12555" max="12555" width="22.85546875" style="75" customWidth="1"/>
    <col min="12556" max="12556" width="18.140625" style="75" customWidth="1"/>
    <col min="12557" max="12557" width="15.7109375" style="75" customWidth="1"/>
    <col min="12558" max="12558" width="15.28515625" style="75" customWidth="1"/>
    <col min="12559" max="12559" width="16.28515625" style="75" customWidth="1"/>
    <col min="12560" max="12560" width="16.85546875" style="75" customWidth="1"/>
    <col min="12561" max="12561" width="16.5703125" style="75" customWidth="1"/>
    <col min="12562" max="12562" width="15.85546875" style="75" customWidth="1"/>
    <col min="12563" max="12563" width="15.42578125" style="75" customWidth="1"/>
    <col min="12564" max="12564" width="18.140625" style="75" customWidth="1"/>
    <col min="12565" max="12565" width="12.85546875" style="75" customWidth="1"/>
    <col min="12566" max="12566" width="12.7109375" style="75" bestFit="1" customWidth="1"/>
    <col min="12567" max="12567" width="16.85546875" style="75" customWidth="1"/>
    <col min="12568" max="12801" width="9.140625" style="75"/>
    <col min="12802" max="12802" width="21" style="75" customWidth="1"/>
    <col min="12803" max="12803" width="37.85546875" style="75" customWidth="1"/>
    <col min="12804" max="12804" width="33.42578125" style="75" customWidth="1"/>
    <col min="12805" max="12805" width="22" style="75" customWidth="1"/>
    <col min="12806" max="12806" width="21" style="75" customWidth="1"/>
    <col min="12807" max="12807" width="7.42578125" style="75" customWidth="1"/>
    <col min="12808" max="12808" width="7.5703125" style="75" customWidth="1"/>
    <col min="12809" max="12809" width="7.140625" style="75" customWidth="1"/>
    <col min="12810" max="12810" width="17.42578125" style="75" customWidth="1"/>
    <col min="12811" max="12811" width="22.85546875" style="75" customWidth="1"/>
    <col min="12812" max="12812" width="18.140625" style="75" customWidth="1"/>
    <col min="12813" max="12813" width="15.7109375" style="75" customWidth="1"/>
    <col min="12814" max="12814" width="15.28515625" style="75" customWidth="1"/>
    <col min="12815" max="12815" width="16.28515625" style="75" customWidth="1"/>
    <col min="12816" max="12816" width="16.85546875" style="75" customWidth="1"/>
    <col min="12817" max="12817" width="16.5703125" style="75" customWidth="1"/>
    <col min="12818" max="12818" width="15.85546875" style="75" customWidth="1"/>
    <col min="12819" max="12819" width="15.42578125" style="75" customWidth="1"/>
    <col min="12820" max="12820" width="18.140625" style="75" customWidth="1"/>
    <col min="12821" max="12821" width="12.85546875" style="75" customWidth="1"/>
    <col min="12822" max="12822" width="12.7109375" style="75" bestFit="1" customWidth="1"/>
    <col min="12823" max="12823" width="16.85546875" style="75" customWidth="1"/>
    <col min="12824" max="13057" width="9.140625" style="75"/>
    <col min="13058" max="13058" width="21" style="75" customWidth="1"/>
    <col min="13059" max="13059" width="37.85546875" style="75" customWidth="1"/>
    <col min="13060" max="13060" width="33.42578125" style="75" customWidth="1"/>
    <col min="13061" max="13061" width="22" style="75" customWidth="1"/>
    <col min="13062" max="13062" width="21" style="75" customWidth="1"/>
    <col min="13063" max="13063" width="7.42578125" style="75" customWidth="1"/>
    <col min="13064" max="13064" width="7.5703125" style="75" customWidth="1"/>
    <col min="13065" max="13065" width="7.140625" style="75" customWidth="1"/>
    <col min="13066" max="13066" width="17.42578125" style="75" customWidth="1"/>
    <col min="13067" max="13067" width="22.85546875" style="75" customWidth="1"/>
    <col min="13068" max="13068" width="18.140625" style="75" customWidth="1"/>
    <col min="13069" max="13069" width="15.7109375" style="75" customWidth="1"/>
    <col min="13070" max="13070" width="15.28515625" style="75" customWidth="1"/>
    <col min="13071" max="13071" width="16.28515625" style="75" customWidth="1"/>
    <col min="13072" max="13072" width="16.85546875" style="75" customWidth="1"/>
    <col min="13073" max="13073" width="16.5703125" style="75" customWidth="1"/>
    <col min="13074" max="13074" width="15.85546875" style="75" customWidth="1"/>
    <col min="13075" max="13075" width="15.42578125" style="75" customWidth="1"/>
    <col min="13076" max="13076" width="18.140625" style="75" customWidth="1"/>
    <col min="13077" max="13077" width="12.85546875" style="75" customWidth="1"/>
    <col min="13078" max="13078" width="12.7109375" style="75" bestFit="1" customWidth="1"/>
    <col min="13079" max="13079" width="16.85546875" style="75" customWidth="1"/>
    <col min="13080" max="13313" width="9.140625" style="75"/>
    <col min="13314" max="13314" width="21" style="75" customWidth="1"/>
    <col min="13315" max="13315" width="37.85546875" style="75" customWidth="1"/>
    <col min="13316" max="13316" width="33.42578125" style="75" customWidth="1"/>
    <col min="13317" max="13317" width="22" style="75" customWidth="1"/>
    <col min="13318" max="13318" width="21" style="75" customWidth="1"/>
    <col min="13319" max="13319" width="7.42578125" style="75" customWidth="1"/>
    <col min="13320" max="13320" width="7.5703125" style="75" customWidth="1"/>
    <col min="13321" max="13321" width="7.140625" style="75" customWidth="1"/>
    <col min="13322" max="13322" width="17.42578125" style="75" customWidth="1"/>
    <col min="13323" max="13323" width="22.85546875" style="75" customWidth="1"/>
    <col min="13324" max="13324" width="18.140625" style="75" customWidth="1"/>
    <col min="13325" max="13325" width="15.7109375" style="75" customWidth="1"/>
    <col min="13326" max="13326" width="15.28515625" style="75" customWidth="1"/>
    <col min="13327" max="13327" width="16.28515625" style="75" customWidth="1"/>
    <col min="13328" max="13328" width="16.85546875" style="75" customWidth="1"/>
    <col min="13329" max="13329" width="16.5703125" style="75" customWidth="1"/>
    <col min="13330" max="13330" width="15.85546875" style="75" customWidth="1"/>
    <col min="13331" max="13331" width="15.42578125" style="75" customWidth="1"/>
    <col min="13332" max="13332" width="18.140625" style="75" customWidth="1"/>
    <col min="13333" max="13333" width="12.85546875" style="75" customWidth="1"/>
    <col min="13334" max="13334" width="12.7109375" style="75" bestFit="1" customWidth="1"/>
    <col min="13335" max="13335" width="16.85546875" style="75" customWidth="1"/>
    <col min="13336" max="13569" width="9.140625" style="75"/>
    <col min="13570" max="13570" width="21" style="75" customWidth="1"/>
    <col min="13571" max="13571" width="37.85546875" style="75" customWidth="1"/>
    <col min="13572" max="13572" width="33.42578125" style="75" customWidth="1"/>
    <col min="13573" max="13573" width="22" style="75" customWidth="1"/>
    <col min="13574" max="13574" width="21" style="75" customWidth="1"/>
    <col min="13575" max="13575" width="7.42578125" style="75" customWidth="1"/>
    <col min="13576" max="13576" width="7.5703125" style="75" customWidth="1"/>
    <col min="13577" max="13577" width="7.140625" style="75" customWidth="1"/>
    <col min="13578" max="13578" width="17.42578125" style="75" customWidth="1"/>
    <col min="13579" max="13579" width="22.85546875" style="75" customWidth="1"/>
    <col min="13580" max="13580" width="18.140625" style="75" customWidth="1"/>
    <col min="13581" max="13581" width="15.7109375" style="75" customWidth="1"/>
    <col min="13582" max="13582" width="15.28515625" style="75" customWidth="1"/>
    <col min="13583" max="13583" width="16.28515625" style="75" customWidth="1"/>
    <col min="13584" max="13584" width="16.85546875" style="75" customWidth="1"/>
    <col min="13585" max="13585" width="16.5703125" style="75" customWidth="1"/>
    <col min="13586" max="13586" width="15.85546875" style="75" customWidth="1"/>
    <col min="13587" max="13587" width="15.42578125" style="75" customWidth="1"/>
    <col min="13588" max="13588" width="18.140625" style="75" customWidth="1"/>
    <col min="13589" max="13589" width="12.85546875" style="75" customWidth="1"/>
    <col min="13590" max="13590" width="12.7109375" style="75" bestFit="1" customWidth="1"/>
    <col min="13591" max="13591" width="16.85546875" style="75" customWidth="1"/>
    <col min="13592" max="13825" width="9.140625" style="75"/>
    <col min="13826" max="13826" width="21" style="75" customWidth="1"/>
    <col min="13827" max="13827" width="37.85546875" style="75" customWidth="1"/>
    <col min="13828" max="13828" width="33.42578125" style="75" customWidth="1"/>
    <col min="13829" max="13829" width="22" style="75" customWidth="1"/>
    <col min="13830" max="13830" width="21" style="75" customWidth="1"/>
    <col min="13831" max="13831" width="7.42578125" style="75" customWidth="1"/>
    <col min="13832" max="13832" width="7.5703125" style="75" customWidth="1"/>
    <col min="13833" max="13833" width="7.140625" style="75" customWidth="1"/>
    <col min="13834" max="13834" width="17.42578125" style="75" customWidth="1"/>
    <col min="13835" max="13835" width="22.85546875" style="75" customWidth="1"/>
    <col min="13836" max="13836" width="18.140625" style="75" customWidth="1"/>
    <col min="13837" max="13837" width="15.7109375" style="75" customWidth="1"/>
    <col min="13838" max="13838" width="15.28515625" style="75" customWidth="1"/>
    <col min="13839" max="13839" width="16.28515625" style="75" customWidth="1"/>
    <col min="13840" max="13840" width="16.85546875" style="75" customWidth="1"/>
    <col min="13841" max="13841" width="16.5703125" style="75" customWidth="1"/>
    <col min="13842" max="13842" width="15.85546875" style="75" customWidth="1"/>
    <col min="13843" max="13843" width="15.42578125" style="75" customWidth="1"/>
    <col min="13844" max="13844" width="18.140625" style="75" customWidth="1"/>
    <col min="13845" max="13845" width="12.85546875" style="75" customWidth="1"/>
    <col min="13846" max="13846" width="12.7109375" style="75" bestFit="1" customWidth="1"/>
    <col min="13847" max="13847" width="16.85546875" style="75" customWidth="1"/>
    <col min="13848" max="14081" width="9.140625" style="75"/>
    <col min="14082" max="14082" width="21" style="75" customWidth="1"/>
    <col min="14083" max="14083" width="37.85546875" style="75" customWidth="1"/>
    <col min="14084" max="14084" width="33.42578125" style="75" customWidth="1"/>
    <col min="14085" max="14085" width="22" style="75" customWidth="1"/>
    <col min="14086" max="14086" width="21" style="75" customWidth="1"/>
    <col min="14087" max="14087" width="7.42578125" style="75" customWidth="1"/>
    <col min="14088" max="14088" width="7.5703125" style="75" customWidth="1"/>
    <col min="14089" max="14089" width="7.140625" style="75" customWidth="1"/>
    <col min="14090" max="14090" width="17.42578125" style="75" customWidth="1"/>
    <col min="14091" max="14091" width="22.85546875" style="75" customWidth="1"/>
    <col min="14092" max="14092" width="18.140625" style="75" customWidth="1"/>
    <col min="14093" max="14093" width="15.7109375" style="75" customWidth="1"/>
    <col min="14094" max="14094" width="15.28515625" style="75" customWidth="1"/>
    <col min="14095" max="14095" width="16.28515625" style="75" customWidth="1"/>
    <col min="14096" max="14096" width="16.85546875" style="75" customWidth="1"/>
    <col min="14097" max="14097" width="16.5703125" style="75" customWidth="1"/>
    <col min="14098" max="14098" width="15.85546875" style="75" customWidth="1"/>
    <col min="14099" max="14099" width="15.42578125" style="75" customWidth="1"/>
    <col min="14100" max="14100" width="18.140625" style="75" customWidth="1"/>
    <col min="14101" max="14101" width="12.85546875" style="75" customWidth="1"/>
    <col min="14102" max="14102" width="12.7109375" style="75" bestFit="1" customWidth="1"/>
    <col min="14103" max="14103" width="16.85546875" style="75" customWidth="1"/>
    <col min="14104" max="14337" width="9.140625" style="75"/>
    <col min="14338" max="14338" width="21" style="75" customWidth="1"/>
    <col min="14339" max="14339" width="37.85546875" style="75" customWidth="1"/>
    <col min="14340" max="14340" width="33.42578125" style="75" customWidth="1"/>
    <col min="14341" max="14341" width="22" style="75" customWidth="1"/>
    <col min="14342" max="14342" width="21" style="75" customWidth="1"/>
    <col min="14343" max="14343" width="7.42578125" style="75" customWidth="1"/>
    <col min="14344" max="14344" width="7.5703125" style="75" customWidth="1"/>
    <col min="14345" max="14345" width="7.140625" style="75" customWidth="1"/>
    <col min="14346" max="14346" width="17.42578125" style="75" customWidth="1"/>
    <col min="14347" max="14347" width="22.85546875" style="75" customWidth="1"/>
    <col min="14348" max="14348" width="18.140625" style="75" customWidth="1"/>
    <col min="14349" max="14349" width="15.7109375" style="75" customWidth="1"/>
    <col min="14350" max="14350" width="15.28515625" style="75" customWidth="1"/>
    <col min="14351" max="14351" width="16.28515625" style="75" customWidth="1"/>
    <col min="14352" max="14352" width="16.85546875" style="75" customWidth="1"/>
    <col min="14353" max="14353" width="16.5703125" style="75" customWidth="1"/>
    <col min="14354" max="14354" width="15.85546875" style="75" customWidth="1"/>
    <col min="14355" max="14355" width="15.42578125" style="75" customWidth="1"/>
    <col min="14356" max="14356" width="18.140625" style="75" customWidth="1"/>
    <col min="14357" max="14357" width="12.85546875" style="75" customWidth="1"/>
    <col min="14358" max="14358" width="12.7109375" style="75" bestFit="1" customWidth="1"/>
    <col min="14359" max="14359" width="16.85546875" style="75" customWidth="1"/>
    <col min="14360" max="14593" width="9.140625" style="75"/>
    <col min="14594" max="14594" width="21" style="75" customWidth="1"/>
    <col min="14595" max="14595" width="37.85546875" style="75" customWidth="1"/>
    <col min="14596" max="14596" width="33.42578125" style="75" customWidth="1"/>
    <col min="14597" max="14597" width="22" style="75" customWidth="1"/>
    <col min="14598" max="14598" width="21" style="75" customWidth="1"/>
    <col min="14599" max="14599" width="7.42578125" style="75" customWidth="1"/>
    <col min="14600" max="14600" width="7.5703125" style="75" customWidth="1"/>
    <col min="14601" max="14601" width="7.140625" style="75" customWidth="1"/>
    <col min="14602" max="14602" width="17.42578125" style="75" customWidth="1"/>
    <col min="14603" max="14603" width="22.85546875" style="75" customWidth="1"/>
    <col min="14604" max="14604" width="18.140625" style="75" customWidth="1"/>
    <col min="14605" max="14605" width="15.7109375" style="75" customWidth="1"/>
    <col min="14606" max="14606" width="15.28515625" style="75" customWidth="1"/>
    <col min="14607" max="14607" width="16.28515625" style="75" customWidth="1"/>
    <col min="14608" max="14608" width="16.85546875" style="75" customWidth="1"/>
    <col min="14609" max="14609" width="16.5703125" style="75" customWidth="1"/>
    <col min="14610" max="14610" width="15.85546875" style="75" customWidth="1"/>
    <col min="14611" max="14611" width="15.42578125" style="75" customWidth="1"/>
    <col min="14612" max="14612" width="18.140625" style="75" customWidth="1"/>
    <col min="14613" max="14613" width="12.85546875" style="75" customWidth="1"/>
    <col min="14614" max="14614" width="12.7109375" style="75" bestFit="1" customWidth="1"/>
    <col min="14615" max="14615" width="16.85546875" style="75" customWidth="1"/>
    <col min="14616" max="14849" width="9.140625" style="75"/>
    <col min="14850" max="14850" width="21" style="75" customWidth="1"/>
    <col min="14851" max="14851" width="37.85546875" style="75" customWidth="1"/>
    <col min="14852" max="14852" width="33.42578125" style="75" customWidth="1"/>
    <col min="14853" max="14853" width="22" style="75" customWidth="1"/>
    <col min="14854" max="14854" width="21" style="75" customWidth="1"/>
    <col min="14855" max="14855" width="7.42578125" style="75" customWidth="1"/>
    <col min="14856" max="14856" width="7.5703125" style="75" customWidth="1"/>
    <col min="14857" max="14857" width="7.140625" style="75" customWidth="1"/>
    <col min="14858" max="14858" width="17.42578125" style="75" customWidth="1"/>
    <col min="14859" max="14859" width="22.85546875" style="75" customWidth="1"/>
    <col min="14860" max="14860" width="18.140625" style="75" customWidth="1"/>
    <col min="14861" max="14861" width="15.7109375" style="75" customWidth="1"/>
    <col min="14862" max="14862" width="15.28515625" style="75" customWidth="1"/>
    <col min="14863" max="14863" width="16.28515625" style="75" customWidth="1"/>
    <col min="14864" max="14864" width="16.85546875" style="75" customWidth="1"/>
    <col min="14865" max="14865" width="16.5703125" style="75" customWidth="1"/>
    <col min="14866" max="14866" width="15.85546875" style="75" customWidth="1"/>
    <col min="14867" max="14867" width="15.42578125" style="75" customWidth="1"/>
    <col min="14868" max="14868" width="18.140625" style="75" customWidth="1"/>
    <col min="14869" max="14869" width="12.85546875" style="75" customWidth="1"/>
    <col min="14870" max="14870" width="12.7109375" style="75" bestFit="1" customWidth="1"/>
    <col min="14871" max="14871" width="16.85546875" style="75" customWidth="1"/>
    <col min="14872" max="15105" width="9.140625" style="75"/>
    <col min="15106" max="15106" width="21" style="75" customWidth="1"/>
    <col min="15107" max="15107" width="37.85546875" style="75" customWidth="1"/>
    <col min="15108" max="15108" width="33.42578125" style="75" customWidth="1"/>
    <col min="15109" max="15109" width="22" style="75" customWidth="1"/>
    <col min="15110" max="15110" width="21" style="75" customWidth="1"/>
    <col min="15111" max="15111" width="7.42578125" style="75" customWidth="1"/>
    <col min="15112" max="15112" width="7.5703125" style="75" customWidth="1"/>
    <col min="15113" max="15113" width="7.140625" style="75" customWidth="1"/>
    <col min="15114" max="15114" width="17.42578125" style="75" customWidth="1"/>
    <col min="15115" max="15115" width="22.85546875" style="75" customWidth="1"/>
    <col min="15116" max="15116" width="18.140625" style="75" customWidth="1"/>
    <col min="15117" max="15117" width="15.7109375" style="75" customWidth="1"/>
    <col min="15118" max="15118" width="15.28515625" style="75" customWidth="1"/>
    <col min="15119" max="15119" width="16.28515625" style="75" customWidth="1"/>
    <col min="15120" max="15120" width="16.85546875" style="75" customWidth="1"/>
    <col min="15121" max="15121" width="16.5703125" style="75" customWidth="1"/>
    <col min="15122" max="15122" width="15.85546875" style="75" customWidth="1"/>
    <col min="15123" max="15123" width="15.42578125" style="75" customWidth="1"/>
    <col min="15124" max="15124" width="18.140625" style="75" customWidth="1"/>
    <col min="15125" max="15125" width="12.85546875" style="75" customWidth="1"/>
    <col min="15126" max="15126" width="12.7109375" style="75" bestFit="1" customWidth="1"/>
    <col min="15127" max="15127" width="16.85546875" style="75" customWidth="1"/>
    <col min="15128" max="15361" width="9.140625" style="75"/>
    <col min="15362" max="15362" width="21" style="75" customWidth="1"/>
    <col min="15363" max="15363" width="37.85546875" style="75" customWidth="1"/>
    <col min="15364" max="15364" width="33.42578125" style="75" customWidth="1"/>
    <col min="15365" max="15365" width="22" style="75" customWidth="1"/>
    <col min="15366" max="15366" width="21" style="75" customWidth="1"/>
    <col min="15367" max="15367" width="7.42578125" style="75" customWidth="1"/>
    <col min="15368" max="15368" width="7.5703125" style="75" customWidth="1"/>
    <col min="15369" max="15369" width="7.140625" style="75" customWidth="1"/>
    <col min="15370" max="15370" width="17.42578125" style="75" customWidth="1"/>
    <col min="15371" max="15371" width="22.85546875" style="75" customWidth="1"/>
    <col min="15372" max="15372" width="18.140625" style="75" customWidth="1"/>
    <col min="15373" max="15373" width="15.7109375" style="75" customWidth="1"/>
    <col min="15374" max="15374" width="15.28515625" style="75" customWidth="1"/>
    <col min="15375" max="15375" width="16.28515625" style="75" customWidth="1"/>
    <col min="15376" max="15376" width="16.85546875" style="75" customWidth="1"/>
    <col min="15377" max="15377" width="16.5703125" style="75" customWidth="1"/>
    <col min="15378" max="15378" width="15.85546875" style="75" customWidth="1"/>
    <col min="15379" max="15379" width="15.42578125" style="75" customWidth="1"/>
    <col min="15380" max="15380" width="18.140625" style="75" customWidth="1"/>
    <col min="15381" max="15381" width="12.85546875" style="75" customWidth="1"/>
    <col min="15382" max="15382" width="12.7109375" style="75" bestFit="1" customWidth="1"/>
    <col min="15383" max="15383" width="16.85546875" style="75" customWidth="1"/>
    <col min="15384" max="15617" width="9.140625" style="75"/>
    <col min="15618" max="15618" width="21" style="75" customWidth="1"/>
    <col min="15619" max="15619" width="37.85546875" style="75" customWidth="1"/>
    <col min="15620" max="15620" width="33.42578125" style="75" customWidth="1"/>
    <col min="15621" max="15621" width="22" style="75" customWidth="1"/>
    <col min="15622" max="15622" width="21" style="75" customWidth="1"/>
    <col min="15623" max="15623" width="7.42578125" style="75" customWidth="1"/>
    <col min="15624" max="15624" width="7.5703125" style="75" customWidth="1"/>
    <col min="15625" max="15625" width="7.140625" style="75" customWidth="1"/>
    <col min="15626" max="15626" width="17.42578125" style="75" customWidth="1"/>
    <col min="15627" max="15627" width="22.85546875" style="75" customWidth="1"/>
    <col min="15628" max="15628" width="18.140625" style="75" customWidth="1"/>
    <col min="15629" max="15629" width="15.7109375" style="75" customWidth="1"/>
    <col min="15630" max="15630" width="15.28515625" style="75" customWidth="1"/>
    <col min="15631" max="15631" width="16.28515625" style="75" customWidth="1"/>
    <col min="15632" max="15632" width="16.85546875" style="75" customWidth="1"/>
    <col min="15633" max="15633" width="16.5703125" style="75" customWidth="1"/>
    <col min="15634" max="15634" width="15.85546875" style="75" customWidth="1"/>
    <col min="15635" max="15635" width="15.42578125" style="75" customWidth="1"/>
    <col min="15636" max="15636" width="18.140625" style="75" customWidth="1"/>
    <col min="15637" max="15637" width="12.85546875" style="75" customWidth="1"/>
    <col min="15638" max="15638" width="12.7109375" style="75" bestFit="1" customWidth="1"/>
    <col min="15639" max="15639" width="16.85546875" style="75" customWidth="1"/>
    <col min="15640" max="15873" width="9.140625" style="75"/>
    <col min="15874" max="15874" width="21" style="75" customWidth="1"/>
    <col min="15875" max="15875" width="37.85546875" style="75" customWidth="1"/>
    <col min="15876" max="15876" width="33.42578125" style="75" customWidth="1"/>
    <col min="15877" max="15877" width="22" style="75" customWidth="1"/>
    <col min="15878" max="15878" width="21" style="75" customWidth="1"/>
    <col min="15879" max="15879" width="7.42578125" style="75" customWidth="1"/>
    <col min="15880" max="15880" width="7.5703125" style="75" customWidth="1"/>
    <col min="15881" max="15881" width="7.140625" style="75" customWidth="1"/>
    <col min="15882" max="15882" width="17.42578125" style="75" customWidth="1"/>
    <col min="15883" max="15883" width="22.85546875" style="75" customWidth="1"/>
    <col min="15884" max="15884" width="18.140625" style="75" customWidth="1"/>
    <col min="15885" max="15885" width="15.7109375" style="75" customWidth="1"/>
    <col min="15886" max="15886" width="15.28515625" style="75" customWidth="1"/>
    <col min="15887" max="15887" width="16.28515625" style="75" customWidth="1"/>
    <col min="15888" max="15888" width="16.85546875" style="75" customWidth="1"/>
    <col min="15889" max="15889" width="16.5703125" style="75" customWidth="1"/>
    <col min="15890" max="15890" width="15.85546875" style="75" customWidth="1"/>
    <col min="15891" max="15891" width="15.42578125" style="75" customWidth="1"/>
    <col min="15892" max="15892" width="18.140625" style="75" customWidth="1"/>
    <col min="15893" max="15893" width="12.85546875" style="75" customWidth="1"/>
    <col min="15894" max="15894" width="12.7109375" style="75" bestFit="1" customWidth="1"/>
    <col min="15895" max="15895" width="16.85546875" style="75" customWidth="1"/>
    <col min="15896" max="16129" width="9.140625" style="75"/>
    <col min="16130" max="16130" width="21" style="75" customWidth="1"/>
    <col min="16131" max="16131" width="37.85546875" style="75" customWidth="1"/>
    <col min="16132" max="16132" width="33.42578125" style="75" customWidth="1"/>
    <col min="16133" max="16133" width="22" style="75" customWidth="1"/>
    <col min="16134" max="16134" width="21" style="75" customWidth="1"/>
    <col min="16135" max="16135" width="7.42578125" style="75" customWidth="1"/>
    <col min="16136" max="16136" width="7.5703125" style="75" customWidth="1"/>
    <col min="16137" max="16137" width="7.140625" style="75" customWidth="1"/>
    <col min="16138" max="16138" width="17.42578125" style="75" customWidth="1"/>
    <col min="16139" max="16139" width="22.85546875" style="75" customWidth="1"/>
    <col min="16140" max="16140" width="18.140625" style="75" customWidth="1"/>
    <col min="16141" max="16141" width="15.7109375" style="75" customWidth="1"/>
    <col min="16142" max="16142" width="15.28515625" style="75" customWidth="1"/>
    <col min="16143" max="16143" width="16.28515625" style="75" customWidth="1"/>
    <col min="16144" max="16144" width="16.85546875" style="75" customWidth="1"/>
    <col min="16145" max="16145" width="16.5703125" style="75" customWidth="1"/>
    <col min="16146" max="16146" width="15.85546875" style="75" customWidth="1"/>
    <col min="16147" max="16147" width="15.42578125" style="75" customWidth="1"/>
    <col min="16148" max="16148" width="18.140625" style="75" customWidth="1"/>
    <col min="16149" max="16149" width="12.85546875" style="75" customWidth="1"/>
    <col min="16150" max="16150" width="12.7109375" style="75" bestFit="1" customWidth="1"/>
    <col min="16151" max="16151" width="16.85546875" style="75" customWidth="1"/>
    <col min="16152" max="16384" width="9.140625" style="75"/>
  </cols>
  <sheetData>
    <row r="1" spans="1:75" ht="33.75" hidden="1" customHeight="1" thickBot="1" x14ac:dyDescent="0.3">
      <c r="J1" s="771" t="s">
        <v>1568</v>
      </c>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3"/>
      <c r="AZ1" s="76"/>
      <c r="BA1" s="76"/>
      <c r="BB1" s="76"/>
      <c r="BC1" s="76"/>
      <c r="BD1" s="76"/>
      <c r="BE1" s="76"/>
      <c r="BF1" s="800"/>
      <c r="BG1" s="739" t="s">
        <v>1569</v>
      </c>
      <c r="BH1" s="740"/>
      <c r="BI1" s="740"/>
      <c r="BJ1" s="741"/>
    </row>
    <row r="2" spans="1:75" s="79" customFormat="1" ht="27" customHeight="1" x14ac:dyDescent="0.25">
      <c r="A2" s="760" t="s">
        <v>576</v>
      </c>
      <c r="B2" s="760"/>
      <c r="C2" s="760"/>
      <c r="D2" s="760"/>
      <c r="E2" s="760"/>
      <c r="F2" s="760"/>
      <c r="G2" s="760"/>
      <c r="H2" s="760"/>
      <c r="I2" s="760"/>
      <c r="J2" s="697" t="s">
        <v>679</v>
      </c>
      <c r="K2" s="697"/>
      <c r="L2" s="697"/>
      <c r="M2" s="697"/>
      <c r="N2" s="697"/>
      <c r="O2" s="697"/>
      <c r="P2" s="697"/>
      <c r="Q2" s="632">
        <v>2017</v>
      </c>
      <c r="R2" s="632"/>
      <c r="S2" s="632"/>
      <c r="T2" s="632"/>
      <c r="U2" s="632">
        <v>2018</v>
      </c>
      <c r="V2" s="632"/>
      <c r="W2" s="632"/>
      <c r="X2" s="632"/>
      <c r="Y2" s="632">
        <v>2019</v>
      </c>
      <c r="Z2" s="632"/>
      <c r="AA2" s="632"/>
      <c r="AB2" s="632"/>
      <c r="AC2" s="711" t="s">
        <v>1356</v>
      </c>
      <c r="AD2" s="711"/>
      <c r="AE2" s="711"/>
      <c r="AF2" s="711"/>
      <c r="AG2" s="711"/>
      <c r="AH2" s="711"/>
      <c r="AI2" s="632">
        <v>2020</v>
      </c>
      <c r="AJ2" s="632"/>
      <c r="AK2" s="632"/>
      <c r="AL2" s="632"/>
      <c r="AM2" s="632"/>
      <c r="AN2" s="632">
        <v>2021</v>
      </c>
      <c r="AO2" s="632"/>
      <c r="AP2" s="632"/>
      <c r="AQ2" s="632"/>
      <c r="AR2" s="632"/>
      <c r="AS2" s="593" t="s">
        <v>1803</v>
      </c>
      <c r="AT2" s="593"/>
      <c r="AU2" s="593"/>
      <c r="AV2" s="593"/>
      <c r="AW2" s="593"/>
      <c r="AX2" s="593"/>
      <c r="AY2" s="593"/>
      <c r="AZ2" s="761" t="s">
        <v>1907</v>
      </c>
      <c r="BA2" s="762"/>
      <c r="BB2" s="762"/>
      <c r="BC2" s="762"/>
      <c r="BD2" s="762"/>
      <c r="BE2" s="762"/>
      <c r="BF2" s="763"/>
      <c r="BG2" s="767" t="s">
        <v>1804</v>
      </c>
      <c r="BH2" s="768"/>
      <c r="BI2" s="768"/>
      <c r="BJ2" s="768"/>
      <c r="BK2" s="77"/>
      <c r="BL2" s="77"/>
      <c r="BM2" s="77"/>
      <c r="BN2" s="77"/>
      <c r="BO2" s="77"/>
      <c r="BP2" s="77"/>
      <c r="BQ2" s="77"/>
      <c r="BR2" s="77"/>
      <c r="BS2" s="77"/>
      <c r="BT2" s="77"/>
      <c r="BU2" s="77"/>
      <c r="BV2" s="77"/>
      <c r="BW2" s="78"/>
    </row>
    <row r="3" spans="1:75" s="79" customFormat="1" ht="14.45" customHeight="1" thickBot="1" x14ac:dyDescent="0.3">
      <c r="A3" s="760"/>
      <c r="B3" s="760"/>
      <c r="C3" s="760"/>
      <c r="D3" s="760"/>
      <c r="E3" s="760"/>
      <c r="F3" s="760"/>
      <c r="G3" s="760"/>
      <c r="H3" s="760"/>
      <c r="I3" s="760"/>
      <c r="J3" s="680" t="s">
        <v>775</v>
      </c>
      <c r="K3" s="680"/>
      <c r="L3" s="680"/>
      <c r="M3" s="680" t="s">
        <v>774</v>
      </c>
      <c r="N3" s="680"/>
      <c r="O3" s="680"/>
      <c r="P3" s="680" t="s">
        <v>1318</v>
      </c>
      <c r="Q3" s="633"/>
      <c r="R3" s="633"/>
      <c r="S3" s="633"/>
      <c r="T3" s="633"/>
      <c r="U3" s="633"/>
      <c r="V3" s="633"/>
      <c r="W3" s="633"/>
      <c r="X3" s="633"/>
      <c r="Y3" s="633"/>
      <c r="Z3" s="633"/>
      <c r="AA3" s="633"/>
      <c r="AB3" s="633"/>
      <c r="AC3" s="712" t="s">
        <v>1357</v>
      </c>
      <c r="AD3" s="712" t="s">
        <v>1358</v>
      </c>
      <c r="AE3" s="712" t="s">
        <v>1359</v>
      </c>
      <c r="AF3" s="712" t="s">
        <v>1360</v>
      </c>
      <c r="AG3" s="712" t="s">
        <v>1361</v>
      </c>
      <c r="AH3" s="712" t="s">
        <v>1362</v>
      </c>
      <c r="AI3" s="633"/>
      <c r="AJ3" s="633"/>
      <c r="AK3" s="633"/>
      <c r="AL3" s="633"/>
      <c r="AM3" s="633"/>
      <c r="AN3" s="633"/>
      <c r="AO3" s="633"/>
      <c r="AP3" s="633"/>
      <c r="AQ3" s="633"/>
      <c r="AR3" s="633"/>
      <c r="AS3" s="594"/>
      <c r="AT3" s="594"/>
      <c r="AU3" s="594"/>
      <c r="AV3" s="594"/>
      <c r="AW3" s="594"/>
      <c r="AX3" s="594"/>
      <c r="AY3" s="594"/>
      <c r="AZ3" s="764"/>
      <c r="BA3" s="765"/>
      <c r="BB3" s="765"/>
      <c r="BC3" s="765"/>
      <c r="BD3" s="765"/>
      <c r="BE3" s="765"/>
      <c r="BF3" s="766"/>
      <c r="BG3" s="767"/>
      <c r="BH3" s="768"/>
      <c r="BI3" s="768"/>
      <c r="BJ3" s="768"/>
      <c r="BK3" s="80"/>
      <c r="BL3" s="80"/>
      <c r="BM3" s="80"/>
      <c r="BN3" s="80"/>
      <c r="BO3" s="80"/>
      <c r="BP3" s="80"/>
      <c r="BQ3" s="80"/>
      <c r="BR3" s="80"/>
      <c r="BS3" s="80"/>
      <c r="BT3" s="80"/>
      <c r="BU3" s="80"/>
      <c r="BV3" s="80"/>
      <c r="BW3" s="81"/>
    </row>
    <row r="4" spans="1:75" s="92" customFormat="1" ht="38.25" customHeight="1" x14ac:dyDescent="0.25">
      <c r="A4" s="82" t="s">
        <v>456</v>
      </c>
      <c r="B4" s="82" t="s">
        <v>455</v>
      </c>
      <c r="C4" s="82" t="s">
        <v>504</v>
      </c>
      <c r="D4" s="82" t="s">
        <v>505</v>
      </c>
      <c r="E4" s="82" t="s">
        <v>1537</v>
      </c>
      <c r="F4" s="82">
        <v>2024</v>
      </c>
      <c r="G4" s="82" t="s">
        <v>506</v>
      </c>
      <c r="H4" s="82" t="s">
        <v>507</v>
      </c>
      <c r="I4" s="82" t="s">
        <v>508</v>
      </c>
      <c r="J4" s="83" t="s">
        <v>509</v>
      </c>
      <c r="K4" s="84" t="s">
        <v>510</v>
      </c>
      <c r="L4" s="83" t="s">
        <v>511</v>
      </c>
      <c r="M4" s="84" t="s">
        <v>509</v>
      </c>
      <c r="N4" s="84" t="s">
        <v>510</v>
      </c>
      <c r="O4" s="84" t="s">
        <v>511</v>
      </c>
      <c r="P4" s="680"/>
      <c r="Q4" s="85" t="s">
        <v>509</v>
      </c>
      <c r="R4" s="85" t="s">
        <v>510</v>
      </c>
      <c r="S4" s="86" t="s">
        <v>511</v>
      </c>
      <c r="T4" s="87" t="s">
        <v>1318</v>
      </c>
      <c r="U4" s="85" t="s">
        <v>509</v>
      </c>
      <c r="V4" s="85" t="s">
        <v>510</v>
      </c>
      <c r="W4" s="85" t="s">
        <v>511</v>
      </c>
      <c r="X4" s="87" t="s">
        <v>1318</v>
      </c>
      <c r="Y4" s="85" t="s">
        <v>509</v>
      </c>
      <c r="Z4" s="85" t="s">
        <v>510</v>
      </c>
      <c r="AA4" s="85" t="s">
        <v>511</v>
      </c>
      <c r="AB4" s="87" t="s">
        <v>1318</v>
      </c>
      <c r="AC4" s="713"/>
      <c r="AD4" s="713"/>
      <c r="AE4" s="713"/>
      <c r="AF4" s="713"/>
      <c r="AG4" s="713"/>
      <c r="AH4" s="713"/>
      <c r="AI4" s="85" t="s">
        <v>509</v>
      </c>
      <c r="AJ4" s="85" t="s">
        <v>510</v>
      </c>
      <c r="AK4" s="85" t="s">
        <v>511</v>
      </c>
      <c r="AL4" s="84" t="s">
        <v>1066</v>
      </c>
      <c r="AM4" s="87" t="s">
        <v>1318</v>
      </c>
      <c r="AN4" s="85" t="s">
        <v>509</v>
      </c>
      <c r="AO4" s="85" t="s">
        <v>510</v>
      </c>
      <c r="AP4" s="85" t="s">
        <v>511</v>
      </c>
      <c r="AQ4" s="84" t="s">
        <v>1066</v>
      </c>
      <c r="AR4" s="87" t="s">
        <v>1318</v>
      </c>
      <c r="AS4" s="87" t="s">
        <v>1313</v>
      </c>
      <c r="AT4" s="88" t="s">
        <v>1314</v>
      </c>
      <c r="AU4" s="87" t="s">
        <v>1315</v>
      </c>
      <c r="AV4" s="87" t="s">
        <v>1316</v>
      </c>
      <c r="AW4" s="87" t="s">
        <v>1066</v>
      </c>
      <c r="AX4" s="87" t="s">
        <v>1317</v>
      </c>
      <c r="AY4" s="89" t="s">
        <v>1318</v>
      </c>
      <c r="AZ4" s="87" t="s">
        <v>1313</v>
      </c>
      <c r="BA4" s="88" t="s">
        <v>1314</v>
      </c>
      <c r="BB4" s="87" t="s">
        <v>1315</v>
      </c>
      <c r="BC4" s="87" t="s">
        <v>1316</v>
      </c>
      <c r="BD4" s="87" t="s">
        <v>1066</v>
      </c>
      <c r="BE4" s="87" t="s">
        <v>1317</v>
      </c>
      <c r="BF4" s="500" t="s">
        <v>1318</v>
      </c>
      <c r="BG4" s="90" t="s">
        <v>1805</v>
      </c>
      <c r="BH4" s="90" t="s">
        <v>1806</v>
      </c>
      <c r="BI4" s="91" t="s">
        <v>1312</v>
      </c>
      <c r="BJ4" s="820" t="s">
        <v>1807</v>
      </c>
    </row>
    <row r="5" spans="1:75" s="100" customFormat="1" ht="147" customHeight="1" x14ac:dyDescent="0.25">
      <c r="A5" s="651" t="s">
        <v>454</v>
      </c>
      <c r="B5" s="651" t="s">
        <v>453</v>
      </c>
      <c r="C5" s="657" t="s">
        <v>1539</v>
      </c>
      <c r="D5" s="659" t="s">
        <v>1538</v>
      </c>
      <c r="E5" s="530">
        <v>1</v>
      </c>
      <c r="F5" s="656">
        <v>1</v>
      </c>
      <c r="G5" s="659" t="s">
        <v>1540</v>
      </c>
      <c r="H5" s="93" t="s">
        <v>1541</v>
      </c>
      <c r="I5" s="659" t="s">
        <v>430</v>
      </c>
      <c r="J5" s="681">
        <v>70</v>
      </c>
      <c r="K5" s="683">
        <v>100</v>
      </c>
      <c r="L5" s="685">
        <v>100</v>
      </c>
      <c r="M5" s="687">
        <v>213072500</v>
      </c>
      <c r="N5" s="613">
        <v>133783739</v>
      </c>
      <c r="O5" s="612">
        <v>0.63</v>
      </c>
      <c r="P5" s="758" t="s">
        <v>1543</v>
      </c>
      <c r="Q5" s="656">
        <v>1</v>
      </c>
      <c r="R5" s="754">
        <v>1</v>
      </c>
      <c r="S5" s="756">
        <v>100</v>
      </c>
      <c r="T5" s="94" t="s">
        <v>1544</v>
      </c>
      <c r="U5" s="656">
        <v>1</v>
      </c>
      <c r="V5" s="754">
        <v>1</v>
      </c>
      <c r="W5" s="752">
        <v>1</v>
      </c>
      <c r="X5" s="95" t="s">
        <v>628</v>
      </c>
      <c r="Y5" s="637">
        <v>1</v>
      </c>
      <c r="Z5" s="637">
        <v>1</v>
      </c>
      <c r="AA5" s="639">
        <v>95</v>
      </c>
      <c r="AB5" s="96" t="s">
        <v>780</v>
      </c>
      <c r="AC5" s="97"/>
      <c r="AD5" s="97"/>
      <c r="AE5" s="97"/>
      <c r="AF5" s="97"/>
      <c r="AG5" s="97"/>
      <c r="AH5" s="97"/>
      <c r="AI5" s="637">
        <v>1</v>
      </c>
      <c r="AJ5" s="750">
        <v>1</v>
      </c>
      <c r="AK5" s="748">
        <v>95</v>
      </c>
      <c r="AL5" s="98" t="s">
        <v>1067</v>
      </c>
      <c r="AM5" s="96" t="s">
        <v>923</v>
      </c>
      <c r="AN5" s="530">
        <v>1</v>
      </c>
      <c r="AO5" s="746">
        <v>11</v>
      </c>
      <c r="AP5" s="744">
        <v>95</v>
      </c>
      <c r="AQ5" s="99" t="s">
        <v>1155</v>
      </c>
      <c r="AR5" s="99" t="s">
        <v>1173</v>
      </c>
      <c r="AS5" s="530">
        <v>1</v>
      </c>
      <c r="AT5" s="742">
        <v>1</v>
      </c>
      <c r="AU5" s="600">
        <v>100</v>
      </c>
      <c r="AV5" s="659" t="s">
        <v>1336</v>
      </c>
      <c r="AW5" s="725" t="s">
        <v>1625</v>
      </c>
      <c r="AX5" s="727">
        <v>100</v>
      </c>
      <c r="AY5" s="70" t="s">
        <v>1718</v>
      </c>
      <c r="AZ5" s="530">
        <v>1</v>
      </c>
      <c r="BA5" s="530">
        <v>1</v>
      </c>
      <c r="BB5" s="600">
        <v>100</v>
      </c>
      <c r="BC5" s="532"/>
      <c r="BD5" s="532"/>
      <c r="BE5" s="600"/>
      <c r="BF5" s="801" t="s">
        <v>1982</v>
      </c>
      <c r="BG5" s="769">
        <v>1</v>
      </c>
      <c r="BH5" s="769">
        <v>1</v>
      </c>
      <c r="BI5" s="729">
        <v>100</v>
      </c>
      <c r="BJ5" s="810" t="s">
        <v>2004</v>
      </c>
      <c r="BK5" s="457"/>
    </row>
    <row r="6" spans="1:75" s="100" customFormat="1" ht="93.75" customHeight="1" x14ac:dyDescent="0.25">
      <c r="A6" s="651"/>
      <c r="B6" s="651"/>
      <c r="C6" s="658"/>
      <c r="D6" s="660"/>
      <c r="E6" s="531"/>
      <c r="F6" s="540"/>
      <c r="G6" s="660"/>
      <c r="H6" s="93" t="s">
        <v>1542</v>
      </c>
      <c r="I6" s="660"/>
      <c r="J6" s="682"/>
      <c r="K6" s="684"/>
      <c r="L6" s="686"/>
      <c r="M6" s="687"/>
      <c r="N6" s="613"/>
      <c r="O6" s="612"/>
      <c r="P6" s="759"/>
      <c r="Q6" s="540"/>
      <c r="R6" s="755"/>
      <c r="S6" s="757"/>
      <c r="T6" s="94" t="s">
        <v>533</v>
      </c>
      <c r="U6" s="540"/>
      <c r="V6" s="755"/>
      <c r="W6" s="753"/>
      <c r="X6" s="95" t="s">
        <v>629</v>
      </c>
      <c r="Y6" s="638"/>
      <c r="Z6" s="638"/>
      <c r="AA6" s="640"/>
      <c r="AB6" s="96" t="s">
        <v>781</v>
      </c>
      <c r="AC6" s="97"/>
      <c r="AD6" s="97"/>
      <c r="AE6" s="97"/>
      <c r="AF6" s="97"/>
      <c r="AG6" s="97"/>
      <c r="AH6" s="97"/>
      <c r="AI6" s="638"/>
      <c r="AJ6" s="751"/>
      <c r="AK6" s="749"/>
      <c r="AL6" s="98" t="s">
        <v>1068</v>
      </c>
      <c r="AM6" s="96" t="s">
        <v>924</v>
      </c>
      <c r="AN6" s="531"/>
      <c r="AO6" s="747"/>
      <c r="AP6" s="745"/>
      <c r="AQ6" s="99" t="s">
        <v>1156</v>
      </c>
      <c r="AR6" s="101" t="s">
        <v>1596</v>
      </c>
      <c r="AS6" s="531"/>
      <c r="AT6" s="743"/>
      <c r="AU6" s="601"/>
      <c r="AV6" s="660"/>
      <c r="AW6" s="726"/>
      <c r="AX6" s="728"/>
      <c r="AY6" s="70" t="s">
        <v>1677</v>
      </c>
      <c r="AZ6" s="531"/>
      <c r="BA6" s="531"/>
      <c r="BB6" s="601"/>
      <c r="BC6" s="522"/>
      <c r="BD6" s="522"/>
      <c r="BE6" s="601"/>
      <c r="BF6" s="802"/>
      <c r="BG6" s="770"/>
      <c r="BH6" s="770"/>
      <c r="BI6" s="730"/>
      <c r="BJ6" s="821"/>
    </row>
    <row r="7" spans="1:75" s="100" customFormat="1" ht="81.75" customHeight="1" x14ac:dyDescent="0.25">
      <c r="A7" s="651"/>
      <c r="B7" s="651"/>
      <c r="C7" s="654" t="s">
        <v>1547</v>
      </c>
      <c r="D7" s="93" t="s">
        <v>452</v>
      </c>
      <c r="E7" s="102">
        <v>1</v>
      </c>
      <c r="F7" s="103">
        <v>1</v>
      </c>
      <c r="G7" s="103" t="s">
        <v>451</v>
      </c>
      <c r="H7" s="103" t="s">
        <v>450</v>
      </c>
      <c r="I7" s="103" t="s">
        <v>438</v>
      </c>
      <c r="J7" s="104">
        <v>0.1</v>
      </c>
      <c r="K7" s="105">
        <v>0.1</v>
      </c>
      <c r="L7" s="106">
        <f>K7/J7*100</f>
        <v>100</v>
      </c>
      <c r="M7" s="687"/>
      <c r="N7" s="613"/>
      <c r="O7" s="612"/>
      <c r="P7" s="107" t="s">
        <v>1548</v>
      </c>
      <c r="Q7" s="108">
        <v>0.9</v>
      </c>
      <c r="R7" s="109">
        <v>0.5</v>
      </c>
      <c r="S7" s="110">
        <f>R7/Q7</f>
        <v>0.55555555555555558</v>
      </c>
      <c r="T7" s="94" t="s">
        <v>543</v>
      </c>
      <c r="U7" s="108">
        <v>0.9</v>
      </c>
      <c r="V7" s="109">
        <v>0.5</v>
      </c>
      <c r="W7" s="111">
        <f>V7/U7</f>
        <v>0.55555555555555558</v>
      </c>
      <c r="X7" s="95"/>
      <c r="Y7" s="112">
        <v>1</v>
      </c>
      <c r="Z7" s="113">
        <v>1</v>
      </c>
      <c r="AA7" s="114">
        <v>100</v>
      </c>
      <c r="AB7" s="115" t="s">
        <v>782</v>
      </c>
      <c r="AC7" s="116" t="s">
        <v>1363</v>
      </c>
      <c r="AD7" s="116" t="s">
        <v>1364</v>
      </c>
      <c r="AE7" s="117">
        <v>4103052</v>
      </c>
      <c r="AF7" s="118" t="s">
        <v>1365</v>
      </c>
      <c r="AG7" s="118" t="s">
        <v>1366</v>
      </c>
      <c r="AH7" s="117">
        <v>1</v>
      </c>
      <c r="AI7" s="112">
        <v>1</v>
      </c>
      <c r="AJ7" s="119">
        <v>1</v>
      </c>
      <c r="AK7" s="120">
        <v>85</v>
      </c>
      <c r="AL7" s="98" t="s">
        <v>1069</v>
      </c>
      <c r="AM7" s="96" t="s">
        <v>925</v>
      </c>
      <c r="AN7" s="102">
        <v>1</v>
      </c>
      <c r="AO7" s="121">
        <v>7.4999999999999997E-3</v>
      </c>
      <c r="AP7" s="122">
        <v>75</v>
      </c>
      <c r="AQ7" s="99" t="s">
        <v>1156</v>
      </c>
      <c r="AR7" s="99" t="s">
        <v>1174</v>
      </c>
      <c r="AS7" s="123">
        <v>1</v>
      </c>
      <c r="AT7" s="124">
        <v>1</v>
      </c>
      <c r="AU7" s="125">
        <v>100</v>
      </c>
      <c r="AV7" s="126"/>
      <c r="AW7" s="101"/>
      <c r="AX7" s="126">
        <v>100</v>
      </c>
      <c r="AY7" s="70" t="s">
        <v>1689</v>
      </c>
      <c r="AZ7" s="439">
        <v>1</v>
      </c>
      <c r="BA7" s="439">
        <v>1</v>
      </c>
      <c r="BB7" s="427">
        <v>100</v>
      </c>
      <c r="BC7" s="448"/>
      <c r="BD7" s="448"/>
      <c r="BE7" s="125"/>
      <c r="BF7" s="513" t="s">
        <v>1917</v>
      </c>
      <c r="BG7" s="127">
        <v>1</v>
      </c>
      <c r="BH7" s="127">
        <v>1</v>
      </c>
      <c r="BI7" s="128">
        <v>100</v>
      </c>
      <c r="BJ7" s="822" t="s">
        <v>1810</v>
      </c>
      <c r="BK7" s="442"/>
    </row>
    <row r="8" spans="1:75" s="100" customFormat="1" ht="62.25" customHeight="1" x14ac:dyDescent="0.25">
      <c r="A8" s="651"/>
      <c r="B8" s="651"/>
      <c r="C8" s="645"/>
      <c r="D8" s="485" t="s">
        <v>1545</v>
      </c>
      <c r="E8" s="102">
        <v>1</v>
      </c>
      <c r="F8" s="103">
        <v>1</v>
      </c>
      <c r="G8" s="103" t="s">
        <v>449</v>
      </c>
      <c r="H8" s="93" t="s">
        <v>1546</v>
      </c>
      <c r="I8" s="103" t="s">
        <v>448</v>
      </c>
      <c r="J8" s="104">
        <v>7.36</v>
      </c>
      <c r="K8" s="129">
        <v>0</v>
      </c>
      <c r="L8" s="130">
        <f>K8/J8*1</f>
        <v>0</v>
      </c>
      <c r="M8" s="687"/>
      <c r="N8" s="613"/>
      <c r="O8" s="612"/>
      <c r="P8" s="131" t="s">
        <v>680</v>
      </c>
      <c r="Q8" s="103">
        <v>1</v>
      </c>
      <c r="R8" s="132">
        <v>0.5</v>
      </c>
      <c r="S8" s="110">
        <f>R8/Q8</f>
        <v>0.5</v>
      </c>
      <c r="T8" s="94" t="s">
        <v>544</v>
      </c>
      <c r="U8" s="103">
        <v>1</v>
      </c>
      <c r="V8" s="132">
        <v>0.5</v>
      </c>
      <c r="W8" s="111">
        <v>0.3</v>
      </c>
      <c r="X8" s="95"/>
      <c r="Y8" s="112">
        <v>1</v>
      </c>
      <c r="Z8" s="113">
        <v>1</v>
      </c>
      <c r="AA8" s="114">
        <v>60</v>
      </c>
      <c r="AB8" s="133" t="s">
        <v>783</v>
      </c>
      <c r="AC8" s="116" t="s">
        <v>1363</v>
      </c>
      <c r="AD8" s="116" t="s">
        <v>1367</v>
      </c>
      <c r="AE8" s="134" t="s">
        <v>1368</v>
      </c>
      <c r="AF8" s="116" t="s">
        <v>1369</v>
      </c>
      <c r="AG8" s="116" t="s">
        <v>1370</v>
      </c>
      <c r="AH8" s="135">
        <v>100</v>
      </c>
      <c r="AI8" s="112">
        <v>1</v>
      </c>
      <c r="AJ8" s="119">
        <v>1</v>
      </c>
      <c r="AK8" s="120">
        <v>62</v>
      </c>
      <c r="AL8" s="98" t="s">
        <v>1070</v>
      </c>
      <c r="AM8" s="136" t="s">
        <v>926</v>
      </c>
      <c r="AN8" s="102">
        <v>1</v>
      </c>
      <c r="AO8" s="137">
        <v>0</v>
      </c>
      <c r="AP8" s="122">
        <v>0</v>
      </c>
      <c r="AQ8" s="99"/>
      <c r="AR8" s="138"/>
      <c r="AS8" s="123">
        <v>1</v>
      </c>
      <c r="AT8" s="139">
        <v>0</v>
      </c>
      <c r="AU8" s="125">
        <v>0</v>
      </c>
      <c r="AV8" s="126"/>
      <c r="AW8" s="140"/>
      <c r="AX8" s="126"/>
      <c r="AY8" s="70" t="s">
        <v>1760</v>
      </c>
      <c r="AZ8" s="127">
        <v>1</v>
      </c>
      <c r="BA8" s="127">
        <v>0</v>
      </c>
      <c r="BB8" s="125"/>
      <c r="BC8" s="70"/>
      <c r="BD8" s="70"/>
      <c r="BE8" s="125"/>
      <c r="BF8" s="448" t="s">
        <v>1901</v>
      </c>
      <c r="BG8" s="127">
        <v>1</v>
      </c>
      <c r="BH8" s="127">
        <v>0</v>
      </c>
      <c r="BI8" s="128">
        <v>0</v>
      </c>
      <c r="BJ8" s="448" t="s">
        <v>1901</v>
      </c>
      <c r="BK8" s="442"/>
    </row>
    <row r="9" spans="1:75" s="100" customFormat="1" ht="184.5" customHeight="1" x14ac:dyDescent="0.25">
      <c r="A9" s="651"/>
      <c r="B9" s="651"/>
      <c r="C9" s="141" t="s">
        <v>447</v>
      </c>
      <c r="D9" s="93" t="s">
        <v>446</v>
      </c>
      <c r="E9" s="142">
        <v>0.6</v>
      </c>
      <c r="F9" s="108">
        <v>0.7</v>
      </c>
      <c r="G9" s="108" t="s">
        <v>445</v>
      </c>
      <c r="H9" s="103" t="s">
        <v>444</v>
      </c>
      <c r="I9" s="108" t="s">
        <v>443</v>
      </c>
      <c r="J9" s="104">
        <v>0.08</v>
      </c>
      <c r="K9" s="143">
        <v>0.08</v>
      </c>
      <c r="L9" s="106">
        <f>K9/J9*100</f>
        <v>100</v>
      </c>
      <c r="M9" s="687"/>
      <c r="N9" s="613"/>
      <c r="O9" s="612"/>
      <c r="P9" s="131" t="s">
        <v>681</v>
      </c>
      <c r="Q9" s="144">
        <v>0.16</v>
      </c>
      <c r="R9" s="145">
        <v>0.16</v>
      </c>
      <c r="S9" s="146">
        <f t="shared" ref="S9:S10" si="0">R9/Q9*1</f>
        <v>1</v>
      </c>
      <c r="T9" s="147" t="s">
        <v>457</v>
      </c>
      <c r="U9" s="144">
        <v>0.24</v>
      </c>
      <c r="V9" s="145">
        <v>0.16</v>
      </c>
      <c r="W9" s="111">
        <v>0.5</v>
      </c>
      <c r="X9" s="95"/>
      <c r="Y9" s="148">
        <v>0.35</v>
      </c>
      <c r="Z9" s="149">
        <v>0.35</v>
      </c>
      <c r="AA9" s="114">
        <v>92</v>
      </c>
      <c r="AB9" s="115" t="s">
        <v>784</v>
      </c>
      <c r="AC9" s="116" t="s">
        <v>1363</v>
      </c>
      <c r="AD9" s="116" t="s">
        <v>1371</v>
      </c>
      <c r="AE9" s="117" t="s">
        <v>1372</v>
      </c>
      <c r="AF9" s="118" t="s">
        <v>1373</v>
      </c>
      <c r="AG9" s="118" t="s">
        <v>1374</v>
      </c>
      <c r="AH9" s="117">
        <v>1</v>
      </c>
      <c r="AI9" s="148">
        <v>0.45</v>
      </c>
      <c r="AJ9" s="150">
        <v>0.45</v>
      </c>
      <c r="AK9" s="120">
        <v>100</v>
      </c>
      <c r="AL9" s="98"/>
      <c r="AM9" s="151" t="s">
        <v>927</v>
      </c>
      <c r="AN9" s="142">
        <v>0.45</v>
      </c>
      <c r="AO9" s="137">
        <v>0.55000000000000004</v>
      </c>
      <c r="AP9" s="122">
        <v>100</v>
      </c>
      <c r="AQ9" s="99"/>
      <c r="AR9" s="99" t="s">
        <v>1175</v>
      </c>
      <c r="AS9" s="142">
        <v>0.6</v>
      </c>
      <c r="AT9" s="152">
        <v>0.6</v>
      </c>
      <c r="AU9" s="125">
        <v>100</v>
      </c>
      <c r="AV9" s="126"/>
      <c r="AW9" s="153" t="s">
        <v>1323</v>
      </c>
      <c r="AX9" s="126"/>
      <c r="AY9" s="70" t="s">
        <v>1694</v>
      </c>
      <c r="AZ9" s="64">
        <v>0.65</v>
      </c>
      <c r="BA9" s="443">
        <v>0.6</v>
      </c>
      <c r="BB9" s="73">
        <v>92</v>
      </c>
      <c r="BC9" s="68"/>
      <c r="BD9" s="68"/>
      <c r="BE9" s="73"/>
      <c r="BF9" s="68" t="s">
        <v>1918</v>
      </c>
      <c r="BG9" s="72">
        <v>0.65</v>
      </c>
      <c r="BH9" s="72">
        <v>0.75</v>
      </c>
      <c r="BI9" s="403">
        <v>100</v>
      </c>
      <c r="BJ9" s="823" t="s">
        <v>1919</v>
      </c>
      <c r="BK9" s="442"/>
    </row>
    <row r="10" spans="1:75" s="100" customFormat="1" ht="201" customHeight="1" x14ac:dyDescent="0.25">
      <c r="A10" s="651"/>
      <c r="B10" s="651"/>
      <c r="C10" s="645" t="s">
        <v>442</v>
      </c>
      <c r="D10" s="93" t="s">
        <v>441</v>
      </c>
      <c r="E10" s="102">
        <v>1</v>
      </c>
      <c r="F10" s="103">
        <v>1</v>
      </c>
      <c r="G10" s="103" t="s">
        <v>440</v>
      </c>
      <c r="H10" s="103" t="s">
        <v>439</v>
      </c>
      <c r="I10" s="103" t="s">
        <v>438</v>
      </c>
      <c r="J10" s="104">
        <v>1</v>
      </c>
      <c r="K10" s="129">
        <v>1</v>
      </c>
      <c r="L10" s="106">
        <f>K10/J10*100</f>
        <v>100</v>
      </c>
      <c r="M10" s="687"/>
      <c r="N10" s="613"/>
      <c r="O10" s="612"/>
      <c r="P10" s="107" t="s">
        <v>682</v>
      </c>
      <c r="Q10" s="103">
        <v>1</v>
      </c>
      <c r="R10" s="155">
        <v>1</v>
      </c>
      <c r="S10" s="156">
        <f t="shared" si="0"/>
        <v>1</v>
      </c>
      <c r="T10" s="147" t="s">
        <v>458</v>
      </c>
      <c r="U10" s="103">
        <v>1</v>
      </c>
      <c r="V10" s="155">
        <v>1</v>
      </c>
      <c r="W10" s="111">
        <v>0.95</v>
      </c>
      <c r="X10" s="95"/>
      <c r="Y10" s="157">
        <v>1</v>
      </c>
      <c r="Z10" s="113">
        <v>1</v>
      </c>
      <c r="AA10" s="158">
        <v>85</v>
      </c>
      <c r="AB10" s="115" t="s">
        <v>785</v>
      </c>
      <c r="AC10" s="116" t="s">
        <v>1363</v>
      </c>
      <c r="AD10" s="116" t="s">
        <v>1371</v>
      </c>
      <c r="AE10" s="117" t="s">
        <v>1372</v>
      </c>
      <c r="AF10" s="118" t="s">
        <v>1373</v>
      </c>
      <c r="AG10" s="118" t="s">
        <v>1374</v>
      </c>
      <c r="AH10" s="117">
        <v>1</v>
      </c>
      <c r="AI10" s="157">
        <v>1</v>
      </c>
      <c r="AJ10" s="119">
        <v>1</v>
      </c>
      <c r="AK10" s="159">
        <v>95</v>
      </c>
      <c r="AL10" s="98" t="s">
        <v>1071</v>
      </c>
      <c r="AM10" s="96" t="s">
        <v>928</v>
      </c>
      <c r="AN10" s="102">
        <v>1</v>
      </c>
      <c r="AO10" s="121">
        <v>9.4999999999999998E-3</v>
      </c>
      <c r="AP10" s="160">
        <v>95</v>
      </c>
      <c r="AQ10" s="99"/>
      <c r="AR10" s="99" t="s">
        <v>1176</v>
      </c>
      <c r="AS10" s="102">
        <v>1</v>
      </c>
      <c r="AT10" s="139">
        <v>1</v>
      </c>
      <c r="AU10" s="161">
        <v>100</v>
      </c>
      <c r="AV10" s="126"/>
      <c r="AW10" s="101" t="s">
        <v>1324</v>
      </c>
      <c r="AX10" s="126"/>
      <c r="AY10" s="70" t="s">
        <v>1660</v>
      </c>
      <c r="AZ10" s="127">
        <v>1</v>
      </c>
      <c r="BA10" s="127">
        <v>1</v>
      </c>
      <c r="BB10" s="161">
        <v>100</v>
      </c>
      <c r="BC10" s="70"/>
      <c r="BD10" s="70"/>
      <c r="BE10" s="161"/>
      <c r="BF10" s="513" t="s">
        <v>1983</v>
      </c>
      <c r="BG10" s="127">
        <v>1</v>
      </c>
      <c r="BH10" s="127">
        <v>1</v>
      </c>
      <c r="BI10" s="128">
        <v>100</v>
      </c>
      <c r="BJ10" s="513" t="s">
        <v>1984</v>
      </c>
    </row>
    <row r="11" spans="1:75" s="100" customFormat="1" ht="125.45" customHeight="1" x14ac:dyDescent="0.25">
      <c r="A11" s="651"/>
      <c r="B11" s="651"/>
      <c r="C11" s="645"/>
      <c r="D11" s="93" t="s">
        <v>1549</v>
      </c>
      <c r="E11" s="102">
        <v>1</v>
      </c>
      <c r="F11" s="103">
        <v>1</v>
      </c>
      <c r="G11" s="103" t="s">
        <v>437</v>
      </c>
      <c r="H11" s="103" t="s">
        <v>436</v>
      </c>
      <c r="I11" s="103" t="s">
        <v>435</v>
      </c>
      <c r="J11" s="104">
        <v>1</v>
      </c>
      <c r="K11" s="129">
        <v>1</v>
      </c>
      <c r="L11" s="106">
        <f>K11/J11*100</f>
        <v>100</v>
      </c>
      <c r="M11" s="687"/>
      <c r="N11" s="613"/>
      <c r="O11" s="612"/>
      <c r="P11" s="107" t="s">
        <v>683</v>
      </c>
      <c r="Q11" s="103">
        <v>1</v>
      </c>
      <c r="R11" s="155">
        <v>1</v>
      </c>
      <c r="S11" s="156">
        <v>1</v>
      </c>
      <c r="T11" s="147" t="s">
        <v>1554</v>
      </c>
      <c r="U11" s="103">
        <v>1</v>
      </c>
      <c r="V11" s="155">
        <v>1</v>
      </c>
      <c r="W11" s="111">
        <v>0.95</v>
      </c>
      <c r="X11" s="95"/>
      <c r="Y11" s="157">
        <v>1</v>
      </c>
      <c r="Z11" s="113">
        <v>1</v>
      </c>
      <c r="AA11" s="158">
        <v>75</v>
      </c>
      <c r="AB11" s="115" t="s">
        <v>786</v>
      </c>
      <c r="AC11" s="116" t="s">
        <v>1363</v>
      </c>
      <c r="AD11" s="116" t="s">
        <v>1371</v>
      </c>
      <c r="AE11" s="117" t="s">
        <v>1372</v>
      </c>
      <c r="AF11" s="118" t="s">
        <v>1373</v>
      </c>
      <c r="AG11" s="118" t="s">
        <v>1374</v>
      </c>
      <c r="AH11" s="117">
        <v>1</v>
      </c>
      <c r="AI11" s="157">
        <v>1</v>
      </c>
      <c r="AJ11" s="119">
        <v>1</v>
      </c>
      <c r="AK11" s="159">
        <v>85</v>
      </c>
      <c r="AL11" s="98"/>
      <c r="AM11" s="96" t="s">
        <v>929</v>
      </c>
      <c r="AN11" s="102">
        <v>1</v>
      </c>
      <c r="AO11" s="121">
        <v>9.4999999999999998E-3</v>
      </c>
      <c r="AP11" s="160">
        <v>95</v>
      </c>
      <c r="AQ11" s="99"/>
      <c r="AR11" s="99" t="s">
        <v>1177</v>
      </c>
      <c r="AS11" s="102">
        <v>1</v>
      </c>
      <c r="AT11" s="162">
        <v>1</v>
      </c>
      <c r="AU11" s="161">
        <v>100</v>
      </c>
      <c r="AV11" s="126"/>
      <c r="AW11" s="101" t="s">
        <v>1626</v>
      </c>
      <c r="AX11" s="126"/>
      <c r="AY11" s="70" t="s">
        <v>1658</v>
      </c>
      <c r="AZ11" s="439">
        <v>1</v>
      </c>
      <c r="BA11" s="439">
        <v>1</v>
      </c>
      <c r="BB11" s="161">
        <v>100</v>
      </c>
      <c r="BC11" s="70"/>
      <c r="BD11" s="70"/>
      <c r="BE11" s="161"/>
      <c r="BF11" s="513" t="s">
        <v>1890</v>
      </c>
      <c r="BG11" s="127">
        <v>1</v>
      </c>
      <c r="BH11" s="127">
        <v>1</v>
      </c>
      <c r="BI11" s="128">
        <v>100</v>
      </c>
      <c r="BJ11" s="806" t="s">
        <v>1889</v>
      </c>
      <c r="BK11" s="442"/>
    </row>
    <row r="12" spans="1:75" s="100" customFormat="1" ht="75.75" customHeight="1" x14ac:dyDescent="0.25">
      <c r="A12" s="651"/>
      <c r="B12" s="651" t="s">
        <v>434</v>
      </c>
      <c r="C12" s="645" t="s">
        <v>433</v>
      </c>
      <c r="D12" s="655" t="s">
        <v>1550</v>
      </c>
      <c r="E12" s="614">
        <v>80</v>
      </c>
      <c r="F12" s="571">
        <v>100</v>
      </c>
      <c r="G12" s="571" t="s">
        <v>432</v>
      </c>
      <c r="H12" s="103" t="s">
        <v>431</v>
      </c>
      <c r="I12" s="571" t="s">
        <v>430</v>
      </c>
      <c r="J12" s="622">
        <v>20</v>
      </c>
      <c r="K12" s="615">
        <v>0</v>
      </c>
      <c r="L12" s="688">
        <v>0</v>
      </c>
      <c r="M12" s="613">
        <v>10000000</v>
      </c>
      <c r="N12" s="613">
        <v>10000000</v>
      </c>
      <c r="O12" s="612">
        <f>M12/N12</f>
        <v>1</v>
      </c>
      <c r="P12" s="692" t="s">
        <v>1553</v>
      </c>
      <c r="Q12" s="620">
        <v>0.3</v>
      </c>
      <c r="R12" s="607">
        <v>0.3</v>
      </c>
      <c r="S12" s="702">
        <f>R12/Q12</f>
        <v>1</v>
      </c>
      <c r="T12" s="649" t="s">
        <v>1555</v>
      </c>
      <c r="U12" s="620">
        <v>0.4</v>
      </c>
      <c r="V12" s="607">
        <v>0</v>
      </c>
      <c r="W12" s="644">
        <v>0</v>
      </c>
      <c r="X12" s="95" t="s">
        <v>630</v>
      </c>
      <c r="Y12" s="598">
        <v>50</v>
      </c>
      <c r="Z12" s="627">
        <v>0</v>
      </c>
      <c r="AA12" s="595">
        <v>0</v>
      </c>
      <c r="AB12" s="115" t="s">
        <v>787</v>
      </c>
      <c r="AC12" s="163" t="s">
        <v>1363</v>
      </c>
      <c r="AD12" s="116" t="s">
        <v>1375</v>
      </c>
      <c r="AE12" s="117" t="s">
        <v>1372</v>
      </c>
      <c r="AF12" s="116" t="s">
        <v>1376</v>
      </c>
      <c r="AG12" s="116" t="s">
        <v>1377</v>
      </c>
      <c r="AH12" s="135">
        <v>60</v>
      </c>
      <c r="AI12" s="598">
        <v>60</v>
      </c>
      <c r="AJ12" s="596">
        <v>0</v>
      </c>
      <c r="AK12" s="597">
        <v>60</v>
      </c>
      <c r="AL12" s="98"/>
      <c r="AM12" s="96" t="s">
        <v>930</v>
      </c>
      <c r="AN12" s="573">
        <v>55</v>
      </c>
      <c r="AO12" s="705">
        <v>0</v>
      </c>
      <c r="AP12" s="707">
        <v>0</v>
      </c>
      <c r="AQ12" s="99"/>
      <c r="AR12" s="99" t="s">
        <v>1178</v>
      </c>
      <c r="AS12" s="614">
        <v>80</v>
      </c>
      <c r="AT12" s="580">
        <v>0</v>
      </c>
      <c r="AU12" s="525">
        <v>0</v>
      </c>
      <c r="AV12" s="557"/>
      <c r="AW12" s="560"/>
      <c r="AX12" s="557"/>
      <c r="AY12" s="558" t="s">
        <v>1688</v>
      </c>
      <c r="AZ12" s="533">
        <v>90</v>
      </c>
      <c r="BA12" s="515">
        <v>0</v>
      </c>
      <c r="BB12" s="525"/>
      <c r="BC12" s="515"/>
      <c r="BD12" s="515"/>
      <c r="BE12" s="525"/>
      <c r="BF12" s="566" t="s">
        <v>1985</v>
      </c>
      <c r="BG12" s="533">
        <v>90</v>
      </c>
      <c r="BH12" s="515">
        <v>0</v>
      </c>
      <c r="BI12" s="722">
        <v>0</v>
      </c>
      <c r="BJ12" s="810" t="s">
        <v>1868</v>
      </c>
      <c r="BK12" s="442"/>
    </row>
    <row r="13" spans="1:75" s="100" customFormat="1" ht="133.5" customHeight="1" x14ac:dyDescent="0.25">
      <c r="A13" s="651"/>
      <c r="B13" s="651"/>
      <c r="C13" s="645"/>
      <c r="D13" s="571"/>
      <c r="E13" s="614"/>
      <c r="F13" s="571"/>
      <c r="G13" s="571"/>
      <c r="H13" s="93" t="s">
        <v>1552</v>
      </c>
      <c r="I13" s="571"/>
      <c r="J13" s="622"/>
      <c r="K13" s="615"/>
      <c r="L13" s="617"/>
      <c r="M13" s="613"/>
      <c r="N13" s="613"/>
      <c r="O13" s="612"/>
      <c r="P13" s="692"/>
      <c r="Q13" s="620"/>
      <c r="R13" s="607"/>
      <c r="S13" s="702"/>
      <c r="T13" s="649"/>
      <c r="U13" s="620"/>
      <c r="V13" s="607"/>
      <c r="W13" s="645"/>
      <c r="X13" s="95" t="s">
        <v>631</v>
      </c>
      <c r="Y13" s="598"/>
      <c r="Z13" s="627"/>
      <c r="AA13" s="595"/>
      <c r="AB13" s="115" t="s">
        <v>788</v>
      </c>
      <c r="AC13" s="97"/>
      <c r="AD13" s="97"/>
      <c r="AE13" s="97"/>
      <c r="AF13" s="97"/>
      <c r="AG13" s="97"/>
      <c r="AH13" s="97"/>
      <c r="AI13" s="598"/>
      <c r="AJ13" s="596"/>
      <c r="AK13" s="597"/>
      <c r="AL13" s="98"/>
      <c r="AM13" s="96" t="s">
        <v>931</v>
      </c>
      <c r="AN13" s="573"/>
      <c r="AO13" s="705"/>
      <c r="AP13" s="707"/>
      <c r="AQ13" s="99"/>
      <c r="AR13" s="99" t="s">
        <v>1179</v>
      </c>
      <c r="AS13" s="614"/>
      <c r="AT13" s="581"/>
      <c r="AU13" s="525"/>
      <c r="AV13" s="557"/>
      <c r="AW13" s="561"/>
      <c r="AX13" s="557"/>
      <c r="AY13" s="559"/>
      <c r="AZ13" s="534"/>
      <c r="BA13" s="516"/>
      <c r="BB13" s="525"/>
      <c r="BC13" s="516"/>
      <c r="BD13" s="516"/>
      <c r="BE13" s="525"/>
      <c r="BF13" s="710"/>
      <c r="BG13" s="534"/>
      <c r="BH13" s="516"/>
      <c r="BI13" s="723"/>
      <c r="BJ13" s="812"/>
    </row>
    <row r="14" spans="1:75" s="100" customFormat="1" ht="35.25" customHeight="1" x14ac:dyDescent="0.25">
      <c r="A14" s="651"/>
      <c r="B14" s="651"/>
      <c r="C14" s="645"/>
      <c r="D14" s="655" t="s">
        <v>1551</v>
      </c>
      <c r="E14" s="587">
        <v>0.46</v>
      </c>
      <c r="F14" s="108"/>
      <c r="G14" s="620" t="s">
        <v>429</v>
      </c>
      <c r="H14" s="103" t="s">
        <v>428</v>
      </c>
      <c r="I14" s="620" t="s">
        <v>427</v>
      </c>
      <c r="J14" s="672">
        <v>0.08</v>
      </c>
      <c r="K14" s="615">
        <v>0</v>
      </c>
      <c r="L14" s="688">
        <v>0</v>
      </c>
      <c r="M14" s="613"/>
      <c r="N14" s="613"/>
      <c r="O14" s="612"/>
      <c r="P14" s="693" t="s">
        <v>684</v>
      </c>
      <c r="Q14" s="620">
        <v>0.08</v>
      </c>
      <c r="R14" s="607">
        <v>0.08</v>
      </c>
      <c r="S14" s="703">
        <f>R14/Q14*1</f>
        <v>1</v>
      </c>
      <c r="T14" s="649" t="s">
        <v>574</v>
      </c>
      <c r="U14" s="620">
        <v>0.06</v>
      </c>
      <c r="V14" s="607">
        <v>0.06</v>
      </c>
      <c r="W14" s="609">
        <v>0.75</v>
      </c>
      <c r="X14" s="95" t="s">
        <v>632</v>
      </c>
      <c r="Y14" s="599">
        <v>0.6</v>
      </c>
      <c r="Z14" s="626">
        <v>0.28000000000000003</v>
      </c>
      <c r="AA14" s="595">
        <v>75</v>
      </c>
      <c r="AB14" s="115" t="s">
        <v>789</v>
      </c>
      <c r="AC14" s="116" t="s">
        <v>1363</v>
      </c>
      <c r="AD14" s="116" t="s">
        <v>1378</v>
      </c>
      <c r="AE14" s="164">
        <v>2201050</v>
      </c>
      <c r="AF14" s="116" t="s">
        <v>1379</v>
      </c>
      <c r="AG14" s="116" t="s">
        <v>1380</v>
      </c>
      <c r="AH14" s="165">
        <v>33000</v>
      </c>
      <c r="AI14" s="599">
        <v>0.6</v>
      </c>
      <c r="AJ14" s="636">
        <v>0.34</v>
      </c>
      <c r="AK14" s="597">
        <v>70</v>
      </c>
      <c r="AL14" s="98"/>
      <c r="AM14" s="96" t="s">
        <v>932</v>
      </c>
      <c r="AN14" s="574">
        <v>0.5</v>
      </c>
      <c r="AO14" s="706">
        <v>0.8</v>
      </c>
      <c r="AP14" s="707">
        <v>80</v>
      </c>
      <c r="AQ14" s="99"/>
      <c r="AR14" s="99" t="s">
        <v>1180</v>
      </c>
      <c r="AS14" s="587">
        <v>0.46</v>
      </c>
      <c r="AT14" s="582">
        <v>0.55000000000000004</v>
      </c>
      <c r="AU14" s="525">
        <v>92</v>
      </c>
      <c r="AV14" s="731" t="s">
        <v>1350</v>
      </c>
      <c r="AW14" s="101" t="s">
        <v>1652</v>
      </c>
      <c r="AX14" s="557">
        <v>89</v>
      </c>
      <c r="AY14" s="558" t="s">
        <v>1681</v>
      </c>
      <c r="AZ14" s="517">
        <v>0.52</v>
      </c>
      <c r="BA14" s="521">
        <v>0.6</v>
      </c>
      <c r="BB14" s="525">
        <v>100</v>
      </c>
      <c r="BC14" s="515"/>
      <c r="BD14" s="515"/>
      <c r="BE14" s="525"/>
      <c r="BF14" s="803" t="s">
        <v>1986</v>
      </c>
      <c r="BG14" s="517">
        <v>0.6</v>
      </c>
      <c r="BH14" s="517">
        <v>0.6</v>
      </c>
      <c r="BI14" s="722">
        <v>100</v>
      </c>
      <c r="BJ14" s="810" t="s">
        <v>1987</v>
      </c>
      <c r="BK14" s="442"/>
    </row>
    <row r="15" spans="1:75" s="100" customFormat="1" ht="152.25" customHeight="1" x14ac:dyDescent="0.25">
      <c r="A15" s="651"/>
      <c r="B15" s="651"/>
      <c r="C15" s="645"/>
      <c r="D15" s="571"/>
      <c r="E15" s="587"/>
      <c r="F15" s="108">
        <v>0.6</v>
      </c>
      <c r="G15" s="620"/>
      <c r="H15" s="103" t="s">
        <v>426</v>
      </c>
      <c r="I15" s="620"/>
      <c r="J15" s="672"/>
      <c r="K15" s="615"/>
      <c r="L15" s="617"/>
      <c r="M15" s="613"/>
      <c r="N15" s="613"/>
      <c r="O15" s="612"/>
      <c r="P15" s="693"/>
      <c r="Q15" s="620"/>
      <c r="R15" s="607"/>
      <c r="S15" s="703"/>
      <c r="T15" s="649"/>
      <c r="U15" s="620"/>
      <c r="V15" s="607"/>
      <c r="W15" s="610"/>
      <c r="X15" s="95" t="s">
        <v>595</v>
      </c>
      <c r="Y15" s="599"/>
      <c r="Z15" s="626"/>
      <c r="AA15" s="595"/>
      <c r="AB15" s="115" t="s">
        <v>790</v>
      </c>
      <c r="AC15" s="116" t="s">
        <v>1363</v>
      </c>
      <c r="AD15" s="116" t="s">
        <v>1381</v>
      </c>
      <c r="AE15" s="135">
        <v>2302003</v>
      </c>
      <c r="AF15" s="116" t="s">
        <v>1382</v>
      </c>
      <c r="AG15" s="116" t="s">
        <v>1383</v>
      </c>
      <c r="AH15" s="135">
        <v>8</v>
      </c>
      <c r="AI15" s="599"/>
      <c r="AJ15" s="636"/>
      <c r="AK15" s="597"/>
      <c r="AL15" s="98"/>
      <c r="AM15" s="96" t="s">
        <v>933</v>
      </c>
      <c r="AN15" s="574"/>
      <c r="AO15" s="706"/>
      <c r="AP15" s="707"/>
      <c r="AQ15" s="714"/>
      <c r="AR15" s="715" t="s">
        <v>1598</v>
      </c>
      <c r="AS15" s="587"/>
      <c r="AT15" s="582"/>
      <c r="AU15" s="525"/>
      <c r="AV15" s="732"/>
      <c r="AW15" s="585" t="s">
        <v>1532</v>
      </c>
      <c r="AX15" s="557"/>
      <c r="AY15" s="558"/>
      <c r="AZ15" s="518"/>
      <c r="BA15" s="529"/>
      <c r="BB15" s="525"/>
      <c r="BC15" s="518"/>
      <c r="BD15" s="518"/>
      <c r="BE15" s="525"/>
      <c r="BF15" s="804"/>
      <c r="BG15" s="518"/>
      <c r="BH15" s="518"/>
      <c r="BI15" s="733"/>
      <c r="BJ15" s="824"/>
    </row>
    <row r="16" spans="1:75" s="100" customFormat="1" ht="57" customHeight="1" x14ac:dyDescent="0.25">
      <c r="A16" s="651"/>
      <c r="B16" s="651"/>
      <c r="C16" s="645"/>
      <c r="D16" s="571"/>
      <c r="E16" s="587"/>
      <c r="F16" s="108"/>
      <c r="G16" s="620"/>
      <c r="H16" s="103" t="s">
        <v>426</v>
      </c>
      <c r="I16" s="620"/>
      <c r="J16" s="672"/>
      <c r="K16" s="615"/>
      <c r="L16" s="617"/>
      <c r="M16" s="613"/>
      <c r="N16" s="613"/>
      <c r="O16" s="612"/>
      <c r="P16" s="693"/>
      <c r="Q16" s="620"/>
      <c r="R16" s="607"/>
      <c r="S16" s="703"/>
      <c r="T16" s="649"/>
      <c r="U16" s="620"/>
      <c r="V16" s="607"/>
      <c r="W16" s="610"/>
      <c r="X16" s="95" t="s">
        <v>633</v>
      </c>
      <c r="Y16" s="599"/>
      <c r="Z16" s="626"/>
      <c r="AA16" s="595"/>
      <c r="AB16" s="115" t="s">
        <v>791</v>
      </c>
      <c r="AC16" s="97"/>
      <c r="AD16" s="97"/>
      <c r="AE16" s="97"/>
      <c r="AF16" s="97"/>
      <c r="AG16" s="97"/>
      <c r="AH16" s="97"/>
      <c r="AI16" s="599"/>
      <c r="AJ16" s="636"/>
      <c r="AK16" s="597"/>
      <c r="AL16" s="98" t="s">
        <v>1072</v>
      </c>
      <c r="AM16" s="96" t="s">
        <v>934</v>
      </c>
      <c r="AN16" s="574"/>
      <c r="AO16" s="706"/>
      <c r="AP16" s="707"/>
      <c r="AQ16" s="714"/>
      <c r="AR16" s="714"/>
      <c r="AS16" s="587"/>
      <c r="AT16" s="582"/>
      <c r="AU16" s="525"/>
      <c r="AV16" s="732"/>
      <c r="AW16" s="586"/>
      <c r="AX16" s="557"/>
      <c r="AY16" s="558"/>
      <c r="AZ16" s="516"/>
      <c r="BA16" s="529"/>
      <c r="BB16" s="525"/>
      <c r="BC16" s="516"/>
      <c r="BD16" s="516"/>
      <c r="BE16" s="525"/>
      <c r="BF16" s="805"/>
      <c r="BG16" s="516"/>
      <c r="BH16" s="516"/>
      <c r="BI16" s="723"/>
      <c r="BJ16" s="821"/>
    </row>
    <row r="17" spans="1:68" s="100" customFormat="1" ht="121.5" customHeight="1" x14ac:dyDescent="0.25">
      <c r="A17" s="651"/>
      <c r="B17" s="651"/>
      <c r="C17" s="645"/>
      <c r="D17" s="93" t="s">
        <v>545</v>
      </c>
      <c r="E17" s="102" t="s">
        <v>358</v>
      </c>
      <c r="F17" s="103">
        <v>1</v>
      </c>
      <c r="G17" s="103" t="s">
        <v>424</v>
      </c>
      <c r="H17" s="103" t="s">
        <v>546</v>
      </c>
      <c r="I17" s="103" t="s">
        <v>421</v>
      </c>
      <c r="J17" s="104">
        <v>0.2</v>
      </c>
      <c r="K17" s="129">
        <v>0</v>
      </c>
      <c r="L17" s="166">
        <f>K17/J17*100</f>
        <v>0</v>
      </c>
      <c r="M17" s="613"/>
      <c r="N17" s="613"/>
      <c r="O17" s="612"/>
      <c r="P17" s="107" t="s">
        <v>685</v>
      </c>
      <c r="Q17" s="126">
        <v>0.3</v>
      </c>
      <c r="R17" s="167">
        <v>0.2</v>
      </c>
      <c r="S17" s="168">
        <f>R17/Q17</f>
        <v>0.66666666666666674</v>
      </c>
      <c r="T17" s="94" t="s">
        <v>1979</v>
      </c>
      <c r="U17" s="126">
        <v>4</v>
      </c>
      <c r="V17" s="167">
        <v>0.2</v>
      </c>
      <c r="W17" s="169">
        <v>0.9</v>
      </c>
      <c r="X17" s="95" t="s">
        <v>634</v>
      </c>
      <c r="Y17" s="112">
        <v>0.5</v>
      </c>
      <c r="Z17" s="113" t="s">
        <v>75</v>
      </c>
      <c r="AA17" s="114">
        <v>100</v>
      </c>
      <c r="AB17" s="115" t="s">
        <v>792</v>
      </c>
      <c r="AC17" s="116" t="s">
        <v>1363</v>
      </c>
      <c r="AD17" s="116" t="s">
        <v>1384</v>
      </c>
      <c r="AE17" s="134" t="s">
        <v>1385</v>
      </c>
      <c r="AF17" s="116" t="s">
        <v>1386</v>
      </c>
      <c r="AG17" s="116" t="s">
        <v>1387</v>
      </c>
      <c r="AH17" s="135">
        <v>20</v>
      </c>
      <c r="AI17" s="112">
        <v>0.6</v>
      </c>
      <c r="AJ17" s="119" t="s">
        <v>1106</v>
      </c>
      <c r="AK17" s="120">
        <v>100</v>
      </c>
      <c r="AL17" s="98" t="s">
        <v>1073</v>
      </c>
      <c r="AM17" s="96" t="s">
        <v>935</v>
      </c>
      <c r="AN17" s="102">
        <v>1</v>
      </c>
      <c r="AO17" s="121">
        <v>7.0000000000000001E-3</v>
      </c>
      <c r="AP17" s="122">
        <v>100</v>
      </c>
      <c r="AQ17" s="99"/>
      <c r="AR17" s="415" t="s">
        <v>1981</v>
      </c>
      <c r="AS17" s="102" t="s">
        <v>358</v>
      </c>
      <c r="AT17" s="170" t="s">
        <v>1812</v>
      </c>
      <c r="AU17" s="125">
        <v>80</v>
      </c>
      <c r="AV17" s="126"/>
      <c r="AW17" s="101" t="s">
        <v>1628</v>
      </c>
      <c r="AX17" s="126"/>
      <c r="AY17" s="404" t="s">
        <v>1682</v>
      </c>
      <c r="AZ17" s="324">
        <v>0.9</v>
      </c>
      <c r="BA17" s="459">
        <v>0.9</v>
      </c>
      <c r="BB17" s="125">
        <v>100</v>
      </c>
      <c r="BC17" s="70"/>
      <c r="BD17" s="70"/>
      <c r="BE17" s="125"/>
      <c r="BF17" s="513" t="s">
        <v>1920</v>
      </c>
      <c r="BG17" s="202" t="s">
        <v>1831</v>
      </c>
      <c r="BH17" s="324">
        <v>0.9</v>
      </c>
      <c r="BI17" s="128">
        <v>90</v>
      </c>
      <c r="BJ17" s="806" t="s">
        <v>1832</v>
      </c>
      <c r="BK17" s="442"/>
    </row>
    <row r="18" spans="1:68" s="100" customFormat="1" ht="142.5" customHeight="1" x14ac:dyDescent="0.25">
      <c r="A18" s="651"/>
      <c r="B18" s="651"/>
      <c r="C18" s="645"/>
      <c r="D18" s="655" t="s">
        <v>1556</v>
      </c>
      <c r="E18" s="573">
        <v>12</v>
      </c>
      <c r="F18" s="571">
        <v>12</v>
      </c>
      <c r="G18" s="571" t="s">
        <v>423</v>
      </c>
      <c r="H18" s="103" t="s">
        <v>422</v>
      </c>
      <c r="I18" s="571" t="s">
        <v>421</v>
      </c>
      <c r="J18" s="622">
        <v>5</v>
      </c>
      <c r="K18" s="615">
        <v>1</v>
      </c>
      <c r="L18" s="616">
        <f>K18/J18*100</f>
        <v>20</v>
      </c>
      <c r="M18" s="613"/>
      <c r="N18" s="613"/>
      <c r="O18" s="612"/>
      <c r="P18" s="692" t="s">
        <v>686</v>
      </c>
      <c r="Q18" s="557">
        <v>8</v>
      </c>
      <c r="R18" s="646">
        <v>7</v>
      </c>
      <c r="S18" s="662">
        <f>R18/Q18</f>
        <v>0.875</v>
      </c>
      <c r="T18" s="649" t="s">
        <v>1558</v>
      </c>
      <c r="U18" s="557">
        <v>10</v>
      </c>
      <c r="V18" s="646">
        <v>7</v>
      </c>
      <c r="W18" s="609">
        <v>1</v>
      </c>
      <c r="X18" s="95" t="s">
        <v>596</v>
      </c>
      <c r="Y18" s="598">
        <v>12</v>
      </c>
      <c r="Z18" s="627">
        <v>12</v>
      </c>
      <c r="AA18" s="595">
        <v>100</v>
      </c>
      <c r="AB18" s="115" t="s">
        <v>793</v>
      </c>
      <c r="AC18" s="116" t="s">
        <v>1363</v>
      </c>
      <c r="AD18" s="116" t="s">
        <v>1381</v>
      </c>
      <c r="AE18" s="135">
        <v>2302033</v>
      </c>
      <c r="AF18" s="116" t="s">
        <v>1388</v>
      </c>
      <c r="AG18" s="116" t="s">
        <v>1389</v>
      </c>
      <c r="AH18" s="135">
        <v>100</v>
      </c>
      <c r="AI18" s="598">
        <v>12</v>
      </c>
      <c r="AJ18" s="596">
        <v>3</v>
      </c>
      <c r="AK18" s="597">
        <v>20</v>
      </c>
      <c r="AL18" s="98"/>
      <c r="AM18" s="96" t="s">
        <v>936</v>
      </c>
      <c r="AN18" s="573">
        <v>12</v>
      </c>
      <c r="AO18" s="705" t="s">
        <v>1114</v>
      </c>
      <c r="AP18" s="707">
        <v>60</v>
      </c>
      <c r="AQ18" s="99"/>
      <c r="AR18" s="415" t="s">
        <v>1980</v>
      </c>
      <c r="AS18" s="573">
        <v>12</v>
      </c>
      <c r="AT18" s="588">
        <v>7</v>
      </c>
      <c r="AU18" s="525">
        <v>60</v>
      </c>
      <c r="AV18" s="732" t="s">
        <v>1351</v>
      </c>
      <c r="AW18" s="140" t="s">
        <v>1325</v>
      </c>
      <c r="AX18" s="126"/>
      <c r="AY18" s="566" t="s">
        <v>1683</v>
      </c>
      <c r="AZ18" s="515">
        <v>12</v>
      </c>
      <c r="BA18" s="532">
        <v>12</v>
      </c>
      <c r="BB18" s="525">
        <v>100</v>
      </c>
      <c r="BC18" s="515"/>
      <c r="BD18" s="515"/>
      <c r="BE18" s="525"/>
      <c r="BF18" s="566" t="s">
        <v>1921</v>
      </c>
      <c r="BG18" s="515">
        <v>12</v>
      </c>
      <c r="BH18" s="532">
        <v>12</v>
      </c>
      <c r="BI18" s="722">
        <v>100</v>
      </c>
      <c r="BJ18" s="566" t="s">
        <v>1902</v>
      </c>
      <c r="BK18" s="442"/>
    </row>
    <row r="19" spans="1:68" s="100" customFormat="1" ht="144.75" customHeight="1" x14ac:dyDescent="0.25">
      <c r="A19" s="651"/>
      <c r="B19" s="651"/>
      <c r="C19" s="645"/>
      <c r="D19" s="571"/>
      <c r="E19" s="573"/>
      <c r="F19" s="571"/>
      <c r="G19" s="571"/>
      <c r="H19" s="93" t="s">
        <v>1557</v>
      </c>
      <c r="I19" s="571"/>
      <c r="J19" s="622"/>
      <c r="K19" s="615"/>
      <c r="L19" s="617"/>
      <c r="M19" s="613"/>
      <c r="N19" s="613"/>
      <c r="O19" s="612"/>
      <c r="P19" s="692"/>
      <c r="Q19" s="557"/>
      <c r="R19" s="646"/>
      <c r="S19" s="662"/>
      <c r="T19" s="649"/>
      <c r="U19" s="557"/>
      <c r="V19" s="646"/>
      <c r="W19" s="610"/>
      <c r="X19" s="95" t="s">
        <v>635</v>
      </c>
      <c r="Y19" s="598"/>
      <c r="Z19" s="627"/>
      <c r="AA19" s="595"/>
      <c r="AB19" s="172" t="s">
        <v>794</v>
      </c>
      <c r="AC19" s="163" t="s">
        <v>1363</v>
      </c>
      <c r="AD19" s="116" t="s">
        <v>1390</v>
      </c>
      <c r="AE19" s="135">
        <v>2301030</v>
      </c>
      <c r="AF19" s="116" t="s">
        <v>1391</v>
      </c>
      <c r="AG19" s="116" t="s">
        <v>1392</v>
      </c>
      <c r="AH19" s="135">
        <v>17000</v>
      </c>
      <c r="AI19" s="598"/>
      <c r="AJ19" s="596"/>
      <c r="AK19" s="597"/>
      <c r="AL19" s="98" t="s">
        <v>1074</v>
      </c>
      <c r="AM19" s="172" t="s">
        <v>937</v>
      </c>
      <c r="AN19" s="573"/>
      <c r="AO19" s="705"/>
      <c r="AP19" s="707"/>
      <c r="AQ19" s="99"/>
      <c r="AR19" s="101" t="s">
        <v>1181</v>
      </c>
      <c r="AS19" s="573"/>
      <c r="AT19" s="581"/>
      <c r="AU19" s="525"/>
      <c r="AV19" s="732"/>
      <c r="AW19" s="140" t="s">
        <v>1326</v>
      </c>
      <c r="AX19" s="126"/>
      <c r="AY19" s="710"/>
      <c r="AZ19" s="516"/>
      <c r="BA19" s="522"/>
      <c r="BB19" s="525"/>
      <c r="BC19" s="516"/>
      <c r="BD19" s="516"/>
      <c r="BE19" s="525"/>
      <c r="BF19" s="710"/>
      <c r="BG19" s="516"/>
      <c r="BH19" s="522"/>
      <c r="BI19" s="723"/>
      <c r="BJ19" s="710"/>
    </row>
    <row r="20" spans="1:68" s="100" customFormat="1" ht="224.25" customHeight="1" x14ac:dyDescent="0.25">
      <c r="A20" s="651"/>
      <c r="B20" s="651"/>
      <c r="C20" s="645"/>
      <c r="D20" s="421" t="s">
        <v>420</v>
      </c>
      <c r="E20" s="142">
        <v>0.5</v>
      </c>
      <c r="F20" s="108">
        <v>0.6</v>
      </c>
      <c r="G20" s="173" t="s">
        <v>419</v>
      </c>
      <c r="H20" s="93" t="s">
        <v>418</v>
      </c>
      <c r="I20" s="173" t="s">
        <v>414</v>
      </c>
      <c r="J20" s="104">
        <v>0.04</v>
      </c>
      <c r="K20" s="143">
        <v>0.04</v>
      </c>
      <c r="L20" s="106">
        <f t="shared" ref="L20:L25" si="1">K20/J20*100</f>
        <v>100</v>
      </c>
      <c r="M20" s="613"/>
      <c r="N20" s="613"/>
      <c r="O20" s="612"/>
      <c r="P20" s="107" t="s">
        <v>687</v>
      </c>
      <c r="Q20" s="108">
        <v>0.1</v>
      </c>
      <c r="R20" s="174">
        <v>0.05</v>
      </c>
      <c r="S20" s="175">
        <f>R20/Q20</f>
        <v>0.5</v>
      </c>
      <c r="T20" s="94" t="s">
        <v>1559</v>
      </c>
      <c r="U20" s="108">
        <v>0.2</v>
      </c>
      <c r="V20" s="174">
        <v>0.05</v>
      </c>
      <c r="W20" s="111">
        <v>0.2</v>
      </c>
      <c r="X20" s="95" t="s">
        <v>636</v>
      </c>
      <c r="Y20" s="148">
        <v>0.3</v>
      </c>
      <c r="Z20" s="149">
        <v>0.3</v>
      </c>
      <c r="AA20" s="114">
        <v>100</v>
      </c>
      <c r="AB20" s="172" t="s">
        <v>795</v>
      </c>
      <c r="AC20" s="97"/>
      <c r="AD20" s="97"/>
      <c r="AE20" s="97"/>
      <c r="AF20" s="97"/>
      <c r="AG20" s="97"/>
      <c r="AH20" s="97"/>
      <c r="AI20" s="148">
        <v>0.35</v>
      </c>
      <c r="AJ20" s="150">
        <v>0.35</v>
      </c>
      <c r="AK20" s="176">
        <v>1</v>
      </c>
      <c r="AL20" s="98" t="s">
        <v>1075</v>
      </c>
      <c r="AM20" s="172" t="s">
        <v>938</v>
      </c>
      <c r="AN20" s="142">
        <v>0.35</v>
      </c>
      <c r="AO20" s="137">
        <v>0.4</v>
      </c>
      <c r="AP20" s="122">
        <v>0</v>
      </c>
      <c r="AQ20" s="99" t="s">
        <v>1157</v>
      </c>
      <c r="AR20" s="101" t="s">
        <v>1767</v>
      </c>
      <c r="AS20" s="142">
        <v>0.5</v>
      </c>
      <c r="AT20" s="152">
        <v>0.05</v>
      </c>
      <c r="AU20" s="125">
        <v>10</v>
      </c>
      <c r="AV20" s="126"/>
      <c r="AW20" s="101" t="s">
        <v>1627</v>
      </c>
      <c r="AX20" s="126"/>
      <c r="AY20" s="414" t="s">
        <v>1768</v>
      </c>
      <c r="AZ20" s="154">
        <v>0.55000000000000004</v>
      </c>
      <c r="BA20" s="458">
        <v>0</v>
      </c>
      <c r="BB20" s="125">
        <v>0</v>
      </c>
      <c r="BC20" s="70"/>
      <c r="BD20" s="463" t="s">
        <v>1910</v>
      </c>
      <c r="BE20" s="125"/>
      <c r="BF20" s="513" t="s">
        <v>1911</v>
      </c>
      <c r="BG20" s="154">
        <v>0.55000000000000004</v>
      </c>
      <c r="BH20" s="440">
        <v>0.28000000000000003</v>
      </c>
      <c r="BI20" s="128">
        <v>50</v>
      </c>
      <c r="BJ20" s="806" t="s">
        <v>1912</v>
      </c>
      <c r="BK20" s="442"/>
      <c r="BL20" s="442"/>
      <c r="BP20" s="177"/>
    </row>
    <row r="21" spans="1:68" s="100" customFormat="1" ht="114.75" customHeight="1" x14ac:dyDescent="0.25">
      <c r="A21" s="651"/>
      <c r="B21" s="651"/>
      <c r="C21" s="645"/>
      <c r="D21" s="93" t="s">
        <v>417</v>
      </c>
      <c r="E21" s="142">
        <v>0.65</v>
      </c>
      <c r="F21" s="108">
        <v>0.8</v>
      </c>
      <c r="G21" s="108" t="s">
        <v>416</v>
      </c>
      <c r="H21" s="103" t="s">
        <v>415</v>
      </c>
      <c r="I21" s="108" t="s">
        <v>414</v>
      </c>
      <c r="J21" s="104">
        <v>0.05</v>
      </c>
      <c r="K21" s="129">
        <v>0</v>
      </c>
      <c r="L21" s="130">
        <f t="shared" si="1"/>
        <v>0</v>
      </c>
      <c r="M21" s="613"/>
      <c r="N21" s="613"/>
      <c r="O21" s="612"/>
      <c r="P21" s="107" t="s">
        <v>688</v>
      </c>
      <c r="Q21" s="108">
        <v>0.05</v>
      </c>
      <c r="R21" s="109">
        <v>0.05</v>
      </c>
      <c r="S21" s="178">
        <v>1</v>
      </c>
      <c r="T21" s="94" t="s">
        <v>1560</v>
      </c>
      <c r="U21" s="108">
        <v>0.2</v>
      </c>
      <c r="V21" s="109">
        <v>0.2</v>
      </c>
      <c r="W21" s="111">
        <v>1</v>
      </c>
      <c r="X21" s="95" t="s">
        <v>637</v>
      </c>
      <c r="Y21" s="148">
        <v>0.4</v>
      </c>
      <c r="Z21" s="149">
        <v>0.4</v>
      </c>
      <c r="AA21" s="179">
        <v>1</v>
      </c>
      <c r="AB21" s="115" t="s">
        <v>796</v>
      </c>
      <c r="AC21" s="97"/>
      <c r="AD21" s="97"/>
      <c r="AE21" s="97"/>
      <c r="AF21" s="97"/>
      <c r="AG21" s="97"/>
      <c r="AH21" s="97"/>
      <c r="AI21" s="148">
        <v>0.45</v>
      </c>
      <c r="AJ21" s="150">
        <v>0.45</v>
      </c>
      <c r="AK21" s="176">
        <v>1</v>
      </c>
      <c r="AL21" s="98"/>
      <c r="AM21" s="96" t="s">
        <v>939</v>
      </c>
      <c r="AN21" s="142">
        <v>0.45</v>
      </c>
      <c r="AO21" s="137">
        <v>0.55000000000000004</v>
      </c>
      <c r="AP21" s="137">
        <v>1</v>
      </c>
      <c r="AQ21" s="99"/>
      <c r="AR21" s="99" t="s">
        <v>1182</v>
      </c>
      <c r="AS21" s="142">
        <v>0.65</v>
      </c>
      <c r="AT21" s="152">
        <v>0.4</v>
      </c>
      <c r="AU21" s="125">
        <v>53</v>
      </c>
      <c r="AV21" s="126"/>
      <c r="AW21" s="101" t="s">
        <v>1695</v>
      </c>
      <c r="AX21" s="126"/>
      <c r="AY21" s="180" t="s">
        <v>1661</v>
      </c>
      <c r="AZ21" s="154">
        <v>0.75</v>
      </c>
      <c r="BA21" s="127">
        <v>0</v>
      </c>
      <c r="BB21" s="125">
        <v>0</v>
      </c>
      <c r="BC21" s="180"/>
      <c r="BD21" s="180"/>
      <c r="BE21" s="125"/>
      <c r="BF21" s="513" t="s">
        <v>1972</v>
      </c>
      <c r="BG21" s="154">
        <v>0.75</v>
      </c>
      <c r="BH21" s="451">
        <v>0.25</v>
      </c>
      <c r="BI21" s="128">
        <v>33</v>
      </c>
      <c r="BJ21" s="806" t="s">
        <v>1869</v>
      </c>
      <c r="BK21" s="442"/>
    </row>
    <row r="22" spans="1:68" s="206" customFormat="1" ht="126" customHeight="1" x14ac:dyDescent="0.25">
      <c r="A22" s="651"/>
      <c r="B22" s="651"/>
      <c r="C22" s="645"/>
      <c r="D22" s="423" t="s">
        <v>413</v>
      </c>
      <c r="E22" s="123">
        <v>30</v>
      </c>
      <c r="F22" s="182">
        <v>30</v>
      </c>
      <c r="G22" s="182" t="s">
        <v>412</v>
      </c>
      <c r="H22" s="182" t="s">
        <v>411</v>
      </c>
      <c r="I22" s="678" t="s">
        <v>410</v>
      </c>
      <c r="J22" s="183">
        <v>2</v>
      </c>
      <c r="K22" s="184">
        <v>0</v>
      </c>
      <c r="L22" s="185">
        <f t="shared" si="1"/>
        <v>0</v>
      </c>
      <c r="M22" s="613"/>
      <c r="N22" s="613"/>
      <c r="O22" s="612"/>
      <c r="P22" s="186" t="s">
        <v>688</v>
      </c>
      <c r="Q22" s="187">
        <v>5</v>
      </c>
      <c r="R22" s="188">
        <v>9</v>
      </c>
      <c r="S22" s="178">
        <v>1</v>
      </c>
      <c r="T22" s="189" t="s">
        <v>562</v>
      </c>
      <c r="U22" s="187">
        <v>10</v>
      </c>
      <c r="V22" s="188">
        <v>5</v>
      </c>
      <c r="W22" s="111">
        <v>0.5</v>
      </c>
      <c r="X22" s="190" t="s">
        <v>638</v>
      </c>
      <c r="Y22" s="191">
        <v>15</v>
      </c>
      <c r="Z22" s="192">
        <v>3</v>
      </c>
      <c r="AA22" s="179">
        <v>0.2</v>
      </c>
      <c r="AB22" s="193" t="s">
        <v>1770</v>
      </c>
      <c r="AC22" s="194"/>
      <c r="AD22" s="194"/>
      <c r="AE22" s="194"/>
      <c r="AF22" s="194"/>
      <c r="AG22" s="194"/>
      <c r="AH22" s="194"/>
      <c r="AI22" s="191">
        <v>20</v>
      </c>
      <c r="AJ22" s="195">
        <v>2</v>
      </c>
      <c r="AK22" s="196">
        <v>0.1</v>
      </c>
      <c r="AL22" s="197"/>
      <c r="AM22" s="193" t="s">
        <v>940</v>
      </c>
      <c r="AN22" s="123">
        <v>20</v>
      </c>
      <c r="AO22" s="181" t="s">
        <v>1769</v>
      </c>
      <c r="AP22" s="122">
        <v>40</v>
      </c>
      <c r="AQ22" s="198" t="s">
        <v>1158</v>
      </c>
      <c r="AR22" s="199" t="s">
        <v>1183</v>
      </c>
      <c r="AS22" s="123">
        <v>30</v>
      </c>
      <c r="AT22" s="181">
        <v>3</v>
      </c>
      <c r="AU22" s="200">
        <v>0.1</v>
      </c>
      <c r="AV22" s="187"/>
      <c r="AW22" s="199" t="s">
        <v>1696</v>
      </c>
      <c r="AX22" s="187"/>
      <c r="AY22" s="201" t="s">
        <v>1771</v>
      </c>
      <c r="AZ22" s="417">
        <v>30</v>
      </c>
      <c r="BA22" s="202">
        <v>0</v>
      </c>
      <c r="BB22" s="203">
        <v>0</v>
      </c>
      <c r="BC22" s="204"/>
      <c r="BD22" s="204"/>
      <c r="BE22" s="203"/>
      <c r="BF22" s="204" t="s">
        <v>1972</v>
      </c>
      <c r="BG22" s="417">
        <v>30</v>
      </c>
      <c r="BH22" s="205">
        <v>31</v>
      </c>
      <c r="BI22" s="128">
        <v>100</v>
      </c>
      <c r="BJ22" s="825" t="s">
        <v>1870</v>
      </c>
      <c r="BL22" s="207"/>
    </row>
    <row r="23" spans="1:68" s="222" customFormat="1" ht="155.25" customHeight="1" x14ac:dyDescent="0.25">
      <c r="A23" s="651"/>
      <c r="B23" s="651" t="s">
        <v>409</v>
      </c>
      <c r="C23" s="645" t="s">
        <v>408</v>
      </c>
      <c r="D23" s="173" t="s">
        <v>1561</v>
      </c>
      <c r="E23" s="142">
        <v>0.65</v>
      </c>
      <c r="F23" s="108">
        <v>0.8</v>
      </c>
      <c r="G23" s="108" t="s">
        <v>406</v>
      </c>
      <c r="H23" s="208" t="s">
        <v>407</v>
      </c>
      <c r="I23" s="620"/>
      <c r="J23" s="209">
        <v>0.08</v>
      </c>
      <c r="K23" s="143">
        <v>0.08</v>
      </c>
      <c r="L23" s="106">
        <f t="shared" si="1"/>
        <v>100</v>
      </c>
      <c r="M23" s="661">
        <v>27020000</v>
      </c>
      <c r="N23" s="661">
        <v>27020000</v>
      </c>
      <c r="O23" s="664">
        <f>N23/M23</f>
        <v>1</v>
      </c>
      <c r="P23" s="210" t="s">
        <v>689</v>
      </c>
      <c r="Q23" s="108">
        <v>0.1</v>
      </c>
      <c r="R23" s="211">
        <v>0.1</v>
      </c>
      <c r="S23" s="156">
        <f>R23/Q23</f>
        <v>1</v>
      </c>
      <c r="T23" s="212" t="s">
        <v>459</v>
      </c>
      <c r="U23" s="108">
        <v>0.2</v>
      </c>
      <c r="V23" s="211">
        <v>0.2</v>
      </c>
      <c r="W23" s="111">
        <v>1</v>
      </c>
      <c r="X23" s="213" t="s">
        <v>639</v>
      </c>
      <c r="Y23" s="148">
        <v>0.4</v>
      </c>
      <c r="Z23" s="149">
        <v>0.4</v>
      </c>
      <c r="AA23" s="214">
        <v>1</v>
      </c>
      <c r="AB23" s="215" t="s">
        <v>797</v>
      </c>
      <c r="AC23" s="216"/>
      <c r="AD23" s="216"/>
      <c r="AE23" s="216"/>
      <c r="AF23" s="216"/>
      <c r="AG23" s="216"/>
      <c r="AH23" s="216"/>
      <c r="AI23" s="148">
        <v>0.45</v>
      </c>
      <c r="AJ23" s="150">
        <v>0.45</v>
      </c>
      <c r="AK23" s="176">
        <v>1</v>
      </c>
      <c r="AL23" s="217" t="s">
        <v>1076</v>
      </c>
      <c r="AM23" s="218" t="s">
        <v>941</v>
      </c>
      <c r="AN23" s="142">
        <v>0.45</v>
      </c>
      <c r="AO23" s="137">
        <v>0.55000000000000004</v>
      </c>
      <c r="AP23" s="137">
        <v>1</v>
      </c>
      <c r="AQ23" s="219"/>
      <c r="AR23" s="220" t="s">
        <v>1184</v>
      </c>
      <c r="AS23" s="142">
        <v>0.65</v>
      </c>
      <c r="AT23" s="173">
        <v>0.65</v>
      </c>
      <c r="AU23" s="125">
        <v>100</v>
      </c>
      <c r="AV23" s="144"/>
      <c r="AW23" s="220" t="s">
        <v>1629</v>
      </c>
      <c r="AX23" s="144"/>
      <c r="AY23" s="221" t="s">
        <v>1741</v>
      </c>
      <c r="AZ23" s="72">
        <v>0.75</v>
      </c>
      <c r="BA23" s="64">
        <v>0.1</v>
      </c>
      <c r="BB23" s="73">
        <v>13</v>
      </c>
      <c r="BC23" s="64"/>
      <c r="BD23" s="64"/>
      <c r="BE23" s="73"/>
      <c r="BF23" s="443" t="s">
        <v>1922</v>
      </c>
      <c r="BG23" s="72">
        <v>0.76</v>
      </c>
      <c r="BH23" s="445">
        <v>0.75</v>
      </c>
      <c r="BI23" s="403">
        <v>99</v>
      </c>
      <c r="BJ23" s="826" t="s">
        <v>1988</v>
      </c>
      <c r="BK23" s="444"/>
    </row>
    <row r="24" spans="1:68" s="100" customFormat="1" ht="233.25" customHeight="1" x14ac:dyDescent="0.25">
      <c r="A24" s="651"/>
      <c r="B24" s="651"/>
      <c r="C24" s="645"/>
      <c r="D24" s="421" t="s">
        <v>1562</v>
      </c>
      <c r="E24" s="142">
        <v>0.25</v>
      </c>
      <c r="F24" s="108">
        <v>0.3</v>
      </c>
      <c r="G24" s="108" t="s">
        <v>406</v>
      </c>
      <c r="H24" s="93" t="s">
        <v>405</v>
      </c>
      <c r="I24" s="620"/>
      <c r="J24" s="209">
        <v>0.02</v>
      </c>
      <c r="K24" s="129">
        <v>0</v>
      </c>
      <c r="L24" s="130">
        <f t="shared" si="1"/>
        <v>0</v>
      </c>
      <c r="M24" s="661"/>
      <c r="N24" s="661"/>
      <c r="O24" s="664"/>
      <c r="P24" s="223" t="s">
        <v>690</v>
      </c>
      <c r="Q24" s="108">
        <v>0.05</v>
      </c>
      <c r="R24" s="224">
        <v>0.05</v>
      </c>
      <c r="S24" s="225">
        <v>100</v>
      </c>
      <c r="T24" s="94" t="s">
        <v>1563</v>
      </c>
      <c r="U24" s="108">
        <v>0.1</v>
      </c>
      <c r="V24" s="224">
        <v>0.1</v>
      </c>
      <c r="W24" s="111">
        <v>0.8</v>
      </c>
      <c r="X24" s="95" t="s">
        <v>640</v>
      </c>
      <c r="Y24" s="148">
        <v>0.15</v>
      </c>
      <c r="Z24" s="149">
        <v>0.15</v>
      </c>
      <c r="AA24" s="114">
        <v>100</v>
      </c>
      <c r="AB24" s="115" t="s">
        <v>798</v>
      </c>
      <c r="AC24" s="97"/>
      <c r="AD24" s="97"/>
      <c r="AE24" s="97"/>
      <c r="AF24" s="97"/>
      <c r="AG24" s="97"/>
      <c r="AH24" s="97"/>
      <c r="AI24" s="148">
        <v>0.17</v>
      </c>
      <c r="AJ24" s="150">
        <v>0</v>
      </c>
      <c r="AK24" s="120">
        <v>0</v>
      </c>
      <c r="AL24" s="98"/>
      <c r="AM24" s="96" t="s">
        <v>942</v>
      </c>
      <c r="AN24" s="142">
        <v>0.17</v>
      </c>
      <c r="AO24" s="137">
        <v>0.2</v>
      </c>
      <c r="AP24" s="122">
        <v>100</v>
      </c>
      <c r="AQ24" s="99"/>
      <c r="AR24" s="99" t="s">
        <v>1185</v>
      </c>
      <c r="AS24" s="142">
        <v>0.25</v>
      </c>
      <c r="AT24" s="152">
        <v>0.25</v>
      </c>
      <c r="AU24" s="125">
        <v>100</v>
      </c>
      <c r="AV24" s="126"/>
      <c r="AW24" s="101" t="s">
        <v>1630</v>
      </c>
      <c r="AX24" s="126"/>
      <c r="AY24" s="180" t="s">
        <v>1742</v>
      </c>
      <c r="AZ24" s="154">
        <v>0.28000000000000003</v>
      </c>
      <c r="BA24" s="434">
        <v>0.1</v>
      </c>
      <c r="BB24" s="125">
        <v>10</v>
      </c>
      <c r="BC24" s="180"/>
      <c r="BD24" s="180"/>
      <c r="BE24" s="125"/>
      <c r="BF24" s="446" t="s">
        <v>1903</v>
      </c>
      <c r="BG24" s="154">
        <v>0.28000000000000003</v>
      </c>
      <c r="BH24" s="451">
        <v>0.25</v>
      </c>
      <c r="BI24" s="128">
        <v>89</v>
      </c>
      <c r="BJ24" s="808" t="s">
        <v>1991</v>
      </c>
      <c r="BK24" s="442"/>
    </row>
    <row r="25" spans="1:68" s="100" customFormat="1" ht="116.25" customHeight="1" x14ac:dyDescent="0.25">
      <c r="A25" s="651" t="s">
        <v>404</v>
      </c>
      <c r="B25" s="651" t="s">
        <v>403</v>
      </c>
      <c r="C25" s="654" t="s">
        <v>402</v>
      </c>
      <c r="D25" s="655" t="s">
        <v>401</v>
      </c>
      <c r="E25" s="573">
        <v>0.7</v>
      </c>
      <c r="F25" s="571">
        <v>1</v>
      </c>
      <c r="G25" s="620" t="s">
        <v>400</v>
      </c>
      <c r="H25" s="226" t="s">
        <v>399</v>
      </c>
      <c r="I25" s="620" t="s">
        <v>384</v>
      </c>
      <c r="J25" s="622">
        <v>1</v>
      </c>
      <c r="K25" s="615">
        <v>0.5</v>
      </c>
      <c r="L25" s="621">
        <f t="shared" si="1"/>
        <v>50</v>
      </c>
      <c r="M25" s="613"/>
      <c r="N25" s="227"/>
      <c r="O25" s="612"/>
      <c r="P25" s="694" t="s">
        <v>691</v>
      </c>
      <c r="Q25" s="557">
        <v>1</v>
      </c>
      <c r="R25" s="646">
        <v>1</v>
      </c>
      <c r="S25" s="608">
        <f>R25/Q25*1</f>
        <v>1</v>
      </c>
      <c r="T25" s="649" t="s">
        <v>1564</v>
      </c>
      <c r="U25" s="557">
        <v>1</v>
      </c>
      <c r="V25" s="646">
        <v>1</v>
      </c>
      <c r="W25" s="609">
        <v>0.75</v>
      </c>
      <c r="X25" s="95" t="s">
        <v>597</v>
      </c>
      <c r="Y25" s="598">
        <v>1</v>
      </c>
      <c r="Z25" s="627" t="s">
        <v>425</v>
      </c>
      <c r="AA25" s="595">
        <v>64</v>
      </c>
      <c r="AB25" s="115" t="s">
        <v>799</v>
      </c>
      <c r="AC25" s="97"/>
      <c r="AD25" s="97"/>
      <c r="AE25" s="97"/>
      <c r="AF25" s="97"/>
      <c r="AG25" s="97"/>
      <c r="AH25" s="97"/>
      <c r="AI25" s="598">
        <v>1</v>
      </c>
      <c r="AJ25" s="700" t="s">
        <v>75</v>
      </c>
      <c r="AK25" s="597">
        <v>65</v>
      </c>
      <c r="AL25" s="228"/>
      <c r="AM25" s="96" t="s">
        <v>943</v>
      </c>
      <c r="AN25" s="573" t="s">
        <v>75</v>
      </c>
      <c r="AO25" s="706" t="s">
        <v>1115</v>
      </c>
      <c r="AP25" s="707">
        <v>70</v>
      </c>
      <c r="AQ25" s="99"/>
      <c r="AR25" s="99" t="s">
        <v>1186</v>
      </c>
      <c r="AS25" s="573">
        <v>0.7</v>
      </c>
      <c r="AT25" s="581">
        <v>0.5</v>
      </c>
      <c r="AU25" s="525">
        <v>71</v>
      </c>
      <c r="AV25" s="557"/>
      <c r="AW25" s="229" t="s">
        <v>1605</v>
      </c>
      <c r="AX25" s="557"/>
      <c r="AY25" s="519" t="s">
        <v>1830</v>
      </c>
      <c r="AZ25" s="533">
        <v>0.9</v>
      </c>
      <c r="BA25" s="533">
        <v>0.9</v>
      </c>
      <c r="BB25" s="525">
        <v>100</v>
      </c>
      <c r="BC25" s="515"/>
      <c r="BD25" s="515"/>
      <c r="BE25" s="525"/>
      <c r="BF25" s="803" t="s">
        <v>1948</v>
      </c>
      <c r="BG25" s="533">
        <v>0.9</v>
      </c>
      <c r="BH25" s="533">
        <v>0.9</v>
      </c>
      <c r="BI25" s="538">
        <v>100</v>
      </c>
      <c r="BJ25" s="810" t="s">
        <v>1989</v>
      </c>
      <c r="BK25" s="442"/>
    </row>
    <row r="26" spans="1:68" s="100" customFormat="1" ht="100.5" customHeight="1" x14ac:dyDescent="0.25">
      <c r="A26" s="651"/>
      <c r="B26" s="651"/>
      <c r="C26" s="645"/>
      <c r="D26" s="571"/>
      <c r="E26" s="573"/>
      <c r="F26" s="571"/>
      <c r="G26" s="620"/>
      <c r="H26" s="226" t="s">
        <v>398</v>
      </c>
      <c r="I26" s="620"/>
      <c r="J26" s="622"/>
      <c r="K26" s="615"/>
      <c r="L26" s="621"/>
      <c r="M26" s="613"/>
      <c r="O26" s="612"/>
      <c r="P26" s="694"/>
      <c r="Q26" s="557"/>
      <c r="R26" s="646"/>
      <c r="S26" s="608"/>
      <c r="T26" s="649"/>
      <c r="U26" s="557"/>
      <c r="V26" s="646"/>
      <c r="W26" s="610"/>
      <c r="X26" s="95"/>
      <c r="Y26" s="598"/>
      <c r="Z26" s="627"/>
      <c r="AA26" s="595"/>
      <c r="AB26" s="115" t="s">
        <v>800</v>
      </c>
      <c r="AC26" s="97"/>
      <c r="AD26" s="97"/>
      <c r="AE26" s="97"/>
      <c r="AF26" s="97"/>
      <c r="AG26" s="97"/>
      <c r="AH26" s="97"/>
      <c r="AI26" s="598"/>
      <c r="AJ26" s="700"/>
      <c r="AK26" s="597"/>
      <c r="AL26" s="98" t="s">
        <v>1077</v>
      </c>
      <c r="AM26" s="96" t="s">
        <v>944</v>
      </c>
      <c r="AN26" s="573"/>
      <c r="AO26" s="706"/>
      <c r="AP26" s="707"/>
      <c r="AQ26" s="99"/>
      <c r="AR26" s="99" t="s">
        <v>1187</v>
      </c>
      <c r="AS26" s="573"/>
      <c r="AT26" s="581"/>
      <c r="AU26" s="525"/>
      <c r="AV26" s="557"/>
      <c r="AW26" s="172" t="s">
        <v>1604</v>
      </c>
      <c r="AX26" s="557"/>
      <c r="AY26" s="520"/>
      <c r="AZ26" s="534"/>
      <c r="BA26" s="534"/>
      <c r="BB26" s="525"/>
      <c r="BC26" s="516"/>
      <c r="BD26" s="516"/>
      <c r="BE26" s="525"/>
      <c r="BF26" s="805"/>
      <c r="BG26" s="534"/>
      <c r="BH26" s="534"/>
      <c r="BI26" s="538"/>
      <c r="BJ26" s="812"/>
    </row>
    <row r="27" spans="1:68" s="100" customFormat="1" ht="171.75" customHeight="1" x14ac:dyDescent="0.25">
      <c r="A27" s="651"/>
      <c r="B27" s="651"/>
      <c r="C27" s="645" t="s">
        <v>397</v>
      </c>
      <c r="D27" s="93" t="s">
        <v>396</v>
      </c>
      <c r="E27" s="102" t="s">
        <v>1319</v>
      </c>
      <c r="F27" s="103">
        <v>1</v>
      </c>
      <c r="G27" s="108" t="s">
        <v>395</v>
      </c>
      <c r="H27" s="103" t="s">
        <v>394</v>
      </c>
      <c r="I27" s="620" t="s">
        <v>384</v>
      </c>
      <c r="J27" s="104">
        <v>0.1</v>
      </c>
      <c r="K27" s="129">
        <v>0</v>
      </c>
      <c r="L27" s="130">
        <f>K27/J27*100</f>
        <v>0</v>
      </c>
      <c r="M27" s="613"/>
      <c r="N27" s="230"/>
      <c r="O27" s="612"/>
      <c r="P27" s="107" t="s">
        <v>688</v>
      </c>
      <c r="Q27" s="126">
        <v>0.2</v>
      </c>
      <c r="R27" s="231">
        <v>0.2</v>
      </c>
      <c r="S27" s="232">
        <v>100</v>
      </c>
      <c r="T27" s="94" t="s">
        <v>547</v>
      </c>
      <c r="U27" s="126">
        <v>0.3</v>
      </c>
      <c r="V27" s="231">
        <v>0.3</v>
      </c>
      <c r="W27" s="111">
        <v>1</v>
      </c>
      <c r="X27" s="95" t="s">
        <v>598</v>
      </c>
      <c r="Y27" s="112">
        <v>0.4</v>
      </c>
      <c r="Z27" s="113" t="s">
        <v>425</v>
      </c>
      <c r="AA27" s="114">
        <v>100</v>
      </c>
      <c r="AB27" s="133" t="s">
        <v>801</v>
      </c>
      <c r="AC27" s="134" t="s">
        <v>1363</v>
      </c>
      <c r="AD27" s="135" t="s">
        <v>1393</v>
      </c>
      <c r="AE27" s="117">
        <v>1202004</v>
      </c>
      <c r="AF27" s="117" t="s">
        <v>1394</v>
      </c>
      <c r="AG27" s="117" t="s">
        <v>1395</v>
      </c>
      <c r="AH27" s="135">
        <v>12</v>
      </c>
      <c r="AI27" s="112">
        <v>0.5</v>
      </c>
      <c r="AJ27" s="119" t="s">
        <v>75</v>
      </c>
      <c r="AK27" s="120">
        <v>100</v>
      </c>
      <c r="AL27" s="98" t="s">
        <v>1078</v>
      </c>
      <c r="AM27" s="136" t="s">
        <v>945</v>
      </c>
      <c r="AN27" s="102" t="s">
        <v>75</v>
      </c>
      <c r="AO27" s="137">
        <v>6.0000000000000001E-3</v>
      </c>
      <c r="AP27" s="122">
        <v>100</v>
      </c>
      <c r="AQ27" s="99"/>
      <c r="AR27" s="138" t="s">
        <v>1188</v>
      </c>
      <c r="AS27" s="102" t="s">
        <v>1319</v>
      </c>
      <c r="AT27" s="233">
        <v>0.7</v>
      </c>
      <c r="AU27" s="125">
        <v>100</v>
      </c>
      <c r="AV27" s="126"/>
      <c r="AW27" s="101" t="s">
        <v>1631</v>
      </c>
      <c r="AX27" s="126"/>
      <c r="AY27" s="70" t="s">
        <v>1679</v>
      </c>
      <c r="AZ27" s="202">
        <v>0.9</v>
      </c>
      <c r="BA27" s="431">
        <v>0.9</v>
      </c>
      <c r="BB27" s="125">
        <v>100</v>
      </c>
      <c r="BC27" s="70"/>
      <c r="BD27" s="70"/>
      <c r="BE27" s="125"/>
      <c r="BF27" s="446" t="s">
        <v>1891</v>
      </c>
      <c r="BG27" s="202">
        <v>0.9</v>
      </c>
      <c r="BH27" s="127">
        <v>1</v>
      </c>
      <c r="BI27" s="128">
        <v>100</v>
      </c>
      <c r="BJ27" s="806" t="s">
        <v>1871</v>
      </c>
      <c r="BK27" s="442"/>
    </row>
    <row r="28" spans="1:68" s="100" customFormat="1" ht="75.75" customHeight="1" x14ac:dyDescent="0.25">
      <c r="A28" s="651"/>
      <c r="B28" s="651"/>
      <c r="C28" s="645"/>
      <c r="D28" s="93" t="s">
        <v>393</v>
      </c>
      <c r="E28" s="142">
        <v>0.8</v>
      </c>
      <c r="F28" s="108">
        <v>0.8</v>
      </c>
      <c r="G28" s="108" t="s">
        <v>392</v>
      </c>
      <c r="H28" s="103" t="s">
        <v>391</v>
      </c>
      <c r="I28" s="620"/>
      <c r="J28" s="104">
        <v>80</v>
      </c>
      <c r="K28" s="129">
        <v>80</v>
      </c>
      <c r="L28" s="106">
        <f>K28/J28*100</f>
        <v>100</v>
      </c>
      <c r="M28" s="234">
        <v>0</v>
      </c>
      <c r="N28" s="234">
        <v>0</v>
      </c>
      <c r="O28" s="235">
        <v>0</v>
      </c>
      <c r="P28" s="236" t="s">
        <v>692</v>
      </c>
      <c r="Q28" s="144">
        <v>0.8</v>
      </c>
      <c r="R28" s="231" t="s">
        <v>37</v>
      </c>
      <c r="S28" s="235">
        <v>0</v>
      </c>
      <c r="T28" s="147" t="s">
        <v>460</v>
      </c>
      <c r="U28" s="144">
        <v>0.8</v>
      </c>
      <c r="V28" s="231" t="s">
        <v>37</v>
      </c>
      <c r="W28" s="111">
        <v>0.75</v>
      </c>
      <c r="X28" s="95" t="s">
        <v>599</v>
      </c>
      <c r="Y28" s="148">
        <v>0.8</v>
      </c>
      <c r="Z28" s="149">
        <v>0</v>
      </c>
      <c r="AA28" s="114">
        <v>0</v>
      </c>
      <c r="AB28" s="133" t="s">
        <v>801</v>
      </c>
      <c r="AC28" s="97"/>
      <c r="AD28" s="97"/>
      <c r="AE28" s="97"/>
      <c r="AF28" s="97"/>
      <c r="AG28" s="97"/>
      <c r="AH28" s="97"/>
      <c r="AI28" s="148">
        <v>0.8</v>
      </c>
      <c r="AJ28" s="150">
        <v>0.1</v>
      </c>
      <c r="AK28" s="120">
        <v>20</v>
      </c>
      <c r="AL28" s="228"/>
      <c r="AM28" s="136" t="s">
        <v>946</v>
      </c>
      <c r="AN28" s="142">
        <v>0.8</v>
      </c>
      <c r="AO28" s="137">
        <v>0.8</v>
      </c>
      <c r="AP28" s="122">
        <v>10</v>
      </c>
      <c r="AQ28" s="237"/>
      <c r="AR28" s="99" t="s">
        <v>1189</v>
      </c>
      <c r="AS28" s="142">
        <v>0.8</v>
      </c>
      <c r="AT28" s="152">
        <v>0.1</v>
      </c>
      <c r="AU28" s="125">
        <v>10</v>
      </c>
      <c r="AV28" s="126"/>
      <c r="AW28" s="238" t="s">
        <v>1604</v>
      </c>
      <c r="AX28" s="126"/>
      <c r="AY28" s="70" t="s">
        <v>1662</v>
      </c>
      <c r="AZ28" s="154">
        <v>0.8</v>
      </c>
      <c r="BA28" s="127"/>
      <c r="BB28" s="125"/>
      <c r="BC28" s="70"/>
      <c r="BD28" s="70"/>
      <c r="BE28" s="125"/>
      <c r="BF28" s="513" t="s">
        <v>1662</v>
      </c>
      <c r="BG28" s="154">
        <v>0.8</v>
      </c>
      <c r="BH28" s="127">
        <v>10</v>
      </c>
      <c r="BI28" s="128">
        <v>10</v>
      </c>
      <c r="BJ28" s="806" t="s">
        <v>1992</v>
      </c>
    </row>
    <row r="29" spans="1:68" s="100" customFormat="1" ht="92.25" customHeight="1" x14ac:dyDescent="0.25">
      <c r="A29" s="651"/>
      <c r="B29" s="651"/>
      <c r="C29" s="645"/>
      <c r="D29" s="433" t="s">
        <v>390</v>
      </c>
      <c r="E29" s="102">
        <v>1</v>
      </c>
      <c r="F29" s="103">
        <v>1</v>
      </c>
      <c r="G29" s="103" t="s">
        <v>390</v>
      </c>
      <c r="H29" s="103" t="s">
        <v>390</v>
      </c>
      <c r="I29" s="620"/>
      <c r="J29" s="104">
        <v>0.2</v>
      </c>
      <c r="K29" s="129">
        <v>0</v>
      </c>
      <c r="L29" s="130">
        <f>K29/J29*100</f>
        <v>0</v>
      </c>
      <c r="M29" s="613">
        <v>84972000</v>
      </c>
      <c r="N29" s="613">
        <v>33362000</v>
      </c>
      <c r="O29" s="612">
        <f>N29/M29</f>
        <v>0.39262345243138919</v>
      </c>
      <c r="P29" s="107" t="s">
        <v>688</v>
      </c>
      <c r="Q29" s="103">
        <v>0.5</v>
      </c>
      <c r="R29" s="231">
        <v>0.5</v>
      </c>
      <c r="S29" s="239">
        <f>R29/Q29</f>
        <v>1</v>
      </c>
      <c r="T29" s="94" t="s">
        <v>548</v>
      </c>
      <c r="U29" s="103">
        <v>0.8</v>
      </c>
      <c r="V29" s="231">
        <v>0.8</v>
      </c>
      <c r="W29" s="111">
        <v>1</v>
      </c>
      <c r="X29" s="95" t="s">
        <v>599</v>
      </c>
      <c r="Y29" s="112">
        <v>1</v>
      </c>
      <c r="Z29" s="113">
        <v>1</v>
      </c>
      <c r="AA29" s="114">
        <v>100</v>
      </c>
      <c r="AB29" s="172" t="s">
        <v>802</v>
      </c>
      <c r="AC29" s="134" t="s">
        <v>1363</v>
      </c>
      <c r="AD29" s="116" t="s">
        <v>1371</v>
      </c>
      <c r="AE29" s="117" t="s">
        <v>1372</v>
      </c>
      <c r="AF29" s="118" t="s">
        <v>1396</v>
      </c>
      <c r="AG29" s="118" t="s">
        <v>1397</v>
      </c>
      <c r="AH29" s="117">
        <v>1</v>
      </c>
      <c r="AI29" s="112">
        <v>1</v>
      </c>
      <c r="AJ29" s="119">
        <v>1</v>
      </c>
      <c r="AK29" s="120">
        <v>100</v>
      </c>
      <c r="AL29" s="98" t="s">
        <v>1079</v>
      </c>
      <c r="AM29" s="96" t="s">
        <v>947</v>
      </c>
      <c r="AN29" s="102">
        <v>1</v>
      </c>
      <c r="AO29" s="137">
        <v>0.01</v>
      </c>
      <c r="AP29" s="122">
        <v>100</v>
      </c>
      <c r="AQ29" s="99"/>
      <c r="AR29" s="99" t="s">
        <v>1190</v>
      </c>
      <c r="AS29" s="102">
        <v>1</v>
      </c>
      <c r="AT29" s="139">
        <v>1</v>
      </c>
      <c r="AU29" s="125">
        <v>100</v>
      </c>
      <c r="AV29" s="126"/>
      <c r="AW29" s="101" t="s">
        <v>1604</v>
      </c>
      <c r="AX29" s="126"/>
      <c r="AY29" s="430" t="s">
        <v>1761</v>
      </c>
      <c r="AZ29" s="127">
        <v>1</v>
      </c>
      <c r="BA29" s="431">
        <v>1</v>
      </c>
      <c r="BB29" s="125">
        <v>100</v>
      </c>
      <c r="BC29" s="70"/>
      <c r="BD29" s="70"/>
      <c r="BE29" s="125"/>
      <c r="BF29" s="806" t="s">
        <v>1973</v>
      </c>
      <c r="BG29" s="127">
        <v>1</v>
      </c>
      <c r="BH29" s="127">
        <v>1</v>
      </c>
      <c r="BI29" s="128">
        <v>100</v>
      </c>
      <c r="BJ29" s="513" t="s">
        <v>1990</v>
      </c>
    </row>
    <row r="30" spans="1:68" s="100" customFormat="1" ht="112.9" customHeight="1" x14ac:dyDescent="0.25">
      <c r="A30" s="651"/>
      <c r="B30" s="240" t="s">
        <v>389</v>
      </c>
      <c r="C30" s="141" t="s">
        <v>388</v>
      </c>
      <c r="D30" s="421" t="s">
        <v>387</v>
      </c>
      <c r="E30" s="102">
        <v>1</v>
      </c>
      <c r="F30" s="103">
        <v>1</v>
      </c>
      <c r="G30" s="103" t="s">
        <v>386</v>
      </c>
      <c r="H30" s="103" t="s">
        <v>385</v>
      </c>
      <c r="I30" s="103" t="s">
        <v>384</v>
      </c>
      <c r="J30" s="104">
        <v>0.2</v>
      </c>
      <c r="K30" s="129">
        <v>0</v>
      </c>
      <c r="L30" s="130">
        <f>K30/J30*100</f>
        <v>0</v>
      </c>
      <c r="M30" s="613"/>
      <c r="N30" s="613"/>
      <c r="O30" s="612"/>
      <c r="P30" s="107" t="s">
        <v>688</v>
      </c>
      <c r="Q30" s="126">
        <v>0.5</v>
      </c>
      <c r="R30" s="231" t="s">
        <v>37</v>
      </c>
      <c r="S30" s="241">
        <v>0</v>
      </c>
      <c r="T30" s="94" t="s">
        <v>549</v>
      </c>
      <c r="U30" s="126">
        <v>0.8</v>
      </c>
      <c r="V30" s="231" t="s">
        <v>37</v>
      </c>
      <c r="W30" s="111">
        <v>0</v>
      </c>
      <c r="X30" s="95" t="s">
        <v>600</v>
      </c>
      <c r="Y30" s="112">
        <v>1</v>
      </c>
      <c r="Z30" s="113">
        <v>1</v>
      </c>
      <c r="AA30" s="114">
        <v>100</v>
      </c>
      <c r="AB30" s="115" t="s">
        <v>803</v>
      </c>
      <c r="AC30" s="134" t="s">
        <v>1363</v>
      </c>
      <c r="AD30" s="135" t="s">
        <v>1393</v>
      </c>
      <c r="AE30" s="117">
        <v>1202004</v>
      </c>
      <c r="AF30" s="117" t="s">
        <v>1394</v>
      </c>
      <c r="AG30" s="117" t="s">
        <v>1395</v>
      </c>
      <c r="AH30" s="135">
        <v>12</v>
      </c>
      <c r="AI30" s="112">
        <v>1</v>
      </c>
      <c r="AJ30" s="119">
        <v>1</v>
      </c>
      <c r="AK30" s="120">
        <v>100</v>
      </c>
      <c r="AL30" s="98" t="s">
        <v>1080</v>
      </c>
      <c r="AM30" s="172" t="s">
        <v>948</v>
      </c>
      <c r="AN30" s="102">
        <v>1</v>
      </c>
      <c r="AO30" s="242">
        <v>1</v>
      </c>
      <c r="AP30" s="122">
        <v>100</v>
      </c>
      <c r="AQ30" s="99"/>
      <c r="AR30" s="101" t="s">
        <v>1191</v>
      </c>
      <c r="AS30" s="102">
        <v>1</v>
      </c>
      <c r="AT30" s="139">
        <v>1</v>
      </c>
      <c r="AU30" s="125">
        <v>100</v>
      </c>
      <c r="AV30" s="126"/>
      <c r="AW30" s="101"/>
      <c r="AX30" s="126"/>
      <c r="AY30" s="243" t="s">
        <v>1792</v>
      </c>
      <c r="AZ30" s="244">
        <v>1</v>
      </c>
      <c r="BA30" s="447">
        <v>0</v>
      </c>
      <c r="BB30" s="125">
        <v>0</v>
      </c>
      <c r="BC30" s="243"/>
      <c r="BD30" s="243"/>
      <c r="BE30" s="125"/>
      <c r="BF30" s="807" t="s">
        <v>1972</v>
      </c>
      <c r="BG30" s="244">
        <v>1</v>
      </c>
      <c r="BH30" s="244">
        <v>1</v>
      </c>
      <c r="BI30" s="128">
        <v>100</v>
      </c>
      <c r="BJ30" s="806" t="s">
        <v>1993</v>
      </c>
      <c r="BL30" s="177"/>
    </row>
    <row r="31" spans="1:68" s="100" customFormat="1" ht="198" customHeight="1" x14ac:dyDescent="0.25">
      <c r="A31" s="651"/>
      <c r="B31" s="651" t="s">
        <v>383</v>
      </c>
      <c r="C31" s="645" t="s">
        <v>382</v>
      </c>
      <c r="D31" s="406" t="s">
        <v>381</v>
      </c>
      <c r="E31" s="102" t="s">
        <v>1320</v>
      </c>
      <c r="F31" s="103" t="s">
        <v>302</v>
      </c>
      <c r="G31" s="103" t="s">
        <v>380</v>
      </c>
      <c r="H31" s="103" t="s">
        <v>379</v>
      </c>
      <c r="I31" s="571" t="s">
        <v>378</v>
      </c>
      <c r="J31" s="102" t="s">
        <v>1697</v>
      </c>
      <c r="K31" s="129">
        <v>0.2</v>
      </c>
      <c r="L31" s="130">
        <v>100</v>
      </c>
      <c r="M31" s="613"/>
      <c r="N31" s="613"/>
      <c r="O31" s="612"/>
      <c r="P31" s="107" t="s">
        <v>694</v>
      </c>
      <c r="Q31" s="102" t="s">
        <v>512</v>
      </c>
      <c r="R31" s="231">
        <v>0</v>
      </c>
      <c r="S31" s="245">
        <v>0</v>
      </c>
      <c r="T31" s="94" t="s">
        <v>550</v>
      </c>
      <c r="U31" s="102" t="s">
        <v>1698</v>
      </c>
      <c r="V31" s="102">
        <v>0</v>
      </c>
      <c r="W31" s="111">
        <v>1</v>
      </c>
      <c r="X31" s="95" t="s">
        <v>601</v>
      </c>
      <c r="Y31" s="112" t="s">
        <v>302</v>
      </c>
      <c r="Z31" s="113" t="s">
        <v>777</v>
      </c>
      <c r="AA31" s="114">
        <v>72</v>
      </c>
      <c r="AB31" s="115" t="s">
        <v>804</v>
      </c>
      <c r="AC31" s="116" t="s">
        <v>1363</v>
      </c>
      <c r="AD31" s="163" t="s">
        <v>1398</v>
      </c>
      <c r="AE31" s="134">
        <v>4102022</v>
      </c>
      <c r="AF31" s="116" t="s">
        <v>1399</v>
      </c>
      <c r="AG31" s="163" t="s">
        <v>1400</v>
      </c>
      <c r="AH31" s="135">
        <v>12</v>
      </c>
      <c r="AI31" s="112" t="s">
        <v>302</v>
      </c>
      <c r="AJ31" s="119" t="s">
        <v>1107</v>
      </c>
      <c r="AK31" s="120">
        <v>52</v>
      </c>
      <c r="AL31" s="98" t="s">
        <v>1081</v>
      </c>
      <c r="AM31" s="96" t="s">
        <v>949</v>
      </c>
      <c r="AN31" s="102" t="s">
        <v>1107</v>
      </c>
      <c r="AO31" s="121">
        <v>8.0000000000000002E-3</v>
      </c>
      <c r="AP31" s="122">
        <v>80</v>
      </c>
      <c r="AQ31" s="99" t="s">
        <v>1159</v>
      </c>
      <c r="AR31" s="99" t="s">
        <v>1192</v>
      </c>
      <c r="AS31" s="102">
        <v>224.5</v>
      </c>
      <c r="AT31" s="139">
        <v>377</v>
      </c>
      <c r="AU31" s="125">
        <v>0</v>
      </c>
      <c r="AV31" s="246" t="s">
        <v>1337</v>
      </c>
      <c r="AW31" s="101" t="s">
        <v>1632</v>
      </c>
      <c r="AX31" s="126"/>
      <c r="AY31" s="247" t="s">
        <v>1762</v>
      </c>
      <c r="AZ31" s="155" t="s">
        <v>1811</v>
      </c>
      <c r="BA31" s="450">
        <v>377</v>
      </c>
      <c r="BB31" s="125">
        <v>0</v>
      </c>
      <c r="BC31" s="247"/>
      <c r="BD31" s="247"/>
      <c r="BE31" s="125"/>
      <c r="BF31" s="808" t="s">
        <v>1953</v>
      </c>
      <c r="BG31" s="155" t="s">
        <v>1811</v>
      </c>
      <c r="BH31" s="155">
        <v>377</v>
      </c>
      <c r="BI31" s="128">
        <v>0</v>
      </c>
      <c r="BJ31" s="808" t="s">
        <v>1828</v>
      </c>
      <c r="BK31" s="442"/>
    </row>
    <row r="32" spans="1:68" s="510" customFormat="1" ht="129" customHeight="1" x14ac:dyDescent="0.25">
      <c r="A32" s="651"/>
      <c r="B32" s="651"/>
      <c r="C32" s="645"/>
      <c r="D32" s="497" t="s">
        <v>1570</v>
      </c>
      <c r="E32" s="503" t="s">
        <v>1319</v>
      </c>
      <c r="F32" s="497">
        <v>1</v>
      </c>
      <c r="G32" s="497" t="s">
        <v>377</v>
      </c>
      <c r="H32" s="497" t="s">
        <v>376</v>
      </c>
      <c r="I32" s="571"/>
      <c r="J32" s="504">
        <v>0.1</v>
      </c>
      <c r="K32" s="505">
        <v>0.1</v>
      </c>
      <c r="L32" s="506">
        <f>K32/J32*100</f>
        <v>100</v>
      </c>
      <c r="M32" s="613"/>
      <c r="N32" s="613"/>
      <c r="O32" s="612"/>
      <c r="P32" s="501" t="s">
        <v>695</v>
      </c>
      <c r="Q32" s="498">
        <v>0.2</v>
      </c>
      <c r="R32" s="498">
        <v>0.2</v>
      </c>
      <c r="S32" s="502">
        <f t="shared" ref="S32" si="2">R32/Q32*1</f>
        <v>1</v>
      </c>
      <c r="T32" s="499" t="s">
        <v>461</v>
      </c>
      <c r="U32" s="498">
        <v>0.4</v>
      </c>
      <c r="V32" s="498">
        <v>0</v>
      </c>
      <c r="W32" s="507">
        <v>0</v>
      </c>
      <c r="X32" s="499"/>
      <c r="Y32" s="497">
        <v>0.4</v>
      </c>
      <c r="Z32" s="497">
        <v>0.4</v>
      </c>
      <c r="AA32" s="378">
        <v>54</v>
      </c>
      <c r="AB32" s="497" t="s">
        <v>805</v>
      </c>
      <c r="AC32" s="489" t="s">
        <v>1363</v>
      </c>
      <c r="AD32" s="508" t="s">
        <v>1372</v>
      </c>
      <c r="AE32" s="489" t="s">
        <v>1397</v>
      </c>
      <c r="AF32" s="489" t="s">
        <v>1396</v>
      </c>
      <c r="AG32" s="489" t="s">
        <v>1397</v>
      </c>
      <c r="AH32" s="508">
        <v>1</v>
      </c>
      <c r="AI32" s="497">
        <v>0.5</v>
      </c>
      <c r="AJ32" s="503">
        <v>0.5</v>
      </c>
      <c r="AK32" s="378">
        <v>50</v>
      </c>
      <c r="AL32" s="497" t="s">
        <v>1082</v>
      </c>
      <c r="AM32" s="497" t="s">
        <v>950</v>
      </c>
      <c r="AN32" s="503" t="s">
        <v>75</v>
      </c>
      <c r="AO32" s="453">
        <v>6.0000000000000001E-3</v>
      </c>
      <c r="AP32" s="378">
        <v>100</v>
      </c>
      <c r="AQ32" s="247"/>
      <c r="AR32" s="247" t="s">
        <v>1193</v>
      </c>
      <c r="AS32" s="503" t="s">
        <v>1319</v>
      </c>
      <c r="AT32" s="324">
        <v>1</v>
      </c>
      <c r="AU32" s="378">
        <v>110</v>
      </c>
      <c r="AV32" s="498"/>
      <c r="AW32" s="247"/>
      <c r="AX32" s="498"/>
      <c r="AY32" s="448" t="s">
        <v>1719</v>
      </c>
      <c r="AZ32" s="497">
        <v>1</v>
      </c>
      <c r="BA32" s="497">
        <v>1</v>
      </c>
      <c r="BB32" s="378">
        <v>100</v>
      </c>
      <c r="BC32" s="448"/>
      <c r="BD32" s="448"/>
      <c r="BE32" s="378"/>
      <c r="BF32" s="809" t="s">
        <v>1954</v>
      </c>
      <c r="BG32" s="497">
        <v>1</v>
      </c>
      <c r="BH32" s="497">
        <v>1</v>
      </c>
      <c r="BI32" s="509">
        <v>100</v>
      </c>
      <c r="BJ32" s="809" t="s">
        <v>1994</v>
      </c>
    </row>
    <row r="33" spans="1:64" s="100" customFormat="1" ht="194.25" customHeight="1" x14ac:dyDescent="0.25">
      <c r="A33" s="651"/>
      <c r="B33" s="651"/>
      <c r="C33" s="645" t="s">
        <v>375</v>
      </c>
      <c r="D33" s="421" t="s">
        <v>1572</v>
      </c>
      <c r="E33" s="102">
        <v>12</v>
      </c>
      <c r="F33" s="103">
        <v>12</v>
      </c>
      <c r="G33" s="103" t="s">
        <v>374</v>
      </c>
      <c r="H33" s="103" t="s">
        <v>373</v>
      </c>
      <c r="I33" s="571" t="s">
        <v>372</v>
      </c>
      <c r="J33" s="104">
        <v>2</v>
      </c>
      <c r="K33" s="129">
        <v>0</v>
      </c>
      <c r="L33" s="130">
        <f>K33/J33*100</f>
        <v>0</v>
      </c>
      <c r="M33" s="613">
        <v>4175550</v>
      </c>
      <c r="N33" s="613">
        <v>4175550</v>
      </c>
      <c r="O33" s="612">
        <f>N33/M33</f>
        <v>1</v>
      </c>
      <c r="P33" s="107" t="s">
        <v>696</v>
      </c>
      <c r="Q33" s="126">
        <v>6</v>
      </c>
      <c r="R33" s="231">
        <v>6</v>
      </c>
      <c r="S33" s="245">
        <v>100</v>
      </c>
      <c r="T33" s="94" t="s">
        <v>462</v>
      </c>
      <c r="U33" s="126">
        <v>8</v>
      </c>
      <c r="V33" s="231">
        <v>0</v>
      </c>
      <c r="W33" s="111">
        <v>0</v>
      </c>
      <c r="X33" s="95"/>
      <c r="Y33" s="112">
        <v>10</v>
      </c>
      <c r="Z33" s="113">
        <v>10</v>
      </c>
      <c r="AA33" s="114">
        <v>100</v>
      </c>
      <c r="AB33" s="115" t="s">
        <v>806</v>
      </c>
      <c r="AC33" s="163" t="s">
        <v>1363</v>
      </c>
      <c r="AD33" s="116" t="s">
        <v>1401</v>
      </c>
      <c r="AE33" s="117">
        <v>1203002</v>
      </c>
      <c r="AF33" s="118" t="s">
        <v>1402</v>
      </c>
      <c r="AG33" s="118" t="s">
        <v>1403</v>
      </c>
      <c r="AH33" s="135">
        <v>150</v>
      </c>
      <c r="AI33" s="112">
        <v>12</v>
      </c>
      <c r="AJ33" s="119">
        <v>12</v>
      </c>
      <c r="AK33" s="120">
        <v>100</v>
      </c>
      <c r="AL33" s="98" t="s">
        <v>1083</v>
      </c>
      <c r="AM33" s="172" t="s">
        <v>951</v>
      </c>
      <c r="AN33" s="102">
        <v>12</v>
      </c>
      <c r="AO33" s="242">
        <v>12</v>
      </c>
      <c r="AP33" s="122">
        <v>100</v>
      </c>
      <c r="AQ33" s="99"/>
      <c r="AR33" s="99" t="s">
        <v>1194</v>
      </c>
      <c r="AS33" s="102">
        <v>12</v>
      </c>
      <c r="AT33" s="233">
        <v>12</v>
      </c>
      <c r="AU33" s="125">
        <v>100</v>
      </c>
      <c r="AV33" s="126"/>
      <c r="AW33" s="101" t="s">
        <v>1600</v>
      </c>
      <c r="AX33" s="126"/>
      <c r="AY33" s="180" t="s">
        <v>1663</v>
      </c>
      <c r="AZ33" s="127">
        <v>12</v>
      </c>
      <c r="BA33" s="428">
        <v>10</v>
      </c>
      <c r="BB33" s="427">
        <v>83</v>
      </c>
      <c r="BC33" s="180" t="s">
        <v>1946</v>
      </c>
      <c r="BD33" s="180" t="s">
        <v>1947</v>
      </c>
      <c r="BE33" s="125"/>
      <c r="BF33" s="513" t="s">
        <v>1974</v>
      </c>
      <c r="BG33" s="127">
        <v>12</v>
      </c>
      <c r="BH33" s="127">
        <v>12</v>
      </c>
      <c r="BI33" s="128">
        <v>100</v>
      </c>
      <c r="BJ33" s="806" t="s">
        <v>1859</v>
      </c>
      <c r="BK33" s="442"/>
    </row>
    <row r="34" spans="1:64" s="100" customFormat="1" ht="104.25" customHeight="1" x14ac:dyDescent="0.25">
      <c r="A34" s="651"/>
      <c r="B34" s="651"/>
      <c r="C34" s="645"/>
      <c r="D34" s="155" t="s">
        <v>1571</v>
      </c>
      <c r="E34" s="102">
        <v>1</v>
      </c>
      <c r="F34" s="103">
        <v>1</v>
      </c>
      <c r="G34" s="103" t="s">
        <v>371</v>
      </c>
      <c r="H34" s="103" t="s">
        <v>370</v>
      </c>
      <c r="I34" s="571"/>
      <c r="J34" s="104">
        <v>0.1</v>
      </c>
      <c r="K34" s="129">
        <v>0</v>
      </c>
      <c r="L34" s="130">
        <v>0</v>
      </c>
      <c r="M34" s="613"/>
      <c r="N34" s="613"/>
      <c r="O34" s="612"/>
      <c r="P34" s="107" t="s">
        <v>697</v>
      </c>
      <c r="Q34" s="126">
        <v>0.4</v>
      </c>
      <c r="R34" s="231" t="s">
        <v>37</v>
      </c>
      <c r="S34" s="249">
        <v>0</v>
      </c>
      <c r="T34" s="94" t="s">
        <v>551</v>
      </c>
      <c r="U34" s="126">
        <v>8</v>
      </c>
      <c r="V34" s="231" t="s">
        <v>37</v>
      </c>
      <c r="W34" s="111">
        <v>0</v>
      </c>
      <c r="X34" s="95" t="s">
        <v>602</v>
      </c>
      <c r="Y34" s="112">
        <v>1</v>
      </c>
      <c r="Z34" s="113">
        <v>1</v>
      </c>
      <c r="AA34" s="114">
        <v>1</v>
      </c>
      <c r="AB34" s="115" t="s">
        <v>807</v>
      </c>
      <c r="AC34" s="163" t="s">
        <v>1363</v>
      </c>
      <c r="AD34" s="116" t="s">
        <v>1404</v>
      </c>
      <c r="AE34" s="135">
        <v>1903028</v>
      </c>
      <c r="AF34" s="116" t="s">
        <v>1405</v>
      </c>
      <c r="AG34" s="116" t="s">
        <v>1406</v>
      </c>
      <c r="AH34" s="135">
        <v>250</v>
      </c>
      <c r="AI34" s="112">
        <v>1</v>
      </c>
      <c r="AJ34" s="119">
        <v>1</v>
      </c>
      <c r="AK34" s="120">
        <v>100</v>
      </c>
      <c r="AL34" s="98" t="s">
        <v>1084</v>
      </c>
      <c r="AM34" s="172" t="s">
        <v>952</v>
      </c>
      <c r="AN34" s="102">
        <v>1</v>
      </c>
      <c r="AO34" s="242">
        <v>1</v>
      </c>
      <c r="AP34" s="122">
        <v>100</v>
      </c>
      <c r="AQ34" s="99" t="s">
        <v>1160</v>
      </c>
      <c r="AR34" s="99" t="s">
        <v>1195</v>
      </c>
      <c r="AS34" s="102">
        <v>1</v>
      </c>
      <c r="AT34" s="139">
        <v>1</v>
      </c>
      <c r="AU34" s="125">
        <v>100</v>
      </c>
      <c r="AV34" s="126"/>
      <c r="AW34" s="101"/>
      <c r="AX34" s="126">
        <v>100</v>
      </c>
      <c r="AY34" s="70" t="s">
        <v>1664</v>
      </c>
      <c r="AZ34" s="127">
        <v>1</v>
      </c>
      <c r="BA34" s="431">
        <v>0</v>
      </c>
      <c r="BB34" s="125">
        <v>0</v>
      </c>
      <c r="BC34" s="70"/>
      <c r="BD34" s="70"/>
      <c r="BE34" s="125"/>
      <c r="BF34" s="448" t="s">
        <v>1972</v>
      </c>
      <c r="BG34" s="127">
        <v>1</v>
      </c>
      <c r="BH34" s="127">
        <v>1</v>
      </c>
      <c r="BI34" s="128">
        <v>100</v>
      </c>
      <c r="BJ34" s="513" t="s">
        <v>1995</v>
      </c>
      <c r="BK34" s="442"/>
    </row>
    <row r="35" spans="1:64" s="100" customFormat="1" ht="132.6" customHeight="1" x14ac:dyDescent="0.25">
      <c r="A35" s="651"/>
      <c r="B35" s="651" t="s">
        <v>369</v>
      </c>
      <c r="C35" s="645" t="s">
        <v>368</v>
      </c>
      <c r="D35" s="421" t="s">
        <v>367</v>
      </c>
      <c r="E35" s="102">
        <v>1</v>
      </c>
      <c r="F35" s="103">
        <v>1</v>
      </c>
      <c r="G35" s="103" t="s">
        <v>366</v>
      </c>
      <c r="H35" s="103" t="s">
        <v>365</v>
      </c>
      <c r="I35" s="571" t="s">
        <v>364</v>
      </c>
      <c r="J35" s="104">
        <v>0.1</v>
      </c>
      <c r="K35" s="129">
        <v>0</v>
      </c>
      <c r="L35" s="250">
        <f>K35/J35*100</f>
        <v>0</v>
      </c>
      <c r="M35" s="670">
        <v>66681833</v>
      </c>
      <c r="N35" s="613">
        <v>66681833</v>
      </c>
      <c r="O35" s="612">
        <f>N35/M35</f>
        <v>1</v>
      </c>
      <c r="P35" s="223" t="s">
        <v>698</v>
      </c>
      <c r="Q35" s="126">
        <v>0.4</v>
      </c>
      <c r="R35" s="231">
        <v>0.2</v>
      </c>
      <c r="S35" s="175">
        <f>R35/Q35</f>
        <v>0.5</v>
      </c>
      <c r="T35" s="94" t="s">
        <v>515</v>
      </c>
      <c r="U35" s="126">
        <v>0.4</v>
      </c>
      <c r="V35" s="231">
        <v>0.2</v>
      </c>
      <c r="W35" s="111">
        <v>0.75</v>
      </c>
      <c r="X35" s="251"/>
      <c r="Y35" s="112">
        <v>1</v>
      </c>
      <c r="Z35" s="113">
        <v>1</v>
      </c>
      <c r="AA35" s="114">
        <v>70</v>
      </c>
      <c r="AB35" s="115" t="s">
        <v>808</v>
      </c>
      <c r="AC35" s="97"/>
      <c r="AD35" s="97"/>
      <c r="AE35" s="97"/>
      <c r="AF35" s="97"/>
      <c r="AG35" s="97"/>
      <c r="AH35" s="97"/>
      <c r="AI35" s="112">
        <v>1</v>
      </c>
      <c r="AJ35" s="119">
        <v>1</v>
      </c>
      <c r="AK35" s="120">
        <v>83</v>
      </c>
      <c r="AL35" s="98"/>
      <c r="AM35" s="96" t="s">
        <v>953</v>
      </c>
      <c r="AN35" s="102">
        <v>1</v>
      </c>
      <c r="AO35" s="242" t="s">
        <v>1116</v>
      </c>
      <c r="AP35" s="122">
        <v>72</v>
      </c>
      <c r="AQ35" s="99"/>
      <c r="AR35" s="99" t="s">
        <v>1196</v>
      </c>
      <c r="AS35" s="102">
        <v>1</v>
      </c>
      <c r="AT35" s="139">
        <v>1</v>
      </c>
      <c r="AU35" s="125">
        <v>100</v>
      </c>
      <c r="AV35" s="140" t="s">
        <v>1327</v>
      </c>
      <c r="AW35" s="101" t="s">
        <v>1607</v>
      </c>
      <c r="AX35" s="126">
        <v>100</v>
      </c>
      <c r="AY35" s="70" t="s">
        <v>1709</v>
      </c>
      <c r="AZ35" s="127">
        <v>1</v>
      </c>
      <c r="BA35" s="431">
        <v>1</v>
      </c>
      <c r="BB35" s="125">
        <v>100</v>
      </c>
      <c r="BC35" s="180" t="s">
        <v>1946</v>
      </c>
      <c r="BD35" s="180" t="s">
        <v>1947</v>
      </c>
      <c r="BE35" s="125"/>
      <c r="BF35" s="513" t="s">
        <v>1829</v>
      </c>
      <c r="BG35" s="127">
        <v>1</v>
      </c>
      <c r="BH35" s="127">
        <v>1</v>
      </c>
      <c r="BI35" s="128">
        <v>100</v>
      </c>
      <c r="BJ35" s="806" t="s">
        <v>1813</v>
      </c>
      <c r="BK35" s="442"/>
    </row>
    <row r="36" spans="1:64" s="100" customFormat="1" ht="118.15" customHeight="1" x14ac:dyDescent="0.25">
      <c r="A36" s="651"/>
      <c r="B36" s="651"/>
      <c r="C36" s="645"/>
      <c r="D36" s="93" t="s">
        <v>1581</v>
      </c>
      <c r="E36" s="102">
        <v>1</v>
      </c>
      <c r="F36" s="103">
        <v>1</v>
      </c>
      <c r="G36" s="103" t="s">
        <v>363</v>
      </c>
      <c r="H36" s="103" t="s">
        <v>362</v>
      </c>
      <c r="I36" s="571"/>
      <c r="J36" s="104">
        <v>1</v>
      </c>
      <c r="K36" s="104">
        <v>0.5</v>
      </c>
      <c r="L36" s="250">
        <f>K36/J36*100</f>
        <v>50</v>
      </c>
      <c r="M36" s="670"/>
      <c r="N36" s="613"/>
      <c r="O36" s="612"/>
      <c r="P36" s="223" t="s">
        <v>699</v>
      </c>
      <c r="Q36" s="252">
        <v>0.4</v>
      </c>
      <c r="R36" s="231">
        <v>0.4</v>
      </c>
      <c r="S36" s="146">
        <v>100</v>
      </c>
      <c r="T36" s="94" t="s">
        <v>556</v>
      </c>
      <c r="U36" s="252">
        <v>0.8</v>
      </c>
      <c r="V36" s="231">
        <v>0.8</v>
      </c>
      <c r="W36" s="111">
        <v>1</v>
      </c>
      <c r="X36" s="95" t="s">
        <v>603</v>
      </c>
      <c r="Y36" s="112">
        <v>1</v>
      </c>
      <c r="Z36" s="113">
        <v>1</v>
      </c>
      <c r="AA36" s="114">
        <v>64</v>
      </c>
      <c r="AB36" s="172" t="s">
        <v>809</v>
      </c>
      <c r="AC36" s="163" t="s">
        <v>1363</v>
      </c>
      <c r="AD36" s="116" t="s">
        <v>1407</v>
      </c>
      <c r="AE36" s="134" t="s">
        <v>1408</v>
      </c>
      <c r="AF36" s="116" t="s">
        <v>1409</v>
      </c>
      <c r="AG36" s="116" t="s">
        <v>1410</v>
      </c>
      <c r="AH36" s="135">
        <v>48</v>
      </c>
      <c r="AI36" s="112">
        <v>1</v>
      </c>
      <c r="AJ36" s="119">
        <v>1</v>
      </c>
      <c r="AK36" s="120">
        <v>82</v>
      </c>
      <c r="AL36" s="98" t="s">
        <v>1085</v>
      </c>
      <c r="AM36" s="96" t="s">
        <v>954</v>
      </c>
      <c r="AN36" s="102">
        <v>1</v>
      </c>
      <c r="AO36" s="242">
        <v>1</v>
      </c>
      <c r="AP36" s="122">
        <v>100</v>
      </c>
      <c r="AQ36" s="99"/>
      <c r="AR36" s="99" t="s">
        <v>1197</v>
      </c>
      <c r="AS36" s="102">
        <v>1</v>
      </c>
      <c r="AT36" s="139">
        <v>1</v>
      </c>
      <c r="AU36" s="125">
        <v>100</v>
      </c>
      <c r="AV36" s="140" t="s">
        <v>1328</v>
      </c>
      <c r="AW36" s="101" t="s">
        <v>1606</v>
      </c>
      <c r="AX36" s="126">
        <v>100</v>
      </c>
      <c r="AY36" s="70" t="s">
        <v>1665</v>
      </c>
      <c r="AZ36" s="127">
        <v>1</v>
      </c>
      <c r="BA36" s="431">
        <v>1</v>
      </c>
      <c r="BB36" s="125">
        <v>100</v>
      </c>
      <c r="BC36" s="70"/>
      <c r="BD36" s="70"/>
      <c r="BE36" s="125"/>
      <c r="BF36" s="806" t="s">
        <v>2025</v>
      </c>
      <c r="BG36" s="127">
        <v>1</v>
      </c>
      <c r="BH36" s="127">
        <v>1</v>
      </c>
      <c r="BI36" s="128">
        <v>100</v>
      </c>
      <c r="BJ36" s="806" t="s">
        <v>2025</v>
      </c>
      <c r="BK36" s="442"/>
    </row>
    <row r="37" spans="1:64" s="100" customFormat="1" ht="117.75" customHeight="1" x14ac:dyDescent="0.25">
      <c r="A37" s="651"/>
      <c r="B37" s="651" t="s">
        <v>361</v>
      </c>
      <c r="C37" s="645" t="s">
        <v>360</v>
      </c>
      <c r="D37" s="93" t="s">
        <v>359</v>
      </c>
      <c r="E37" s="102">
        <v>1</v>
      </c>
      <c r="F37" s="103">
        <v>1</v>
      </c>
      <c r="G37" s="103" t="s">
        <v>346</v>
      </c>
      <c r="H37" s="103" t="s">
        <v>357</v>
      </c>
      <c r="I37" s="571" t="s">
        <v>338</v>
      </c>
      <c r="J37" s="104">
        <v>0.1</v>
      </c>
      <c r="K37" s="129">
        <v>0</v>
      </c>
      <c r="L37" s="130">
        <v>0</v>
      </c>
      <c r="M37" s="670"/>
      <c r="N37" s="613"/>
      <c r="O37" s="612"/>
      <c r="P37" s="223" t="s">
        <v>700</v>
      </c>
      <c r="Q37" s="252">
        <v>0.4</v>
      </c>
      <c r="R37" s="231">
        <v>0.4</v>
      </c>
      <c r="S37" s="146">
        <v>100</v>
      </c>
      <c r="T37" s="94" t="s">
        <v>557</v>
      </c>
      <c r="U37" s="252">
        <v>0.8</v>
      </c>
      <c r="V37" s="231">
        <v>0.8</v>
      </c>
      <c r="W37" s="111">
        <v>1</v>
      </c>
      <c r="X37" s="95" t="s">
        <v>604</v>
      </c>
      <c r="Y37" s="112">
        <v>1</v>
      </c>
      <c r="Z37" s="113">
        <v>1</v>
      </c>
      <c r="AA37" s="114">
        <v>100</v>
      </c>
      <c r="AB37" s="115" t="s">
        <v>810</v>
      </c>
      <c r="AC37" s="163" t="s">
        <v>1363</v>
      </c>
      <c r="AD37" s="116" t="s">
        <v>1411</v>
      </c>
      <c r="AE37" s="135" t="s">
        <v>1412</v>
      </c>
      <c r="AF37" s="116" t="s">
        <v>1413</v>
      </c>
      <c r="AG37" s="116" t="s">
        <v>1414</v>
      </c>
      <c r="AH37" s="135">
        <v>10</v>
      </c>
      <c r="AI37" s="112">
        <v>1</v>
      </c>
      <c r="AJ37" s="119">
        <v>1</v>
      </c>
      <c r="AK37" s="120">
        <v>100</v>
      </c>
      <c r="AL37" s="98" t="s">
        <v>1082</v>
      </c>
      <c r="AM37" s="96" t="s">
        <v>955</v>
      </c>
      <c r="AN37" s="102">
        <v>1</v>
      </c>
      <c r="AO37" s="242">
        <v>1</v>
      </c>
      <c r="AP37" s="122">
        <v>100</v>
      </c>
      <c r="AQ37" s="99"/>
      <c r="AR37" s="99" t="s">
        <v>1197</v>
      </c>
      <c r="AS37" s="102">
        <v>1</v>
      </c>
      <c r="AT37" s="139">
        <v>1</v>
      </c>
      <c r="AU37" s="125">
        <v>100</v>
      </c>
      <c r="AV37" s="140" t="s">
        <v>1329</v>
      </c>
      <c r="AW37" s="101" t="s">
        <v>1633</v>
      </c>
      <c r="AX37" s="126">
        <v>100</v>
      </c>
      <c r="AY37" s="70" t="s">
        <v>1666</v>
      </c>
      <c r="AZ37" s="127">
        <v>1</v>
      </c>
      <c r="BA37" s="127">
        <v>1</v>
      </c>
      <c r="BB37" s="125">
        <v>100</v>
      </c>
      <c r="BC37" s="180" t="s">
        <v>1946</v>
      </c>
      <c r="BD37" s="180" t="s">
        <v>1947</v>
      </c>
      <c r="BE37" s="125"/>
      <c r="BF37" s="513" t="s">
        <v>1945</v>
      </c>
      <c r="BG37" s="127">
        <v>1</v>
      </c>
      <c r="BH37" s="127">
        <v>1</v>
      </c>
      <c r="BI37" s="128">
        <v>100</v>
      </c>
      <c r="BJ37" s="513" t="s">
        <v>1996</v>
      </c>
    </row>
    <row r="38" spans="1:64" s="100" customFormat="1" ht="93" customHeight="1" x14ac:dyDescent="0.25">
      <c r="A38" s="651"/>
      <c r="B38" s="651"/>
      <c r="C38" s="645"/>
      <c r="D38" s="602" t="s">
        <v>356</v>
      </c>
      <c r="E38" s="587">
        <v>0.65</v>
      </c>
      <c r="F38" s="620">
        <v>0.8</v>
      </c>
      <c r="G38" s="620" t="s">
        <v>346</v>
      </c>
      <c r="H38" s="103" t="s">
        <v>355</v>
      </c>
      <c r="I38" s="571"/>
      <c r="J38" s="622">
        <v>6</v>
      </c>
      <c r="K38" s="671">
        <v>0</v>
      </c>
      <c r="L38" s="623">
        <f>K38/J38*100</f>
        <v>0</v>
      </c>
      <c r="M38" s="670"/>
      <c r="N38" s="613"/>
      <c r="O38" s="612"/>
      <c r="P38" s="695" t="s">
        <v>701</v>
      </c>
      <c r="Q38" s="647">
        <v>0.1</v>
      </c>
      <c r="R38" s="641">
        <v>0.1</v>
      </c>
      <c r="S38" s="663">
        <v>100</v>
      </c>
      <c r="T38" s="649" t="s">
        <v>567</v>
      </c>
      <c r="U38" s="647">
        <v>0.2</v>
      </c>
      <c r="V38" s="641">
        <v>0.2</v>
      </c>
      <c r="W38" s="609">
        <v>1</v>
      </c>
      <c r="X38" s="95" t="s">
        <v>605</v>
      </c>
      <c r="Y38" s="599">
        <v>0.4</v>
      </c>
      <c r="Z38" s="626">
        <v>0.4</v>
      </c>
      <c r="AA38" s="595">
        <v>77</v>
      </c>
      <c r="AB38" s="115" t="s">
        <v>811</v>
      </c>
      <c r="AC38" s="163" t="s">
        <v>1363</v>
      </c>
      <c r="AD38" s="116" t="s">
        <v>1404</v>
      </c>
      <c r="AE38" s="135">
        <v>1903023</v>
      </c>
      <c r="AF38" s="116" t="s">
        <v>1415</v>
      </c>
      <c r="AG38" s="116" t="s">
        <v>1416</v>
      </c>
      <c r="AH38" s="135">
        <v>12</v>
      </c>
      <c r="AI38" s="599">
        <v>0.42</v>
      </c>
      <c r="AJ38" s="636">
        <v>0.42</v>
      </c>
      <c r="AK38" s="597">
        <v>100</v>
      </c>
      <c r="AL38" s="98"/>
      <c r="AM38" s="96" t="s">
        <v>956</v>
      </c>
      <c r="AN38" s="587">
        <v>0.52</v>
      </c>
      <c r="AO38" s="589">
        <v>0.55000000000000004</v>
      </c>
      <c r="AP38" s="707">
        <v>100</v>
      </c>
      <c r="AQ38" s="99"/>
      <c r="AR38" s="99" t="s">
        <v>1198</v>
      </c>
      <c r="AS38" s="587">
        <v>0.65</v>
      </c>
      <c r="AT38" s="589">
        <v>0.65</v>
      </c>
      <c r="AU38" s="525">
        <v>100</v>
      </c>
      <c r="AV38" s="557"/>
      <c r="AW38" s="560"/>
      <c r="AX38" s="557">
        <v>0</v>
      </c>
      <c r="AY38" s="558" t="s">
        <v>1684</v>
      </c>
      <c r="AZ38" s="517">
        <v>0.75</v>
      </c>
      <c r="BA38" s="521">
        <v>0.75</v>
      </c>
      <c r="BB38" s="525">
        <v>100</v>
      </c>
      <c r="BC38" s="515"/>
      <c r="BD38" s="515"/>
      <c r="BE38" s="525"/>
      <c r="BF38" s="803" t="s">
        <v>1923</v>
      </c>
      <c r="BG38" s="517">
        <v>0.75</v>
      </c>
      <c r="BH38" s="539">
        <v>1</v>
      </c>
      <c r="BI38" s="538">
        <v>100</v>
      </c>
      <c r="BJ38" s="810" t="s">
        <v>1872</v>
      </c>
      <c r="BK38" s="442"/>
    </row>
    <row r="39" spans="1:64" s="100" customFormat="1" ht="47.25" customHeight="1" x14ac:dyDescent="0.25">
      <c r="A39" s="651"/>
      <c r="B39" s="651"/>
      <c r="C39" s="645"/>
      <c r="D39" s="602"/>
      <c r="E39" s="587"/>
      <c r="F39" s="620"/>
      <c r="G39" s="620"/>
      <c r="H39" s="103" t="s">
        <v>354</v>
      </c>
      <c r="I39" s="571"/>
      <c r="J39" s="622"/>
      <c r="K39" s="671"/>
      <c r="L39" s="672"/>
      <c r="M39" s="613">
        <v>58890000</v>
      </c>
      <c r="N39" s="613">
        <v>49832143</v>
      </c>
      <c r="O39" s="612">
        <f>N39/M39</f>
        <v>0.84619023603328236</v>
      </c>
      <c r="P39" s="695"/>
      <c r="Q39" s="647"/>
      <c r="R39" s="641"/>
      <c r="S39" s="663"/>
      <c r="T39" s="649"/>
      <c r="U39" s="647"/>
      <c r="V39" s="641"/>
      <c r="W39" s="610"/>
      <c r="X39" s="95" t="s">
        <v>606</v>
      </c>
      <c r="Y39" s="599"/>
      <c r="Z39" s="626"/>
      <c r="AA39" s="595"/>
      <c r="AB39" s="115" t="s">
        <v>812</v>
      </c>
      <c r="AC39" s="97"/>
      <c r="AD39" s="97"/>
      <c r="AE39" s="97"/>
      <c r="AF39" s="97"/>
      <c r="AG39" s="97"/>
      <c r="AH39" s="97"/>
      <c r="AI39" s="599"/>
      <c r="AJ39" s="636"/>
      <c r="AK39" s="597"/>
      <c r="AL39" s="228"/>
      <c r="AM39" s="96" t="s">
        <v>957</v>
      </c>
      <c r="AN39" s="587"/>
      <c r="AO39" s="705"/>
      <c r="AP39" s="707"/>
      <c r="AQ39" s="237"/>
      <c r="AR39" s="99" t="s">
        <v>1199</v>
      </c>
      <c r="AS39" s="587"/>
      <c r="AT39" s="582"/>
      <c r="AU39" s="525"/>
      <c r="AV39" s="557"/>
      <c r="AW39" s="561"/>
      <c r="AX39" s="557"/>
      <c r="AY39" s="558"/>
      <c r="AZ39" s="516"/>
      <c r="BA39" s="542"/>
      <c r="BB39" s="525"/>
      <c r="BC39" s="516"/>
      <c r="BD39" s="516"/>
      <c r="BE39" s="525"/>
      <c r="BF39" s="805"/>
      <c r="BG39" s="516"/>
      <c r="BH39" s="540"/>
      <c r="BI39" s="538"/>
      <c r="BJ39" s="812"/>
    </row>
    <row r="40" spans="1:64" s="100" customFormat="1" ht="70.5" customHeight="1" x14ac:dyDescent="0.25">
      <c r="A40" s="651"/>
      <c r="B40" s="651"/>
      <c r="C40" s="645"/>
      <c r="D40" s="421" t="s">
        <v>353</v>
      </c>
      <c r="E40" s="102">
        <v>1</v>
      </c>
      <c r="F40" s="103">
        <v>1</v>
      </c>
      <c r="G40" s="103" t="s">
        <v>352</v>
      </c>
      <c r="H40" s="103" t="s">
        <v>351</v>
      </c>
      <c r="I40" s="571"/>
      <c r="J40" s="104">
        <v>1</v>
      </c>
      <c r="K40" s="129">
        <v>0.5</v>
      </c>
      <c r="L40" s="250">
        <f>K40/J40*100</f>
        <v>50</v>
      </c>
      <c r="M40" s="613"/>
      <c r="N40" s="613"/>
      <c r="O40" s="612"/>
      <c r="P40" s="107" t="s">
        <v>702</v>
      </c>
      <c r="Q40" s="126">
        <v>1</v>
      </c>
      <c r="R40" s="231">
        <v>0.5</v>
      </c>
      <c r="S40" s="156">
        <v>0.5</v>
      </c>
      <c r="T40" s="94" t="s">
        <v>552</v>
      </c>
      <c r="U40" s="126">
        <v>1</v>
      </c>
      <c r="V40" s="231">
        <v>1</v>
      </c>
      <c r="W40" s="111">
        <v>1</v>
      </c>
      <c r="X40" s="95" t="s">
        <v>607</v>
      </c>
      <c r="Y40" s="112">
        <v>1</v>
      </c>
      <c r="Z40" s="113">
        <v>1</v>
      </c>
      <c r="AA40" s="114">
        <v>75</v>
      </c>
      <c r="AB40" s="133" t="s">
        <v>813</v>
      </c>
      <c r="AC40" s="163" t="s">
        <v>1363</v>
      </c>
      <c r="AD40" s="116" t="s">
        <v>1411</v>
      </c>
      <c r="AE40" s="135" t="s">
        <v>1412</v>
      </c>
      <c r="AF40" s="116" t="s">
        <v>1413</v>
      </c>
      <c r="AG40" s="116" t="s">
        <v>1414</v>
      </c>
      <c r="AH40" s="135">
        <v>10</v>
      </c>
      <c r="AI40" s="112">
        <v>1</v>
      </c>
      <c r="AJ40" s="119">
        <v>1</v>
      </c>
      <c r="AK40" s="120">
        <v>100</v>
      </c>
      <c r="AL40" s="98" t="s">
        <v>1086</v>
      </c>
      <c r="AM40" s="136" t="s">
        <v>958</v>
      </c>
      <c r="AN40" s="102">
        <v>1</v>
      </c>
      <c r="AO40" s="242">
        <v>1</v>
      </c>
      <c r="AP40" s="122">
        <v>100</v>
      </c>
      <c r="AQ40" s="99"/>
      <c r="AR40" s="411" t="s">
        <v>1200</v>
      </c>
      <c r="AS40" s="102">
        <v>1</v>
      </c>
      <c r="AT40" s="233">
        <v>1</v>
      </c>
      <c r="AU40" s="125">
        <v>100</v>
      </c>
      <c r="AV40" s="140" t="s">
        <v>1330</v>
      </c>
      <c r="AW40" s="101" t="s">
        <v>1608</v>
      </c>
      <c r="AX40" s="126">
        <v>100</v>
      </c>
      <c r="AY40" s="180" t="s">
        <v>1675</v>
      </c>
      <c r="AZ40" s="127">
        <v>1</v>
      </c>
      <c r="BA40" s="127">
        <v>0</v>
      </c>
      <c r="BB40" s="125">
        <v>0</v>
      </c>
      <c r="BC40" s="180"/>
      <c r="BD40" s="180"/>
      <c r="BE40" s="125"/>
      <c r="BF40" s="448" t="s">
        <v>1972</v>
      </c>
      <c r="BG40" s="127">
        <v>1</v>
      </c>
      <c r="BH40" s="127">
        <v>1</v>
      </c>
      <c r="BI40" s="128">
        <v>100</v>
      </c>
      <c r="BJ40" s="806" t="s">
        <v>1892</v>
      </c>
      <c r="BK40" s="442"/>
    </row>
    <row r="41" spans="1:64" s="100" customFormat="1" ht="54.75" customHeight="1" x14ac:dyDescent="0.25">
      <c r="A41" s="651" t="s">
        <v>350</v>
      </c>
      <c r="B41" s="651" t="s">
        <v>349</v>
      </c>
      <c r="C41" s="645" t="s">
        <v>348</v>
      </c>
      <c r="D41" s="652" t="s">
        <v>347</v>
      </c>
      <c r="E41" s="573">
        <v>1</v>
      </c>
      <c r="F41" s="571">
        <v>1</v>
      </c>
      <c r="G41" s="620" t="s">
        <v>346</v>
      </c>
      <c r="H41" s="226" t="s">
        <v>345</v>
      </c>
      <c r="I41" s="620" t="s">
        <v>338</v>
      </c>
      <c r="J41" s="622">
        <v>0.4</v>
      </c>
      <c r="K41" s="622">
        <v>0.4</v>
      </c>
      <c r="L41" s="623">
        <f>K41/J41*100</f>
        <v>100</v>
      </c>
      <c r="M41" s="613"/>
      <c r="N41" s="613"/>
      <c r="O41" s="612"/>
      <c r="P41" s="695" t="s">
        <v>703</v>
      </c>
      <c r="Q41" s="653">
        <v>0.6</v>
      </c>
      <c r="R41" s="646">
        <v>0.6</v>
      </c>
      <c r="S41" s="663">
        <f>R41/Q41*1</f>
        <v>1</v>
      </c>
      <c r="T41" s="649" t="s">
        <v>496</v>
      </c>
      <c r="U41" s="653">
        <v>0.6</v>
      </c>
      <c r="V41" s="646">
        <v>0.6</v>
      </c>
      <c r="W41" s="609">
        <v>0.7</v>
      </c>
      <c r="X41" s="95" t="s">
        <v>608</v>
      </c>
      <c r="Y41" s="598">
        <v>1</v>
      </c>
      <c r="Z41" s="627">
        <v>1</v>
      </c>
      <c r="AA41" s="595">
        <v>65</v>
      </c>
      <c r="AB41" s="115" t="s">
        <v>814</v>
      </c>
      <c r="AC41" s="163" t="s">
        <v>1363</v>
      </c>
      <c r="AD41" s="116" t="s">
        <v>1417</v>
      </c>
      <c r="AE41" s="135" t="s">
        <v>1372</v>
      </c>
      <c r="AF41" s="118" t="s">
        <v>1418</v>
      </c>
      <c r="AG41" s="253" t="s">
        <v>1419</v>
      </c>
      <c r="AH41" s="135">
        <v>12</v>
      </c>
      <c r="AI41" s="598">
        <v>1</v>
      </c>
      <c r="AJ41" s="596">
        <v>1</v>
      </c>
      <c r="AK41" s="597">
        <v>72</v>
      </c>
      <c r="AL41" s="228"/>
      <c r="AM41" s="96" t="s">
        <v>959</v>
      </c>
      <c r="AN41" s="573">
        <v>1</v>
      </c>
      <c r="AO41" s="706" t="s">
        <v>1117</v>
      </c>
      <c r="AP41" s="707">
        <v>62</v>
      </c>
      <c r="AQ41" s="237"/>
      <c r="AR41" s="99" t="s">
        <v>1201</v>
      </c>
      <c r="AS41" s="573">
        <v>1</v>
      </c>
      <c r="AT41" s="580">
        <v>1</v>
      </c>
      <c r="AU41" s="525">
        <v>100</v>
      </c>
      <c r="AV41" s="561" t="s">
        <v>1331</v>
      </c>
      <c r="AW41" s="576" t="s">
        <v>1634</v>
      </c>
      <c r="AX41" s="557">
        <v>100</v>
      </c>
      <c r="AY41" s="566" t="s">
        <v>1685</v>
      </c>
      <c r="AZ41" s="515">
        <v>1</v>
      </c>
      <c r="BA41" s="515">
        <v>0</v>
      </c>
      <c r="BB41" s="525">
        <v>0</v>
      </c>
      <c r="BC41" s="515"/>
      <c r="BD41" s="515"/>
      <c r="BE41" s="525"/>
      <c r="BF41" s="803" t="s">
        <v>1972</v>
      </c>
      <c r="BG41" s="515">
        <v>1</v>
      </c>
      <c r="BH41" s="515">
        <v>1</v>
      </c>
      <c r="BI41" s="538">
        <v>100</v>
      </c>
      <c r="BJ41" s="810" t="s">
        <v>1893</v>
      </c>
    </row>
    <row r="42" spans="1:64" s="100" customFormat="1" ht="58.5" customHeight="1" x14ac:dyDescent="0.25">
      <c r="A42" s="651"/>
      <c r="B42" s="651"/>
      <c r="C42" s="645"/>
      <c r="D42" s="571"/>
      <c r="E42" s="573"/>
      <c r="F42" s="571"/>
      <c r="G42" s="620"/>
      <c r="H42" s="103" t="s">
        <v>344</v>
      </c>
      <c r="I42" s="620"/>
      <c r="J42" s="622"/>
      <c r="K42" s="622"/>
      <c r="L42" s="672"/>
      <c r="M42" s="613"/>
      <c r="N42" s="613"/>
      <c r="O42" s="612"/>
      <c r="P42" s="695"/>
      <c r="Q42" s="653"/>
      <c r="R42" s="646"/>
      <c r="S42" s="663"/>
      <c r="T42" s="649"/>
      <c r="U42" s="653"/>
      <c r="V42" s="646"/>
      <c r="W42" s="610"/>
      <c r="X42" s="95" t="s">
        <v>609</v>
      </c>
      <c r="Y42" s="598"/>
      <c r="Z42" s="627"/>
      <c r="AA42" s="595"/>
      <c r="AB42" s="254"/>
      <c r="AC42" s="97"/>
      <c r="AD42" s="97"/>
      <c r="AE42" s="97"/>
      <c r="AF42" s="97"/>
      <c r="AG42" s="97"/>
      <c r="AH42" s="97"/>
      <c r="AI42" s="598"/>
      <c r="AJ42" s="596"/>
      <c r="AK42" s="597"/>
      <c r="AL42" s="98" t="s">
        <v>1087</v>
      </c>
      <c r="AM42" s="96" t="s">
        <v>960</v>
      </c>
      <c r="AN42" s="573"/>
      <c r="AO42" s="706"/>
      <c r="AP42" s="707"/>
      <c r="AQ42" s="99"/>
      <c r="AR42" s="99" t="s">
        <v>1202</v>
      </c>
      <c r="AS42" s="573"/>
      <c r="AT42" s="581"/>
      <c r="AU42" s="525"/>
      <c r="AV42" s="561"/>
      <c r="AW42" s="577"/>
      <c r="AX42" s="557"/>
      <c r="AY42" s="567"/>
      <c r="AZ42" s="516"/>
      <c r="BA42" s="516"/>
      <c r="BB42" s="525"/>
      <c r="BC42" s="516"/>
      <c r="BD42" s="516"/>
      <c r="BE42" s="525"/>
      <c r="BF42" s="805"/>
      <c r="BG42" s="516"/>
      <c r="BH42" s="516"/>
      <c r="BI42" s="538"/>
      <c r="BJ42" s="812"/>
    </row>
    <row r="43" spans="1:64" s="100" customFormat="1" ht="145.5" customHeight="1" x14ac:dyDescent="0.25">
      <c r="A43" s="651"/>
      <c r="B43" s="651"/>
      <c r="C43" s="645" t="s">
        <v>343</v>
      </c>
      <c r="D43" s="433" t="s">
        <v>342</v>
      </c>
      <c r="E43" s="102" t="s">
        <v>1321</v>
      </c>
      <c r="F43" s="103" t="s">
        <v>341</v>
      </c>
      <c r="G43" s="620" t="s">
        <v>340</v>
      </c>
      <c r="H43" s="103" t="s">
        <v>339</v>
      </c>
      <c r="I43" s="620" t="s">
        <v>338</v>
      </c>
      <c r="J43" s="104" t="s">
        <v>704</v>
      </c>
      <c r="K43" s="143">
        <v>0.01</v>
      </c>
      <c r="L43" s="130">
        <v>0.1</v>
      </c>
      <c r="M43" s="613"/>
      <c r="N43" s="613"/>
      <c r="O43" s="612"/>
      <c r="P43" s="107" t="s">
        <v>705</v>
      </c>
      <c r="Q43" s="255">
        <v>0.02</v>
      </c>
      <c r="R43" s="231">
        <v>1</v>
      </c>
      <c r="S43" s="146">
        <f t="shared" ref="S43:S48" si="3">R43/Q43*1</f>
        <v>50</v>
      </c>
      <c r="T43" s="94" t="s">
        <v>568</v>
      </c>
      <c r="U43" s="144">
        <v>0.03</v>
      </c>
      <c r="V43" s="231">
        <v>1</v>
      </c>
      <c r="W43" s="111">
        <v>0.8</v>
      </c>
      <c r="X43" s="95" t="s">
        <v>610</v>
      </c>
      <c r="Y43" s="148">
        <v>0.04</v>
      </c>
      <c r="Z43" s="113" t="s">
        <v>778</v>
      </c>
      <c r="AA43" s="114">
        <v>60</v>
      </c>
      <c r="AB43" s="133" t="s">
        <v>815</v>
      </c>
      <c r="AC43" s="163" t="s">
        <v>1363</v>
      </c>
      <c r="AD43" s="116" t="s">
        <v>1417</v>
      </c>
      <c r="AE43" s="135" t="s">
        <v>1372</v>
      </c>
      <c r="AF43" s="118" t="s">
        <v>1418</v>
      </c>
      <c r="AG43" s="253" t="s">
        <v>1419</v>
      </c>
      <c r="AH43" s="135">
        <v>12</v>
      </c>
      <c r="AI43" s="148">
        <v>0.05</v>
      </c>
      <c r="AJ43" s="119" t="s">
        <v>1108</v>
      </c>
      <c r="AK43" s="120">
        <v>45</v>
      </c>
      <c r="AL43" s="98" t="s">
        <v>1088</v>
      </c>
      <c r="AM43" s="136" t="s">
        <v>961</v>
      </c>
      <c r="AN43" s="102" t="s">
        <v>1113</v>
      </c>
      <c r="AO43" s="137">
        <v>0.06</v>
      </c>
      <c r="AP43" s="122">
        <v>45</v>
      </c>
      <c r="AQ43" s="99"/>
      <c r="AR43" s="138" t="s">
        <v>1203</v>
      </c>
      <c r="AS43" s="102" t="s">
        <v>1321</v>
      </c>
      <c r="AT43" s="139">
        <v>7</v>
      </c>
      <c r="AU43" s="125">
        <v>100</v>
      </c>
      <c r="AV43" s="126"/>
      <c r="AW43" s="101"/>
      <c r="AX43" s="126"/>
      <c r="AY43" s="437" t="s">
        <v>1743</v>
      </c>
      <c r="AZ43" s="432">
        <v>0.08</v>
      </c>
      <c r="BA43" s="434">
        <v>7.0000000000000007E-2</v>
      </c>
      <c r="BB43" s="125">
        <v>90</v>
      </c>
      <c r="BC43" s="70"/>
      <c r="BD43" s="70"/>
      <c r="BE43" s="125"/>
      <c r="BF43" s="806" t="s">
        <v>1894</v>
      </c>
      <c r="BG43" s="127" t="s">
        <v>1814</v>
      </c>
      <c r="BH43" s="127" t="s">
        <v>1321</v>
      </c>
      <c r="BI43" s="128">
        <v>100</v>
      </c>
      <c r="BJ43" s="806" t="s">
        <v>1894</v>
      </c>
      <c r="BK43" s="442"/>
    </row>
    <row r="44" spans="1:64" s="100" customFormat="1" ht="199.5" customHeight="1" x14ac:dyDescent="0.25">
      <c r="A44" s="651"/>
      <c r="B44" s="651"/>
      <c r="C44" s="645"/>
      <c r="D44" s="416" t="s">
        <v>318</v>
      </c>
      <c r="E44" s="102">
        <v>3</v>
      </c>
      <c r="F44" s="103">
        <v>3</v>
      </c>
      <c r="G44" s="620"/>
      <c r="H44" s="93" t="s">
        <v>337</v>
      </c>
      <c r="I44" s="620"/>
      <c r="J44" s="104">
        <v>0.5</v>
      </c>
      <c r="K44" s="129">
        <v>0.5</v>
      </c>
      <c r="L44" s="106">
        <f>K44/J44*100</f>
        <v>100</v>
      </c>
      <c r="M44" s="613">
        <v>6400000</v>
      </c>
      <c r="N44" s="613">
        <v>6400000</v>
      </c>
      <c r="O44" s="612">
        <f>N44/M44</f>
        <v>1</v>
      </c>
      <c r="P44" s="107" t="s">
        <v>706</v>
      </c>
      <c r="Q44" s="126">
        <v>1</v>
      </c>
      <c r="R44" s="231" t="s">
        <v>37</v>
      </c>
      <c r="S44" s="249">
        <v>0</v>
      </c>
      <c r="T44" s="94" t="s">
        <v>553</v>
      </c>
      <c r="U44" s="126">
        <v>1.5</v>
      </c>
      <c r="V44" s="231" t="s">
        <v>37</v>
      </c>
      <c r="W44" s="111">
        <v>0.2</v>
      </c>
      <c r="X44" s="95"/>
      <c r="Y44" s="112">
        <v>2</v>
      </c>
      <c r="Z44" s="113">
        <v>2</v>
      </c>
      <c r="AA44" s="114">
        <v>40</v>
      </c>
      <c r="AB44" s="115" t="s">
        <v>816</v>
      </c>
      <c r="AC44" s="97"/>
      <c r="AD44" s="97"/>
      <c r="AE44" s="97"/>
      <c r="AF44" s="97"/>
      <c r="AG44" s="97"/>
      <c r="AH44" s="97"/>
      <c r="AI44" s="112">
        <v>2.2000000000000002</v>
      </c>
      <c r="AJ44" s="119">
        <v>0</v>
      </c>
      <c r="AK44" s="120">
        <v>0</v>
      </c>
      <c r="AL44" s="228"/>
      <c r="AM44" s="96"/>
      <c r="AN44" s="102" t="s">
        <v>1110</v>
      </c>
      <c r="AO44" s="137">
        <v>0</v>
      </c>
      <c r="AP44" s="122">
        <v>0</v>
      </c>
      <c r="AQ44" s="237"/>
      <c r="AR44" s="99"/>
      <c r="AS44" s="102">
        <v>3</v>
      </c>
      <c r="AT44" s="139">
        <v>1</v>
      </c>
      <c r="AU44" s="125">
        <v>33</v>
      </c>
      <c r="AV44" s="126"/>
      <c r="AW44" s="256"/>
      <c r="AX44" s="126"/>
      <c r="AY44" s="70" t="s">
        <v>1772</v>
      </c>
      <c r="AZ44" s="127">
        <v>1</v>
      </c>
      <c r="BA44" s="127">
        <v>2</v>
      </c>
      <c r="BB44" s="125">
        <v>100</v>
      </c>
      <c r="BC44" s="70"/>
      <c r="BD44" s="70"/>
      <c r="BE44" s="125"/>
      <c r="BF44" s="513" t="s">
        <v>1873</v>
      </c>
      <c r="BG44" s="127">
        <v>3</v>
      </c>
      <c r="BH44" s="127">
        <v>2</v>
      </c>
      <c r="BI44" s="128">
        <v>66</v>
      </c>
      <c r="BJ44" s="806" t="s">
        <v>1772</v>
      </c>
      <c r="BL44" s="177"/>
    </row>
    <row r="45" spans="1:64" s="100" customFormat="1" ht="87" customHeight="1" x14ac:dyDescent="0.25">
      <c r="A45" s="651"/>
      <c r="B45" s="651"/>
      <c r="C45" s="141" t="s">
        <v>336</v>
      </c>
      <c r="D45" s="93" t="s">
        <v>1573</v>
      </c>
      <c r="E45" s="102">
        <v>8</v>
      </c>
      <c r="F45" s="103">
        <v>10</v>
      </c>
      <c r="G45" s="103" t="s">
        <v>306</v>
      </c>
      <c r="H45" s="103" t="s">
        <v>335</v>
      </c>
      <c r="I45" s="103" t="s">
        <v>334</v>
      </c>
      <c r="J45" s="104">
        <v>1</v>
      </c>
      <c r="K45" s="129">
        <v>1</v>
      </c>
      <c r="L45" s="106">
        <f>K45/J45*100</f>
        <v>100</v>
      </c>
      <c r="M45" s="613"/>
      <c r="N45" s="613"/>
      <c r="O45" s="612"/>
      <c r="P45" s="107" t="s">
        <v>707</v>
      </c>
      <c r="Q45" s="126">
        <v>20</v>
      </c>
      <c r="R45" s="231">
        <v>20</v>
      </c>
      <c r="S45" s="146">
        <f t="shared" si="3"/>
        <v>1</v>
      </c>
      <c r="T45" s="94" t="s">
        <v>558</v>
      </c>
      <c r="U45" s="126">
        <v>20</v>
      </c>
      <c r="V45" s="231">
        <v>20</v>
      </c>
      <c r="W45" s="111">
        <v>0.8</v>
      </c>
      <c r="X45" s="95" t="s">
        <v>611</v>
      </c>
      <c r="Y45" s="112">
        <v>10</v>
      </c>
      <c r="Z45" s="113">
        <v>5</v>
      </c>
      <c r="AA45" s="114">
        <v>75</v>
      </c>
      <c r="AB45" s="115" t="s">
        <v>817</v>
      </c>
      <c r="AC45" s="116" t="s">
        <v>1363</v>
      </c>
      <c r="AD45" s="116" t="s">
        <v>1371</v>
      </c>
      <c r="AE45" s="117" t="s">
        <v>1372</v>
      </c>
      <c r="AF45" s="118" t="s">
        <v>1373</v>
      </c>
      <c r="AG45" s="118" t="s">
        <v>1374</v>
      </c>
      <c r="AH45" s="117">
        <v>1</v>
      </c>
      <c r="AI45" s="112">
        <v>10</v>
      </c>
      <c r="AJ45" s="119">
        <v>6</v>
      </c>
      <c r="AK45" s="120">
        <v>78</v>
      </c>
      <c r="AL45" s="98" t="s">
        <v>1088</v>
      </c>
      <c r="AM45" s="96" t="s">
        <v>962</v>
      </c>
      <c r="AN45" s="102">
        <v>7</v>
      </c>
      <c r="AO45" s="242" t="s">
        <v>1118</v>
      </c>
      <c r="AP45" s="122">
        <v>75</v>
      </c>
      <c r="AQ45" s="99"/>
      <c r="AR45" s="99" t="s">
        <v>1204</v>
      </c>
      <c r="AS45" s="102">
        <v>1</v>
      </c>
      <c r="AT45" s="139">
        <v>1</v>
      </c>
      <c r="AU45" s="125">
        <v>100</v>
      </c>
      <c r="AV45" s="257">
        <v>5000000</v>
      </c>
      <c r="AW45" s="257">
        <v>5000000</v>
      </c>
      <c r="AX45" s="126">
        <v>100</v>
      </c>
      <c r="AY45" s="70" t="s">
        <v>1801</v>
      </c>
      <c r="AZ45" s="127">
        <v>1</v>
      </c>
      <c r="BA45" s="127">
        <v>0</v>
      </c>
      <c r="BB45" s="125">
        <v>0</v>
      </c>
      <c r="BC45" s="70"/>
      <c r="BD45" s="70"/>
      <c r="BE45" s="125"/>
      <c r="BF45" s="513" t="s">
        <v>1808</v>
      </c>
      <c r="BG45" s="127">
        <v>10</v>
      </c>
      <c r="BH45" s="127">
        <v>8</v>
      </c>
      <c r="BI45" s="128">
        <v>80</v>
      </c>
      <c r="BJ45" s="827" t="s">
        <v>1809</v>
      </c>
    </row>
    <row r="46" spans="1:64" s="100" customFormat="1" ht="174.75" customHeight="1" x14ac:dyDescent="0.25">
      <c r="A46" s="651"/>
      <c r="B46" s="651" t="s">
        <v>333</v>
      </c>
      <c r="C46" s="645" t="s">
        <v>332</v>
      </c>
      <c r="D46" s="421" t="s">
        <v>1582</v>
      </c>
      <c r="E46" s="102">
        <v>1</v>
      </c>
      <c r="F46" s="103">
        <v>1</v>
      </c>
      <c r="G46" s="103" t="s">
        <v>331</v>
      </c>
      <c r="H46" s="103" t="s">
        <v>330</v>
      </c>
      <c r="I46" s="571" t="s">
        <v>329</v>
      </c>
      <c r="J46" s="104">
        <v>1</v>
      </c>
      <c r="K46" s="129">
        <v>1</v>
      </c>
      <c r="L46" s="106">
        <f>K46/J46*100</f>
        <v>100</v>
      </c>
      <c r="M46" s="613">
        <v>41600000</v>
      </c>
      <c r="N46" s="613">
        <v>21120000</v>
      </c>
      <c r="O46" s="612">
        <f>N46/M46</f>
        <v>0.50769230769230766</v>
      </c>
      <c r="P46" s="107" t="s">
        <v>708</v>
      </c>
      <c r="Q46" s="126">
        <v>1</v>
      </c>
      <c r="R46" s="231">
        <v>1</v>
      </c>
      <c r="S46" s="258">
        <v>100</v>
      </c>
      <c r="T46" s="147" t="s">
        <v>554</v>
      </c>
      <c r="U46" s="126">
        <v>1</v>
      </c>
      <c r="V46" s="231">
        <v>0</v>
      </c>
      <c r="W46" s="111">
        <v>0</v>
      </c>
      <c r="X46" s="95"/>
      <c r="Y46" s="112">
        <v>1</v>
      </c>
      <c r="Z46" s="113">
        <v>1</v>
      </c>
      <c r="AA46" s="114">
        <v>63</v>
      </c>
      <c r="AB46" s="115" t="s">
        <v>818</v>
      </c>
      <c r="AC46" s="116" t="s">
        <v>1363</v>
      </c>
      <c r="AD46" s="116" t="s">
        <v>1371</v>
      </c>
      <c r="AE46" s="134" t="s">
        <v>1420</v>
      </c>
      <c r="AF46" s="116" t="s">
        <v>1421</v>
      </c>
      <c r="AG46" s="259" t="s">
        <v>1422</v>
      </c>
      <c r="AH46" s="260">
        <v>12</v>
      </c>
      <c r="AI46" s="112">
        <v>1</v>
      </c>
      <c r="AJ46" s="119">
        <v>1</v>
      </c>
      <c r="AK46" s="120">
        <v>100</v>
      </c>
      <c r="AL46" s="98"/>
      <c r="AM46" s="96" t="s">
        <v>963</v>
      </c>
      <c r="AN46" s="102">
        <v>1</v>
      </c>
      <c r="AO46" s="242">
        <v>1</v>
      </c>
      <c r="AP46" s="122">
        <v>100</v>
      </c>
      <c r="AQ46" s="99"/>
      <c r="AR46" s="99" t="s">
        <v>1205</v>
      </c>
      <c r="AS46" s="102">
        <v>1</v>
      </c>
      <c r="AT46" s="139">
        <v>1</v>
      </c>
      <c r="AU46" s="125">
        <v>100</v>
      </c>
      <c r="AV46" s="126"/>
      <c r="AW46" s="101"/>
      <c r="AX46" s="126"/>
      <c r="AY46" s="438" t="s">
        <v>1773</v>
      </c>
      <c r="AZ46" s="262">
        <v>1</v>
      </c>
      <c r="BA46" s="262">
        <v>1</v>
      </c>
      <c r="BB46" s="125">
        <v>100</v>
      </c>
      <c r="BC46" s="261"/>
      <c r="BD46" s="261"/>
      <c r="BE46" s="125"/>
      <c r="BF46" s="806" t="s">
        <v>1895</v>
      </c>
      <c r="BG46" s="262">
        <v>1</v>
      </c>
      <c r="BH46" s="262">
        <v>1</v>
      </c>
      <c r="BI46" s="128">
        <v>100</v>
      </c>
      <c r="BJ46" s="806" t="s">
        <v>1815</v>
      </c>
      <c r="BK46" s="442"/>
      <c r="BL46" s="177"/>
    </row>
    <row r="47" spans="1:64" s="100" customFormat="1" ht="191.25" customHeight="1" x14ac:dyDescent="0.25">
      <c r="A47" s="651"/>
      <c r="B47" s="651"/>
      <c r="C47" s="645"/>
      <c r="D47" s="421" t="s">
        <v>1597</v>
      </c>
      <c r="E47" s="102">
        <v>30</v>
      </c>
      <c r="F47" s="103">
        <v>30</v>
      </c>
      <c r="G47" s="103" t="s">
        <v>325</v>
      </c>
      <c r="H47" s="103" t="s">
        <v>328</v>
      </c>
      <c r="I47" s="571"/>
      <c r="J47" s="104">
        <v>18</v>
      </c>
      <c r="K47" s="129">
        <v>2</v>
      </c>
      <c r="L47" s="106">
        <v>12</v>
      </c>
      <c r="M47" s="613"/>
      <c r="N47" s="613"/>
      <c r="O47" s="612"/>
      <c r="P47" s="107" t="s">
        <v>709</v>
      </c>
      <c r="Q47" s="126">
        <v>20</v>
      </c>
      <c r="R47" s="231">
        <v>10</v>
      </c>
      <c r="S47" s="146">
        <v>15</v>
      </c>
      <c r="T47" s="94" t="s">
        <v>678</v>
      </c>
      <c r="U47" s="126">
        <v>25</v>
      </c>
      <c r="V47" s="231">
        <v>0</v>
      </c>
      <c r="W47" s="111">
        <v>0</v>
      </c>
      <c r="X47" s="95" t="s">
        <v>641</v>
      </c>
      <c r="Y47" s="112">
        <v>26</v>
      </c>
      <c r="Z47" s="113">
        <v>5</v>
      </c>
      <c r="AA47" s="114">
        <v>100</v>
      </c>
      <c r="AB47" s="172" t="s">
        <v>819</v>
      </c>
      <c r="AC47" s="116" t="s">
        <v>1363</v>
      </c>
      <c r="AD47" s="116" t="s">
        <v>1371</v>
      </c>
      <c r="AE47" s="117" t="s">
        <v>1372</v>
      </c>
      <c r="AF47" s="118" t="s">
        <v>1373</v>
      </c>
      <c r="AG47" s="118" t="s">
        <v>1374</v>
      </c>
      <c r="AH47" s="117">
        <v>1</v>
      </c>
      <c r="AI47" s="112">
        <v>30</v>
      </c>
      <c r="AJ47" s="119">
        <v>6</v>
      </c>
      <c r="AK47" s="120">
        <v>15</v>
      </c>
      <c r="AL47" s="228" t="s">
        <v>1089</v>
      </c>
      <c r="AM47" s="172" t="s">
        <v>1774</v>
      </c>
      <c r="AN47" s="102">
        <v>30</v>
      </c>
      <c r="AO47" s="242">
        <v>5</v>
      </c>
      <c r="AP47" s="122">
        <v>100</v>
      </c>
      <c r="AQ47" s="99" t="s">
        <v>1161</v>
      </c>
      <c r="AR47" s="101" t="s">
        <v>1206</v>
      </c>
      <c r="AS47" s="102">
        <v>30</v>
      </c>
      <c r="AT47" s="139">
        <v>7</v>
      </c>
      <c r="AU47" s="125">
        <v>17</v>
      </c>
      <c r="AV47" s="126"/>
      <c r="AW47" s="101" t="s">
        <v>1676</v>
      </c>
      <c r="AX47" s="126"/>
      <c r="AY47" s="70" t="s">
        <v>1775</v>
      </c>
      <c r="AZ47" s="68">
        <v>30</v>
      </c>
      <c r="BA47" s="446">
        <v>8</v>
      </c>
      <c r="BB47" s="73">
        <v>23</v>
      </c>
      <c r="BC47" s="68" t="s">
        <v>1821</v>
      </c>
      <c r="BD47" s="68" t="s">
        <v>1822</v>
      </c>
      <c r="BE47" s="73"/>
      <c r="BF47" s="68" t="s">
        <v>2033</v>
      </c>
      <c r="BG47" s="71">
        <v>30</v>
      </c>
      <c r="BH47" s="71">
        <v>40</v>
      </c>
      <c r="BI47" s="403">
        <v>100</v>
      </c>
      <c r="BJ47" s="823" t="s">
        <v>2005</v>
      </c>
      <c r="BL47" s="177"/>
    </row>
    <row r="48" spans="1:64" s="100" customFormat="1" ht="51" customHeight="1" x14ac:dyDescent="0.25">
      <c r="A48" s="651"/>
      <c r="B48" s="651" t="s">
        <v>327</v>
      </c>
      <c r="C48" s="645" t="s">
        <v>326</v>
      </c>
      <c r="D48" s="652" t="s">
        <v>1574</v>
      </c>
      <c r="E48" s="573">
        <v>13</v>
      </c>
      <c r="F48" s="571">
        <v>13</v>
      </c>
      <c r="G48" s="571" t="s">
        <v>325</v>
      </c>
      <c r="H48" s="103" t="s">
        <v>324</v>
      </c>
      <c r="I48" s="571" t="s">
        <v>323</v>
      </c>
      <c r="J48" s="622">
        <v>13</v>
      </c>
      <c r="K48" s="615">
        <v>11</v>
      </c>
      <c r="L48" s="616">
        <f>K48/J48*100</f>
        <v>84.615384615384613</v>
      </c>
      <c r="M48" s="613"/>
      <c r="N48" s="613"/>
      <c r="O48" s="612"/>
      <c r="P48" s="692" t="s">
        <v>710</v>
      </c>
      <c r="Q48" s="557">
        <v>13</v>
      </c>
      <c r="R48" s="646">
        <v>13</v>
      </c>
      <c r="S48" s="663">
        <f t="shared" si="3"/>
        <v>1</v>
      </c>
      <c r="T48" s="649" t="s">
        <v>564</v>
      </c>
      <c r="U48" s="557">
        <v>13</v>
      </c>
      <c r="V48" s="646">
        <v>13</v>
      </c>
      <c r="W48" s="609">
        <v>0.9</v>
      </c>
      <c r="X48" s="95"/>
      <c r="Y48" s="598">
        <v>13</v>
      </c>
      <c r="Z48" s="648">
        <v>13</v>
      </c>
      <c r="AA48" s="595">
        <v>80</v>
      </c>
      <c r="AB48" s="115" t="s">
        <v>820</v>
      </c>
      <c r="AC48" s="163" t="s">
        <v>1363</v>
      </c>
      <c r="AD48" s="263" t="s">
        <v>1423</v>
      </c>
      <c r="AE48" s="135" t="s">
        <v>1372</v>
      </c>
      <c r="AF48" s="264" t="s">
        <v>1424</v>
      </c>
      <c r="AG48" s="264" t="s">
        <v>1425</v>
      </c>
      <c r="AH48" s="135">
        <v>12</v>
      </c>
      <c r="AI48" s="598">
        <v>13</v>
      </c>
      <c r="AJ48" s="596">
        <v>13</v>
      </c>
      <c r="AK48" s="597">
        <v>90</v>
      </c>
      <c r="AL48" s="98" t="s">
        <v>1090</v>
      </c>
      <c r="AM48" s="96" t="s">
        <v>964</v>
      </c>
      <c r="AN48" s="102">
        <v>13</v>
      </c>
      <c r="AO48" s="705" t="s">
        <v>1119</v>
      </c>
      <c r="AP48" s="707">
        <v>84</v>
      </c>
      <c r="AQ48" s="99"/>
      <c r="AR48" s="99" t="s">
        <v>1207</v>
      </c>
      <c r="AS48" s="573">
        <v>13</v>
      </c>
      <c r="AT48" s="581">
        <v>13</v>
      </c>
      <c r="AU48" s="525">
        <v>100</v>
      </c>
      <c r="AV48" s="557"/>
      <c r="AW48" s="560" t="s">
        <v>1635</v>
      </c>
      <c r="AX48" s="557"/>
      <c r="AY48" s="558" t="s">
        <v>1667</v>
      </c>
      <c r="AZ48" s="546">
        <v>13</v>
      </c>
      <c r="BA48" s="535">
        <v>13</v>
      </c>
      <c r="BB48" s="535">
        <v>100</v>
      </c>
      <c r="BC48" s="543"/>
      <c r="BD48" s="543"/>
      <c r="BE48" s="525"/>
      <c r="BF48" s="810" t="s">
        <v>1924</v>
      </c>
      <c r="BG48" s="515">
        <v>13</v>
      </c>
      <c r="BH48" s="515">
        <v>13</v>
      </c>
      <c r="BI48" s="538">
        <v>100</v>
      </c>
      <c r="BJ48" s="810" t="s">
        <v>1823</v>
      </c>
      <c r="BK48" s="442"/>
    </row>
    <row r="49" spans="1:66" s="100" customFormat="1" ht="49.5" customHeight="1" x14ac:dyDescent="0.25">
      <c r="A49" s="651"/>
      <c r="B49" s="651"/>
      <c r="C49" s="645"/>
      <c r="D49" s="571"/>
      <c r="E49" s="573"/>
      <c r="F49" s="571"/>
      <c r="G49" s="571"/>
      <c r="H49" s="103" t="s">
        <v>322</v>
      </c>
      <c r="I49" s="571"/>
      <c r="J49" s="622"/>
      <c r="K49" s="615"/>
      <c r="L49" s="617"/>
      <c r="M49" s="613"/>
      <c r="N49" s="613"/>
      <c r="O49" s="612"/>
      <c r="P49" s="692"/>
      <c r="Q49" s="557"/>
      <c r="R49" s="646"/>
      <c r="S49" s="663"/>
      <c r="T49" s="649"/>
      <c r="U49" s="557"/>
      <c r="V49" s="646"/>
      <c r="W49" s="610"/>
      <c r="X49" s="95" t="s">
        <v>612</v>
      </c>
      <c r="Y49" s="598"/>
      <c r="Z49" s="648"/>
      <c r="AA49" s="595"/>
      <c r="AB49" s="115" t="s">
        <v>821</v>
      </c>
      <c r="AC49" s="97"/>
      <c r="AD49" s="97"/>
      <c r="AE49" s="97"/>
      <c r="AF49" s="97"/>
      <c r="AG49" s="97"/>
      <c r="AH49" s="97"/>
      <c r="AI49" s="598"/>
      <c r="AJ49" s="596"/>
      <c r="AK49" s="597"/>
      <c r="AL49" s="228"/>
      <c r="AM49" s="96" t="s">
        <v>965</v>
      </c>
      <c r="AN49" s="102"/>
      <c r="AO49" s="705"/>
      <c r="AP49" s="707"/>
      <c r="AQ49" s="237"/>
      <c r="AR49" s="99" t="s">
        <v>1208</v>
      </c>
      <c r="AS49" s="573"/>
      <c r="AT49" s="581"/>
      <c r="AU49" s="525"/>
      <c r="AV49" s="557"/>
      <c r="AW49" s="561"/>
      <c r="AX49" s="557"/>
      <c r="AY49" s="558"/>
      <c r="AZ49" s="547"/>
      <c r="BA49" s="536"/>
      <c r="BB49" s="536"/>
      <c r="BC49" s="544"/>
      <c r="BD49" s="544"/>
      <c r="BE49" s="525"/>
      <c r="BF49" s="811"/>
      <c r="BG49" s="518"/>
      <c r="BH49" s="518"/>
      <c r="BI49" s="538"/>
      <c r="BJ49" s="811"/>
    </row>
    <row r="50" spans="1:66" s="100" customFormat="1" ht="23.25" customHeight="1" x14ac:dyDescent="0.25">
      <c r="A50" s="651"/>
      <c r="B50" s="651"/>
      <c r="C50" s="645"/>
      <c r="D50" s="571"/>
      <c r="E50" s="573"/>
      <c r="F50" s="571"/>
      <c r="G50" s="571"/>
      <c r="H50" s="103" t="s">
        <v>321</v>
      </c>
      <c r="I50" s="571"/>
      <c r="J50" s="622"/>
      <c r="K50" s="615"/>
      <c r="L50" s="617"/>
      <c r="M50" s="613"/>
      <c r="N50" s="613"/>
      <c r="O50" s="612"/>
      <c r="P50" s="692"/>
      <c r="Q50" s="557"/>
      <c r="R50" s="646"/>
      <c r="S50" s="663"/>
      <c r="T50" s="649"/>
      <c r="U50" s="557"/>
      <c r="V50" s="646"/>
      <c r="W50" s="610"/>
      <c r="X50" s="95"/>
      <c r="Y50" s="598"/>
      <c r="Z50" s="648"/>
      <c r="AA50" s="595"/>
      <c r="AB50" s="115" t="s">
        <v>822</v>
      </c>
      <c r="AC50" s="97"/>
      <c r="AD50" s="97"/>
      <c r="AE50" s="97"/>
      <c r="AF50" s="97"/>
      <c r="AG50" s="97"/>
      <c r="AH50" s="97"/>
      <c r="AI50" s="598"/>
      <c r="AJ50" s="596"/>
      <c r="AK50" s="597"/>
      <c r="AL50" s="98"/>
      <c r="AM50" s="96" t="s">
        <v>966</v>
      </c>
      <c r="AN50" s="102">
        <v>13</v>
      </c>
      <c r="AO50" s="705"/>
      <c r="AP50" s="707"/>
      <c r="AQ50" s="99"/>
      <c r="AR50" s="99" t="s">
        <v>1209</v>
      </c>
      <c r="AS50" s="573"/>
      <c r="AT50" s="581"/>
      <c r="AU50" s="525"/>
      <c r="AV50" s="557"/>
      <c r="AW50" s="561"/>
      <c r="AX50" s="557"/>
      <c r="AY50" s="558"/>
      <c r="AZ50" s="547"/>
      <c r="BA50" s="536"/>
      <c r="BB50" s="536"/>
      <c r="BC50" s="544"/>
      <c r="BD50" s="544"/>
      <c r="BE50" s="525"/>
      <c r="BF50" s="811"/>
      <c r="BG50" s="518"/>
      <c r="BH50" s="518"/>
      <c r="BI50" s="538"/>
      <c r="BJ50" s="811"/>
    </row>
    <row r="51" spans="1:66" s="100" customFormat="1" ht="33.75" customHeight="1" x14ac:dyDescent="0.25">
      <c r="A51" s="651"/>
      <c r="B51" s="651"/>
      <c r="C51" s="645"/>
      <c r="D51" s="571"/>
      <c r="E51" s="573"/>
      <c r="F51" s="571"/>
      <c r="G51" s="571"/>
      <c r="H51" s="103" t="s">
        <v>320</v>
      </c>
      <c r="I51" s="571"/>
      <c r="J51" s="622"/>
      <c r="K51" s="615"/>
      <c r="L51" s="617"/>
      <c r="M51" s="613"/>
      <c r="N51" s="613"/>
      <c r="O51" s="612"/>
      <c r="P51" s="692"/>
      <c r="Q51" s="557"/>
      <c r="R51" s="646"/>
      <c r="S51" s="663"/>
      <c r="T51" s="649"/>
      <c r="U51" s="557"/>
      <c r="V51" s="646"/>
      <c r="W51" s="610"/>
      <c r="X51" s="95"/>
      <c r="Y51" s="598"/>
      <c r="Z51" s="648"/>
      <c r="AA51" s="595"/>
      <c r="AB51" s="115" t="s">
        <v>823</v>
      </c>
      <c r="AC51" s="97"/>
      <c r="AD51" s="97"/>
      <c r="AE51" s="97"/>
      <c r="AF51" s="97"/>
      <c r="AG51" s="97"/>
      <c r="AH51" s="97"/>
      <c r="AI51" s="598"/>
      <c r="AJ51" s="596"/>
      <c r="AK51" s="597"/>
      <c r="AL51" s="98" t="s">
        <v>1091</v>
      </c>
      <c r="AM51" s="96" t="s">
        <v>967</v>
      </c>
      <c r="AN51" s="102"/>
      <c r="AO51" s="705"/>
      <c r="AP51" s="707"/>
      <c r="AQ51" s="99"/>
      <c r="AR51" s="99" t="s">
        <v>1210</v>
      </c>
      <c r="AS51" s="573"/>
      <c r="AT51" s="581"/>
      <c r="AU51" s="525"/>
      <c r="AV51" s="557"/>
      <c r="AW51" s="561"/>
      <c r="AX51" s="557"/>
      <c r="AY51" s="558"/>
      <c r="AZ51" s="547"/>
      <c r="BA51" s="536"/>
      <c r="BB51" s="536"/>
      <c r="BC51" s="544"/>
      <c r="BD51" s="544"/>
      <c r="BE51" s="525"/>
      <c r="BF51" s="811"/>
      <c r="BG51" s="518"/>
      <c r="BH51" s="518"/>
      <c r="BI51" s="538"/>
      <c r="BJ51" s="811"/>
    </row>
    <row r="52" spans="1:66" s="100" customFormat="1" ht="26.25" customHeight="1" x14ac:dyDescent="0.25">
      <c r="A52" s="651"/>
      <c r="B52" s="651"/>
      <c r="C52" s="645"/>
      <c r="D52" s="571"/>
      <c r="E52" s="573"/>
      <c r="F52" s="571"/>
      <c r="G52" s="571"/>
      <c r="H52" s="226" t="s">
        <v>319</v>
      </c>
      <c r="I52" s="571"/>
      <c r="J52" s="622"/>
      <c r="K52" s="615"/>
      <c r="L52" s="617"/>
      <c r="M52" s="613"/>
      <c r="N52" s="613"/>
      <c r="O52" s="612"/>
      <c r="P52" s="692"/>
      <c r="Q52" s="557"/>
      <c r="R52" s="646"/>
      <c r="S52" s="663"/>
      <c r="T52" s="649"/>
      <c r="U52" s="557"/>
      <c r="V52" s="646"/>
      <c r="W52" s="610"/>
      <c r="X52" s="95"/>
      <c r="Y52" s="598"/>
      <c r="Z52" s="648"/>
      <c r="AA52" s="595"/>
      <c r="AB52" s="115" t="s">
        <v>824</v>
      </c>
      <c r="AC52" s="97"/>
      <c r="AD52" s="97"/>
      <c r="AE52" s="97"/>
      <c r="AF52" s="97"/>
      <c r="AG52" s="97"/>
      <c r="AH52" s="97"/>
      <c r="AI52" s="598"/>
      <c r="AJ52" s="596"/>
      <c r="AK52" s="597"/>
      <c r="AL52" s="228"/>
      <c r="AM52" s="96" t="s">
        <v>968</v>
      </c>
      <c r="AN52" s="102"/>
      <c r="AO52" s="705"/>
      <c r="AP52" s="707"/>
      <c r="AQ52" s="237"/>
      <c r="AR52" s="99" t="s">
        <v>1211</v>
      </c>
      <c r="AS52" s="573"/>
      <c r="AT52" s="581"/>
      <c r="AU52" s="525"/>
      <c r="AV52" s="557"/>
      <c r="AW52" s="561"/>
      <c r="AX52" s="557"/>
      <c r="AY52" s="558"/>
      <c r="AZ52" s="548"/>
      <c r="BA52" s="537"/>
      <c r="BB52" s="537"/>
      <c r="BC52" s="545"/>
      <c r="BD52" s="545"/>
      <c r="BE52" s="525"/>
      <c r="BF52" s="812"/>
      <c r="BG52" s="516"/>
      <c r="BH52" s="516"/>
      <c r="BI52" s="538"/>
      <c r="BJ52" s="812"/>
    </row>
    <row r="53" spans="1:66" s="100" customFormat="1" ht="48.75" customHeight="1" x14ac:dyDescent="0.25">
      <c r="A53" s="651"/>
      <c r="B53" s="651"/>
      <c r="C53" s="645"/>
      <c r="D53" s="652" t="s">
        <v>318</v>
      </c>
      <c r="E53" s="573">
        <v>3</v>
      </c>
      <c r="F53" s="571">
        <v>3</v>
      </c>
      <c r="G53" s="571" t="s">
        <v>317</v>
      </c>
      <c r="H53" s="103" t="s">
        <v>316</v>
      </c>
      <c r="I53" s="571"/>
      <c r="J53" s="668">
        <v>0.5</v>
      </c>
      <c r="K53" s="615">
        <v>0.5</v>
      </c>
      <c r="L53" s="616">
        <f>K53/J53*100</f>
        <v>100</v>
      </c>
      <c r="M53" s="613"/>
      <c r="N53" s="613"/>
      <c r="O53" s="612"/>
      <c r="P53" s="692" t="s">
        <v>711</v>
      </c>
      <c r="Q53" s="557">
        <v>1</v>
      </c>
      <c r="R53" s="646" t="s">
        <v>37</v>
      </c>
      <c r="S53" s="698">
        <v>0</v>
      </c>
      <c r="T53" s="649" t="s">
        <v>497</v>
      </c>
      <c r="U53" s="557">
        <v>1</v>
      </c>
      <c r="V53" s="646" t="s">
        <v>37</v>
      </c>
      <c r="W53" s="609">
        <v>0.4</v>
      </c>
      <c r="X53" s="95"/>
      <c r="Y53" s="598">
        <v>3</v>
      </c>
      <c r="Z53" s="627">
        <v>2</v>
      </c>
      <c r="AA53" s="595">
        <v>1</v>
      </c>
      <c r="AB53" s="254"/>
      <c r="AC53" s="97"/>
      <c r="AD53" s="97"/>
      <c r="AE53" s="97"/>
      <c r="AF53" s="97"/>
      <c r="AG53" s="97"/>
      <c r="AH53" s="97"/>
      <c r="AI53" s="598">
        <v>3</v>
      </c>
      <c r="AJ53" s="596" t="s">
        <v>1109</v>
      </c>
      <c r="AK53" s="597">
        <v>40</v>
      </c>
      <c r="AL53" s="228"/>
      <c r="AM53" s="265"/>
      <c r="AN53" s="573" t="s">
        <v>1109</v>
      </c>
      <c r="AO53" s="705" t="s">
        <v>1120</v>
      </c>
      <c r="AP53" s="707">
        <v>63</v>
      </c>
      <c r="AQ53" s="237"/>
      <c r="AR53" s="99" t="s">
        <v>1212</v>
      </c>
      <c r="AS53" s="573">
        <v>3</v>
      </c>
      <c r="AT53" s="590">
        <v>1</v>
      </c>
      <c r="AU53" s="525">
        <v>30</v>
      </c>
      <c r="AV53" s="557"/>
      <c r="AW53" s="562"/>
      <c r="AX53" s="557"/>
      <c r="AY53" s="519" t="s">
        <v>1690</v>
      </c>
      <c r="AZ53" s="515">
        <v>1</v>
      </c>
      <c r="BA53" s="515">
        <v>2</v>
      </c>
      <c r="BB53" s="549">
        <v>100</v>
      </c>
      <c r="BC53" s="541"/>
      <c r="BD53" s="515"/>
      <c r="BE53" s="549"/>
      <c r="BF53" s="566" t="s">
        <v>1873</v>
      </c>
      <c r="BG53" s="515">
        <v>3</v>
      </c>
      <c r="BH53" s="515">
        <v>2</v>
      </c>
      <c r="BI53" s="554">
        <v>66</v>
      </c>
      <c r="BJ53" s="810" t="s">
        <v>1997</v>
      </c>
    </row>
    <row r="54" spans="1:66" s="100" customFormat="1" ht="75.75" customHeight="1" x14ac:dyDescent="0.25">
      <c r="A54" s="651"/>
      <c r="B54" s="651"/>
      <c r="C54" s="645"/>
      <c r="D54" s="571"/>
      <c r="E54" s="573"/>
      <c r="F54" s="571"/>
      <c r="G54" s="571"/>
      <c r="H54" s="103" t="s">
        <v>315</v>
      </c>
      <c r="I54" s="571"/>
      <c r="J54" s="668"/>
      <c r="K54" s="615"/>
      <c r="L54" s="617"/>
      <c r="M54" s="669">
        <v>264994438</v>
      </c>
      <c r="N54" s="669">
        <v>90655542</v>
      </c>
      <c r="O54" s="612">
        <f>N54/M54</f>
        <v>0.34210356520765917</v>
      </c>
      <c r="P54" s="692"/>
      <c r="Q54" s="557"/>
      <c r="R54" s="646"/>
      <c r="S54" s="698"/>
      <c r="T54" s="649"/>
      <c r="U54" s="557"/>
      <c r="V54" s="646"/>
      <c r="W54" s="610"/>
      <c r="X54" s="95"/>
      <c r="Y54" s="598"/>
      <c r="Z54" s="627"/>
      <c r="AA54" s="595"/>
      <c r="AB54" s="115" t="s">
        <v>825</v>
      </c>
      <c r="AC54" s="97"/>
      <c r="AD54" s="97"/>
      <c r="AE54" s="97"/>
      <c r="AF54" s="97"/>
      <c r="AG54" s="97"/>
      <c r="AH54" s="97"/>
      <c r="AI54" s="598"/>
      <c r="AJ54" s="596"/>
      <c r="AK54" s="597"/>
      <c r="AL54" s="228"/>
      <c r="AM54" s="96" t="s">
        <v>969</v>
      </c>
      <c r="AN54" s="573"/>
      <c r="AO54" s="705"/>
      <c r="AP54" s="707"/>
      <c r="AQ54" s="237"/>
      <c r="AR54" s="99" t="s">
        <v>1213</v>
      </c>
      <c r="AS54" s="573"/>
      <c r="AT54" s="581"/>
      <c r="AU54" s="525"/>
      <c r="AV54" s="557"/>
      <c r="AW54" s="563"/>
      <c r="AX54" s="557"/>
      <c r="AY54" s="520"/>
      <c r="AZ54" s="516"/>
      <c r="BA54" s="516"/>
      <c r="BB54" s="550"/>
      <c r="BC54" s="524"/>
      <c r="BD54" s="516"/>
      <c r="BE54" s="550"/>
      <c r="BF54" s="710"/>
      <c r="BG54" s="516"/>
      <c r="BH54" s="516"/>
      <c r="BI54" s="556"/>
      <c r="BJ54" s="812"/>
    </row>
    <row r="55" spans="1:66" s="100" customFormat="1" ht="96" customHeight="1" x14ac:dyDescent="0.25">
      <c r="A55" s="651"/>
      <c r="B55" s="651"/>
      <c r="C55" s="141" t="s">
        <v>314</v>
      </c>
      <c r="D55" s="93" t="s">
        <v>1575</v>
      </c>
      <c r="E55" s="102">
        <v>12</v>
      </c>
      <c r="F55" s="103">
        <v>12</v>
      </c>
      <c r="G55" s="103" t="s">
        <v>313</v>
      </c>
      <c r="H55" s="103" t="s">
        <v>312</v>
      </c>
      <c r="I55" s="103" t="s">
        <v>311</v>
      </c>
      <c r="J55" s="104">
        <v>2</v>
      </c>
      <c r="K55" s="129">
        <v>12</v>
      </c>
      <c r="L55" s="106">
        <f>K55/J55*100</f>
        <v>600</v>
      </c>
      <c r="M55" s="669"/>
      <c r="N55" s="669"/>
      <c r="O55" s="612"/>
      <c r="P55" s="107" t="s">
        <v>712</v>
      </c>
      <c r="Q55" s="103">
        <v>10</v>
      </c>
      <c r="R55" s="155">
        <v>10</v>
      </c>
      <c r="S55" s="245">
        <f>R55/Q55*1</f>
        <v>1</v>
      </c>
      <c r="T55" s="94" t="s">
        <v>532</v>
      </c>
      <c r="U55" s="103">
        <v>10</v>
      </c>
      <c r="V55" s="155">
        <v>10</v>
      </c>
      <c r="W55" s="111">
        <v>1</v>
      </c>
      <c r="X55" s="95"/>
      <c r="Y55" s="112">
        <v>12</v>
      </c>
      <c r="Z55" s="113">
        <v>12</v>
      </c>
      <c r="AA55" s="114">
        <v>100</v>
      </c>
      <c r="AB55" s="115" t="s">
        <v>826</v>
      </c>
      <c r="AC55" s="116" t="s">
        <v>1363</v>
      </c>
      <c r="AD55" s="116" t="s">
        <v>1371</v>
      </c>
      <c r="AE55" s="134" t="s">
        <v>1420</v>
      </c>
      <c r="AF55" s="116" t="s">
        <v>1421</v>
      </c>
      <c r="AG55" s="259" t="s">
        <v>1422</v>
      </c>
      <c r="AH55" s="260">
        <v>12</v>
      </c>
      <c r="AI55" s="112">
        <v>12</v>
      </c>
      <c r="AJ55" s="119">
        <v>12</v>
      </c>
      <c r="AK55" s="120">
        <v>100</v>
      </c>
      <c r="AL55" s="228"/>
      <c r="AM55" s="96" t="s">
        <v>970</v>
      </c>
      <c r="AN55" s="102">
        <v>12</v>
      </c>
      <c r="AO55" s="242" t="s">
        <v>1121</v>
      </c>
      <c r="AP55" s="122">
        <v>75</v>
      </c>
      <c r="AQ55" s="237"/>
      <c r="AR55" s="99" t="s">
        <v>1214</v>
      </c>
      <c r="AS55" s="102">
        <v>12</v>
      </c>
      <c r="AT55" s="233">
        <v>12</v>
      </c>
      <c r="AU55" s="125">
        <v>100</v>
      </c>
      <c r="AV55" s="126"/>
      <c r="AW55" s="101" t="s">
        <v>1636</v>
      </c>
      <c r="AX55" s="126"/>
      <c r="AY55" s="70" t="s">
        <v>1599</v>
      </c>
      <c r="AZ55" s="127">
        <v>12</v>
      </c>
      <c r="BA55" s="436">
        <v>12</v>
      </c>
      <c r="BB55" s="125">
        <v>100</v>
      </c>
      <c r="BC55" s="70"/>
      <c r="BD55" s="70"/>
      <c r="BE55" s="125"/>
      <c r="BF55" s="68" t="s">
        <v>1913</v>
      </c>
      <c r="BG55" s="71">
        <v>12</v>
      </c>
      <c r="BH55" s="71">
        <v>12</v>
      </c>
      <c r="BI55" s="403">
        <v>100</v>
      </c>
      <c r="BJ55" s="823" t="s">
        <v>1824</v>
      </c>
      <c r="BK55" s="442"/>
    </row>
    <row r="56" spans="1:66" s="100" customFormat="1" ht="103.15" customHeight="1" x14ac:dyDescent="0.25">
      <c r="A56" s="651" t="s">
        <v>147</v>
      </c>
      <c r="B56" s="651" t="s">
        <v>310</v>
      </c>
      <c r="C56" s="645" t="s">
        <v>309</v>
      </c>
      <c r="D56" s="483" t="s">
        <v>308</v>
      </c>
      <c r="E56" s="474">
        <v>42</v>
      </c>
      <c r="F56" s="481">
        <v>54</v>
      </c>
      <c r="G56" s="481" t="s">
        <v>306</v>
      </c>
      <c r="H56" s="482" t="s">
        <v>307</v>
      </c>
      <c r="I56" s="571" t="s">
        <v>271</v>
      </c>
      <c r="J56" s="480">
        <v>4</v>
      </c>
      <c r="K56" s="123">
        <v>4</v>
      </c>
      <c r="L56" s="480">
        <f>K56/J56*100</f>
        <v>100</v>
      </c>
      <c r="M56" s="669"/>
      <c r="N56" s="669"/>
      <c r="O56" s="612"/>
      <c r="P56" s="486" t="s">
        <v>713</v>
      </c>
      <c r="Q56" s="481" t="s">
        <v>512</v>
      </c>
      <c r="R56" s="469" t="s">
        <v>512</v>
      </c>
      <c r="S56" s="487">
        <v>1</v>
      </c>
      <c r="T56" s="478" t="s">
        <v>559</v>
      </c>
      <c r="U56" s="481" t="s">
        <v>512</v>
      </c>
      <c r="V56" s="469" t="s">
        <v>512</v>
      </c>
      <c r="W56" s="369">
        <v>0.95</v>
      </c>
      <c r="X56" s="478" t="s">
        <v>642</v>
      </c>
      <c r="Y56" s="479">
        <v>54</v>
      </c>
      <c r="Z56" s="488">
        <v>27</v>
      </c>
      <c r="AA56" s="484">
        <v>70</v>
      </c>
      <c r="AB56" s="133" t="s">
        <v>827</v>
      </c>
      <c r="AC56" s="489" t="s">
        <v>1363</v>
      </c>
      <c r="AD56" s="489" t="s">
        <v>1378</v>
      </c>
      <c r="AE56" s="490">
        <v>2201001</v>
      </c>
      <c r="AF56" s="489" t="s">
        <v>1426</v>
      </c>
      <c r="AG56" s="489" t="s">
        <v>1427</v>
      </c>
      <c r="AH56" s="491">
        <v>5</v>
      </c>
      <c r="AI56" s="479">
        <v>10</v>
      </c>
      <c r="AJ56" s="474">
        <v>30</v>
      </c>
      <c r="AK56" s="477">
        <v>300</v>
      </c>
      <c r="AL56" s="492" t="s">
        <v>1092</v>
      </c>
      <c r="AM56" s="136" t="s">
        <v>971</v>
      </c>
      <c r="AN56" s="474">
        <v>30</v>
      </c>
      <c r="AO56" s="476" t="s">
        <v>1122</v>
      </c>
      <c r="AP56" s="475">
        <v>100</v>
      </c>
      <c r="AQ56" s="138"/>
      <c r="AR56" s="138" t="s">
        <v>1215</v>
      </c>
      <c r="AS56" s="474">
        <v>42</v>
      </c>
      <c r="AT56" s="471">
        <v>54</v>
      </c>
      <c r="AU56" s="470">
        <v>100</v>
      </c>
      <c r="AV56" s="473"/>
      <c r="AW56" s="493" t="s">
        <v>1637</v>
      </c>
      <c r="AX56" s="473"/>
      <c r="AY56" s="448" t="s">
        <v>1699</v>
      </c>
      <c r="AZ56" s="469">
        <v>52</v>
      </c>
      <c r="BA56" s="469">
        <v>54</v>
      </c>
      <c r="BB56" s="470">
        <v>100</v>
      </c>
      <c r="BC56" s="448" t="s">
        <v>1926</v>
      </c>
      <c r="BD56" s="448"/>
      <c r="BE56" s="470"/>
      <c r="BF56" s="448" t="s">
        <v>1833</v>
      </c>
      <c r="BG56" s="469">
        <v>52</v>
      </c>
      <c r="BH56" s="469">
        <v>54</v>
      </c>
      <c r="BI56" s="472">
        <v>100</v>
      </c>
      <c r="BJ56" s="806" t="s">
        <v>1835</v>
      </c>
      <c r="BL56" s="177"/>
      <c r="BN56" s="177"/>
    </row>
    <row r="57" spans="1:66" s="100" customFormat="1" ht="178.5" customHeight="1" x14ac:dyDescent="0.25">
      <c r="A57" s="651"/>
      <c r="B57" s="651"/>
      <c r="C57" s="645"/>
      <c r="D57" s="93" t="s">
        <v>1576</v>
      </c>
      <c r="E57" s="102">
        <v>42</v>
      </c>
      <c r="F57" s="103">
        <v>54</v>
      </c>
      <c r="G57" s="103" t="s">
        <v>306</v>
      </c>
      <c r="H57" s="226" t="s">
        <v>305</v>
      </c>
      <c r="I57" s="571"/>
      <c r="J57" s="266">
        <v>4</v>
      </c>
      <c r="K57" s="104">
        <v>35</v>
      </c>
      <c r="L57" s="267">
        <v>85</v>
      </c>
      <c r="M57" s="669"/>
      <c r="N57" s="669"/>
      <c r="O57" s="612"/>
      <c r="P57" s="223" t="s">
        <v>714</v>
      </c>
      <c r="Q57" s="103">
        <v>10</v>
      </c>
      <c r="R57" s="155">
        <v>35</v>
      </c>
      <c r="S57" s="245">
        <v>1</v>
      </c>
      <c r="T57" s="94" t="s">
        <v>528</v>
      </c>
      <c r="U57" s="103">
        <v>20</v>
      </c>
      <c r="V57" s="155">
        <v>35</v>
      </c>
      <c r="W57" s="111">
        <v>0.85</v>
      </c>
      <c r="X57" s="95" t="s">
        <v>642</v>
      </c>
      <c r="Y57" s="112">
        <v>27</v>
      </c>
      <c r="Z57" s="113">
        <v>27</v>
      </c>
      <c r="AA57" s="114">
        <v>83</v>
      </c>
      <c r="AB57" s="115" t="s">
        <v>828</v>
      </c>
      <c r="AC57" s="116" t="s">
        <v>1363</v>
      </c>
      <c r="AD57" s="116" t="s">
        <v>1378</v>
      </c>
      <c r="AE57" s="164">
        <v>2201006</v>
      </c>
      <c r="AF57" s="116" t="s">
        <v>1428</v>
      </c>
      <c r="AG57" s="116" t="s">
        <v>1429</v>
      </c>
      <c r="AH57" s="260">
        <v>54</v>
      </c>
      <c r="AI57" s="112">
        <v>30</v>
      </c>
      <c r="AJ57" s="119">
        <v>30</v>
      </c>
      <c r="AK57" s="120">
        <v>85</v>
      </c>
      <c r="AL57" s="98" t="s">
        <v>1093</v>
      </c>
      <c r="AM57" s="96" t="s">
        <v>972</v>
      </c>
      <c r="AN57" s="102">
        <v>30</v>
      </c>
      <c r="AO57" s="242">
        <v>54</v>
      </c>
      <c r="AP57" s="122">
        <v>97</v>
      </c>
      <c r="AQ57" s="99"/>
      <c r="AR57" s="99" t="s">
        <v>1216</v>
      </c>
      <c r="AS57" s="102">
        <v>54</v>
      </c>
      <c r="AT57" s="139">
        <v>54</v>
      </c>
      <c r="AU57" s="125">
        <v>100</v>
      </c>
      <c r="AV57" s="126"/>
      <c r="AW57" s="101" t="s">
        <v>1701</v>
      </c>
      <c r="AX57" s="126"/>
      <c r="AY57" s="405" t="s">
        <v>1700</v>
      </c>
      <c r="AZ57" s="127">
        <v>52</v>
      </c>
      <c r="BA57" s="127">
        <v>54</v>
      </c>
      <c r="BB57" s="125">
        <v>100</v>
      </c>
      <c r="BC57" s="464" t="s">
        <v>1927</v>
      </c>
      <c r="BD57" s="70"/>
      <c r="BE57" s="125"/>
      <c r="BF57" s="513" t="s">
        <v>1925</v>
      </c>
      <c r="BG57" s="127">
        <v>52</v>
      </c>
      <c r="BH57" s="127">
        <v>54</v>
      </c>
      <c r="BI57" s="128">
        <v>100</v>
      </c>
      <c r="BJ57" s="806" t="s">
        <v>1834</v>
      </c>
    </row>
    <row r="58" spans="1:66" s="100" customFormat="1" ht="129.75" customHeight="1" x14ac:dyDescent="0.25">
      <c r="A58" s="651"/>
      <c r="B58" s="651"/>
      <c r="C58" s="645" t="s">
        <v>304</v>
      </c>
      <c r="D58" s="421" t="s">
        <v>303</v>
      </c>
      <c r="E58" s="102" t="s">
        <v>1320</v>
      </c>
      <c r="F58" s="103" t="s">
        <v>302</v>
      </c>
      <c r="G58" s="103" t="s">
        <v>301</v>
      </c>
      <c r="H58" s="126" t="s">
        <v>300</v>
      </c>
      <c r="I58" s="571" t="s">
        <v>279</v>
      </c>
      <c r="J58" s="104" t="s">
        <v>693</v>
      </c>
      <c r="K58" s="104" t="s">
        <v>37</v>
      </c>
      <c r="L58" s="268" t="s">
        <v>37</v>
      </c>
      <c r="M58" s="669"/>
      <c r="N58" s="669"/>
      <c r="O58" s="612"/>
      <c r="P58" s="107" t="s">
        <v>715</v>
      </c>
      <c r="Q58" s="103">
        <v>5</v>
      </c>
      <c r="R58" s="155" t="s">
        <v>37</v>
      </c>
      <c r="S58" s="241">
        <v>0</v>
      </c>
      <c r="T58" s="94" t="s">
        <v>463</v>
      </c>
      <c r="U58" s="103">
        <v>5</v>
      </c>
      <c r="V58" s="155" t="s">
        <v>37</v>
      </c>
      <c r="W58" s="111">
        <v>0.8</v>
      </c>
      <c r="X58" s="95" t="s">
        <v>643</v>
      </c>
      <c r="Y58" s="112" t="s">
        <v>302</v>
      </c>
      <c r="Z58" s="113" t="s">
        <v>777</v>
      </c>
      <c r="AA58" s="114">
        <v>62</v>
      </c>
      <c r="AB58" s="115" t="s">
        <v>829</v>
      </c>
      <c r="AC58" s="116" t="s">
        <v>1363</v>
      </c>
      <c r="AD58" s="116" t="s">
        <v>1430</v>
      </c>
      <c r="AE58" s="117" t="s">
        <v>1372</v>
      </c>
      <c r="AF58" s="116" t="s">
        <v>1431</v>
      </c>
      <c r="AG58" s="116" t="s">
        <v>1432</v>
      </c>
      <c r="AH58" s="260">
        <v>2</v>
      </c>
      <c r="AI58" s="112" t="s">
        <v>302</v>
      </c>
      <c r="AJ58" s="119" t="s">
        <v>1107</v>
      </c>
      <c r="AK58" s="120">
        <v>70</v>
      </c>
      <c r="AL58" s="98"/>
      <c r="AM58" s="96" t="s">
        <v>973</v>
      </c>
      <c r="AN58" s="102" t="s">
        <v>1107</v>
      </c>
      <c r="AO58" s="137">
        <v>0</v>
      </c>
      <c r="AP58" s="122">
        <v>0</v>
      </c>
      <c r="AQ58" s="99"/>
      <c r="AR58" s="99"/>
      <c r="AS58" s="102" t="s">
        <v>1320</v>
      </c>
      <c r="AT58" s="139">
        <v>0</v>
      </c>
      <c r="AU58" s="125">
        <v>0</v>
      </c>
      <c r="AV58" s="126"/>
      <c r="AW58" s="140"/>
      <c r="AX58" s="126"/>
      <c r="AY58" s="494" t="s">
        <v>1702</v>
      </c>
      <c r="AZ58" s="127" t="s">
        <v>1811</v>
      </c>
      <c r="BA58" s="127">
        <v>0</v>
      </c>
      <c r="BB58" s="125">
        <v>0</v>
      </c>
      <c r="BC58" s="70"/>
      <c r="BD58" s="70"/>
      <c r="BE58" s="125"/>
      <c r="BF58" s="513" t="s">
        <v>1928</v>
      </c>
      <c r="BG58" s="127" t="s">
        <v>1811</v>
      </c>
      <c r="BH58" s="497"/>
      <c r="BI58" s="496">
        <v>33</v>
      </c>
      <c r="BJ58" s="513" t="s">
        <v>1836</v>
      </c>
      <c r="BK58" s="457"/>
      <c r="BL58" s="457"/>
    </row>
    <row r="59" spans="1:66" s="100" customFormat="1" ht="157.5" customHeight="1" x14ac:dyDescent="0.25">
      <c r="A59" s="651"/>
      <c r="B59" s="651"/>
      <c r="C59" s="645"/>
      <c r="D59" s="93" t="s">
        <v>1577</v>
      </c>
      <c r="E59" s="102">
        <v>3</v>
      </c>
      <c r="F59" s="103">
        <v>3</v>
      </c>
      <c r="G59" s="103" t="s">
        <v>299</v>
      </c>
      <c r="H59" s="103" t="s">
        <v>298</v>
      </c>
      <c r="I59" s="571"/>
      <c r="J59" s="104">
        <v>0.5</v>
      </c>
      <c r="K59" s="104">
        <v>0.5</v>
      </c>
      <c r="L59" s="267">
        <f>K59/J59*100</f>
        <v>100</v>
      </c>
      <c r="M59" s="669"/>
      <c r="N59" s="669"/>
      <c r="O59" s="612"/>
      <c r="P59" s="107" t="s">
        <v>716</v>
      </c>
      <c r="Q59" s="103">
        <v>1</v>
      </c>
      <c r="R59" s="155">
        <v>1</v>
      </c>
      <c r="S59" s="245">
        <f>R59/Q59*1</f>
        <v>1</v>
      </c>
      <c r="T59" s="94" t="s">
        <v>523</v>
      </c>
      <c r="U59" s="103">
        <v>1</v>
      </c>
      <c r="V59" s="155">
        <v>1</v>
      </c>
      <c r="W59" s="111">
        <v>0.8</v>
      </c>
      <c r="X59" s="95" t="s">
        <v>643</v>
      </c>
      <c r="Y59" s="112">
        <v>3</v>
      </c>
      <c r="Z59" s="113">
        <v>2</v>
      </c>
      <c r="AA59" s="114">
        <v>80</v>
      </c>
      <c r="AB59" s="115" t="s">
        <v>830</v>
      </c>
      <c r="AC59" s="116" t="s">
        <v>1363</v>
      </c>
      <c r="AD59" s="116" t="s">
        <v>1378</v>
      </c>
      <c r="AE59" s="164">
        <v>2201030</v>
      </c>
      <c r="AF59" s="116" t="s">
        <v>1433</v>
      </c>
      <c r="AG59" s="116" t="s">
        <v>1434</v>
      </c>
      <c r="AH59" s="269">
        <v>2500</v>
      </c>
      <c r="AI59" s="112">
        <v>3</v>
      </c>
      <c r="AJ59" s="119" t="s">
        <v>1109</v>
      </c>
      <c r="AK59" s="120">
        <v>85</v>
      </c>
      <c r="AL59" s="98"/>
      <c r="AM59" s="96" t="s">
        <v>974</v>
      </c>
      <c r="AN59" s="102" t="s">
        <v>1109</v>
      </c>
      <c r="AO59" s="242">
        <v>3</v>
      </c>
      <c r="AP59" s="122">
        <v>75</v>
      </c>
      <c r="AQ59" s="99"/>
      <c r="AR59" s="101" t="s">
        <v>1217</v>
      </c>
      <c r="AS59" s="102">
        <v>3</v>
      </c>
      <c r="AT59" s="139">
        <v>8</v>
      </c>
      <c r="AU59" s="125">
        <v>100</v>
      </c>
      <c r="AV59" s="126"/>
      <c r="AW59" s="140"/>
      <c r="AX59" s="126"/>
      <c r="AY59" s="70" t="s">
        <v>1703</v>
      </c>
      <c r="AZ59" s="127">
        <v>3</v>
      </c>
      <c r="BA59" s="127">
        <v>3</v>
      </c>
      <c r="BB59" s="125">
        <v>100</v>
      </c>
      <c r="BC59" s="70"/>
      <c r="BD59" s="467" t="s">
        <v>1930</v>
      </c>
      <c r="BE59" s="125"/>
      <c r="BF59" s="806" t="s">
        <v>1929</v>
      </c>
      <c r="BG59" s="127">
        <v>3</v>
      </c>
      <c r="BH59" s="127">
        <v>3</v>
      </c>
      <c r="BI59" s="128">
        <v>100</v>
      </c>
      <c r="BJ59" s="806" t="s">
        <v>1998</v>
      </c>
    </row>
    <row r="60" spans="1:66" s="100" customFormat="1" ht="63.75" customHeight="1" x14ac:dyDescent="0.25">
      <c r="A60" s="651"/>
      <c r="B60" s="651"/>
      <c r="C60" s="645"/>
      <c r="D60" s="652" t="s">
        <v>1578</v>
      </c>
      <c r="E60" s="102">
        <v>3</v>
      </c>
      <c r="F60" s="270">
        <v>5</v>
      </c>
      <c r="G60" s="571" t="s">
        <v>297</v>
      </c>
      <c r="H60" s="226" t="s">
        <v>296</v>
      </c>
      <c r="I60" s="571"/>
      <c r="J60" s="622">
        <v>5</v>
      </c>
      <c r="K60" s="622">
        <v>5</v>
      </c>
      <c r="L60" s="623">
        <f>K60/K60*100</f>
        <v>100</v>
      </c>
      <c r="M60" s="669"/>
      <c r="N60" s="669"/>
      <c r="O60" s="612"/>
      <c r="P60" s="691" t="s">
        <v>717</v>
      </c>
      <c r="Q60" s="571">
        <v>1</v>
      </c>
      <c r="R60" s="602">
        <v>4</v>
      </c>
      <c r="S60" s="608">
        <v>1</v>
      </c>
      <c r="T60" s="649" t="s">
        <v>464</v>
      </c>
      <c r="U60" s="571">
        <v>1</v>
      </c>
      <c r="V60" s="602">
        <v>4</v>
      </c>
      <c r="W60" s="609">
        <v>0.8</v>
      </c>
      <c r="X60" s="95" t="s">
        <v>643</v>
      </c>
      <c r="Y60" s="598">
        <v>5</v>
      </c>
      <c r="Z60" s="627" t="s">
        <v>139</v>
      </c>
      <c r="AA60" s="595">
        <v>81</v>
      </c>
      <c r="AB60" s="115" t="s">
        <v>831</v>
      </c>
      <c r="AC60" s="116" t="s">
        <v>1363</v>
      </c>
      <c r="AD60" s="116" t="s">
        <v>1378</v>
      </c>
      <c r="AE60" s="164">
        <v>2201001</v>
      </c>
      <c r="AF60" s="116" t="s">
        <v>1426</v>
      </c>
      <c r="AG60" s="116" t="s">
        <v>1427</v>
      </c>
      <c r="AH60" s="260">
        <v>5</v>
      </c>
      <c r="AI60" s="598">
        <v>5</v>
      </c>
      <c r="AJ60" s="596">
        <v>2</v>
      </c>
      <c r="AK60" s="597">
        <v>77</v>
      </c>
      <c r="AL60" s="228"/>
      <c r="AM60" s="96" t="s">
        <v>975</v>
      </c>
      <c r="AN60" s="573">
        <v>3</v>
      </c>
      <c r="AO60" s="705" t="s">
        <v>1123</v>
      </c>
      <c r="AP60" s="707">
        <v>66</v>
      </c>
      <c r="AQ60" s="99"/>
      <c r="AR60" s="99" t="s">
        <v>1218</v>
      </c>
      <c r="AS60" s="102">
        <v>3</v>
      </c>
      <c r="AT60" s="581">
        <v>8</v>
      </c>
      <c r="AU60" s="525">
        <v>100</v>
      </c>
      <c r="AV60" s="557"/>
      <c r="AW60" s="561"/>
      <c r="AX60" s="557"/>
      <c r="AY60" s="558" t="s">
        <v>1763</v>
      </c>
      <c r="AZ60" s="515">
        <v>4</v>
      </c>
      <c r="BA60" s="515">
        <v>5</v>
      </c>
      <c r="BB60" s="525">
        <v>100</v>
      </c>
      <c r="BC60" s="515"/>
      <c r="BD60" s="515" t="s">
        <v>1932</v>
      </c>
      <c r="BE60" s="525"/>
      <c r="BF60" s="566" t="s">
        <v>1931</v>
      </c>
      <c r="BG60" s="515">
        <v>4</v>
      </c>
      <c r="BH60" s="515">
        <v>5</v>
      </c>
      <c r="BI60" s="538">
        <v>100</v>
      </c>
      <c r="BJ60" s="810" t="s">
        <v>1837</v>
      </c>
    </row>
    <row r="61" spans="1:66" s="100" customFormat="1" ht="231" customHeight="1" x14ac:dyDescent="0.25">
      <c r="A61" s="651"/>
      <c r="B61" s="651"/>
      <c r="C61" s="645"/>
      <c r="D61" s="571"/>
      <c r="E61" s="102">
        <v>3</v>
      </c>
      <c r="F61" s="270"/>
      <c r="G61" s="571"/>
      <c r="H61" s="226" t="s">
        <v>295</v>
      </c>
      <c r="I61" s="571"/>
      <c r="J61" s="622"/>
      <c r="K61" s="622"/>
      <c r="L61" s="623"/>
      <c r="M61" s="669"/>
      <c r="N61" s="669"/>
      <c r="O61" s="612"/>
      <c r="P61" s="691"/>
      <c r="Q61" s="571"/>
      <c r="R61" s="602"/>
      <c r="S61" s="608"/>
      <c r="T61" s="649"/>
      <c r="U61" s="571"/>
      <c r="V61" s="602"/>
      <c r="W61" s="610"/>
      <c r="X61" s="95" t="s">
        <v>643</v>
      </c>
      <c r="Y61" s="598"/>
      <c r="Z61" s="627"/>
      <c r="AA61" s="595"/>
      <c r="AB61" s="115" t="s">
        <v>832</v>
      </c>
      <c r="AC61" s="97"/>
      <c r="AD61" s="97"/>
      <c r="AE61" s="97"/>
      <c r="AF61" s="97"/>
      <c r="AG61" s="97"/>
      <c r="AH61" s="97"/>
      <c r="AI61" s="598"/>
      <c r="AJ61" s="596"/>
      <c r="AK61" s="597"/>
      <c r="AL61" s="228"/>
      <c r="AM61" s="96" t="s">
        <v>976</v>
      </c>
      <c r="AN61" s="573"/>
      <c r="AO61" s="705"/>
      <c r="AP61" s="707"/>
      <c r="AQ61" s="237"/>
      <c r="AR61" s="101" t="s">
        <v>1219</v>
      </c>
      <c r="AS61" s="102">
        <v>3</v>
      </c>
      <c r="AT61" s="581"/>
      <c r="AU61" s="525"/>
      <c r="AV61" s="557"/>
      <c r="AW61" s="561"/>
      <c r="AX61" s="557"/>
      <c r="AY61" s="559"/>
      <c r="AZ61" s="516"/>
      <c r="BA61" s="516"/>
      <c r="BB61" s="525"/>
      <c r="BC61" s="516"/>
      <c r="BD61" s="516"/>
      <c r="BE61" s="525"/>
      <c r="BF61" s="710"/>
      <c r="BG61" s="516"/>
      <c r="BH61" s="516"/>
      <c r="BI61" s="538"/>
      <c r="BJ61" s="821"/>
    </row>
    <row r="62" spans="1:66" s="100" customFormat="1" ht="96" customHeight="1" x14ac:dyDescent="0.25">
      <c r="A62" s="651"/>
      <c r="B62" s="651"/>
      <c r="C62" s="645"/>
      <c r="D62" s="93" t="s">
        <v>294</v>
      </c>
      <c r="E62" s="102">
        <v>1</v>
      </c>
      <c r="F62" s="103">
        <v>1</v>
      </c>
      <c r="G62" s="103" t="s">
        <v>293</v>
      </c>
      <c r="H62" s="226" t="s">
        <v>292</v>
      </c>
      <c r="I62" s="571"/>
      <c r="J62" s="104">
        <v>0.2</v>
      </c>
      <c r="K62" s="104">
        <v>0.1</v>
      </c>
      <c r="L62" s="271">
        <f>K62/J62*100</f>
        <v>50</v>
      </c>
      <c r="M62" s="669"/>
      <c r="N62" s="669"/>
      <c r="O62" s="612"/>
      <c r="P62" s="107" t="s">
        <v>718</v>
      </c>
      <c r="Q62" s="103">
        <v>10</v>
      </c>
      <c r="R62" s="155">
        <v>10</v>
      </c>
      <c r="S62" s="245">
        <f>R62/Q62*1</f>
        <v>1</v>
      </c>
      <c r="T62" s="94" t="s">
        <v>526</v>
      </c>
      <c r="U62" s="103">
        <v>10</v>
      </c>
      <c r="V62" s="155">
        <v>10</v>
      </c>
      <c r="W62" s="111">
        <v>0.8</v>
      </c>
      <c r="X62" s="95" t="s">
        <v>643</v>
      </c>
      <c r="Y62" s="112">
        <v>1</v>
      </c>
      <c r="Z62" s="113">
        <v>1</v>
      </c>
      <c r="AA62" s="114">
        <v>75</v>
      </c>
      <c r="AB62" s="115" t="s">
        <v>832</v>
      </c>
      <c r="AC62" s="97"/>
      <c r="AD62" s="97"/>
      <c r="AE62" s="97"/>
      <c r="AF62" s="97"/>
      <c r="AG62" s="97"/>
      <c r="AH62" s="97"/>
      <c r="AI62" s="112">
        <v>1</v>
      </c>
      <c r="AJ62" s="119">
        <v>1</v>
      </c>
      <c r="AK62" s="120">
        <v>71</v>
      </c>
      <c r="AL62" s="228"/>
      <c r="AM62" s="96" t="s">
        <v>977</v>
      </c>
      <c r="AN62" s="102">
        <v>1</v>
      </c>
      <c r="AO62" s="242" t="s">
        <v>1124</v>
      </c>
      <c r="AP62" s="122">
        <v>78</v>
      </c>
      <c r="AQ62" s="237"/>
      <c r="AR62" s="99" t="s">
        <v>1220</v>
      </c>
      <c r="AS62" s="102">
        <v>1</v>
      </c>
      <c r="AT62" s="233">
        <v>1</v>
      </c>
      <c r="AU62" s="125">
        <v>100</v>
      </c>
      <c r="AV62" s="126"/>
      <c r="AW62" s="256"/>
      <c r="AX62" s="126"/>
      <c r="AY62" s="70" t="s">
        <v>1704</v>
      </c>
      <c r="AZ62" s="127">
        <v>1</v>
      </c>
      <c r="BA62" s="127">
        <v>1</v>
      </c>
      <c r="BB62" s="125">
        <v>100</v>
      </c>
      <c r="BC62" s="70"/>
      <c r="BD62" s="70"/>
      <c r="BE62" s="125"/>
      <c r="BF62" s="806" t="s">
        <v>2006</v>
      </c>
      <c r="BG62" s="127">
        <v>1</v>
      </c>
      <c r="BH62" s="127">
        <v>1</v>
      </c>
      <c r="BI62" s="128">
        <v>100</v>
      </c>
      <c r="BJ62" s="806" t="s">
        <v>2006</v>
      </c>
      <c r="BK62" s="442"/>
    </row>
    <row r="63" spans="1:66" s="100" customFormat="1" ht="205.5" customHeight="1" x14ac:dyDescent="0.25">
      <c r="A63" s="651"/>
      <c r="B63" s="651"/>
      <c r="C63" s="645"/>
      <c r="D63" s="406" t="s">
        <v>1579</v>
      </c>
      <c r="E63" s="102">
        <v>3</v>
      </c>
      <c r="F63" s="103">
        <v>3</v>
      </c>
      <c r="G63" s="103" t="s">
        <v>291</v>
      </c>
      <c r="H63" s="226" t="s">
        <v>290</v>
      </c>
      <c r="I63" s="571"/>
      <c r="J63" s="104">
        <v>1</v>
      </c>
      <c r="K63" s="104">
        <v>1</v>
      </c>
      <c r="L63" s="271">
        <f>K63/J63*100</f>
        <v>100</v>
      </c>
      <c r="M63" s="669"/>
      <c r="N63" s="669"/>
      <c r="O63" s="612"/>
      <c r="P63" s="107" t="s">
        <v>719</v>
      </c>
      <c r="Q63" s="103">
        <v>1</v>
      </c>
      <c r="R63" s="155">
        <v>1</v>
      </c>
      <c r="S63" s="245">
        <v>1</v>
      </c>
      <c r="T63" s="94" t="s">
        <v>465</v>
      </c>
      <c r="U63" s="103">
        <v>1</v>
      </c>
      <c r="V63" s="155">
        <v>1</v>
      </c>
      <c r="W63" s="111">
        <v>0.85</v>
      </c>
      <c r="X63" s="95" t="s">
        <v>643</v>
      </c>
      <c r="Y63" s="112">
        <v>3</v>
      </c>
      <c r="Z63" s="113">
        <v>2</v>
      </c>
      <c r="AA63" s="114">
        <v>72</v>
      </c>
      <c r="AB63" s="115" t="s">
        <v>833</v>
      </c>
      <c r="AC63" s="97"/>
      <c r="AD63" s="97"/>
      <c r="AE63" s="97"/>
      <c r="AF63" s="97"/>
      <c r="AG63" s="97"/>
      <c r="AH63" s="97"/>
      <c r="AI63" s="112">
        <v>3</v>
      </c>
      <c r="AJ63" s="119" t="s">
        <v>1110</v>
      </c>
      <c r="AK63" s="120">
        <v>82</v>
      </c>
      <c r="AL63" s="228"/>
      <c r="AM63" s="96" t="s">
        <v>978</v>
      </c>
      <c r="AN63" s="102">
        <v>3</v>
      </c>
      <c r="AO63" s="242" t="s">
        <v>1125</v>
      </c>
      <c r="AP63" s="122">
        <v>95</v>
      </c>
      <c r="AQ63" s="237"/>
      <c r="AR63" s="99" t="s">
        <v>1221</v>
      </c>
      <c r="AS63" s="102">
        <v>3</v>
      </c>
      <c r="AT63" s="139">
        <v>3</v>
      </c>
      <c r="AU63" s="125">
        <v>100</v>
      </c>
      <c r="AV63" s="126"/>
      <c r="AW63" s="256"/>
      <c r="AX63" s="126"/>
      <c r="AY63" s="204" t="s">
        <v>1744</v>
      </c>
      <c r="AZ63" s="202">
        <v>3</v>
      </c>
      <c r="BA63" s="202">
        <v>3</v>
      </c>
      <c r="BB63" s="125">
        <v>100</v>
      </c>
      <c r="BC63" s="204"/>
      <c r="BD63" s="204"/>
      <c r="BE63" s="125"/>
      <c r="BF63" s="204" t="s">
        <v>1839</v>
      </c>
      <c r="BG63" s="202">
        <v>3</v>
      </c>
      <c r="BH63" s="202">
        <v>3</v>
      </c>
      <c r="BI63" s="128">
        <v>100</v>
      </c>
      <c r="BJ63" s="204" t="s">
        <v>1838</v>
      </c>
    </row>
    <row r="64" spans="1:66" s="100" customFormat="1" ht="67.5" customHeight="1" x14ac:dyDescent="0.25">
      <c r="A64" s="651"/>
      <c r="B64" s="651"/>
      <c r="C64" s="645" t="s">
        <v>289</v>
      </c>
      <c r="D64" s="652" t="s">
        <v>288</v>
      </c>
      <c r="E64" s="587">
        <v>0.5</v>
      </c>
      <c r="F64" s="620">
        <v>0.7</v>
      </c>
      <c r="G64" s="620" t="s">
        <v>287</v>
      </c>
      <c r="H64" s="226" t="s">
        <v>286</v>
      </c>
      <c r="I64" s="620" t="s">
        <v>279</v>
      </c>
      <c r="J64" s="622">
        <v>0.05</v>
      </c>
      <c r="K64" s="671">
        <v>0.01</v>
      </c>
      <c r="L64" s="689">
        <f>K64/J64*100</f>
        <v>20</v>
      </c>
      <c r="M64" s="669"/>
      <c r="N64" s="669"/>
      <c r="O64" s="612"/>
      <c r="P64" s="693" t="s">
        <v>720</v>
      </c>
      <c r="Q64" s="571">
        <v>10</v>
      </c>
      <c r="R64" s="602">
        <v>10</v>
      </c>
      <c r="S64" s="608">
        <f>R64/Q64*1</f>
        <v>1</v>
      </c>
      <c r="T64" s="649" t="s">
        <v>527</v>
      </c>
      <c r="U64" s="571">
        <v>10</v>
      </c>
      <c r="V64" s="602">
        <v>10</v>
      </c>
      <c r="W64" s="609">
        <v>0.7</v>
      </c>
      <c r="X64" s="95"/>
      <c r="Y64" s="599">
        <v>0.7</v>
      </c>
      <c r="Z64" s="626">
        <v>0.3</v>
      </c>
      <c r="AA64" s="595">
        <v>73</v>
      </c>
      <c r="AB64" s="115" t="s">
        <v>834</v>
      </c>
      <c r="AC64" s="116" t="s">
        <v>1363</v>
      </c>
      <c r="AD64" s="116" t="s">
        <v>1378</v>
      </c>
      <c r="AE64" s="164">
        <v>2201050</v>
      </c>
      <c r="AF64" s="116" t="s">
        <v>1379</v>
      </c>
      <c r="AG64" s="116" t="s">
        <v>1380</v>
      </c>
      <c r="AH64" s="165">
        <v>33000</v>
      </c>
      <c r="AI64" s="599">
        <v>0.7</v>
      </c>
      <c r="AJ64" s="636">
        <v>0.35</v>
      </c>
      <c r="AK64" s="597">
        <v>67</v>
      </c>
      <c r="AL64" s="228"/>
      <c r="AM64" s="96" t="s">
        <v>979</v>
      </c>
      <c r="AN64" s="587">
        <v>0.35</v>
      </c>
      <c r="AO64" s="706" t="s">
        <v>1126</v>
      </c>
      <c r="AP64" s="707">
        <v>70</v>
      </c>
      <c r="AQ64" s="99"/>
      <c r="AR64" s="99" t="s">
        <v>1222</v>
      </c>
      <c r="AS64" s="587">
        <v>0.5</v>
      </c>
      <c r="AT64" s="582">
        <v>0.185</v>
      </c>
      <c r="AU64" s="525">
        <v>37</v>
      </c>
      <c r="AV64" s="557"/>
      <c r="AW64" s="561"/>
      <c r="AX64" s="557"/>
      <c r="AY64" s="519" t="s">
        <v>1764</v>
      </c>
      <c r="AZ64" s="517">
        <v>0.6</v>
      </c>
      <c r="BA64" s="517">
        <v>0.37</v>
      </c>
      <c r="BB64" s="525">
        <v>60</v>
      </c>
      <c r="BC64" s="515"/>
      <c r="BD64" s="515"/>
      <c r="BE64" s="525"/>
      <c r="BF64" s="566" t="s">
        <v>1856</v>
      </c>
      <c r="BG64" s="517">
        <v>0.6</v>
      </c>
      <c r="BH64" s="515">
        <v>37</v>
      </c>
      <c r="BI64" s="538">
        <v>60</v>
      </c>
      <c r="BJ64" s="566" t="s">
        <v>1856</v>
      </c>
    </row>
    <row r="65" spans="1:64" s="100" customFormat="1" ht="71.25" customHeight="1" x14ac:dyDescent="0.25">
      <c r="A65" s="651"/>
      <c r="B65" s="651"/>
      <c r="C65" s="645"/>
      <c r="D65" s="571"/>
      <c r="E65" s="587"/>
      <c r="F65" s="620"/>
      <c r="G65" s="620"/>
      <c r="H65" s="103" t="s">
        <v>285</v>
      </c>
      <c r="I65" s="620"/>
      <c r="J65" s="622"/>
      <c r="K65" s="671"/>
      <c r="L65" s="689"/>
      <c r="M65" s="669"/>
      <c r="N65" s="669"/>
      <c r="O65" s="612"/>
      <c r="P65" s="693"/>
      <c r="Q65" s="571"/>
      <c r="R65" s="602"/>
      <c r="S65" s="608"/>
      <c r="T65" s="649"/>
      <c r="U65" s="571"/>
      <c r="V65" s="602"/>
      <c r="W65" s="610"/>
      <c r="X65" s="95"/>
      <c r="Y65" s="599"/>
      <c r="Z65" s="626"/>
      <c r="AA65" s="595"/>
      <c r="AB65" s="115" t="s">
        <v>835</v>
      </c>
      <c r="AC65" s="97"/>
      <c r="AD65" s="97"/>
      <c r="AE65" s="97"/>
      <c r="AF65" s="97"/>
      <c r="AG65" s="97"/>
      <c r="AH65" s="97"/>
      <c r="AI65" s="599"/>
      <c r="AJ65" s="636"/>
      <c r="AK65" s="597"/>
      <c r="AL65" s="228"/>
      <c r="AM65" s="96" t="str">
        <f>[1]Hoja1!$Z$65</f>
        <v xml:space="preserve"> MUNICIPIO DE ARMENIA; Normas establecidad en la construccion o mantenimiento  en infraestructura  ya establecidas por el estado</v>
      </c>
      <c r="AN65" s="587"/>
      <c r="AO65" s="706"/>
      <c r="AP65" s="707"/>
      <c r="AQ65" s="714" t="s">
        <v>1162</v>
      </c>
      <c r="AR65" s="715" t="s">
        <v>1223</v>
      </c>
      <c r="AS65" s="587"/>
      <c r="AT65" s="582"/>
      <c r="AU65" s="525"/>
      <c r="AV65" s="557"/>
      <c r="AW65" s="561"/>
      <c r="AX65" s="557"/>
      <c r="AY65" s="528"/>
      <c r="AZ65" s="777"/>
      <c r="BA65" s="518"/>
      <c r="BB65" s="525"/>
      <c r="BC65" s="518"/>
      <c r="BD65" s="518"/>
      <c r="BE65" s="525"/>
      <c r="BF65" s="813"/>
      <c r="BG65" s="518"/>
      <c r="BH65" s="518"/>
      <c r="BI65" s="538"/>
      <c r="BJ65" s="813"/>
    </row>
    <row r="66" spans="1:64" s="100" customFormat="1" ht="22.5" customHeight="1" x14ac:dyDescent="0.25">
      <c r="A66" s="651"/>
      <c r="B66" s="651"/>
      <c r="C66" s="645"/>
      <c r="D66" s="571"/>
      <c r="E66" s="587"/>
      <c r="F66" s="620"/>
      <c r="G66" s="620"/>
      <c r="H66" s="103" t="s">
        <v>284</v>
      </c>
      <c r="I66" s="620"/>
      <c r="J66" s="622"/>
      <c r="K66" s="671"/>
      <c r="L66" s="689"/>
      <c r="M66" s="669"/>
      <c r="N66" s="669"/>
      <c r="O66" s="612"/>
      <c r="P66" s="693"/>
      <c r="Q66" s="571"/>
      <c r="R66" s="602"/>
      <c r="S66" s="608"/>
      <c r="T66" s="649"/>
      <c r="U66" s="571"/>
      <c r="V66" s="602"/>
      <c r="W66" s="610"/>
      <c r="X66" s="95"/>
      <c r="Y66" s="599"/>
      <c r="Z66" s="626"/>
      <c r="AA66" s="595"/>
      <c r="AB66" s="254"/>
      <c r="AC66" s="97"/>
      <c r="AD66" s="97"/>
      <c r="AE66" s="97"/>
      <c r="AF66" s="97"/>
      <c r="AG66" s="97"/>
      <c r="AH66" s="97"/>
      <c r="AI66" s="599"/>
      <c r="AJ66" s="636"/>
      <c r="AK66" s="597"/>
      <c r="AL66" s="228"/>
      <c r="AM66" s="96"/>
      <c r="AN66" s="587"/>
      <c r="AO66" s="706"/>
      <c r="AP66" s="707"/>
      <c r="AQ66" s="714"/>
      <c r="AR66" s="714"/>
      <c r="AS66" s="587"/>
      <c r="AT66" s="582"/>
      <c r="AU66" s="525"/>
      <c r="AV66" s="557"/>
      <c r="AW66" s="561"/>
      <c r="AX66" s="557"/>
      <c r="AY66" s="520"/>
      <c r="AZ66" s="776"/>
      <c r="BA66" s="516"/>
      <c r="BB66" s="525"/>
      <c r="BC66" s="516"/>
      <c r="BD66" s="516"/>
      <c r="BE66" s="525"/>
      <c r="BF66" s="710"/>
      <c r="BG66" s="516"/>
      <c r="BH66" s="516"/>
      <c r="BI66" s="538"/>
      <c r="BJ66" s="710"/>
    </row>
    <row r="67" spans="1:64" s="100" customFormat="1" ht="41.25" customHeight="1" x14ac:dyDescent="0.25">
      <c r="A67" s="651"/>
      <c r="B67" s="651"/>
      <c r="C67" s="645" t="s">
        <v>283</v>
      </c>
      <c r="D67" s="564" t="s">
        <v>282</v>
      </c>
      <c r="E67" s="574">
        <v>0.45</v>
      </c>
      <c r="F67" s="108">
        <v>0.6</v>
      </c>
      <c r="G67" s="620" t="s">
        <v>281</v>
      </c>
      <c r="H67" s="103" t="s">
        <v>280</v>
      </c>
      <c r="I67" s="620" t="s">
        <v>279</v>
      </c>
      <c r="J67" s="622">
        <v>0.05</v>
      </c>
      <c r="K67" s="671">
        <v>0.1</v>
      </c>
      <c r="L67" s="623">
        <v>100</v>
      </c>
      <c r="M67" s="669"/>
      <c r="N67" s="669"/>
      <c r="O67" s="612"/>
      <c r="P67" s="696" t="s">
        <v>721</v>
      </c>
      <c r="Q67" s="571">
        <v>11</v>
      </c>
      <c r="R67" s="602">
        <v>11</v>
      </c>
      <c r="S67" s="608">
        <f>R67/Q67*1</f>
        <v>1</v>
      </c>
      <c r="T67" s="649" t="s">
        <v>466</v>
      </c>
      <c r="U67" s="571">
        <v>11</v>
      </c>
      <c r="V67" s="602">
        <v>11</v>
      </c>
      <c r="W67" s="609">
        <v>0.7</v>
      </c>
      <c r="X67" s="95" t="s">
        <v>643</v>
      </c>
      <c r="Y67" s="599">
        <v>0.6</v>
      </c>
      <c r="Z67" s="626">
        <v>0.3</v>
      </c>
      <c r="AA67" s="595">
        <v>80</v>
      </c>
      <c r="AB67" s="115" t="s">
        <v>836</v>
      </c>
      <c r="AC67" s="97"/>
      <c r="AD67" s="97"/>
      <c r="AE67" s="97"/>
      <c r="AF67" s="97"/>
      <c r="AG67" s="97"/>
      <c r="AH67" s="97"/>
      <c r="AI67" s="599">
        <v>0.6</v>
      </c>
      <c r="AJ67" s="636">
        <v>0.35</v>
      </c>
      <c r="AK67" s="597">
        <v>55</v>
      </c>
      <c r="AL67" s="228"/>
      <c r="AM67" s="96" t="s">
        <v>980</v>
      </c>
      <c r="AN67" s="574">
        <v>0.4</v>
      </c>
      <c r="AO67" s="706">
        <v>0.75</v>
      </c>
      <c r="AP67" s="707">
        <v>75</v>
      </c>
      <c r="AQ67" s="237"/>
      <c r="AR67" s="99" t="s">
        <v>1224</v>
      </c>
      <c r="AS67" s="574">
        <v>0.45</v>
      </c>
      <c r="AT67" s="582">
        <v>0.32</v>
      </c>
      <c r="AU67" s="525">
        <v>70</v>
      </c>
      <c r="AV67" s="557"/>
      <c r="AW67" s="569"/>
      <c r="AX67" s="557"/>
      <c r="AY67" s="558" t="s">
        <v>1705</v>
      </c>
      <c r="AZ67" s="523">
        <v>0.55000000000000004</v>
      </c>
      <c r="BA67" s="517">
        <v>0</v>
      </c>
      <c r="BB67" s="525">
        <v>0</v>
      </c>
      <c r="BC67" s="515"/>
      <c r="BD67" s="515"/>
      <c r="BE67" s="525"/>
      <c r="BF67" s="566" t="s">
        <v>1975</v>
      </c>
      <c r="BG67" s="517">
        <v>0.55000000000000004</v>
      </c>
      <c r="BH67" s="521">
        <v>0.39</v>
      </c>
      <c r="BI67" s="538">
        <v>70</v>
      </c>
      <c r="BJ67" s="566" t="s">
        <v>1999</v>
      </c>
      <c r="BK67" s="442"/>
    </row>
    <row r="68" spans="1:64" s="100" customFormat="1" ht="137.25" customHeight="1" x14ac:dyDescent="0.25">
      <c r="A68" s="651"/>
      <c r="B68" s="651"/>
      <c r="C68" s="645"/>
      <c r="D68" s="571"/>
      <c r="E68" s="574"/>
      <c r="F68" s="108"/>
      <c r="G68" s="620"/>
      <c r="H68" s="226" t="s">
        <v>278</v>
      </c>
      <c r="I68" s="620"/>
      <c r="J68" s="622"/>
      <c r="K68" s="671"/>
      <c r="L68" s="624"/>
      <c r="M68" s="669"/>
      <c r="N68" s="669"/>
      <c r="O68" s="612"/>
      <c r="P68" s="696"/>
      <c r="Q68" s="571"/>
      <c r="R68" s="602"/>
      <c r="S68" s="608"/>
      <c r="T68" s="649"/>
      <c r="U68" s="571"/>
      <c r="V68" s="602"/>
      <c r="W68" s="610"/>
      <c r="X68" s="95" t="s">
        <v>643</v>
      </c>
      <c r="Y68" s="599"/>
      <c r="Z68" s="626"/>
      <c r="AA68" s="595"/>
      <c r="AB68" s="115" t="s">
        <v>837</v>
      </c>
      <c r="AC68" s="97"/>
      <c r="AD68" s="97"/>
      <c r="AE68" s="97"/>
      <c r="AF68" s="97"/>
      <c r="AG68" s="97"/>
      <c r="AH68" s="97"/>
      <c r="AI68" s="599"/>
      <c r="AJ68" s="636"/>
      <c r="AK68" s="597"/>
      <c r="AL68" s="228"/>
      <c r="AM68" s="96" t="s">
        <v>981</v>
      </c>
      <c r="AN68" s="574"/>
      <c r="AO68" s="706"/>
      <c r="AP68" s="707"/>
      <c r="AQ68" s="237"/>
      <c r="AR68" s="99" t="s">
        <v>1225</v>
      </c>
      <c r="AS68" s="574"/>
      <c r="AT68" s="582"/>
      <c r="AU68" s="525"/>
      <c r="AV68" s="557"/>
      <c r="AW68" s="570"/>
      <c r="AX68" s="557"/>
      <c r="AY68" s="559"/>
      <c r="AZ68" s="524"/>
      <c r="BA68" s="516"/>
      <c r="BB68" s="525"/>
      <c r="BC68" s="516"/>
      <c r="BD68" s="516"/>
      <c r="BE68" s="525"/>
      <c r="BF68" s="710"/>
      <c r="BG68" s="516"/>
      <c r="BH68" s="522"/>
      <c r="BI68" s="538"/>
      <c r="BJ68" s="710"/>
    </row>
    <row r="69" spans="1:64" s="100" customFormat="1" ht="128.44999999999999" customHeight="1" x14ac:dyDescent="0.25">
      <c r="A69" s="651"/>
      <c r="B69" s="651"/>
      <c r="C69" s="645"/>
      <c r="D69" s="93" t="s">
        <v>1565</v>
      </c>
      <c r="E69" s="162">
        <v>93</v>
      </c>
      <c r="F69" s="272">
        <v>113</v>
      </c>
      <c r="G69" s="272" t="s">
        <v>277</v>
      </c>
      <c r="H69" s="226" t="s">
        <v>276</v>
      </c>
      <c r="I69" s="620"/>
      <c r="J69" s="104">
        <v>6</v>
      </c>
      <c r="K69" s="104">
        <v>0</v>
      </c>
      <c r="L69" s="271">
        <f>K69/J69*100</f>
        <v>0</v>
      </c>
      <c r="M69" s="669"/>
      <c r="N69" s="669"/>
      <c r="O69" s="612"/>
      <c r="P69" s="131" t="s">
        <v>722</v>
      </c>
      <c r="Q69" s="103">
        <v>0.5</v>
      </c>
      <c r="R69" s="155">
        <v>0.5</v>
      </c>
      <c r="S69" s="245">
        <v>1</v>
      </c>
      <c r="T69" s="94" t="s">
        <v>467</v>
      </c>
      <c r="U69" s="103">
        <v>0.5</v>
      </c>
      <c r="V69" s="155">
        <v>0.5</v>
      </c>
      <c r="W69" s="111">
        <v>0.7</v>
      </c>
      <c r="X69" s="95" t="s">
        <v>643</v>
      </c>
      <c r="Y69" s="273">
        <v>113</v>
      </c>
      <c r="Z69" s="274">
        <v>56</v>
      </c>
      <c r="AA69" s="114">
        <v>39</v>
      </c>
      <c r="AB69" s="254"/>
      <c r="AC69" s="116" t="s">
        <v>1363</v>
      </c>
      <c r="AD69" s="116" t="s">
        <v>1371</v>
      </c>
      <c r="AE69" s="134" t="s">
        <v>1420</v>
      </c>
      <c r="AF69" s="116" t="s">
        <v>1421</v>
      </c>
      <c r="AG69" s="259" t="s">
        <v>1422</v>
      </c>
      <c r="AH69" s="260">
        <v>12</v>
      </c>
      <c r="AI69" s="273">
        <v>113</v>
      </c>
      <c r="AJ69" s="275">
        <v>63</v>
      </c>
      <c r="AK69" s="120">
        <v>65</v>
      </c>
      <c r="AL69" s="98" t="s">
        <v>1094</v>
      </c>
      <c r="AM69" s="172" t="s">
        <v>982</v>
      </c>
      <c r="AN69" s="162">
        <v>27</v>
      </c>
      <c r="AO69" s="137" t="s">
        <v>1127</v>
      </c>
      <c r="AP69" s="122">
        <v>62</v>
      </c>
      <c r="AQ69" s="99"/>
      <c r="AR69" s="101" t="s">
        <v>1226</v>
      </c>
      <c r="AS69" s="162">
        <v>93</v>
      </c>
      <c r="AT69" s="139">
        <v>17</v>
      </c>
      <c r="AU69" s="125">
        <v>31</v>
      </c>
      <c r="AV69" s="126"/>
      <c r="AW69" s="101" t="s">
        <v>1616</v>
      </c>
      <c r="AX69" s="126"/>
      <c r="AY69" s="70" t="s">
        <v>1793</v>
      </c>
      <c r="AZ69" s="127">
        <v>113</v>
      </c>
      <c r="BA69" s="127">
        <v>54</v>
      </c>
      <c r="BB69" s="125">
        <v>48</v>
      </c>
      <c r="BC69" s="70"/>
      <c r="BD69" s="70"/>
      <c r="BE69" s="125"/>
      <c r="BF69" s="513" t="s">
        <v>1933</v>
      </c>
      <c r="BG69" s="127">
        <v>113</v>
      </c>
      <c r="BH69" s="127">
        <v>54</v>
      </c>
      <c r="BI69" s="128">
        <v>48</v>
      </c>
      <c r="BJ69" s="513" t="s">
        <v>1840</v>
      </c>
      <c r="BL69" s="177"/>
    </row>
    <row r="70" spans="1:64" s="100" customFormat="1" ht="129" customHeight="1" x14ac:dyDescent="0.25">
      <c r="A70" s="651"/>
      <c r="B70" s="651"/>
      <c r="C70" s="645" t="s">
        <v>275</v>
      </c>
      <c r="D70" s="655" t="s">
        <v>274</v>
      </c>
      <c r="E70" s="573">
        <v>1</v>
      </c>
      <c r="F70" s="103">
        <v>1</v>
      </c>
      <c r="G70" s="571" t="s">
        <v>273</v>
      </c>
      <c r="H70" s="226" t="s">
        <v>272</v>
      </c>
      <c r="I70" s="571" t="s">
        <v>271</v>
      </c>
      <c r="J70" s="622">
        <v>1</v>
      </c>
      <c r="K70" s="622">
        <v>1</v>
      </c>
      <c r="L70" s="623">
        <f>K70/J70*100</f>
        <v>100</v>
      </c>
      <c r="M70" s="613">
        <v>157427880</v>
      </c>
      <c r="N70" s="613">
        <v>124839143</v>
      </c>
      <c r="O70" s="612">
        <f>N70/M70</f>
        <v>0.79299259445023329</v>
      </c>
      <c r="P70" s="692" t="s">
        <v>723</v>
      </c>
      <c r="Q70" s="607">
        <v>0.09</v>
      </c>
      <c r="R70" s="607">
        <v>0.09</v>
      </c>
      <c r="S70" s="608">
        <v>1</v>
      </c>
      <c r="T70" s="649" t="s">
        <v>468</v>
      </c>
      <c r="U70" s="607">
        <v>0.09</v>
      </c>
      <c r="V70" s="607">
        <v>0.09</v>
      </c>
      <c r="W70" s="609">
        <v>0.74</v>
      </c>
      <c r="X70" s="95" t="s">
        <v>643</v>
      </c>
      <c r="Y70" s="598">
        <v>1</v>
      </c>
      <c r="Z70" s="113">
        <v>1</v>
      </c>
      <c r="AA70" s="595">
        <v>70</v>
      </c>
      <c r="AB70" s="115" t="s">
        <v>838</v>
      </c>
      <c r="AC70" s="97"/>
      <c r="AD70" s="97"/>
      <c r="AE70" s="97"/>
      <c r="AF70" s="97"/>
      <c r="AG70" s="97"/>
      <c r="AH70" s="97"/>
      <c r="AI70" s="598">
        <v>1</v>
      </c>
      <c r="AJ70" s="596">
        <v>1</v>
      </c>
      <c r="AK70" s="597">
        <v>60</v>
      </c>
      <c r="AL70" s="228"/>
      <c r="AM70" s="96" t="s">
        <v>983</v>
      </c>
      <c r="AN70" s="573">
        <v>1</v>
      </c>
      <c r="AO70" s="705">
        <v>1</v>
      </c>
      <c r="AP70" s="707">
        <v>70</v>
      </c>
      <c r="AQ70" s="99"/>
      <c r="AR70" s="415" t="s">
        <v>1227</v>
      </c>
      <c r="AS70" s="573">
        <v>1</v>
      </c>
      <c r="AT70" s="584">
        <v>0.7</v>
      </c>
      <c r="AU70" s="525">
        <v>70</v>
      </c>
      <c r="AV70" s="564"/>
      <c r="AW70" s="738"/>
      <c r="AX70" s="557">
        <v>40</v>
      </c>
      <c r="AY70" s="558" t="s">
        <v>1668</v>
      </c>
      <c r="AZ70" s="515">
        <v>1</v>
      </c>
      <c r="BA70" s="515">
        <v>1</v>
      </c>
      <c r="BB70" s="525">
        <v>100</v>
      </c>
      <c r="BC70" s="515"/>
      <c r="BD70" s="515"/>
      <c r="BE70" s="525"/>
      <c r="BF70" s="803" t="s">
        <v>2007</v>
      </c>
      <c r="BG70" s="515">
        <v>1</v>
      </c>
      <c r="BH70" s="515">
        <v>1</v>
      </c>
      <c r="BI70" s="538">
        <v>100</v>
      </c>
      <c r="BJ70" s="566" t="s">
        <v>2008</v>
      </c>
    </row>
    <row r="71" spans="1:64" s="100" customFormat="1" ht="75" customHeight="1" x14ac:dyDescent="0.25">
      <c r="A71" s="651"/>
      <c r="B71" s="651"/>
      <c r="C71" s="645"/>
      <c r="D71" s="571"/>
      <c r="E71" s="573"/>
      <c r="F71" s="103"/>
      <c r="G71" s="571"/>
      <c r="H71" s="103" t="s">
        <v>270</v>
      </c>
      <c r="I71" s="571"/>
      <c r="J71" s="622"/>
      <c r="K71" s="622"/>
      <c r="L71" s="624"/>
      <c r="M71" s="613"/>
      <c r="N71" s="613"/>
      <c r="O71" s="612"/>
      <c r="P71" s="692"/>
      <c r="Q71" s="607"/>
      <c r="R71" s="607"/>
      <c r="S71" s="608"/>
      <c r="T71" s="649"/>
      <c r="U71" s="607"/>
      <c r="V71" s="607"/>
      <c r="W71" s="610"/>
      <c r="X71" s="95" t="s">
        <v>643</v>
      </c>
      <c r="Y71" s="598"/>
      <c r="Z71" s="626">
        <v>0.46</v>
      </c>
      <c r="AA71" s="595"/>
      <c r="AB71" s="115" t="s">
        <v>839</v>
      </c>
      <c r="AC71" s="97"/>
      <c r="AD71" s="97"/>
      <c r="AE71" s="97"/>
      <c r="AF71" s="97"/>
      <c r="AG71" s="97"/>
      <c r="AH71" s="97"/>
      <c r="AI71" s="598"/>
      <c r="AJ71" s="596"/>
      <c r="AK71" s="597"/>
      <c r="AL71" s="98" t="s">
        <v>1095</v>
      </c>
      <c r="AM71" s="96" t="s">
        <v>984</v>
      </c>
      <c r="AN71" s="573"/>
      <c r="AO71" s="705"/>
      <c r="AP71" s="707"/>
      <c r="AQ71" s="99"/>
      <c r="AR71" s="276" t="s">
        <v>1228</v>
      </c>
      <c r="AS71" s="573"/>
      <c r="AT71" s="581"/>
      <c r="AU71" s="525"/>
      <c r="AV71" s="571"/>
      <c r="AW71" s="561"/>
      <c r="AX71" s="557"/>
      <c r="AY71" s="558"/>
      <c r="AZ71" s="516"/>
      <c r="BA71" s="516"/>
      <c r="BB71" s="525"/>
      <c r="BC71" s="516"/>
      <c r="BD71" s="516"/>
      <c r="BE71" s="525"/>
      <c r="BF71" s="805"/>
      <c r="BG71" s="516"/>
      <c r="BH71" s="516"/>
      <c r="BI71" s="538"/>
      <c r="BJ71" s="710"/>
    </row>
    <row r="72" spans="1:64" s="100" customFormat="1" ht="66.75" customHeight="1" x14ac:dyDescent="0.25">
      <c r="A72" s="651"/>
      <c r="B72" s="651" t="s">
        <v>269</v>
      </c>
      <c r="C72" s="645" t="s">
        <v>268</v>
      </c>
      <c r="D72" s="655" t="s">
        <v>267</v>
      </c>
      <c r="E72" s="587">
        <v>0.7</v>
      </c>
      <c r="F72" s="108"/>
      <c r="G72" s="620" t="s">
        <v>266</v>
      </c>
      <c r="H72" s="103" t="s">
        <v>265</v>
      </c>
      <c r="I72" s="620" t="s">
        <v>239</v>
      </c>
      <c r="J72" s="668">
        <v>950</v>
      </c>
      <c r="K72" s="622">
        <v>0</v>
      </c>
      <c r="L72" s="689">
        <f>K72/J72*100</f>
        <v>0</v>
      </c>
      <c r="M72" s="613"/>
      <c r="N72" s="613"/>
      <c r="O72" s="612"/>
      <c r="P72" s="693" t="s">
        <v>724</v>
      </c>
      <c r="Q72" s="607">
        <v>0.09</v>
      </c>
      <c r="R72" s="607" t="s">
        <v>37</v>
      </c>
      <c r="S72" s="603">
        <v>0</v>
      </c>
      <c r="T72" s="649" t="s">
        <v>535</v>
      </c>
      <c r="U72" s="607">
        <v>0.09</v>
      </c>
      <c r="V72" s="607" t="s">
        <v>37</v>
      </c>
      <c r="W72" s="609">
        <v>0.5</v>
      </c>
      <c r="X72" s="95"/>
      <c r="Y72" s="599">
        <v>95</v>
      </c>
      <c r="Z72" s="626"/>
      <c r="AA72" s="595">
        <v>65</v>
      </c>
      <c r="AB72" s="115" t="s">
        <v>840</v>
      </c>
      <c r="AC72" s="116" t="s">
        <v>1363</v>
      </c>
      <c r="AD72" s="116" t="s">
        <v>1435</v>
      </c>
      <c r="AE72" s="135">
        <v>1905031</v>
      </c>
      <c r="AF72" s="116" t="s">
        <v>1436</v>
      </c>
      <c r="AG72" s="116" t="s">
        <v>1437</v>
      </c>
      <c r="AH72" s="135">
        <v>12</v>
      </c>
      <c r="AI72" s="620">
        <v>0.32</v>
      </c>
      <c r="AJ72" s="636">
        <v>0.5</v>
      </c>
      <c r="AK72" s="597">
        <v>60</v>
      </c>
      <c r="AL72" s="228"/>
      <c r="AM72" s="96" t="s">
        <v>985</v>
      </c>
      <c r="AN72" s="587">
        <v>0.5</v>
      </c>
      <c r="AO72" s="706">
        <v>0.62</v>
      </c>
      <c r="AP72" s="707">
        <v>62</v>
      </c>
      <c r="AQ72" s="237"/>
      <c r="AR72" s="99" t="s">
        <v>1229</v>
      </c>
      <c r="AS72" s="587">
        <v>0.7</v>
      </c>
      <c r="AT72" s="582">
        <v>0.96</v>
      </c>
      <c r="AU72" s="525">
        <v>100</v>
      </c>
      <c r="AV72" s="564" t="s">
        <v>1338</v>
      </c>
      <c r="AW72" s="564" t="s">
        <v>1338</v>
      </c>
      <c r="AX72" s="557">
        <v>100</v>
      </c>
      <c r="AY72" s="558" t="s">
        <v>1720</v>
      </c>
      <c r="AZ72" s="517">
        <v>0.85</v>
      </c>
      <c r="BA72" s="521">
        <v>0.96</v>
      </c>
      <c r="BB72" s="720">
        <v>100</v>
      </c>
      <c r="BC72" s="515"/>
      <c r="BD72" s="515"/>
      <c r="BE72" s="525"/>
      <c r="BF72" s="566" t="s">
        <v>1841</v>
      </c>
      <c r="BG72" s="517">
        <v>0.85</v>
      </c>
      <c r="BH72" s="517">
        <v>0.96</v>
      </c>
      <c r="BI72" s="538">
        <v>100</v>
      </c>
      <c r="BJ72" s="558" t="s">
        <v>1842</v>
      </c>
      <c r="BK72" s="442"/>
    </row>
    <row r="73" spans="1:64" s="100" customFormat="1" ht="31.5" customHeight="1" x14ac:dyDescent="0.25">
      <c r="A73" s="651"/>
      <c r="B73" s="651"/>
      <c r="C73" s="645"/>
      <c r="D73" s="571"/>
      <c r="E73" s="587"/>
      <c r="F73" s="108">
        <v>0.95</v>
      </c>
      <c r="G73" s="620"/>
      <c r="H73" s="103" t="s">
        <v>264</v>
      </c>
      <c r="I73" s="620"/>
      <c r="J73" s="668"/>
      <c r="K73" s="622"/>
      <c r="L73" s="701"/>
      <c r="M73" s="613"/>
      <c r="N73" s="613"/>
      <c r="O73" s="612"/>
      <c r="P73" s="693"/>
      <c r="Q73" s="607"/>
      <c r="R73" s="607"/>
      <c r="S73" s="603"/>
      <c r="T73" s="649"/>
      <c r="U73" s="607"/>
      <c r="V73" s="607"/>
      <c r="W73" s="610"/>
      <c r="X73" s="95"/>
      <c r="Y73" s="599"/>
      <c r="Z73" s="626"/>
      <c r="AA73" s="595"/>
      <c r="AB73" s="254"/>
      <c r="AC73" s="97"/>
      <c r="AD73" s="97"/>
      <c r="AE73" s="97"/>
      <c r="AF73" s="97"/>
      <c r="AG73" s="97"/>
      <c r="AH73" s="97"/>
      <c r="AI73" s="620"/>
      <c r="AJ73" s="636"/>
      <c r="AK73" s="597"/>
      <c r="AL73" s="228"/>
      <c r="AM73" s="96" t="s">
        <v>986</v>
      </c>
      <c r="AN73" s="587"/>
      <c r="AO73" s="706"/>
      <c r="AP73" s="707"/>
      <c r="AQ73" s="237"/>
      <c r="AR73" s="99"/>
      <c r="AS73" s="587"/>
      <c r="AT73" s="581"/>
      <c r="AU73" s="525"/>
      <c r="AV73" s="565"/>
      <c r="AW73" s="565"/>
      <c r="AX73" s="557"/>
      <c r="AY73" s="558"/>
      <c r="AZ73" s="518"/>
      <c r="BA73" s="529"/>
      <c r="BB73" s="721"/>
      <c r="BC73" s="518"/>
      <c r="BD73" s="518"/>
      <c r="BE73" s="525"/>
      <c r="BF73" s="813"/>
      <c r="BG73" s="518"/>
      <c r="BH73" s="518"/>
      <c r="BI73" s="538"/>
      <c r="BJ73" s="558"/>
    </row>
    <row r="74" spans="1:64" s="100" customFormat="1" ht="169.5" customHeight="1" x14ac:dyDescent="0.25">
      <c r="A74" s="651"/>
      <c r="B74" s="651"/>
      <c r="C74" s="645"/>
      <c r="D74" s="571"/>
      <c r="E74" s="587"/>
      <c r="F74" s="108"/>
      <c r="G74" s="620"/>
      <c r="H74" s="103" t="s">
        <v>263</v>
      </c>
      <c r="I74" s="620"/>
      <c r="J74" s="668"/>
      <c r="K74" s="622"/>
      <c r="L74" s="701"/>
      <c r="M74" s="613"/>
      <c r="N74" s="613"/>
      <c r="O74" s="612"/>
      <c r="P74" s="693"/>
      <c r="Q74" s="607"/>
      <c r="R74" s="607"/>
      <c r="S74" s="603"/>
      <c r="T74" s="649"/>
      <c r="U74" s="607"/>
      <c r="V74" s="607"/>
      <c r="W74" s="610"/>
      <c r="X74" s="95" t="s">
        <v>613</v>
      </c>
      <c r="Y74" s="599"/>
      <c r="Z74" s="626"/>
      <c r="AA74" s="595"/>
      <c r="AB74" s="115" t="s">
        <v>841</v>
      </c>
      <c r="AC74" s="97"/>
      <c r="AD74" s="97"/>
      <c r="AE74" s="97"/>
      <c r="AF74" s="97"/>
      <c r="AG74" s="97"/>
      <c r="AH74" s="97"/>
      <c r="AI74" s="620"/>
      <c r="AJ74" s="636"/>
      <c r="AK74" s="597"/>
      <c r="AL74" s="228"/>
      <c r="AM74" s="96" t="s">
        <v>987</v>
      </c>
      <c r="AN74" s="587"/>
      <c r="AO74" s="706"/>
      <c r="AP74" s="707"/>
      <c r="AQ74" s="237"/>
      <c r="AR74" s="99" t="s">
        <v>1230</v>
      </c>
      <c r="AS74" s="587"/>
      <c r="AT74" s="581"/>
      <c r="AU74" s="525"/>
      <c r="AV74" s="565"/>
      <c r="AW74" s="565"/>
      <c r="AX74" s="557"/>
      <c r="AY74" s="558"/>
      <c r="AZ74" s="516"/>
      <c r="BA74" s="522"/>
      <c r="BB74" s="721"/>
      <c r="BC74" s="516"/>
      <c r="BD74" s="516"/>
      <c r="BE74" s="525"/>
      <c r="BF74" s="710"/>
      <c r="BG74" s="516"/>
      <c r="BH74" s="516"/>
      <c r="BI74" s="538"/>
      <c r="BJ74" s="558"/>
    </row>
    <row r="75" spans="1:64" s="100" customFormat="1" ht="114" customHeight="1" x14ac:dyDescent="0.25">
      <c r="A75" s="651"/>
      <c r="B75" s="651"/>
      <c r="C75" s="645"/>
      <c r="D75" s="103" t="s">
        <v>262</v>
      </c>
      <c r="E75" s="102">
        <v>14</v>
      </c>
      <c r="F75" s="103">
        <v>14</v>
      </c>
      <c r="G75" s="103" t="s">
        <v>261</v>
      </c>
      <c r="H75" s="103" t="s">
        <v>260</v>
      </c>
      <c r="I75" s="620"/>
      <c r="J75" s="104">
        <v>14</v>
      </c>
      <c r="K75" s="104">
        <v>0</v>
      </c>
      <c r="L75" s="271">
        <f>K75/J75*100</f>
        <v>0</v>
      </c>
      <c r="M75" s="613"/>
      <c r="N75" s="613"/>
      <c r="O75" s="612"/>
      <c r="P75" s="277" t="s">
        <v>688</v>
      </c>
      <c r="Q75" s="155" t="s">
        <v>513</v>
      </c>
      <c r="R75" s="224" t="s">
        <v>37</v>
      </c>
      <c r="S75" s="278">
        <v>0</v>
      </c>
      <c r="T75" s="94" t="s">
        <v>1566</v>
      </c>
      <c r="U75" s="155" t="s">
        <v>513</v>
      </c>
      <c r="V75" s="224" t="s">
        <v>37</v>
      </c>
      <c r="W75" s="111">
        <v>0.7</v>
      </c>
      <c r="X75" s="95" t="s">
        <v>614</v>
      </c>
      <c r="Y75" s="112">
        <v>14</v>
      </c>
      <c r="Z75" s="113">
        <v>14</v>
      </c>
      <c r="AA75" s="114">
        <v>61</v>
      </c>
      <c r="AB75" s="115" t="s">
        <v>842</v>
      </c>
      <c r="AC75" s="97"/>
      <c r="AD75" s="97"/>
      <c r="AE75" s="97"/>
      <c r="AF75" s="97"/>
      <c r="AG75" s="97"/>
      <c r="AH75" s="97"/>
      <c r="AI75" s="112">
        <v>14</v>
      </c>
      <c r="AJ75" s="119">
        <v>14</v>
      </c>
      <c r="AK75" s="120">
        <v>80</v>
      </c>
      <c r="AL75" s="98"/>
      <c r="AM75" s="96" t="s">
        <v>988</v>
      </c>
      <c r="AN75" s="102">
        <v>14</v>
      </c>
      <c r="AO75" s="137" t="s">
        <v>1128</v>
      </c>
      <c r="AP75" s="122">
        <v>71</v>
      </c>
      <c r="AQ75" s="99"/>
      <c r="AR75" s="99" t="s">
        <v>1231</v>
      </c>
      <c r="AS75" s="102">
        <v>14</v>
      </c>
      <c r="AT75" s="139">
        <v>0</v>
      </c>
      <c r="AU75" s="125">
        <v>0</v>
      </c>
      <c r="AV75" s="126"/>
      <c r="AW75" s="140"/>
      <c r="AX75" s="126"/>
      <c r="AY75" s="437" t="s">
        <v>1678</v>
      </c>
      <c r="AZ75" s="127">
        <v>14</v>
      </c>
      <c r="BA75" s="127">
        <v>0</v>
      </c>
      <c r="BB75" s="125">
        <v>0</v>
      </c>
      <c r="BC75" s="70"/>
      <c r="BD75" s="70"/>
      <c r="BE75" s="125"/>
      <c r="BF75" s="513" t="s">
        <v>1843</v>
      </c>
      <c r="BG75" s="127">
        <v>14</v>
      </c>
      <c r="BH75" s="439">
        <v>0</v>
      </c>
      <c r="BI75" s="128">
        <v>0</v>
      </c>
      <c r="BJ75" s="808" t="s">
        <v>2000</v>
      </c>
      <c r="BK75" s="442"/>
      <c r="BL75" s="442"/>
    </row>
    <row r="76" spans="1:64" s="100" customFormat="1" ht="75.75" customHeight="1" x14ac:dyDescent="0.25">
      <c r="A76" s="651"/>
      <c r="B76" s="651"/>
      <c r="C76" s="645"/>
      <c r="D76" s="421" t="s">
        <v>259</v>
      </c>
      <c r="E76" s="279">
        <v>0.55000000000000004</v>
      </c>
      <c r="F76" s="144">
        <v>0.7</v>
      </c>
      <c r="G76" s="108" t="s">
        <v>258</v>
      </c>
      <c r="H76" s="103" t="s">
        <v>257</v>
      </c>
      <c r="I76" s="620"/>
      <c r="J76" s="280">
        <v>0.06</v>
      </c>
      <c r="K76" s="104">
        <v>0</v>
      </c>
      <c r="L76" s="271">
        <f>K76/J76*100</f>
        <v>0</v>
      </c>
      <c r="M76" s="613"/>
      <c r="N76" s="613"/>
      <c r="O76" s="612"/>
      <c r="P76" s="277" t="s">
        <v>688</v>
      </c>
      <c r="Q76" s="155">
        <v>1</v>
      </c>
      <c r="R76" s="155">
        <v>1</v>
      </c>
      <c r="S76" s="245">
        <f>R76/Q76</f>
        <v>1</v>
      </c>
      <c r="T76" s="147" t="s">
        <v>469</v>
      </c>
      <c r="U76" s="155">
        <v>1</v>
      </c>
      <c r="V76" s="155">
        <v>1</v>
      </c>
      <c r="W76" s="111">
        <v>0.8</v>
      </c>
      <c r="X76" s="95" t="s">
        <v>615</v>
      </c>
      <c r="Y76" s="281">
        <v>0.7</v>
      </c>
      <c r="Z76" s="282">
        <v>0.35</v>
      </c>
      <c r="AA76" s="283">
        <v>70</v>
      </c>
      <c r="AB76" s="115" t="s">
        <v>843</v>
      </c>
      <c r="AC76" s="97"/>
      <c r="AD76" s="97"/>
      <c r="AE76" s="97"/>
      <c r="AF76" s="97"/>
      <c r="AG76" s="97"/>
      <c r="AH76" s="97"/>
      <c r="AI76" s="281">
        <v>0.7</v>
      </c>
      <c r="AJ76" s="284">
        <v>0.4</v>
      </c>
      <c r="AK76" s="285">
        <v>70</v>
      </c>
      <c r="AL76" s="228"/>
      <c r="AM76" s="96" t="s">
        <v>989</v>
      </c>
      <c r="AN76" s="279">
        <v>0.4</v>
      </c>
      <c r="AO76" s="137">
        <v>0.77</v>
      </c>
      <c r="AP76" s="286">
        <v>77</v>
      </c>
      <c r="AQ76" s="99"/>
      <c r="AR76" s="99" t="s">
        <v>1232</v>
      </c>
      <c r="AS76" s="279">
        <v>0.55000000000000004</v>
      </c>
      <c r="AT76" s="152">
        <v>0.55000000000000004</v>
      </c>
      <c r="AU76" s="287">
        <v>100</v>
      </c>
      <c r="AV76" s="246" t="s">
        <v>1339</v>
      </c>
      <c r="AW76" s="288" t="s">
        <v>1338</v>
      </c>
      <c r="AX76" s="126">
        <v>100</v>
      </c>
      <c r="AY76" s="437" t="s">
        <v>1721</v>
      </c>
      <c r="AZ76" s="154">
        <v>0.65</v>
      </c>
      <c r="BA76" s="440">
        <v>0.8</v>
      </c>
      <c r="BB76" s="460">
        <v>100</v>
      </c>
      <c r="BC76" s="70"/>
      <c r="BD76" s="70"/>
      <c r="BE76" s="287"/>
      <c r="BF76" s="513" t="s">
        <v>1955</v>
      </c>
      <c r="BG76" s="154">
        <v>0.65</v>
      </c>
      <c r="BH76" s="440">
        <v>0.8</v>
      </c>
      <c r="BI76" s="128">
        <v>100</v>
      </c>
      <c r="BJ76" s="806" t="s">
        <v>1844</v>
      </c>
      <c r="BK76" s="442"/>
    </row>
    <row r="77" spans="1:64" s="100" customFormat="1" ht="151.9" customHeight="1" x14ac:dyDescent="0.25">
      <c r="A77" s="651"/>
      <c r="B77" s="651"/>
      <c r="C77" s="645" t="s">
        <v>256</v>
      </c>
      <c r="D77" s="289" t="s">
        <v>255</v>
      </c>
      <c r="E77" s="102" t="s">
        <v>1322</v>
      </c>
      <c r="F77" s="103" t="s">
        <v>254</v>
      </c>
      <c r="G77" s="103" t="s">
        <v>253</v>
      </c>
      <c r="H77" s="103" t="s">
        <v>252</v>
      </c>
      <c r="I77" s="571" t="s">
        <v>239</v>
      </c>
      <c r="J77" s="104" t="s">
        <v>725</v>
      </c>
      <c r="K77" s="104">
        <v>0</v>
      </c>
      <c r="L77" s="271">
        <v>0</v>
      </c>
      <c r="M77" s="613"/>
      <c r="N77" s="613"/>
      <c r="O77" s="612"/>
      <c r="P77" s="248" t="s">
        <v>726</v>
      </c>
      <c r="Q77" s="155">
        <v>1</v>
      </c>
      <c r="R77" s="155">
        <v>1</v>
      </c>
      <c r="S77" s="245">
        <f>R77/Q77</f>
        <v>1</v>
      </c>
      <c r="T77" s="94" t="s">
        <v>1567</v>
      </c>
      <c r="U77" s="155">
        <v>1</v>
      </c>
      <c r="V77" s="155">
        <v>1</v>
      </c>
      <c r="W77" s="111">
        <v>0.8</v>
      </c>
      <c r="X77" s="95" t="s">
        <v>616</v>
      </c>
      <c r="Y77" s="112" t="s">
        <v>254</v>
      </c>
      <c r="Z77" s="113" t="s">
        <v>779</v>
      </c>
      <c r="AA77" s="114">
        <v>64</v>
      </c>
      <c r="AB77" s="115" t="s">
        <v>844</v>
      </c>
      <c r="AC77" s="97"/>
      <c r="AD77" s="97"/>
      <c r="AE77" s="97"/>
      <c r="AF77" s="97"/>
      <c r="AG77" s="97"/>
      <c r="AH77" s="97"/>
      <c r="AI77" s="112" t="s">
        <v>254</v>
      </c>
      <c r="AJ77" s="119" t="s">
        <v>1111</v>
      </c>
      <c r="AK77" s="120">
        <v>65</v>
      </c>
      <c r="AL77" s="98"/>
      <c r="AM77" s="96" t="s">
        <v>990</v>
      </c>
      <c r="AN77" s="102" t="s">
        <v>1111</v>
      </c>
      <c r="AO77" s="137">
        <v>0.71</v>
      </c>
      <c r="AP77" s="122">
        <v>71</v>
      </c>
      <c r="AQ77" s="99"/>
      <c r="AR77" s="99" t="s">
        <v>1233</v>
      </c>
      <c r="AS77" s="102" t="s">
        <v>1322</v>
      </c>
      <c r="AT77" s="290">
        <v>0.65</v>
      </c>
      <c r="AU77" s="125">
        <v>65</v>
      </c>
      <c r="AV77" s="246" t="s">
        <v>1340</v>
      </c>
      <c r="AW77" s="288" t="s">
        <v>1525</v>
      </c>
      <c r="AX77" s="126">
        <v>25</v>
      </c>
      <c r="AY77" s="70" t="s">
        <v>1722</v>
      </c>
      <c r="AZ77" s="127" t="s">
        <v>1816</v>
      </c>
      <c r="BA77" s="440">
        <v>0.7</v>
      </c>
      <c r="BB77" s="125">
        <v>70</v>
      </c>
      <c r="BC77" s="70"/>
      <c r="BD77" s="70"/>
      <c r="BE77" s="125"/>
      <c r="BF77" s="513" t="s">
        <v>1845</v>
      </c>
      <c r="BG77" s="127" t="s">
        <v>1816</v>
      </c>
      <c r="BH77" s="440">
        <v>0.78</v>
      </c>
      <c r="BI77" s="128">
        <v>78</v>
      </c>
      <c r="BJ77" s="806" t="s">
        <v>1956</v>
      </c>
      <c r="BK77" s="442"/>
    </row>
    <row r="78" spans="1:64" s="100" customFormat="1" ht="123" customHeight="1" x14ac:dyDescent="0.25">
      <c r="A78" s="651"/>
      <c r="B78" s="651"/>
      <c r="C78" s="645"/>
      <c r="D78" s="93" t="s">
        <v>251</v>
      </c>
      <c r="E78" s="102">
        <v>1</v>
      </c>
      <c r="F78" s="103">
        <v>1</v>
      </c>
      <c r="G78" s="103" t="s">
        <v>250</v>
      </c>
      <c r="H78" s="103" t="s">
        <v>249</v>
      </c>
      <c r="I78" s="571"/>
      <c r="J78" s="104">
        <v>1</v>
      </c>
      <c r="K78" s="104">
        <v>1</v>
      </c>
      <c r="L78" s="267">
        <f>K78/J78*100</f>
        <v>100</v>
      </c>
      <c r="M78" s="613"/>
      <c r="N78" s="613"/>
      <c r="O78" s="612"/>
      <c r="P78" s="291" t="s">
        <v>727</v>
      </c>
      <c r="Q78" s="155">
        <v>1</v>
      </c>
      <c r="R78" s="155">
        <v>1</v>
      </c>
      <c r="S78" s="245">
        <f>R78/Q78</f>
        <v>1</v>
      </c>
      <c r="T78" s="94" t="s">
        <v>470</v>
      </c>
      <c r="U78" s="155">
        <v>1</v>
      </c>
      <c r="V78" s="155">
        <v>1</v>
      </c>
      <c r="W78" s="111">
        <v>0.9</v>
      </c>
      <c r="X78" s="95" t="s">
        <v>617</v>
      </c>
      <c r="Y78" s="112">
        <v>1</v>
      </c>
      <c r="Z78" s="113">
        <v>1</v>
      </c>
      <c r="AA78" s="114">
        <v>60</v>
      </c>
      <c r="AB78" s="115" t="s">
        <v>845</v>
      </c>
      <c r="AC78" s="97"/>
      <c r="AD78" s="97"/>
      <c r="AE78" s="97"/>
      <c r="AF78" s="97"/>
      <c r="AG78" s="97"/>
      <c r="AH78" s="97"/>
      <c r="AI78" s="112">
        <v>1</v>
      </c>
      <c r="AJ78" s="119">
        <v>1</v>
      </c>
      <c r="AK78" s="120">
        <v>55</v>
      </c>
      <c r="AL78" s="228"/>
      <c r="AM78" s="96" t="s">
        <v>991</v>
      </c>
      <c r="AN78" s="102">
        <v>1</v>
      </c>
      <c r="AO78" s="137" t="s">
        <v>1129</v>
      </c>
      <c r="AP78" s="122">
        <v>75</v>
      </c>
      <c r="AQ78" s="237"/>
      <c r="AR78" s="101" t="s">
        <v>1234</v>
      </c>
      <c r="AS78" s="102">
        <v>1</v>
      </c>
      <c r="AT78" s="139">
        <v>1</v>
      </c>
      <c r="AU78" s="125">
        <v>100</v>
      </c>
      <c r="AV78" s="126"/>
      <c r="AW78" s="292"/>
      <c r="AX78" s="126"/>
      <c r="AY78" s="407" t="s">
        <v>1745</v>
      </c>
      <c r="AZ78" s="127">
        <v>1</v>
      </c>
      <c r="BA78" s="127">
        <v>1</v>
      </c>
      <c r="BB78" s="125">
        <v>100</v>
      </c>
      <c r="BC78" s="70"/>
      <c r="BD78" s="70"/>
      <c r="BE78" s="125"/>
      <c r="BF78" s="513" t="s">
        <v>1846</v>
      </c>
      <c r="BG78" s="127">
        <v>1</v>
      </c>
      <c r="BH78" s="127">
        <v>1</v>
      </c>
      <c r="BI78" s="128">
        <v>100</v>
      </c>
      <c r="BJ78" s="806" t="s">
        <v>1847</v>
      </c>
    </row>
    <row r="79" spans="1:64" s="100" customFormat="1" ht="171" x14ac:dyDescent="0.25">
      <c r="A79" s="651"/>
      <c r="B79" s="651"/>
      <c r="C79" s="645"/>
      <c r="D79" s="652" t="s">
        <v>1580</v>
      </c>
      <c r="E79" s="573">
        <v>2</v>
      </c>
      <c r="F79" s="103">
        <v>2</v>
      </c>
      <c r="G79" s="571" t="s">
        <v>207</v>
      </c>
      <c r="H79" s="103" t="s">
        <v>248</v>
      </c>
      <c r="I79" s="571"/>
      <c r="J79" s="622">
        <v>1</v>
      </c>
      <c r="K79" s="622">
        <v>0</v>
      </c>
      <c r="L79" s="689">
        <f>K79/J79*100</f>
        <v>0</v>
      </c>
      <c r="M79" s="613"/>
      <c r="N79" s="613"/>
      <c r="O79" s="612"/>
      <c r="P79" s="692" t="s">
        <v>688</v>
      </c>
      <c r="Q79" s="607">
        <v>1</v>
      </c>
      <c r="R79" s="607">
        <v>0.5</v>
      </c>
      <c r="S79" s="608">
        <f t="shared" ref="S79" si="4">R79/Q79</f>
        <v>0.5</v>
      </c>
      <c r="T79" s="649" t="s">
        <v>471</v>
      </c>
      <c r="U79" s="607">
        <v>1</v>
      </c>
      <c r="V79" s="607">
        <v>0.5</v>
      </c>
      <c r="W79" s="609">
        <v>0.2</v>
      </c>
      <c r="X79" s="95"/>
      <c r="Y79" s="598">
        <v>2</v>
      </c>
      <c r="Z79" s="113">
        <v>1</v>
      </c>
      <c r="AA79" s="595">
        <v>65</v>
      </c>
      <c r="AB79" s="115" t="s">
        <v>846</v>
      </c>
      <c r="AC79" s="97"/>
      <c r="AD79" s="97"/>
      <c r="AE79" s="97"/>
      <c r="AF79" s="97"/>
      <c r="AG79" s="97"/>
      <c r="AH79" s="97"/>
      <c r="AI79" s="598">
        <v>2</v>
      </c>
      <c r="AJ79" s="596">
        <v>2</v>
      </c>
      <c r="AK79" s="597">
        <v>63</v>
      </c>
      <c r="AL79" s="228"/>
      <c r="AM79" s="96" t="s">
        <v>992</v>
      </c>
      <c r="AN79" s="573">
        <v>2</v>
      </c>
      <c r="AO79" s="705" t="s">
        <v>1130</v>
      </c>
      <c r="AP79" s="707">
        <v>50</v>
      </c>
      <c r="AQ79" s="237"/>
      <c r="AR79" s="99"/>
      <c r="AS79" s="573">
        <v>2</v>
      </c>
      <c r="AT79" s="581">
        <v>1</v>
      </c>
      <c r="AU79" s="525">
        <v>50</v>
      </c>
      <c r="AV79" s="557"/>
      <c r="AW79" s="570"/>
      <c r="AX79" s="126"/>
      <c r="AY79" s="558" t="s">
        <v>1669</v>
      </c>
      <c r="AZ79" s="515">
        <v>2</v>
      </c>
      <c r="BA79" s="532">
        <v>1</v>
      </c>
      <c r="BB79" s="525">
        <v>50</v>
      </c>
      <c r="BC79" s="515"/>
      <c r="BD79" s="515"/>
      <c r="BE79" s="525"/>
      <c r="BF79" s="566" t="s">
        <v>1820</v>
      </c>
      <c r="BG79" s="515">
        <v>2</v>
      </c>
      <c r="BH79" s="515">
        <v>1</v>
      </c>
      <c r="BI79" s="538">
        <v>50</v>
      </c>
      <c r="BJ79" s="566" t="s">
        <v>1848</v>
      </c>
      <c r="BK79" s="442"/>
    </row>
    <row r="80" spans="1:64" s="100" customFormat="1" ht="17.25" customHeight="1" x14ac:dyDescent="0.25">
      <c r="A80" s="651"/>
      <c r="B80" s="651"/>
      <c r="C80" s="645"/>
      <c r="D80" s="571"/>
      <c r="E80" s="573"/>
      <c r="F80" s="103"/>
      <c r="G80" s="571"/>
      <c r="H80" s="103" t="s">
        <v>247</v>
      </c>
      <c r="I80" s="571"/>
      <c r="J80" s="622"/>
      <c r="K80" s="622"/>
      <c r="L80" s="624"/>
      <c r="M80" s="613"/>
      <c r="N80" s="613"/>
      <c r="O80" s="612"/>
      <c r="P80" s="692"/>
      <c r="Q80" s="607"/>
      <c r="R80" s="607"/>
      <c r="S80" s="608"/>
      <c r="T80" s="649"/>
      <c r="U80" s="607"/>
      <c r="V80" s="607"/>
      <c r="W80" s="610"/>
      <c r="X80" s="95"/>
      <c r="Y80" s="598"/>
      <c r="Z80" s="113"/>
      <c r="AA80" s="595"/>
      <c r="AB80" s="115" t="s">
        <v>847</v>
      </c>
      <c r="AC80" s="97"/>
      <c r="AD80" s="97"/>
      <c r="AE80" s="97"/>
      <c r="AF80" s="97"/>
      <c r="AG80" s="97"/>
      <c r="AH80" s="97"/>
      <c r="AI80" s="598"/>
      <c r="AJ80" s="596"/>
      <c r="AK80" s="597"/>
      <c r="AL80" s="98"/>
      <c r="AM80" s="96" t="s">
        <v>993</v>
      </c>
      <c r="AN80" s="573"/>
      <c r="AO80" s="705"/>
      <c r="AP80" s="707"/>
      <c r="AQ80" s="99"/>
      <c r="AR80" s="99" t="s">
        <v>1235</v>
      </c>
      <c r="AS80" s="573"/>
      <c r="AT80" s="581"/>
      <c r="AU80" s="525"/>
      <c r="AV80" s="557"/>
      <c r="AW80" s="570"/>
      <c r="AX80" s="126"/>
      <c r="AY80" s="558"/>
      <c r="AZ80" s="516"/>
      <c r="BA80" s="522"/>
      <c r="BB80" s="525"/>
      <c r="BC80" s="516"/>
      <c r="BD80" s="516"/>
      <c r="BE80" s="525"/>
      <c r="BF80" s="710"/>
      <c r="BG80" s="516"/>
      <c r="BH80" s="516"/>
      <c r="BI80" s="538"/>
      <c r="BJ80" s="710"/>
    </row>
    <row r="81" spans="1:63" s="100" customFormat="1" ht="114" customHeight="1" x14ac:dyDescent="0.25">
      <c r="A81" s="651"/>
      <c r="B81" s="651"/>
      <c r="C81" s="645"/>
      <c r="D81" s="93" t="s">
        <v>246</v>
      </c>
      <c r="E81" s="142">
        <v>1</v>
      </c>
      <c r="F81" s="108">
        <v>1</v>
      </c>
      <c r="G81" s="103" t="s">
        <v>245</v>
      </c>
      <c r="H81" s="103" t="s">
        <v>244</v>
      </c>
      <c r="I81" s="571"/>
      <c r="J81" s="104">
        <v>100</v>
      </c>
      <c r="K81" s="104">
        <v>0</v>
      </c>
      <c r="L81" s="271">
        <f>K81/J81*100</f>
        <v>0</v>
      </c>
      <c r="M81" s="613"/>
      <c r="N81" s="613"/>
      <c r="O81" s="612"/>
      <c r="P81" s="293" t="s">
        <v>728</v>
      </c>
      <c r="Q81" s="155">
        <v>1</v>
      </c>
      <c r="R81" s="155">
        <v>1</v>
      </c>
      <c r="S81" s="245">
        <f>R81/Q81</f>
        <v>1</v>
      </c>
      <c r="T81" s="94" t="s">
        <v>565</v>
      </c>
      <c r="U81" s="155">
        <v>1</v>
      </c>
      <c r="V81" s="155">
        <v>1</v>
      </c>
      <c r="W81" s="111">
        <v>0.8</v>
      </c>
      <c r="X81" s="95" t="s">
        <v>618</v>
      </c>
      <c r="Y81" s="148">
        <v>1</v>
      </c>
      <c r="Z81" s="149">
        <v>1</v>
      </c>
      <c r="AA81" s="114">
        <v>70</v>
      </c>
      <c r="AB81" s="115" t="s">
        <v>848</v>
      </c>
      <c r="AC81" s="163" t="s">
        <v>1363</v>
      </c>
      <c r="AD81" s="116" t="s">
        <v>1404</v>
      </c>
      <c r="AE81" s="135">
        <v>1903028</v>
      </c>
      <c r="AF81" s="116" t="s">
        <v>1405</v>
      </c>
      <c r="AG81" s="116" t="s">
        <v>1406</v>
      </c>
      <c r="AH81" s="135">
        <v>250</v>
      </c>
      <c r="AI81" s="148">
        <v>1</v>
      </c>
      <c r="AJ81" s="150">
        <v>1</v>
      </c>
      <c r="AK81" s="120">
        <v>81</v>
      </c>
      <c r="AL81" s="98" t="s">
        <v>1096</v>
      </c>
      <c r="AM81" s="96" t="s">
        <v>994</v>
      </c>
      <c r="AN81" s="142">
        <v>1</v>
      </c>
      <c r="AO81" s="137">
        <v>0.7</v>
      </c>
      <c r="AP81" s="122">
        <v>70</v>
      </c>
      <c r="AQ81" s="99"/>
      <c r="AR81" s="99" t="s">
        <v>1236</v>
      </c>
      <c r="AS81" s="142">
        <v>1</v>
      </c>
      <c r="AT81" s="290">
        <v>0.6</v>
      </c>
      <c r="AU81" s="125">
        <v>60</v>
      </c>
      <c r="AV81" s="246" t="s">
        <v>1341</v>
      </c>
      <c r="AW81" s="294" t="s">
        <v>1526</v>
      </c>
      <c r="AX81" s="126">
        <v>91</v>
      </c>
      <c r="AY81" s="180" t="s">
        <v>1723</v>
      </c>
      <c r="AZ81" s="154">
        <v>1</v>
      </c>
      <c r="BA81" s="453">
        <v>0.45</v>
      </c>
      <c r="BB81" s="125">
        <v>45</v>
      </c>
      <c r="BC81" s="180"/>
      <c r="BD81" s="180"/>
      <c r="BE81" s="125"/>
      <c r="BF81" s="513" t="s">
        <v>1957</v>
      </c>
      <c r="BG81" s="154">
        <v>1</v>
      </c>
      <c r="BH81" s="453">
        <v>0.45</v>
      </c>
      <c r="BI81" s="128">
        <v>45</v>
      </c>
      <c r="BJ81" s="806" t="s">
        <v>1957</v>
      </c>
      <c r="BK81" s="442"/>
    </row>
    <row r="82" spans="1:63" s="100" customFormat="1" ht="38.25" customHeight="1" x14ac:dyDescent="0.25">
      <c r="A82" s="651"/>
      <c r="B82" s="651"/>
      <c r="C82" s="645" t="s">
        <v>243</v>
      </c>
      <c r="D82" s="655" t="s">
        <v>242</v>
      </c>
      <c r="E82" s="295">
        <v>1</v>
      </c>
      <c r="F82" s="126"/>
      <c r="G82" s="571" t="s">
        <v>241</v>
      </c>
      <c r="H82" s="103" t="s">
        <v>240</v>
      </c>
      <c r="I82" s="571" t="s">
        <v>239</v>
      </c>
      <c r="J82" s="673">
        <v>1</v>
      </c>
      <c r="K82" s="622">
        <v>1</v>
      </c>
      <c r="L82" s="623">
        <f>K82/J82*100</f>
        <v>100</v>
      </c>
      <c r="M82" s="613"/>
      <c r="N82" s="613"/>
      <c r="O82" s="612"/>
      <c r="P82" s="692" t="s">
        <v>729</v>
      </c>
      <c r="Q82" s="602">
        <v>1</v>
      </c>
      <c r="R82" s="602">
        <v>1</v>
      </c>
      <c r="S82" s="679">
        <v>1</v>
      </c>
      <c r="T82" s="649" t="s">
        <v>472</v>
      </c>
      <c r="U82" s="602">
        <v>1</v>
      </c>
      <c r="V82" s="602">
        <v>1</v>
      </c>
      <c r="W82" s="609">
        <v>0.65</v>
      </c>
      <c r="X82" s="95"/>
      <c r="Y82" s="629">
        <v>1</v>
      </c>
      <c r="Z82" s="648">
        <v>1</v>
      </c>
      <c r="AA82" s="611">
        <v>72</v>
      </c>
      <c r="AB82" s="115" t="s">
        <v>849</v>
      </c>
      <c r="AC82" s="163" t="s">
        <v>1363</v>
      </c>
      <c r="AD82" s="116" t="s">
        <v>1435</v>
      </c>
      <c r="AE82" s="135" t="s">
        <v>1372</v>
      </c>
      <c r="AF82" s="116" t="s">
        <v>1438</v>
      </c>
      <c r="AG82" s="116" t="s">
        <v>1439</v>
      </c>
      <c r="AH82" s="135">
        <v>12</v>
      </c>
      <c r="AI82" s="629">
        <v>1</v>
      </c>
      <c r="AJ82" s="700">
        <v>1</v>
      </c>
      <c r="AK82" s="634">
        <v>77</v>
      </c>
      <c r="AL82" s="98"/>
      <c r="AM82" s="96" t="s">
        <v>995</v>
      </c>
      <c r="AN82" s="666">
        <v>1</v>
      </c>
      <c r="AO82" s="242" t="s">
        <v>1131</v>
      </c>
      <c r="AP82" s="708">
        <v>77</v>
      </c>
      <c r="AQ82" s="99"/>
      <c r="AR82" s="99" t="s">
        <v>1237</v>
      </c>
      <c r="AS82" s="295">
        <v>1</v>
      </c>
      <c r="AT82" s="139">
        <v>4.4999999999999997E-3</v>
      </c>
      <c r="AU82" s="551" t="s">
        <v>1746</v>
      </c>
      <c r="AV82" s="557"/>
      <c r="AW82" s="560" t="s">
        <v>1609</v>
      </c>
      <c r="AX82" s="557"/>
      <c r="AY82" s="558" t="s">
        <v>1724</v>
      </c>
      <c r="AZ82" s="515">
        <v>1</v>
      </c>
      <c r="BA82" s="532">
        <v>1</v>
      </c>
      <c r="BB82" s="526" t="s">
        <v>1746</v>
      </c>
      <c r="BC82" s="515"/>
      <c r="BD82" s="515"/>
      <c r="BE82" s="551"/>
      <c r="BF82" s="814" t="s">
        <v>1958</v>
      </c>
      <c r="BG82" s="532">
        <v>1</v>
      </c>
      <c r="BH82" s="716">
        <v>1</v>
      </c>
      <c r="BI82" s="538">
        <v>100</v>
      </c>
      <c r="BJ82" s="810" t="s">
        <v>1849</v>
      </c>
      <c r="BK82" s="442"/>
    </row>
    <row r="83" spans="1:63" s="100" customFormat="1" ht="59.25" customHeight="1" x14ac:dyDescent="0.25">
      <c r="A83" s="651"/>
      <c r="B83" s="651"/>
      <c r="C83" s="645"/>
      <c r="D83" s="571"/>
      <c r="E83" s="666">
        <v>1</v>
      </c>
      <c r="F83" s="126">
        <v>1</v>
      </c>
      <c r="G83" s="571"/>
      <c r="H83" s="103" t="s">
        <v>542</v>
      </c>
      <c r="I83" s="571"/>
      <c r="J83" s="673"/>
      <c r="K83" s="622"/>
      <c r="L83" s="624"/>
      <c r="M83" s="613"/>
      <c r="N83" s="613"/>
      <c r="O83" s="612"/>
      <c r="P83" s="692"/>
      <c r="Q83" s="602"/>
      <c r="R83" s="602"/>
      <c r="S83" s="679"/>
      <c r="T83" s="649"/>
      <c r="U83" s="602"/>
      <c r="V83" s="602"/>
      <c r="W83" s="610"/>
      <c r="X83" s="95"/>
      <c r="Y83" s="629"/>
      <c r="Z83" s="648"/>
      <c r="AA83" s="611"/>
      <c r="AB83" s="115" t="s">
        <v>807</v>
      </c>
      <c r="AC83" s="97"/>
      <c r="AD83" s="97"/>
      <c r="AE83" s="97"/>
      <c r="AF83" s="97"/>
      <c r="AG83" s="97"/>
      <c r="AH83" s="97"/>
      <c r="AI83" s="629"/>
      <c r="AJ83" s="700"/>
      <c r="AK83" s="634"/>
      <c r="AL83" s="228"/>
      <c r="AM83" s="96" t="s">
        <v>996</v>
      </c>
      <c r="AN83" s="666"/>
      <c r="AO83" s="706" t="s">
        <v>1131</v>
      </c>
      <c r="AP83" s="708"/>
      <c r="AQ83" s="237"/>
      <c r="AR83" s="99" t="s">
        <v>1238</v>
      </c>
      <c r="AS83" s="666">
        <v>1</v>
      </c>
      <c r="AT83" s="591">
        <v>1</v>
      </c>
      <c r="AU83" s="527"/>
      <c r="AV83" s="557"/>
      <c r="AW83" s="561"/>
      <c r="AX83" s="557"/>
      <c r="AY83" s="558"/>
      <c r="AZ83" s="518"/>
      <c r="BA83" s="529"/>
      <c r="BB83" s="527"/>
      <c r="BC83" s="518"/>
      <c r="BD83" s="518"/>
      <c r="BE83" s="527"/>
      <c r="BF83" s="815"/>
      <c r="BG83" s="529"/>
      <c r="BH83" s="717"/>
      <c r="BI83" s="538"/>
      <c r="BJ83" s="824"/>
    </row>
    <row r="84" spans="1:63" s="100" customFormat="1" ht="85.5" customHeight="1" x14ac:dyDescent="0.25">
      <c r="A84" s="651"/>
      <c r="B84" s="651"/>
      <c r="C84" s="645"/>
      <c r="D84" s="571"/>
      <c r="E84" s="666"/>
      <c r="F84" s="126"/>
      <c r="G84" s="571"/>
      <c r="H84" s="155" t="s">
        <v>238</v>
      </c>
      <c r="I84" s="571"/>
      <c r="J84" s="673"/>
      <c r="K84" s="622"/>
      <c r="L84" s="624"/>
      <c r="M84" s="613"/>
      <c r="N84" s="613"/>
      <c r="O84" s="612"/>
      <c r="P84" s="692"/>
      <c r="Q84" s="602"/>
      <c r="R84" s="602"/>
      <c r="S84" s="679"/>
      <c r="T84" s="649"/>
      <c r="U84" s="602"/>
      <c r="V84" s="602"/>
      <c r="W84" s="610"/>
      <c r="X84" s="95"/>
      <c r="Y84" s="629"/>
      <c r="Z84" s="648"/>
      <c r="AA84" s="611"/>
      <c r="AB84" s="115" t="s">
        <v>850</v>
      </c>
      <c r="AC84" s="97"/>
      <c r="AD84" s="97"/>
      <c r="AE84" s="97"/>
      <c r="AF84" s="97"/>
      <c r="AG84" s="97"/>
      <c r="AH84" s="97"/>
      <c r="AI84" s="629"/>
      <c r="AJ84" s="700"/>
      <c r="AK84" s="634"/>
      <c r="AL84" s="98" t="s">
        <v>1097</v>
      </c>
      <c r="AM84" s="96" t="s">
        <v>997</v>
      </c>
      <c r="AN84" s="666"/>
      <c r="AO84" s="705"/>
      <c r="AP84" s="708"/>
      <c r="AQ84" s="99"/>
      <c r="AR84" s="138"/>
      <c r="AS84" s="666"/>
      <c r="AT84" s="592"/>
      <c r="AU84" s="527"/>
      <c r="AV84" s="557"/>
      <c r="AW84" s="561"/>
      <c r="AX84" s="557"/>
      <c r="AY84" s="558"/>
      <c r="AZ84" s="518"/>
      <c r="BA84" s="529"/>
      <c r="BB84" s="527"/>
      <c r="BC84" s="518"/>
      <c r="BD84" s="518"/>
      <c r="BE84" s="527"/>
      <c r="BF84" s="815"/>
      <c r="BG84" s="529"/>
      <c r="BH84" s="717"/>
      <c r="BI84" s="538"/>
      <c r="BJ84" s="824"/>
    </row>
    <row r="85" spans="1:63" s="100" customFormat="1" ht="42" customHeight="1" x14ac:dyDescent="0.25">
      <c r="A85" s="651"/>
      <c r="B85" s="651"/>
      <c r="C85" s="645"/>
      <c r="D85" s="571"/>
      <c r="E85" s="666"/>
      <c r="F85" s="126"/>
      <c r="G85" s="571"/>
      <c r="H85" s="103" t="s">
        <v>237</v>
      </c>
      <c r="I85" s="571"/>
      <c r="J85" s="673"/>
      <c r="K85" s="622"/>
      <c r="L85" s="624"/>
      <c r="M85" s="613"/>
      <c r="N85" s="613"/>
      <c r="O85" s="612"/>
      <c r="P85" s="692"/>
      <c r="Q85" s="602"/>
      <c r="R85" s="602"/>
      <c r="S85" s="679"/>
      <c r="T85" s="649"/>
      <c r="U85" s="602"/>
      <c r="V85" s="602"/>
      <c r="W85" s="610"/>
      <c r="X85" s="95"/>
      <c r="Y85" s="629"/>
      <c r="Z85" s="648"/>
      <c r="AA85" s="611"/>
      <c r="AB85" s="133" t="s">
        <v>851</v>
      </c>
      <c r="AC85" s="97"/>
      <c r="AD85" s="97"/>
      <c r="AE85" s="97"/>
      <c r="AF85" s="97"/>
      <c r="AG85" s="97"/>
      <c r="AH85" s="97"/>
      <c r="AI85" s="629"/>
      <c r="AJ85" s="700"/>
      <c r="AK85" s="634"/>
      <c r="AL85" s="228"/>
      <c r="AM85" s="136" t="s">
        <v>998</v>
      </c>
      <c r="AN85" s="666"/>
      <c r="AO85" s="705"/>
      <c r="AP85" s="708"/>
      <c r="AQ85" s="237"/>
      <c r="AR85" s="237"/>
      <c r="AS85" s="666"/>
      <c r="AT85" s="592"/>
      <c r="AU85" s="527"/>
      <c r="AV85" s="557"/>
      <c r="AW85" s="561"/>
      <c r="AX85" s="557"/>
      <c r="AY85" s="558"/>
      <c r="AZ85" s="516"/>
      <c r="BA85" s="522"/>
      <c r="BB85" s="527"/>
      <c r="BC85" s="516"/>
      <c r="BD85" s="516"/>
      <c r="BE85" s="527"/>
      <c r="BF85" s="816"/>
      <c r="BG85" s="522"/>
      <c r="BH85" s="718"/>
      <c r="BI85" s="538"/>
      <c r="BJ85" s="821"/>
    </row>
    <row r="86" spans="1:63" s="100" customFormat="1" ht="132" customHeight="1" x14ac:dyDescent="0.25">
      <c r="A86" s="651"/>
      <c r="B86" s="651"/>
      <c r="C86" s="645"/>
      <c r="D86" s="421" t="s">
        <v>236</v>
      </c>
      <c r="E86" s="295">
        <v>1</v>
      </c>
      <c r="F86" s="126">
        <v>1</v>
      </c>
      <c r="G86" s="103" t="s">
        <v>235</v>
      </c>
      <c r="H86" s="103" t="s">
        <v>234</v>
      </c>
      <c r="I86" s="571"/>
      <c r="J86" s="280">
        <v>1</v>
      </c>
      <c r="K86" s="104">
        <v>0.5</v>
      </c>
      <c r="L86" s="296">
        <f>K86/J86*100</f>
        <v>50</v>
      </c>
      <c r="M86" s="613"/>
      <c r="N86" s="613"/>
      <c r="O86" s="612"/>
      <c r="P86" s="107" t="s">
        <v>730</v>
      </c>
      <c r="Q86" s="224">
        <v>0.1</v>
      </c>
      <c r="R86" s="155">
        <v>10</v>
      </c>
      <c r="S86" s="245">
        <f>R86*Q86</f>
        <v>1</v>
      </c>
      <c r="T86" s="94" t="s">
        <v>560</v>
      </c>
      <c r="U86" s="224">
        <v>0.1</v>
      </c>
      <c r="V86" s="155">
        <v>10</v>
      </c>
      <c r="W86" s="111">
        <v>0.75</v>
      </c>
      <c r="X86" s="95"/>
      <c r="Y86" s="297">
        <v>1</v>
      </c>
      <c r="Z86" s="298">
        <v>1</v>
      </c>
      <c r="AA86" s="283">
        <v>75</v>
      </c>
      <c r="AB86" s="115" t="s">
        <v>852</v>
      </c>
      <c r="AC86" s="163" t="s">
        <v>1363</v>
      </c>
      <c r="AD86" s="116" t="s">
        <v>1435</v>
      </c>
      <c r="AE86" s="135">
        <v>1905021</v>
      </c>
      <c r="AF86" s="116" t="s">
        <v>1440</v>
      </c>
      <c r="AG86" s="116" t="s">
        <v>1441</v>
      </c>
      <c r="AH86" s="135">
        <v>12</v>
      </c>
      <c r="AI86" s="297">
        <v>1</v>
      </c>
      <c r="AJ86" s="299">
        <v>1</v>
      </c>
      <c r="AK86" s="285">
        <v>71</v>
      </c>
      <c r="AL86" s="98" t="s">
        <v>1097</v>
      </c>
      <c r="AM86" s="96" t="s">
        <v>999</v>
      </c>
      <c r="AN86" s="295">
        <v>1</v>
      </c>
      <c r="AO86" s="242" t="s">
        <v>1132</v>
      </c>
      <c r="AP86" s="286">
        <v>70</v>
      </c>
      <c r="AQ86" s="99"/>
      <c r="AR86" s="99" t="s">
        <v>1239</v>
      </c>
      <c r="AS86" s="295">
        <v>1</v>
      </c>
      <c r="AT86" s="139">
        <v>1</v>
      </c>
      <c r="AU86" s="287">
        <v>100</v>
      </c>
      <c r="AV86" s="126"/>
      <c r="AW86" s="140"/>
      <c r="AX86" s="126"/>
      <c r="AY86" s="70" t="s">
        <v>1725</v>
      </c>
      <c r="AZ86" s="127">
        <v>1</v>
      </c>
      <c r="BA86" s="127">
        <v>1</v>
      </c>
      <c r="BB86" s="287">
        <v>100</v>
      </c>
      <c r="BC86" s="70">
        <v>16000000</v>
      </c>
      <c r="BD86" s="70">
        <v>16000000</v>
      </c>
      <c r="BE86" s="287"/>
      <c r="BF86" s="448" t="s">
        <v>1850</v>
      </c>
      <c r="BG86" s="127">
        <v>1</v>
      </c>
      <c r="BH86" s="127">
        <v>1</v>
      </c>
      <c r="BI86" s="128">
        <v>100</v>
      </c>
      <c r="BJ86" s="513" t="s">
        <v>1850</v>
      </c>
    </row>
    <row r="87" spans="1:63" s="100" customFormat="1" ht="72" customHeight="1" x14ac:dyDescent="0.25">
      <c r="A87" s="651"/>
      <c r="B87" s="651"/>
      <c r="C87" s="645" t="s">
        <v>233</v>
      </c>
      <c r="D87" s="655" t="s">
        <v>232</v>
      </c>
      <c r="E87" s="574">
        <v>0.8</v>
      </c>
      <c r="F87" s="647">
        <v>1</v>
      </c>
      <c r="G87" s="620" t="s">
        <v>231</v>
      </c>
      <c r="H87" s="103" t="s">
        <v>230</v>
      </c>
      <c r="I87" s="620" t="s">
        <v>216</v>
      </c>
      <c r="J87" s="673">
        <v>100</v>
      </c>
      <c r="K87" s="622">
        <v>0</v>
      </c>
      <c r="L87" s="689">
        <f>K87/J87*100</f>
        <v>0</v>
      </c>
      <c r="M87" s="613"/>
      <c r="N87" s="613"/>
      <c r="O87" s="612"/>
      <c r="P87" s="693" t="s">
        <v>731</v>
      </c>
      <c r="Q87" s="607">
        <v>0.3</v>
      </c>
      <c r="R87" s="607">
        <v>0.15</v>
      </c>
      <c r="S87" s="704">
        <f>R87/Q87</f>
        <v>0.5</v>
      </c>
      <c r="T87" s="649" t="s">
        <v>473</v>
      </c>
      <c r="U87" s="607">
        <v>0.3</v>
      </c>
      <c r="V87" s="607">
        <v>0.15</v>
      </c>
      <c r="W87" s="609">
        <v>0.6</v>
      </c>
      <c r="X87" s="95"/>
      <c r="Y87" s="630">
        <v>1</v>
      </c>
      <c r="Z87" s="631">
        <v>0.5</v>
      </c>
      <c r="AA87" s="611">
        <v>63</v>
      </c>
      <c r="AB87" s="115" t="s">
        <v>853</v>
      </c>
      <c r="AC87" s="97"/>
      <c r="AD87" s="97"/>
      <c r="AE87" s="97"/>
      <c r="AF87" s="97"/>
      <c r="AG87" s="97"/>
      <c r="AH87" s="97"/>
      <c r="AI87" s="630">
        <v>1</v>
      </c>
      <c r="AJ87" s="635">
        <v>0.6</v>
      </c>
      <c r="AK87" s="634">
        <v>77</v>
      </c>
      <c r="AL87" s="228"/>
      <c r="AM87" s="96" t="s">
        <v>1000</v>
      </c>
      <c r="AN87" s="574">
        <v>0.6</v>
      </c>
      <c r="AO87" s="706">
        <v>0.7</v>
      </c>
      <c r="AP87" s="709">
        <v>70</v>
      </c>
      <c r="AQ87" s="99"/>
      <c r="AR87" s="99" t="s">
        <v>1240</v>
      </c>
      <c r="AS87" s="574">
        <v>0.8</v>
      </c>
      <c r="AT87" s="582">
        <v>0.8</v>
      </c>
      <c r="AU87" s="552">
        <v>100</v>
      </c>
      <c r="AV87" s="557"/>
      <c r="AW87" s="560" t="s">
        <v>1617</v>
      </c>
      <c r="AX87" s="557"/>
      <c r="AY87" s="558" t="s">
        <v>1726</v>
      </c>
      <c r="AZ87" s="517">
        <v>0.9</v>
      </c>
      <c r="BA87" s="521">
        <v>1</v>
      </c>
      <c r="BB87" s="552">
        <v>100</v>
      </c>
      <c r="BC87" s="515"/>
      <c r="BD87" s="515"/>
      <c r="BE87" s="552"/>
      <c r="BF87" s="566" t="s">
        <v>1908</v>
      </c>
      <c r="BG87" s="523">
        <v>1</v>
      </c>
      <c r="BH87" s="521">
        <v>1</v>
      </c>
      <c r="BI87" s="538">
        <v>100</v>
      </c>
      <c r="BJ87" s="810" t="s">
        <v>2001</v>
      </c>
    </row>
    <row r="88" spans="1:63" s="100" customFormat="1" ht="108.75" customHeight="1" x14ac:dyDescent="0.25">
      <c r="A88" s="651"/>
      <c r="B88" s="651"/>
      <c r="C88" s="645"/>
      <c r="D88" s="571"/>
      <c r="E88" s="574"/>
      <c r="F88" s="647"/>
      <c r="G88" s="620"/>
      <c r="H88" s="103" t="s">
        <v>229</v>
      </c>
      <c r="I88" s="620"/>
      <c r="J88" s="673"/>
      <c r="K88" s="622"/>
      <c r="L88" s="624"/>
      <c r="M88" s="613"/>
      <c r="N88" s="613"/>
      <c r="O88" s="612"/>
      <c r="P88" s="693"/>
      <c r="Q88" s="607"/>
      <c r="R88" s="607"/>
      <c r="S88" s="704"/>
      <c r="T88" s="649"/>
      <c r="U88" s="607"/>
      <c r="V88" s="607"/>
      <c r="W88" s="610"/>
      <c r="X88" s="95"/>
      <c r="Y88" s="630"/>
      <c r="Z88" s="631"/>
      <c r="AA88" s="611"/>
      <c r="AB88" s="115" t="s">
        <v>854</v>
      </c>
      <c r="AC88" s="163" t="s">
        <v>1363</v>
      </c>
      <c r="AD88" s="116" t="s">
        <v>1435</v>
      </c>
      <c r="AE88" s="135">
        <v>1905023</v>
      </c>
      <c r="AF88" s="116" t="s">
        <v>1442</v>
      </c>
      <c r="AG88" s="116" t="s">
        <v>1443</v>
      </c>
      <c r="AH88" s="135">
        <v>12</v>
      </c>
      <c r="AI88" s="630"/>
      <c r="AJ88" s="635"/>
      <c r="AK88" s="634"/>
      <c r="AL88" s="228"/>
      <c r="AM88" s="96" t="s">
        <v>1001</v>
      </c>
      <c r="AN88" s="574"/>
      <c r="AO88" s="706"/>
      <c r="AP88" s="709"/>
      <c r="AQ88" s="99"/>
      <c r="AR88" s="99" t="s">
        <v>1241</v>
      </c>
      <c r="AS88" s="574"/>
      <c r="AT88" s="581"/>
      <c r="AU88" s="552"/>
      <c r="AV88" s="557"/>
      <c r="AW88" s="561"/>
      <c r="AX88" s="557"/>
      <c r="AY88" s="559"/>
      <c r="AZ88" s="516"/>
      <c r="BA88" s="522"/>
      <c r="BB88" s="552"/>
      <c r="BC88" s="516"/>
      <c r="BD88" s="516"/>
      <c r="BE88" s="552"/>
      <c r="BF88" s="710"/>
      <c r="BG88" s="724"/>
      <c r="BH88" s="522"/>
      <c r="BI88" s="538"/>
      <c r="BJ88" s="812"/>
    </row>
    <row r="89" spans="1:63" s="100" customFormat="1" ht="148.5" customHeight="1" x14ac:dyDescent="0.25">
      <c r="A89" s="651"/>
      <c r="B89" s="651"/>
      <c r="C89" s="645"/>
      <c r="D89" s="93" t="s">
        <v>228</v>
      </c>
      <c r="E89" s="300">
        <v>0.8</v>
      </c>
      <c r="F89" s="144">
        <v>1</v>
      </c>
      <c r="G89" s="108" t="s">
        <v>227</v>
      </c>
      <c r="H89" s="103" t="s">
        <v>226</v>
      </c>
      <c r="I89" s="620"/>
      <c r="J89" s="280">
        <v>10</v>
      </c>
      <c r="K89" s="104">
        <v>10</v>
      </c>
      <c r="L89" s="267">
        <f>K89/J89*100</f>
        <v>100</v>
      </c>
      <c r="M89" s="613"/>
      <c r="N89" s="613"/>
      <c r="O89" s="612"/>
      <c r="P89" s="210" t="s">
        <v>729</v>
      </c>
      <c r="Q89" s="224">
        <v>0.1</v>
      </c>
      <c r="R89" s="155">
        <v>0</v>
      </c>
      <c r="S89" s="241">
        <v>0</v>
      </c>
      <c r="T89" s="94" t="s">
        <v>474</v>
      </c>
      <c r="U89" s="224">
        <v>0.1</v>
      </c>
      <c r="V89" s="155">
        <v>0</v>
      </c>
      <c r="W89" s="111">
        <v>0.64</v>
      </c>
      <c r="X89" s="95"/>
      <c r="Y89" s="281">
        <v>1</v>
      </c>
      <c r="Z89" s="282">
        <v>0.5</v>
      </c>
      <c r="AA89" s="283">
        <v>63</v>
      </c>
      <c r="AB89" s="115" t="s">
        <v>855</v>
      </c>
      <c r="AC89" s="163" t="s">
        <v>1363</v>
      </c>
      <c r="AD89" s="116" t="s">
        <v>1435</v>
      </c>
      <c r="AE89" s="135">
        <v>1905023</v>
      </c>
      <c r="AF89" s="116" t="s">
        <v>1442</v>
      </c>
      <c r="AG89" s="116" t="s">
        <v>1443</v>
      </c>
      <c r="AH89" s="135">
        <v>12</v>
      </c>
      <c r="AI89" s="281">
        <v>1</v>
      </c>
      <c r="AJ89" s="284">
        <v>0.6</v>
      </c>
      <c r="AK89" s="285">
        <v>53</v>
      </c>
      <c r="AL89" s="228"/>
      <c r="AM89" s="96" t="s">
        <v>1002</v>
      </c>
      <c r="AN89" s="279">
        <v>0.6</v>
      </c>
      <c r="AO89" s="137">
        <v>0.53</v>
      </c>
      <c r="AP89" s="286">
        <v>53</v>
      </c>
      <c r="AQ89" s="99"/>
      <c r="AR89" s="99" t="s">
        <v>1242</v>
      </c>
      <c r="AS89" s="300">
        <v>0.8</v>
      </c>
      <c r="AT89" s="152">
        <v>0.8</v>
      </c>
      <c r="AU89" s="287">
        <v>100</v>
      </c>
      <c r="AV89" s="126"/>
      <c r="AW89" s="101"/>
      <c r="AX89" s="126"/>
      <c r="AY89" s="70" t="s">
        <v>1727</v>
      </c>
      <c r="AZ89" s="154">
        <v>0.9</v>
      </c>
      <c r="BA89" s="440">
        <v>1</v>
      </c>
      <c r="BB89" s="287">
        <v>100</v>
      </c>
      <c r="BC89" s="70"/>
      <c r="BD89" s="70"/>
      <c r="BE89" s="287"/>
      <c r="BF89" s="513" t="s">
        <v>1851</v>
      </c>
      <c r="BG89" s="154">
        <v>1</v>
      </c>
      <c r="BH89" s="440">
        <v>1</v>
      </c>
      <c r="BI89" s="128">
        <v>100</v>
      </c>
      <c r="BJ89" s="806" t="s">
        <v>1851</v>
      </c>
      <c r="BK89" s="442"/>
    </row>
    <row r="90" spans="1:63" s="100" customFormat="1" ht="51.75" customHeight="1" x14ac:dyDescent="0.25">
      <c r="A90" s="651"/>
      <c r="B90" s="651"/>
      <c r="C90" s="645"/>
      <c r="D90" s="655" t="s">
        <v>225</v>
      </c>
      <c r="E90" s="574">
        <v>0.8</v>
      </c>
      <c r="F90" s="647">
        <v>1</v>
      </c>
      <c r="G90" s="620" t="s">
        <v>224</v>
      </c>
      <c r="H90" s="103" t="s">
        <v>223</v>
      </c>
      <c r="I90" s="620"/>
      <c r="J90" s="673">
        <v>10</v>
      </c>
      <c r="K90" s="677">
        <v>10</v>
      </c>
      <c r="L90" s="676">
        <f>K90/J90*100</f>
        <v>100</v>
      </c>
      <c r="M90" s="613"/>
      <c r="N90" s="613"/>
      <c r="O90" s="612"/>
      <c r="P90" s="696" t="s">
        <v>687</v>
      </c>
      <c r="Q90" s="607">
        <v>0.1</v>
      </c>
      <c r="R90" s="607">
        <v>0.1</v>
      </c>
      <c r="S90" s="608">
        <f>R90/Q90*1</f>
        <v>1</v>
      </c>
      <c r="T90" s="649" t="s">
        <v>561</v>
      </c>
      <c r="U90" s="607">
        <v>0.1</v>
      </c>
      <c r="V90" s="607">
        <v>0.1</v>
      </c>
      <c r="W90" s="609">
        <v>0.3</v>
      </c>
      <c r="X90" s="95"/>
      <c r="Y90" s="630">
        <v>1</v>
      </c>
      <c r="Z90" s="631">
        <v>0.5</v>
      </c>
      <c r="AA90" s="611">
        <v>10</v>
      </c>
      <c r="AB90" s="254"/>
      <c r="AC90" s="163" t="s">
        <v>1363</v>
      </c>
      <c r="AD90" s="301" t="s">
        <v>1444</v>
      </c>
      <c r="AE90" s="135" t="s">
        <v>1372</v>
      </c>
      <c r="AF90" s="118" t="s">
        <v>1445</v>
      </c>
      <c r="AG90" s="118" t="s">
        <v>1446</v>
      </c>
      <c r="AH90" s="135">
        <v>1</v>
      </c>
      <c r="AI90" s="630">
        <v>1</v>
      </c>
      <c r="AJ90" s="635">
        <v>0.6</v>
      </c>
      <c r="AK90" s="634">
        <v>42</v>
      </c>
      <c r="AL90" s="228"/>
      <c r="AM90" s="96" t="s">
        <v>1002</v>
      </c>
      <c r="AN90" s="574">
        <v>0.6</v>
      </c>
      <c r="AO90" s="706">
        <v>0.6</v>
      </c>
      <c r="AP90" s="709">
        <v>60</v>
      </c>
      <c r="AQ90" s="99"/>
      <c r="AR90" s="99" t="s">
        <v>1243</v>
      </c>
      <c r="AS90" s="574">
        <v>0.8</v>
      </c>
      <c r="AT90" s="582">
        <v>0.7</v>
      </c>
      <c r="AU90" s="552">
        <v>90</v>
      </c>
      <c r="AV90" s="557"/>
      <c r="AW90" s="561"/>
      <c r="AX90" s="557">
        <v>0</v>
      </c>
      <c r="AY90" s="558" t="s">
        <v>1730</v>
      </c>
      <c r="AZ90" s="517">
        <v>0.9</v>
      </c>
      <c r="BA90" s="521">
        <v>0.9</v>
      </c>
      <c r="BB90" s="552">
        <v>90</v>
      </c>
      <c r="BC90" s="515"/>
      <c r="BD90" s="515"/>
      <c r="BE90" s="552"/>
      <c r="BF90" s="566" t="s">
        <v>1852</v>
      </c>
      <c r="BG90" s="517">
        <v>1</v>
      </c>
      <c r="BH90" s="521">
        <v>0.9</v>
      </c>
      <c r="BI90" s="538">
        <v>90</v>
      </c>
      <c r="BJ90" s="566" t="s">
        <v>1853</v>
      </c>
      <c r="BK90" s="442"/>
    </row>
    <row r="91" spans="1:63" s="100" customFormat="1" ht="128.25" x14ac:dyDescent="0.25">
      <c r="A91" s="651"/>
      <c r="B91" s="651"/>
      <c r="C91" s="645"/>
      <c r="D91" s="571"/>
      <c r="E91" s="574"/>
      <c r="F91" s="647"/>
      <c r="G91" s="620"/>
      <c r="H91" s="103" t="s">
        <v>222</v>
      </c>
      <c r="I91" s="620"/>
      <c r="J91" s="673"/>
      <c r="K91" s="677"/>
      <c r="L91" s="619"/>
      <c r="M91" s="613">
        <v>59086880</v>
      </c>
      <c r="N91" s="613">
        <v>59086880</v>
      </c>
      <c r="O91" s="612">
        <f>N91/M91</f>
        <v>1</v>
      </c>
      <c r="P91" s="696"/>
      <c r="Q91" s="607"/>
      <c r="R91" s="607"/>
      <c r="S91" s="608"/>
      <c r="T91" s="649"/>
      <c r="U91" s="607"/>
      <c r="V91" s="607"/>
      <c r="W91" s="610"/>
      <c r="X91" s="95"/>
      <c r="Y91" s="630"/>
      <c r="Z91" s="631"/>
      <c r="AA91" s="611"/>
      <c r="AB91" s="254"/>
      <c r="AC91" s="97"/>
      <c r="AD91" s="97"/>
      <c r="AE91" s="97"/>
      <c r="AF91" s="97"/>
      <c r="AG91" s="97"/>
      <c r="AH91" s="97"/>
      <c r="AI91" s="630"/>
      <c r="AJ91" s="635"/>
      <c r="AK91" s="634"/>
      <c r="AL91" s="228"/>
      <c r="AM91" s="265"/>
      <c r="AN91" s="574"/>
      <c r="AO91" s="706"/>
      <c r="AP91" s="709"/>
      <c r="AQ91" s="99"/>
      <c r="AR91" s="99" t="s">
        <v>1244</v>
      </c>
      <c r="AS91" s="574"/>
      <c r="AT91" s="581"/>
      <c r="AU91" s="552"/>
      <c r="AV91" s="557"/>
      <c r="AW91" s="561"/>
      <c r="AX91" s="557"/>
      <c r="AY91" s="558"/>
      <c r="AZ91" s="518"/>
      <c r="BA91" s="529"/>
      <c r="BB91" s="552"/>
      <c r="BC91" s="518"/>
      <c r="BD91" s="518"/>
      <c r="BE91" s="552"/>
      <c r="BF91" s="813"/>
      <c r="BG91" s="518"/>
      <c r="BH91" s="529"/>
      <c r="BI91" s="538"/>
      <c r="BJ91" s="813"/>
    </row>
    <row r="92" spans="1:63" s="100" customFormat="1" ht="55.5" customHeight="1" x14ac:dyDescent="0.25">
      <c r="A92" s="651"/>
      <c r="B92" s="651"/>
      <c r="C92" s="645"/>
      <c r="D92" s="571"/>
      <c r="E92" s="574"/>
      <c r="F92" s="647"/>
      <c r="G92" s="620"/>
      <c r="H92" s="103" t="s">
        <v>221</v>
      </c>
      <c r="I92" s="620"/>
      <c r="J92" s="673"/>
      <c r="K92" s="677"/>
      <c r="L92" s="619"/>
      <c r="M92" s="613"/>
      <c r="N92" s="613"/>
      <c r="O92" s="612"/>
      <c r="P92" s="696"/>
      <c r="Q92" s="607"/>
      <c r="R92" s="607"/>
      <c r="S92" s="608"/>
      <c r="T92" s="649"/>
      <c r="U92" s="607"/>
      <c r="V92" s="607"/>
      <c r="W92" s="610"/>
      <c r="X92" s="95"/>
      <c r="Y92" s="630"/>
      <c r="Z92" s="631"/>
      <c r="AA92" s="611"/>
      <c r="AB92" s="254"/>
      <c r="AC92" s="97"/>
      <c r="AD92" s="97"/>
      <c r="AE92" s="97"/>
      <c r="AF92" s="97"/>
      <c r="AG92" s="97"/>
      <c r="AH92" s="97"/>
      <c r="AI92" s="630"/>
      <c r="AJ92" s="635"/>
      <c r="AK92" s="634"/>
      <c r="AL92" s="228"/>
      <c r="AM92" s="265"/>
      <c r="AN92" s="574"/>
      <c r="AO92" s="706"/>
      <c r="AP92" s="709"/>
      <c r="AQ92" s="237"/>
      <c r="AR92" s="99" t="s">
        <v>1245</v>
      </c>
      <c r="AS92" s="574"/>
      <c r="AT92" s="581"/>
      <c r="AU92" s="552"/>
      <c r="AV92" s="557"/>
      <c r="AW92" s="561"/>
      <c r="AX92" s="557"/>
      <c r="AY92" s="558"/>
      <c r="AZ92" s="516"/>
      <c r="BA92" s="522"/>
      <c r="BB92" s="552"/>
      <c r="BC92" s="516"/>
      <c r="BD92" s="516"/>
      <c r="BE92" s="552"/>
      <c r="BF92" s="710"/>
      <c r="BG92" s="516"/>
      <c r="BH92" s="522"/>
      <c r="BI92" s="538"/>
      <c r="BJ92" s="710"/>
    </row>
    <row r="93" spans="1:63" s="302" customFormat="1" ht="75" customHeight="1" x14ac:dyDescent="0.25">
      <c r="A93" s="651"/>
      <c r="B93" s="651" t="s">
        <v>202</v>
      </c>
      <c r="C93" s="645" t="s">
        <v>220</v>
      </c>
      <c r="D93" s="675" t="s">
        <v>219</v>
      </c>
      <c r="E93" s="573">
        <v>1</v>
      </c>
      <c r="F93" s="103">
        <v>1</v>
      </c>
      <c r="G93" s="571" t="s">
        <v>218</v>
      </c>
      <c r="H93" s="103" t="s">
        <v>217</v>
      </c>
      <c r="I93" s="571" t="s">
        <v>216</v>
      </c>
      <c r="J93" s="677">
        <v>0.2</v>
      </c>
      <c r="K93" s="677">
        <v>0</v>
      </c>
      <c r="L93" s="618">
        <f>K93/J93*100</f>
        <v>0</v>
      </c>
      <c r="M93" s="613"/>
      <c r="N93" s="613"/>
      <c r="O93" s="612"/>
      <c r="P93" s="692" t="s">
        <v>732</v>
      </c>
      <c r="Q93" s="602">
        <v>0.6</v>
      </c>
      <c r="R93" s="602">
        <v>0.6</v>
      </c>
      <c r="S93" s="608">
        <f>R93/Q93</f>
        <v>1</v>
      </c>
      <c r="T93" s="649" t="s">
        <v>475</v>
      </c>
      <c r="U93" s="602">
        <v>0.6</v>
      </c>
      <c r="V93" s="602">
        <v>0.6</v>
      </c>
      <c r="W93" s="609">
        <v>0.8</v>
      </c>
      <c r="X93" s="95" t="s">
        <v>644</v>
      </c>
      <c r="Y93" s="598">
        <v>1</v>
      </c>
      <c r="Z93" s="627">
        <v>1</v>
      </c>
      <c r="AA93" s="595">
        <v>77</v>
      </c>
      <c r="AB93" s="115" t="s">
        <v>856</v>
      </c>
      <c r="AC93" s="97"/>
      <c r="AD93" s="97"/>
      <c r="AE93" s="97"/>
      <c r="AF93" s="97"/>
      <c r="AG93" s="97"/>
      <c r="AH93" s="97"/>
      <c r="AI93" s="598">
        <v>1</v>
      </c>
      <c r="AJ93" s="596">
        <v>1</v>
      </c>
      <c r="AK93" s="597">
        <v>80</v>
      </c>
      <c r="AL93" s="98"/>
      <c r="AM93" s="96" t="s">
        <v>1003</v>
      </c>
      <c r="AN93" s="573">
        <v>1</v>
      </c>
      <c r="AO93" s="706" t="s">
        <v>1133</v>
      </c>
      <c r="AP93" s="707">
        <v>72</v>
      </c>
      <c r="AQ93" s="99" t="s">
        <v>1163</v>
      </c>
      <c r="AR93" s="99" t="s">
        <v>1246</v>
      </c>
      <c r="AS93" s="573">
        <v>1</v>
      </c>
      <c r="AT93" s="581">
        <v>1</v>
      </c>
      <c r="AU93" s="525">
        <v>100</v>
      </c>
      <c r="AV93" s="734" t="s">
        <v>1342</v>
      </c>
      <c r="AW93" s="560" t="s">
        <v>1729</v>
      </c>
      <c r="AX93" s="736">
        <v>20</v>
      </c>
      <c r="AY93" s="558" t="s">
        <v>1728</v>
      </c>
      <c r="AZ93" s="515">
        <v>1</v>
      </c>
      <c r="BA93" s="532">
        <v>1</v>
      </c>
      <c r="BB93" s="525">
        <v>100</v>
      </c>
      <c r="BC93" s="515"/>
      <c r="BD93" s="515"/>
      <c r="BE93" s="525"/>
      <c r="BF93" s="566" t="s">
        <v>1960</v>
      </c>
      <c r="BG93" s="515">
        <v>1</v>
      </c>
      <c r="BH93" s="515">
        <v>1</v>
      </c>
      <c r="BI93" s="572">
        <v>100</v>
      </c>
      <c r="BJ93" s="566" t="s">
        <v>1959</v>
      </c>
      <c r="BK93" s="454"/>
    </row>
    <row r="94" spans="1:63" s="302" customFormat="1" ht="120" customHeight="1" x14ac:dyDescent="0.25">
      <c r="A94" s="651"/>
      <c r="B94" s="651"/>
      <c r="C94" s="645"/>
      <c r="D94" s="675"/>
      <c r="E94" s="573"/>
      <c r="F94" s="103"/>
      <c r="G94" s="571"/>
      <c r="H94" s="103" t="s">
        <v>215</v>
      </c>
      <c r="I94" s="571"/>
      <c r="J94" s="677"/>
      <c r="K94" s="677"/>
      <c r="L94" s="619"/>
      <c r="M94" s="613"/>
      <c r="N94" s="613"/>
      <c r="O94" s="612"/>
      <c r="P94" s="692"/>
      <c r="Q94" s="602"/>
      <c r="R94" s="602"/>
      <c r="S94" s="608"/>
      <c r="T94" s="649"/>
      <c r="U94" s="602"/>
      <c r="V94" s="602"/>
      <c r="W94" s="610"/>
      <c r="X94" s="95" t="s">
        <v>645</v>
      </c>
      <c r="Y94" s="598"/>
      <c r="Z94" s="627"/>
      <c r="AA94" s="595"/>
      <c r="AB94" s="115" t="s">
        <v>857</v>
      </c>
      <c r="AC94" s="97"/>
      <c r="AD94" s="97"/>
      <c r="AE94" s="97"/>
      <c r="AF94" s="97"/>
      <c r="AG94" s="97"/>
      <c r="AH94" s="97"/>
      <c r="AI94" s="598"/>
      <c r="AJ94" s="596"/>
      <c r="AK94" s="597"/>
      <c r="AL94" s="98"/>
      <c r="AM94" s="96" t="s">
        <v>1004</v>
      </c>
      <c r="AN94" s="573"/>
      <c r="AO94" s="705"/>
      <c r="AP94" s="707"/>
      <c r="AQ94" s="99"/>
      <c r="AR94" s="99" t="s">
        <v>1247</v>
      </c>
      <c r="AS94" s="573"/>
      <c r="AT94" s="581"/>
      <c r="AU94" s="525"/>
      <c r="AV94" s="735"/>
      <c r="AW94" s="737"/>
      <c r="AX94" s="736"/>
      <c r="AY94" s="559"/>
      <c r="AZ94" s="516"/>
      <c r="BA94" s="522"/>
      <c r="BB94" s="525"/>
      <c r="BC94" s="516"/>
      <c r="BD94" s="516"/>
      <c r="BE94" s="525"/>
      <c r="BF94" s="710"/>
      <c r="BG94" s="516"/>
      <c r="BH94" s="516"/>
      <c r="BI94" s="572"/>
      <c r="BJ94" s="710"/>
    </row>
    <row r="95" spans="1:63" s="302" customFormat="1" ht="47.25" customHeight="1" x14ac:dyDescent="0.25">
      <c r="A95" s="651"/>
      <c r="B95" s="651"/>
      <c r="C95" s="645" t="s">
        <v>214</v>
      </c>
      <c r="D95" s="675" t="s">
        <v>213</v>
      </c>
      <c r="E95" s="573">
        <v>5</v>
      </c>
      <c r="F95" s="103">
        <v>5</v>
      </c>
      <c r="G95" s="571" t="s">
        <v>212</v>
      </c>
      <c r="H95" s="103" t="s">
        <v>211</v>
      </c>
      <c r="I95" s="571" t="s">
        <v>210</v>
      </c>
      <c r="J95" s="622">
        <v>0.8</v>
      </c>
      <c r="K95" s="622">
        <v>0</v>
      </c>
      <c r="L95" s="618">
        <f>K95/J95*100</f>
        <v>0</v>
      </c>
      <c r="M95" s="613"/>
      <c r="N95" s="613"/>
      <c r="O95" s="612"/>
      <c r="P95" s="692" t="s">
        <v>732</v>
      </c>
      <c r="Q95" s="602">
        <v>1</v>
      </c>
      <c r="R95" s="602">
        <v>1</v>
      </c>
      <c r="S95" s="608">
        <f>R95*Q95</f>
        <v>1</v>
      </c>
      <c r="T95" s="649" t="s">
        <v>539</v>
      </c>
      <c r="U95" s="602">
        <v>1</v>
      </c>
      <c r="V95" s="602">
        <v>1</v>
      </c>
      <c r="W95" s="610">
        <v>75</v>
      </c>
      <c r="X95" s="95" t="s">
        <v>646</v>
      </c>
      <c r="Y95" s="598">
        <v>5</v>
      </c>
      <c r="Z95" s="627">
        <v>3</v>
      </c>
      <c r="AA95" s="595">
        <v>69</v>
      </c>
      <c r="AB95" s="115" t="s">
        <v>858</v>
      </c>
      <c r="AC95" s="97"/>
      <c r="AD95" s="97"/>
      <c r="AE95" s="97"/>
      <c r="AF95" s="97"/>
      <c r="AG95" s="97"/>
      <c r="AH95" s="97"/>
      <c r="AI95" s="598">
        <v>5</v>
      </c>
      <c r="AJ95" s="596" t="s">
        <v>1112</v>
      </c>
      <c r="AK95" s="597">
        <v>73</v>
      </c>
      <c r="AL95" s="98"/>
      <c r="AM95" s="96" t="s">
        <v>1005</v>
      </c>
      <c r="AN95" s="573">
        <v>4</v>
      </c>
      <c r="AO95" s="705" t="s">
        <v>1134</v>
      </c>
      <c r="AP95" s="707">
        <v>80</v>
      </c>
      <c r="AQ95" s="99"/>
      <c r="AR95" s="99" t="s">
        <v>1248</v>
      </c>
      <c r="AS95" s="573">
        <v>5</v>
      </c>
      <c r="AT95" s="584">
        <v>3</v>
      </c>
      <c r="AU95" s="525">
        <v>70</v>
      </c>
      <c r="AV95" s="736"/>
      <c r="AW95" s="560" t="s">
        <v>1618</v>
      </c>
      <c r="AX95" s="736"/>
      <c r="AY95" s="558" t="s">
        <v>1731</v>
      </c>
      <c r="AZ95" s="515">
        <v>5</v>
      </c>
      <c r="BA95" s="532">
        <v>4</v>
      </c>
      <c r="BB95" s="525">
        <v>80</v>
      </c>
      <c r="BC95" s="515"/>
      <c r="BD95" s="515"/>
      <c r="BE95" s="525"/>
      <c r="BF95" s="817" t="s">
        <v>2027</v>
      </c>
      <c r="BG95" s="515">
        <v>5</v>
      </c>
      <c r="BH95" s="532">
        <v>4</v>
      </c>
      <c r="BI95" s="572">
        <v>80</v>
      </c>
      <c r="BJ95" s="566" t="s">
        <v>2026</v>
      </c>
      <c r="BK95" s="454"/>
    </row>
    <row r="96" spans="1:63" s="302" customFormat="1" ht="147.75" customHeight="1" x14ac:dyDescent="0.25">
      <c r="A96" s="651"/>
      <c r="B96" s="651"/>
      <c r="C96" s="645"/>
      <c r="D96" s="675"/>
      <c r="E96" s="573"/>
      <c r="F96" s="103"/>
      <c r="G96" s="571"/>
      <c r="H96" s="103" t="s">
        <v>209</v>
      </c>
      <c r="I96" s="571"/>
      <c r="J96" s="622"/>
      <c r="K96" s="622"/>
      <c r="L96" s="619"/>
      <c r="M96" s="613"/>
      <c r="N96" s="613"/>
      <c r="O96" s="612"/>
      <c r="P96" s="692"/>
      <c r="Q96" s="602"/>
      <c r="R96" s="602"/>
      <c r="S96" s="608"/>
      <c r="T96" s="649"/>
      <c r="U96" s="602"/>
      <c r="V96" s="602"/>
      <c r="W96" s="610"/>
      <c r="X96" s="95" t="s">
        <v>619</v>
      </c>
      <c r="Y96" s="598"/>
      <c r="Z96" s="627"/>
      <c r="AA96" s="595"/>
      <c r="AB96" s="115" t="s">
        <v>859</v>
      </c>
      <c r="AC96" s="97"/>
      <c r="AD96" s="97"/>
      <c r="AE96" s="97"/>
      <c r="AF96" s="97"/>
      <c r="AG96" s="97"/>
      <c r="AH96" s="97"/>
      <c r="AI96" s="598"/>
      <c r="AJ96" s="596"/>
      <c r="AK96" s="597"/>
      <c r="AL96" s="98"/>
      <c r="AM96" s="96" t="s">
        <v>1006</v>
      </c>
      <c r="AN96" s="573"/>
      <c r="AO96" s="705"/>
      <c r="AP96" s="707"/>
      <c r="AQ96" s="99"/>
      <c r="AR96" s="99" t="s">
        <v>1249</v>
      </c>
      <c r="AS96" s="573"/>
      <c r="AT96" s="581"/>
      <c r="AU96" s="525"/>
      <c r="AV96" s="736"/>
      <c r="AW96" s="561"/>
      <c r="AX96" s="736"/>
      <c r="AY96" s="559"/>
      <c r="AZ96" s="516"/>
      <c r="BA96" s="522"/>
      <c r="BB96" s="525"/>
      <c r="BC96" s="516"/>
      <c r="BD96" s="516"/>
      <c r="BE96" s="525"/>
      <c r="BF96" s="818"/>
      <c r="BG96" s="516"/>
      <c r="BH96" s="522"/>
      <c r="BI96" s="572"/>
      <c r="BJ96" s="710"/>
    </row>
    <row r="97" spans="1:119" s="302" customFormat="1" ht="171.75" customHeight="1" x14ac:dyDescent="0.25">
      <c r="A97" s="651"/>
      <c r="B97" s="651"/>
      <c r="C97" s="141" t="s">
        <v>208</v>
      </c>
      <c r="D97" s="422" t="s">
        <v>1587</v>
      </c>
      <c r="E97" s="303" t="s">
        <v>1112</v>
      </c>
      <c r="F97" s="226">
        <v>4</v>
      </c>
      <c r="G97" s="226" t="s">
        <v>207</v>
      </c>
      <c r="H97" s="103" t="s">
        <v>206</v>
      </c>
      <c r="I97" s="571"/>
      <c r="J97" s="304">
        <v>1</v>
      </c>
      <c r="K97" s="104">
        <v>0</v>
      </c>
      <c r="L97" s="271">
        <f t="shared" ref="L97:L102" si="5">K97/J97*100</f>
        <v>0</v>
      </c>
      <c r="M97" s="613"/>
      <c r="N97" s="613"/>
      <c r="O97" s="612"/>
      <c r="P97" s="291" t="s">
        <v>732</v>
      </c>
      <c r="Q97" s="155">
        <v>12</v>
      </c>
      <c r="R97" s="155">
        <v>0</v>
      </c>
      <c r="S97" s="241">
        <v>0</v>
      </c>
      <c r="T97" s="94" t="s">
        <v>476</v>
      </c>
      <c r="U97" s="155">
        <v>12</v>
      </c>
      <c r="V97" s="155">
        <v>0</v>
      </c>
      <c r="W97" s="111">
        <v>0.35</v>
      </c>
      <c r="X97" s="95"/>
      <c r="Y97" s="226">
        <v>4</v>
      </c>
      <c r="Z97" s="305">
        <v>2</v>
      </c>
      <c r="AA97" s="306">
        <v>67</v>
      </c>
      <c r="AB97" s="115" t="s">
        <v>860</v>
      </c>
      <c r="AC97" s="97"/>
      <c r="AD97" s="97"/>
      <c r="AE97" s="97"/>
      <c r="AF97" s="97"/>
      <c r="AG97" s="97"/>
      <c r="AH97" s="97"/>
      <c r="AI97" s="226">
        <v>4</v>
      </c>
      <c r="AJ97" s="307" t="s">
        <v>1110</v>
      </c>
      <c r="AK97" s="306">
        <v>65</v>
      </c>
      <c r="AL97" s="228"/>
      <c r="AM97" s="96" t="s">
        <v>1007</v>
      </c>
      <c r="AN97" s="303">
        <v>3</v>
      </c>
      <c r="AO97" s="242" t="s">
        <v>1135</v>
      </c>
      <c r="AP97" s="306">
        <v>72</v>
      </c>
      <c r="AQ97" s="99"/>
      <c r="AR97" s="99" t="s">
        <v>1250</v>
      </c>
      <c r="AS97" s="303" t="s">
        <v>1112</v>
      </c>
      <c r="AT97" s="139">
        <v>1</v>
      </c>
      <c r="AU97" s="306">
        <v>28</v>
      </c>
      <c r="AV97" s="308"/>
      <c r="AW97" s="140"/>
      <c r="AX97" s="308"/>
      <c r="AY97" s="70" t="s">
        <v>1732</v>
      </c>
      <c r="AZ97" s="127">
        <v>4</v>
      </c>
      <c r="BA97" s="127">
        <v>1</v>
      </c>
      <c r="BB97" s="306">
        <v>25</v>
      </c>
      <c r="BC97" s="70"/>
      <c r="BD97" s="70"/>
      <c r="BE97" s="306"/>
      <c r="BF97" s="513" t="s">
        <v>1961</v>
      </c>
      <c r="BG97" s="127">
        <v>4</v>
      </c>
      <c r="BH97" s="127">
        <v>1</v>
      </c>
      <c r="BI97" s="309">
        <v>25</v>
      </c>
      <c r="BJ97" s="828" t="s">
        <v>1961</v>
      </c>
    </row>
    <row r="98" spans="1:119" s="312" customFormat="1" ht="166.5" customHeight="1" x14ac:dyDescent="0.25">
      <c r="A98" s="651"/>
      <c r="B98" s="651"/>
      <c r="C98" s="141" t="s">
        <v>205</v>
      </c>
      <c r="D98" s="155" t="s">
        <v>1583</v>
      </c>
      <c r="E98" s="102">
        <v>12</v>
      </c>
      <c r="F98" s="103">
        <v>12</v>
      </c>
      <c r="G98" s="103" t="s">
        <v>204</v>
      </c>
      <c r="H98" s="103" t="s">
        <v>203</v>
      </c>
      <c r="I98" s="571"/>
      <c r="J98" s="104">
        <v>12</v>
      </c>
      <c r="K98" s="104">
        <v>0</v>
      </c>
      <c r="L98" s="271">
        <f t="shared" si="5"/>
        <v>0</v>
      </c>
      <c r="M98" s="613"/>
      <c r="N98" s="613"/>
      <c r="O98" s="612"/>
      <c r="P98" s="310" t="s">
        <v>733</v>
      </c>
      <c r="Q98" s="155">
        <v>12</v>
      </c>
      <c r="R98" s="155">
        <v>11</v>
      </c>
      <c r="S98" s="245">
        <v>0.92</v>
      </c>
      <c r="T98" s="94" t="s">
        <v>522</v>
      </c>
      <c r="U98" s="155">
        <v>12</v>
      </c>
      <c r="V98" s="155">
        <v>11</v>
      </c>
      <c r="W98" s="311">
        <v>0.78</v>
      </c>
      <c r="X98" s="95" t="s">
        <v>647</v>
      </c>
      <c r="Y98" s="112">
        <v>12</v>
      </c>
      <c r="Z98" s="113">
        <v>12</v>
      </c>
      <c r="AA98" s="114">
        <v>69</v>
      </c>
      <c r="AB98" s="115" t="s">
        <v>861</v>
      </c>
      <c r="AC98" s="163" t="s">
        <v>1363</v>
      </c>
      <c r="AD98" s="116" t="s">
        <v>1404</v>
      </c>
      <c r="AE98" s="135">
        <v>1903023</v>
      </c>
      <c r="AF98" s="116" t="s">
        <v>1415</v>
      </c>
      <c r="AG98" s="116" t="s">
        <v>1416</v>
      </c>
      <c r="AH98" s="135">
        <v>12</v>
      </c>
      <c r="AI98" s="112">
        <v>12</v>
      </c>
      <c r="AJ98" s="119">
        <v>12</v>
      </c>
      <c r="AK98" s="120">
        <v>67</v>
      </c>
      <c r="AL98" s="98"/>
      <c r="AM98" s="96" t="s">
        <v>1008</v>
      </c>
      <c r="AN98" s="102">
        <v>12</v>
      </c>
      <c r="AO98" s="242" t="s">
        <v>1136</v>
      </c>
      <c r="AP98" s="122">
        <v>75</v>
      </c>
      <c r="AQ98" s="99" t="s">
        <v>1164</v>
      </c>
      <c r="AR98" s="99" t="s">
        <v>1251</v>
      </c>
      <c r="AS98" s="102">
        <v>12</v>
      </c>
      <c r="AT98" s="139">
        <v>11</v>
      </c>
      <c r="AU98" s="125">
        <v>90</v>
      </c>
      <c r="AV98" s="93" t="s">
        <v>1735</v>
      </c>
      <c r="AW98" s="101" t="s">
        <v>1734</v>
      </c>
      <c r="AX98" s="126">
        <v>100</v>
      </c>
      <c r="AY98" s="180" t="s">
        <v>1733</v>
      </c>
      <c r="AZ98" s="127">
        <v>12</v>
      </c>
      <c r="BA98" s="127">
        <v>11</v>
      </c>
      <c r="BB98" s="125">
        <v>90</v>
      </c>
      <c r="BC98" s="180"/>
      <c r="BD98" s="180"/>
      <c r="BE98" s="125"/>
      <c r="BF98" s="446" t="s">
        <v>2011</v>
      </c>
      <c r="BG98" s="127">
        <v>12</v>
      </c>
      <c r="BH98" s="127">
        <v>11</v>
      </c>
      <c r="BI98" s="128">
        <v>90</v>
      </c>
      <c r="BJ98" s="806" t="s">
        <v>2012</v>
      </c>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100"/>
      <c r="CR98" s="100"/>
      <c r="CS98" s="100"/>
      <c r="CT98" s="100"/>
      <c r="CU98" s="100"/>
      <c r="CV98" s="100"/>
      <c r="CW98" s="100"/>
      <c r="CX98" s="100"/>
      <c r="CY98" s="100"/>
      <c r="CZ98" s="100"/>
      <c r="DA98" s="100"/>
      <c r="DB98" s="100"/>
      <c r="DC98" s="100"/>
      <c r="DD98" s="100"/>
      <c r="DE98" s="100"/>
      <c r="DF98" s="100"/>
      <c r="DG98" s="100"/>
      <c r="DH98" s="100"/>
      <c r="DI98" s="100"/>
      <c r="DJ98" s="100"/>
      <c r="DK98" s="100"/>
      <c r="DL98" s="100"/>
      <c r="DM98" s="100"/>
      <c r="DN98" s="100"/>
      <c r="DO98" s="100"/>
    </row>
    <row r="99" spans="1:119" s="302" customFormat="1" ht="128.25" customHeight="1" x14ac:dyDescent="0.25">
      <c r="A99" s="651"/>
      <c r="B99" s="651"/>
      <c r="C99" s="141" t="s">
        <v>201</v>
      </c>
      <c r="D99" s="226" t="s">
        <v>1585</v>
      </c>
      <c r="E99" s="313">
        <v>12</v>
      </c>
      <c r="F99" s="103">
        <v>12</v>
      </c>
      <c r="G99" s="103" t="s">
        <v>200</v>
      </c>
      <c r="H99" s="103" t="s">
        <v>498</v>
      </c>
      <c r="I99" s="571"/>
      <c r="J99" s="314">
        <v>12</v>
      </c>
      <c r="K99" s="315">
        <v>0</v>
      </c>
      <c r="L99" s="271">
        <f t="shared" si="5"/>
        <v>0</v>
      </c>
      <c r="M99" s="613"/>
      <c r="N99" s="613"/>
      <c r="O99" s="612"/>
      <c r="P99" s="316" t="s">
        <v>734</v>
      </c>
      <c r="Q99" s="155">
        <v>12</v>
      </c>
      <c r="R99" s="155">
        <v>11</v>
      </c>
      <c r="S99" s="245">
        <f>R99/Q99*1</f>
        <v>0.91666666666666663</v>
      </c>
      <c r="T99" s="94" t="s">
        <v>541</v>
      </c>
      <c r="U99" s="155">
        <v>12</v>
      </c>
      <c r="V99" s="155">
        <v>11</v>
      </c>
      <c r="W99" s="111">
        <v>0.8</v>
      </c>
      <c r="X99" s="95" t="s">
        <v>620</v>
      </c>
      <c r="Y99" s="112">
        <v>12</v>
      </c>
      <c r="Z99" s="317">
        <v>12</v>
      </c>
      <c r="AA99" s="114">
        <v>72</v>
      </c>
      <c r="AB99" s="115" t="s">
        <v>862</v>
      </c>
      <c r="AC99" s="116" t="s">
        <v>1363</v>
      </c>
      <c r="AD99" s="116" t="s">
        <v>1371</v>
      </c>
      <c r="AE99" s="134" t="s">
        <v>1420</v>
      </c>
      <c r="AF99" s="116" t="s">
        <v>1421</v>
      </c>
      <c r="AG99" s="259" t="s">
        <v>1422</v>
      </c>
      <c r="AH99" s="260">
        <v>12</v>
      </c>
      <c r="AI99" s="112">
        <v>12</v>
      </c>
      <c r="AJ99" s="318">
        <v>12</v>
      </c>
      <c r="AK99" s="120">
        <v>80</v>
      </c>
      <c r="AL99" s="228"/>
      <c r="AM99" s="96" t="s">
        <v>1009</v>
      </c>
      <c r="AN99" s="313">
        <v>12</v>
      </c>
      <c r="AO99" s="137" t="s">
        <v>1137</v>
      </c>
      <c r="AP99" s="122">
        <v>41</v>
      </c>
      <c r="AQ99" s="237"/>
      <c r="AR99" s="99" t="s">
        <v>1252</v>
      </c>
      <c r="AS99" s="313">
        <v>12</v>
      </c>
      <c r="AT99" s="139">
        <v>12</v>
      </c>
      <c r="AU99" s="125">
        <v>100</v>
      </c>
      <c r="AV99" s="246" t="s">
        <v>1343</v>
      </c>
      <c r="AW99" s="101" t="s">
        <v>1737</v>
      </c>
      <c r="AX99" s="126">
        <v>100</v>
      </c>
      <c r="AY99" s="70" t="s">
        <v>1736</v>
      </c>
      <c r="AZ99" s="127">
        <v>12</v>
      </c>
      <c r="BA99" s="127">
        <v>12</v>
      </c>
      <c r="BB99" s="125">
        <v>100</v>
      </c>
      <c r="BC99" s="70"/>
      <c r="BD99" s="70"/>
      <c r="BE99" s="125"/>
      <c r="BF99" s="448" t="s">
        <v>2009</v>
      </c>
      <c r="BG99" s="127">
        <v>12</v>
      </c>
      <c r="BH99" s="127">
        <v>12</v>
      </c>
      <c r="BI99" s="128">
        <v>100</v>
      </c>
      <c r="BJ99" s="806" t="s">
        <v>2010</v>
      </c>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row>
    <row r="100" spans="1:119" s="302" customFormat="1" ht="135" customHeight="1" x14ac:dyDescent="0.25">
      <c r="A100" s="651"/>
      <c r="B100" s="651"/>
      <c r="C100" s="645" t="s">
        <v>201</v>
      </c>
      <c r="D100" s="226" t="s">
        <v>1585</v>
      </c>
      <c r="E100" s="313">
        <v>12</v>
      </c>
      <c r="F100" s="103">
        <v>12</v>
      </c>
      <c r="G100" s="103" t="s">
        <v>200</v>
      </c>
      <c r="H100" s="103" t="s">
        <v>199</v>
      </c>
      <c r="I100" s="571"/>
      <c r="J100" s="314">
        <v>12</v>
      </c>
      <c r="K100" s="315">
        <v>0</v>
      </c>
      <c r="L100" s="271">
        <f t="shared" si="5"/>
        <v>0</v>
      </c>
      <c r="M100" s="613"/>
      <c r="N100" s="613"/>
      <c r="O100" s="612"/>
      <c r="P100" s="316" t="s">
        <v>734</v>
      </c>
      <c r="Q100" s="155">
        <v>12</v>
      </c>
      <c r="R100" s="155">
        <v>11</v>
      </c>
      <c r="S100" s="245">
        <f t="shared" ref="S100" si="6">R100/Q100*1</f>
        <v>0.91666666666666663</v>
      </c>
      <c r="T100" s="94" t="s">
        <v>499</v>
      </c>
      <c r="U100" s="155">
        <v>12</v>
      </c>
      <c r="V100" s="155">
        <v>11</v>
      </c>
      <c r="W100" s="111">
        <v>0.8</v>
      </c>
      <c r="X100" s="95" t="s">
        <v>648</v>
      </c>
      <c r="Y100" s="112">
        <v>12</v>
      </c>
      <c r="Z100" s="317">
        <v>12</v>
      </c>
      <c r="AA100" s="114">
        <v>72</v>
      </c>
      <c r="AB100" s="115" t="s">
        <v>863</v>
      </c>
      <c r="AC100" s="116" t="s">
        <v>1363</v>
      </c>
      <c r="AD100" s="116" t="s">
        <v>1371</v>
      </c>
      <c r="AE100" s="134" t="s">
        <v>1420</v>
      </c>
      <c r="AF100" s="116" t="s">
        <v>1421</v>
      </c>
      <c r="AG100" s="259" t="s">
        <v>1422</v>
      </c>
      <c r="AH100" s="260">
        <v>12</v>
      </c>
      <c r="AI100" s="112">
        <v>12</v>
      </c>
      <c r="AJ100" s="318">
        <v>12</v>
      </c>
      <c r="AK100" s="120">
        <v>82</v>
      </c>
      <c r="AL100" s="98" t="s">
        <v>1098</v>
      </c>
      <c r="AM100" s="96" t="s">
        <v>1010</v>
      </c>
      <c r="AN100" s="313">
        <v>12</v>
      </c>
      <c r="AO100" s="242" t="s">
        <v>1138</v>
      </c>
      <c r="AP100" s="122">
        <v>83</v>
      </c>
      <c r="AQ100" s="99" t="s">
        <v>1165</v>
      </c>
      <c r="AR100" s="99" t="s">
        <v>1253</v>
      </c>
      <c r="AS100" s="313">
        <v>12</v>
      </c>
      <c r="AT100" s="233">
        <v>12</v>
      </c>
      <c r="AU100" s="125">
        <v>100</v>
      </c>
      <c r="AV100" s="246" t="s">
        <v>1344</v>
      </c>
      <c r="AW100" s="101" t="s">
        <v>1738</v>
      </c>
      <c r="AX100" s="126">
        <v>100</v>
      </c>
      <c r="AY100" s="70" t="s">
        <v>1670</v>
      </c>
      <c r="AZ100" s="410">
        <v>12</v>
      </c>
      <c r="BA100" s="410">
        <v>12</v>
      </c>
      <c r="BB100" s="408">
        <v>100</v>
      </c>
      <c r="BC100" s="407"/>
      <c r="BD100" s="462" t="s">
        <v>1906</v>
      </c>
      <c r="BE100" s="408"/>
      <c r="BF100" s="448" t="s">
        <v>2009</v>
      </c>
      <c r="BG100" s="410">
        <v>12</v>
      </c>
      <c r="BH100" s="410">
        <v>12</v>
      </c>
      <c r="BI100" s="409">
        <v>100</v>
      </c>
      <c r="BJ100" s="806" t="s">
        <v>2010</v>
      </c>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J100" s="100"/>
      <c r="DK100" s="100"/>
      <c r="DL100" s="100"/>
      <c r="DM100" s="100"/>
      <c r="DN100" s="100"/>
      <c r="DO100" s="100"/>
    </row>
    <row r="101" spans="1:119" s="302" customFormat="1" ht="162" customHeight="1" x14ac:dyDescent="0.25">
      <c r="A101" s="651"/>
      <c r="B101" s="651"/>
      <c r="C101" s="645"/>
      <c r="D101" s="226" t="s">
        <v>1584</v>
      </c>
      <c r="E101" s="313">
        <v>12</v>
      </c>
      <c r="F101" s="103">
        <v>14</v>
      </c>
      <c r="G101" s="103" t="s">
        <v>198</v>
      </c>
      <c r="H101" s="103" t="s">
        <v>197</v>
      </c>
      <c r="I101" s="571"/>
      <c r="J101" s="319">
        <v>12</v>
      </c>
      <c r="K101" s="315">
        <v>1</v>
      </c>
      <c r="L101" s="271">
        <f t="shared" si="5"/>
        <v>8.3333333333333321</v>
      </c>
      <c r="M101" s="613"/>
      <c r="N101" s="613"/>
      <c r="O101" s="612"/>
      <c r="P101" s="316" t="s">
        <v>735</v>
      </c>
      <c r="Q101" s="155">
        <v>1</v>
      </c>
      <c r="R101" s="155" t="s">
        <v>37</v>
      </c>
      <c r="S101" s="320">
        <v>0</v>
      </c>
      <c r="T101" s="94" t="s">
        <v>477</v>
      </c>
      <c r="U101" s="155">
        <v>1</v>
      </c>
      <c r="V101" s="155" t="s">
        <v>37</v>
      </c>
      <c r="W101" s="111">
        <v>0.8</v>
      </c>
      <c r="X101" s="95" t="s">
        <v>621</v>
      </c>
      <c r="Y101" s="112">
        <v>12</v>
      </c>
      <c r="Z101" s="317">
        <v>12</v>
      </c>
      <c r="AA101" s="114">
        <v>65</v>
      </c>
      <c r="AB101" s="115" t="s">
        <v>864</v>
      </c>
      <c r="AC101" s="116" t="s">
        <v>1363</v>
      </c>
      <c r="AD101" s="116" t="s">
        <v>1371</v>
      </c>
      <c r="AE101" s="134" t="s">
        <v>1420</v>
      </c>
      <c r="AF101" s="116" t="s">
        <v>1421</v>
      </c>
      <c r="AG101" s="259" t="s">
        <v>1422</v>
      </c>
      <c r="AH101" s="260">
        <v>12</v>
      </c>
      <c r="AI101" s="112">
        <v>12</v>
      </c>
      <c r="AJ101" s="318">
        <v>12</v>
      </c>
      <c r="AK101" s="120">
        <v>71</v>
      </c>
      <c r="AL101" s="98"/>
      <c r="AM101" s="96" t="s">
        <v>1011</v>
      </c>
      <c r="AN101" s="313">
        <v>12</v>
      </c>
      <c r="AO101" s="242" t="s">
        <v>1136</v>
      </c>
      <c r="AP101" s="122">
        <v>76</v>
      </c>
      <c r="AQ101" s="99"/>
      <c r="AR101" s="99" t="s">
        <v>1254</v>
      </c>
      <c r="AS101" s="313">
        <v>12</v>
      </c>
      <c r="AT101" s="139">
        <v>11</v>
      </c>
      <c r="AU101" s="125">
        <v>90</v>
      </c>
      <c r="AV101" s="246" t="s">
        <v>1345</v>
      </c>
      <c r="AW101" s="93" t="s">
        <v>1740</v>
      </c>
      <c r="AX101" s="126">
        <v>100</v>
      </c>
      <c r="AY101" s="70" t="s">
        <v>1739</v>
      </c>
      <c r="AZ101" s="127">
        <v>14</v>
      </c>
      <c r="BA101" s="127">
        <v>11</v>
      </c>
      <c r="BB101" s="125">
        <v>85</v>
      </c>
      <c r="BC101" s="468" t="s">
        <v>1962</v>
      </c>
      <c r="BD101" s="468" t="s">
        <v>1962</v>
      </c>
      <c r="BE101" s="125"/>
      <c r="BF101" s="513" t="s">
        <v>1854</v>
      </c>
      <c r="BG101" s="127">
        <v>14</v>
      </c>
      <c r="BH101" s="127">
        <v>11</v>
      </c>
      <c r="BI101" s="128">
        <v>85</v>
      </c>
      <c r="BJ101" s="806" t="s">
        <v>2002</v>
      </c>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c r="CN101" s="100"/>
      <c r="CO101" s="100"/>
      <c r="CP101" s="100"/>
      <c r="CQ101" s="100"/>
      <c r="CR101" s="100"/>
      <c r="CS101" s="100"/>
      <c r="CT101" s="100"/>
      <c r="CU101" s="100"/>
      <c r="CV101" s="100"/>
      <c r="CW101" s="100"/>
      <c r="CX101" s="100"/>
      <c r="CY101" s="100"/>
      <c r="CZ101" s="100"/>
      <c r="DA101" s="100"/>
      <c r="DB101" s="100"/>
      <c r="DC101" s="100"/>
      <c r="DD101" s="100"/>
      <c r="DE101" s="100"/>
      <c r="DF101" s="100"/>
      <c r="DG101" s="100"/>
      <c r="DH101" s="100"/>
      <c r="DI101" s="100"/>
      <c r="DJ101" s="100"/>
      <c r="DK101" s="100"/>
      <c r="DL101" s="100"/>
      <c r="DM101" s="100"/>
      <c r="DN101" s="100"/>
      <c r="DO101" s="100"/>
    </row>
    <row r="102" spans="1:119" s="302" customFormat="1" ht="94.5" customHeight="1" x14ac:dyDescent="0.25">
      <c r="A102" s="651"/>
      <c r="B102" s="651"/>
      <c r="C102" s="645" t="s">
        <v>196</v>
      </c>
      <c r="D102" s="652" t="s">
        <v>195</v>
      </c>
      <c r="E102" s="573">
        <v>1</v>
      </c>
      <c r="F102" s="571">
        <v>1</v>
      </c>
      <c r="G102" s="571" t="s">
        <v>194</v>
      </c>
      <c r="H102" s="103" t="s">
        <v>193</v>
      </c>
      <c r="I102" s="571" t="s">
        <v>192</v>
      </c>
      <c r="J102" s="690">
        <v>1</v>
      </c>
      <c r="K102" s="691">
        <v>0</v>
      </c>
      <c r="L102" s="605">
        <f t="shared" si="5"/>
        <v>0</v>
      </c>
      <c r="M102" s="613"/>
      <c r="N102" s="613"/>
      <c r="O102" s="612"/>
      <c r="P102" s="692" t="s">
        <v>734</v>
      </c>
      <c r="Q102" s="602">
        <v>1</v>
      </c>
      <c r="R102" s="602">
        <v>1</v>
      </c>
      <c r="S102" s="608">
        <f>R102*Q102*1</f>
        <v>1</v>
      </c>
      <c r="T102" s="649" t="s">
        <v>540</v>
      </c>
      <c r="U102" s="602">
        <v>1</v>
      </c>
      <c r="V102" s="602">
        <v>1</v>
      </c>
      <c r="W102" s="609">
        <v>0.65</v>
      </c>
      <c r="X102" s="95" t="s">
        <v>649</v>
      </c>
      <c r="Y102" s="598">
        <v>1</v>
      </c>
      <c r="Z102" s="627">
        <v>1</v>
      </c>
      <c r="AA102" s="595">
        <v>70</v>
      </c>
      <c r="AB102" s="115" t="s">
        <v>865</v>
      </c>
      <c r="AC102" s="116" t="s">
        <v>1363</v>
      </c>
      <c r="AD102" s="116" t="s">
        <v>1371</v>
      </c>
      <c r="AE102" s="134" t="s">
        <v>1420</v>
      </c>
      <c r="AF102" s="116" t="s">
        <v>1421</v>
      </c>
      <c r="AG102" s="259" t="s">
        <v>1422</v>
      </c>
      <c r="AH102" s="260">
        <v>12</v>
      </c>
      <c r="AI102" s="598">
        <v>1</v>
      </c>
      <c r="AJ102" s="596">
        <v>1</v>
      </c>
      <c r="AK102" s="597">
        <v>77</v>
      </c>
      <c r="AL102" s="228"/>
      <c r="AM102" s="96" t="s">
        <v>1012</v>
      </c>
      <c r="AN102" s="573">
        <v>1</v>
      </c>
      <c r="AO102" s="705" t="s">
        <v>1139</v>
      </c>
      <c r="AP102" s="707">
        <v>70</v>
      </c>
      <c r="AQ102" s="99"/>
      <c r="AR102" s="99" t="s">
        <v>1255</v>
      </c>
      <c r="AS102" s="573">
        <v>1</v>
      </c>
      <c r="AT102" s="580">
        <v>1</v>
      </c>
      <c r="AU102" s="525">
        <v>100</v>
      </c>
      <c r="AV102" s="571"/>
      <c r="AW102" s="560" t="s">
        <v>1638</v>
      </c>
      <c r="AX102" s="557"/>
      <c r="AY102" s="558" t="s">
        <v>1680</v>
      </c>
      <c r="AZ102" s="515">
        <v>1</v>
      </c>
      <c r="BA102" s="515">
        <v>1</v>
      </c>
      <c r="BB102" s="525">
        <v>100</v>
      </c>
      <c r="BC102" s="515"/>
      <c r="BD102" s="515"/>
      <c r="BE102" s="525"/>
      <c r="BF102" s="566" t="s">
        <v>1825</v>
      </c>
      <c r="BG102" s="515">
        <v>1</v>
      </c>
      <c r="BH102" s="515">
        <v>1</v>
      </c>
      <c r="BI102" s="554">
        <v>100</v>
      </c>
      <c r="BJ102" s="566" t="s">
        <v>1874</v>
      </c>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J102" s="100"/>
      <c r="DK102" s="100"/>
      <c r="DL102" s="100"/>
      <c r="DM102" s="100"/>
      <c r="DN102" s="100"/>
      <c r="DO102" s="100"/>
    </row>
    <row r="103" spans="1:119" s="302" customFormat="1" ht="51" customHeight="1" x14ac:dyDescent="0.25">
      <c r="A103" s="651"/>
      <c r="B103" s="651"/>
      <c r="C103" s="645"/>
      <c r="D103" s="571"/>
      <c r="E103" s="573"/>
      <c r="F103" s="571"/>
      <c r="G103" s="571"/>
      <c r="H103" s="103" t="s">
        <v>191</v>
      </c>
      <c r="I103" s="571"/>
      <c r="J103" s="690"/>
      <c r="K103" s="691"/>
      <c r="L103" s="606"/>
      <c r="M103" s="613">
        <v>26747400</v>
      </c>
      <c r="N103" s="613">
        <v>26740740</v>
      </c>
      <c r="O103" s="612">
        <f>N103/M103</f>
        <v>0.99975100383588689</v>
      </c>
      <c r="P103" s="692"/>
      <c r="Q103" s="602"/>
      <c r="R103" s="602"/>
      <c r="S103" s="608"/>
      <c r="T103" s="649"/>
      <c r="U103" s="602"/>
      <c r="V103" s="602"/>
      <c r="W103" s="610"/>
      <c r="X103" s="95"/>
      <c r="Y103" s="598"/>
      <c r="Z103" s="627"/>
      <c r="AA103" s="595"/>
      <c r="AB103" s="115" t="s">
        <v>866</v>
      </c>
      <c r="AC103" s="97"/>
      <c r="AD103" s="97"/>
      <c r="AE103" s="97"/>
      <c r="AF103" s="97"/>
      <c r="AG103" s="97"/>
      <c r="AH103" s="97"/>
      <c r="AI103" s="598"/>
      <c r="AJ103" s="596"/>
      <c r="AK103" s="597"/>
      <c r="AL103" s="228"/>
      <c r="AM103" s="96" t="s">
        <v>1013</v>
      </c>
      <c r="AN103" s="573"/>
      <c r="AO103" s="705"/>
      <c r="AP103" s="707"/>
      <c r="AQ103" s="237"/>
      <c r="AR103" s="99" t="s">
        <v>1256</v>
      </c>
      <c r="AS103" s="573"/>
      <c r="AT103" s="581"/>
      <c r="AU103" s="525"/>
      <c r="AV103" s="571"/>
      <c r="AW103" s="561"/>
      <c r="AX103" s="557"/>
      <c r="AY103" s="559"/>
      <c r="AZ103" s="518"/>
      <c r="BA103" s="518"/>
      <c r="BB103" s="525"/>
      <c r="BC103" s="518"/>
      <c r="BD103" s="518"/>
      <c r="BE103" s="525"/>
      <c r="BF103" s="813"/>
      <c r="BG103" s="518"/>
      <c r="BH103" s="518"/>
      <c r="BI103" s="555"/>
      <c r="BJ103" s="813"/>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row>
    <row r="104" spans="1:119" s="302" customFormat="1" ht="81" customHeight="1" x14ac:dyDescent="0.25">
      <c r="A104" s="651"/>
      <c r="B104" s="651"/>
      <c r="C104" s="645"/>
      <c r="D104" s="571"/>
      <c r="E104" s="573"/>
      <c r="F104" s="571"/>
      <c r="G104" s="571"/>
      <c r="H104" s="103" t="s">
        <v>190</v>
      </c>
      <c r="I104" s="571"/>
      <c r="J104" s="690"/>
      <c r="K104" s="691"/>
      <c r="L104" s="606"/>
      <c r="M104" s="613"/>
      <c r="N104" s="613"/>
      <c r="O104" s="612"/>
      <c r="P104" s="692"/>
      <c r="Q104" s="602"/>
      <c r="R104" s="602"/>
      <c r="S104" s="608"/>
      <c r="T104" s="649"/>
      <c r="U104" s="602"/>
      <c r="V104" s="602"/>
      <c r="W104" s="610"/>
      <c r="X104" s="95"/>
      <c r="Y104" s="598"/>
      <c r="Z104" s="627"/>
      <c r="AA104" s="595"/>
      <c r="AB104" s="115" t="s">
        <v>867</v>
      </c>
      <c r="AC104" s="97"/>
      <c r="AD104" s="97"/>
      <c r="AE104" s="97"/>
      <c r="AF104" s="97"/>
      <c r="AG104" s="97"/>
      <c r="AH104" s="97"/>
      <c r="AI104" s="598"/>
      <c r="AJ104" s="596"/>
      <c r="AK104" s="597"/>
      <c r="AL104" s="228"/>
      <c r="AM104" s="96" t="s">
        <v>1014</v>
      </c>
      <c r="AN104" s="573"/>
      <c r="AO104" s="705"/>
      <c r="AP104" s="707"/>
      <c r="AQ104" s="237"/>
      <c r="AR104" s="99"/>
      <c r="AS104" s="573"/>
      <c r="AT104" s="581"/>
      <c r="AU104" s="525"/>
      <c r="AV104" s="571"/>
      <c r="AW104" s="561"/>
      <c r="AX104" s="557"/>
      <c r="AY104" s="559"/>
      <c r="AZ104" s="516"/>
      <c r="BA104" s="516"/>
      <c r="BB104" s="525"/>
      <c r="BC104" s="516"/>
      <c r="BD104" s="516"/>
      <c r="BE104" s="525"/>
      <c r="BF104" s="710"/>
      <c r="BG104" s="516"/>
      <c r="BH104" s="516"/>
      <c r="BI104" s="556"/>
      <c r="BJ104" s="71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s="100"/>
      <c r="CM104" s="100"/>
      <c r="CN104" s="100"/>
      <c r="CO104" s="100"/>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J104" s="100"/>
      <c r="DK104" s="100"/>
      <c r="DL104" s="100"/>
      <c r="DM104" s="100"/>
      <c r="DN104" s="100"/>
      <c r="DO104" s="100"/>
    </row>
    <row r="105" spans="1:119" s="321" customFormat="1" ht="63" customHeight="1" x14ac:dyDescent="0.25">
      <c r="A105" s="651"/>
      <c r="B105" s="651" t="s">
        <v>189</v>
      </c>
      <c r="C105" s="645" t="s">
        <v>188</v>
      </c>
      <c r="D105" s="564" t="s">
        <v>187</v>
      </c>
      <c r="E105" s="573">
        <v>12</v>
      </c>
      <c r="F105" s="103">
        <v>12</v>
      </c>
      <c r="G105" s="571" t="s">
        <v>186</v>
      </c>
      <c r="H105" s="103" t="s">
        <v>185</v>
      </c>
      <c r="I105" s="571" t="s">
        <v>163</v>
      </c>
      <c r="J105" s="622">
        <v>3</v>
      </c>
      <c r="K105" s="622">
        <v>3</v>
      </c>
      <c r="L105" s="623">
        <f>K105/J105*100</f>
        <v>100</v>
      </c>
      <c r="M105" s="613"/>
      <c r="N105" s="613"/>
      <c r="O105" s="612"/>
      <c r="P105" s="692" t="s">
        <v>736</v>
      </c>
      <c r="Q105" s="602">
        <v>12</v>
      </c>
      <c r="R105" s="602">
        <v>6</v>
      </c>
      <c r="S105" s="604">
        <f>R105/Q105</f>
        <v>0.5</v>
      </c>
      <c r="T105" s="649" t="s">
        <v>534</v>
      </c>
      <c r="U105" s="602">
        <v>12</v>
      </c>
      <c r="V105" s="602">
        <v>6</v>
      </c>
      <c r="W105" s="609">
        <v>0.7</v>
      </c>
      <c r="X105" s="95" t="s">
        <v>650</v>
      </c>
      <c r="Y105" s="598">
        <v>12</v>
      </c>
      <c r="Z105" s="627">
        <v>12</v>
      </c>
      <c r="AA105" s="595">
        <v>70</v>
      </c>
      <c r="AB105" s="115" t="s">
        <v>868</v>
      </c>
      <c r="AC105" s="116" t="s">
        <v>1363</v>
      </c>
      <c r="AD105" s="116" t="s">
        <v>1447</v>
      </c>
      <c r="AE105" s="134" t="s">
        <v>1448</v>
      </c>
      <c r="AF105" s="116" t="s">
        <v>1449</v>
      </c>
      <c r="AG105" s="116" t="s">
        <v>1450</v>
      </c>
      <c r="AH105" s="135">
        <v>42</v>
      </c>
      <c r="AI105" s="598">
        <v>12</v>
      </c>
      <c r="AJ105" s="119">
        <v>12</v>
      </c>
      <c r="AK105" s="597">
        <v>100</v>
      </c>
      <c r="AL105" s="98"/>
      <c r="AM105" s="96" t="s">
        <v>1015</v>
      </c>
      <c r="AN105" s="573">
        <v>12</v>
      </c>
      <c r="AO105" s="705" t="s">
        <v>1140</v>
      </c>
      <c r="AP105" s="707">
        <v>60</v>
      </c>
      <c r="AQ105" s="99" t="s">
        <v>1166</v>
      </c>
      <c r="AR105" s="99" t="s">
        <v>1257</v>
      </c>
      <c r="AS105" s="573">
        <v>12</v>
      </c>
      <c r="AT105" s="580">
        <v>7</v>
      </c>
      <c r="AU105" s="525">
        <v>65</v>
      </c>
      <c r="AV105" s="652" t="s">
        <v>1353</v>
      </c>
      <c r="AW105" s="560" t="s">
        <v>1639</v>
      </c>
      <c r="AX105" s="557">
        <v>50</v>
      </c>
      <c r="AY105" s="558" t="s">
        <v>1710</v>
      </c>
      <c r="AZ105" s="515">
        <v>12</v>
      </c>
      <c r="BA105" s="515">
        <v>5</v>
      </c>
      <c r="BB105" s="525">
        <v>45</v>
      </c>
      <c r="BC105" s="515" t="s">
        <v>1963</v>
      </c>
      <c r="BD105" s="515">
        <v>500000</v>
      </c>
      <c r="BE105" s="525"/>
      <c r="BF105" s="803" t="s">
        <v>2013</v>
      </c>
      <c r="BG105" s="515">
        <v>12</v>
      </c>
      <c r="BH105" s="774">
        <v>7</v>
      </c>
      <c r="BI105" s="538">
        <v>65</v>
      </c>
      <c r="BJ105" s="810" t="s">
        <v>2028</v>
      </c>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00"/>
      <c r="DK105" s="100"/>
      <c r="DL105" s="100"/>
      <c r="DM105" s="100"/>
      <c r="DN105" s="100"/>
      <c r="DO105" s="100"/>
    </row>
    <row r="106" spans="1:119" s="321" customFormat="1" ht="144" customHeight="1" x14ac:dyDescent="0.25">
      <c r="A106" s="651"/>
      <c r="B106" s="651"/>
      <c r="C106" s="645"/>
      <c r="D106" s="571"/>
      <c r="E106" s="573"/>
      <c r="F106" s="103"/>
      <c r="G106" s="571"/>
      <c r="H106" s="103" t="s">
        <v>184</v>
      </c>
      <c r="I106" s="571"/>
      <c r="J106" s="622"/>
      <c r="K106" s="622"/>
      <c r="L106" s="624"/>
      <c r="M106" s="613"/>
      <c r="N106" s="613"/>
      <c r="O106" s="612"/>
      <c r="P106" s="692"/>
      <c r="Q106" s="602"/>
      <c r="R106" s="602"/>
      <c r="S106" s="604"/>
      <c r="T106" s="649"/>
      <c r="U106" s="602"/>
      <c r="V106" s="602"/>
      <c r="W106" s="610"/>
      <c r="X106" s="95" t="s">
        <v>651</v>
      </c>
      <c r="Y106" s="598"/>
      <c r="Z106" s="627"/>
      <c r="AA106" s="595"/>
      <c r="AB106" s="115" t="s">
        <v>869</v>
      </c>
      <c r="AC106" s="97"/>
      <c r="AD106" s="97"/>
      <c r="AE106" s="97"/>
      <c r="AF106" s="97"/>
      <c r="AG106" s="97"/>
      <c r="AH106" s="97"/>
      <c r="AI106" s="598"/>
      <c r="AJ106" s="119">
        <v>12</v>
      </c>
      <c r="AK106" s="597"/>
      <c r="AL106" s="98" t="s">
        <v>1099</v>
      </c>
      <c r="AM106" s="172" t="s">
        <v>1016</v>
      </c>
      <c r="AN106" s="573"/>
      <c r="AO106" s="705"/>
      <c r="AP106" s="707"/>
      <c r="AQ106" s="99"/>
      <c r="AR106" s="99" t="s">
        <v>1258</v>
      </c>
      <c r="AS106" s="573"/>
      <c r="AT106" s="581"/>
      <c r="AU106" s="525"/>
      <c r="AV106" s="719"/>
      <c r="AW106" s="561"/>
      <c r="AX106" s="557"/>
      <c r="AY106" s="559"/>
      <c r="AZ106" s="516"/>
      <c r="BA106" s="516"/>
      <c r="BB106" s="525"/>
      <c r="BC106" s="516"/>
      <c r="BD106" s="516"/>
      <c r="BE106" s="525"/>
      <c r="BF106" s="805"/>
      <c r="BG106" s="516"/>
      <c r="BH106" s="775"/>
      <c r="BI106" s="538"/>
      <c r="BJ106" s="812"/>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row>
    <row r="107" spans="1:119" s="321" customFormat="1" ht="159" customHeight="1" x14ac:dyDescent="0.25">
      <c r="A107" s="651"/>
      <c r="B107" s="651"/>
      <c r="C107" s="645"/>
      <c r="D107" s="421" t="s">
        <v>183</v>
      </c>
      <c r="E107" s="102">
        <v>45</v>
      </c>
      <c r="F107" s="103">
        <v>50</v>
      </c>
      <c r="G107" s="103" t="s">
        <v>182</v>
      </c>
      <c r="H107" s="103" t="s">
        <v>181</v>
      </c>
      <c r="I107" s="571"/>
      <c r="J107" s="104">
        <v>5</v>
      </c>
      <c r="K107" s="104">
        <v>1</v>
      </c>
      <c r="L107" s="271">
        <f>K107/J107*100</f>
        <v>20</v>
      </c>
      <c r="M107" s="613"/>
      <c r="N107" s="613"/>
      <c r="O107" s="612"/>
      <c r="P107" s="107" t="s">
        <v>737</v>
      </c>
      <c r="Q107" s="155">
        <v>5</v>
      </c>
      <c r="R107" s="155">
        <v>12</v>
      </c>
      <c r="S107" s="322">
        <f>R107/Q107</f>
        <v>2.4</v>
      </c>
      <c r="T107" s="94" t="s">
        <v>1777</v>
      </c>
      <c r="U107" s="155">
        <v>5</v>
      </c>
      <c r="V107" s="155">
        <v>4</v>
      </c>
      <c r="W107" s="111">
        <v>0.7</v>
      </c>
      <c r="X107" s="95" t="s">
        <v>652</v>
      </c>
      <c r="Y107" s="112">
        <v>50</v>
      </c>
      <c r="Z107" s="113">
        <v>6</v>
      </c>
      <c r="AA107" s="114">
        <v>75</v>
      </c>
      <c r="AB107" s="115" t="s">
        <v>870</v>
      </c>
      <c r="AC107" s="116" t="s">
        <v>1363</v>
      </c>
      <c r="AD107" s="116" t="s">
        <v>1451</v>
      </c>
      <c r="AE107" s="134" t="s">
        <v>1452</v>
      </c>
      <c r="AF107" s="116" t="s">
        <v>1453</v>
      </c>
      <c r="AG107" s="116" t="s">
        <v>1454</v>
      </c>
      <c r="AH107" s="135" t="s">
        <v>1455</v>
      </c>
      <c r="AI107" s="112">
        <v>50</v>
      </c>
      <c r="AJ107" s="119">
        <v>30</v>
      </c>
      <c r="AK107" s="120">
        <v>78</v>
      </c>
      <c r="AL107" s="98"/>
      <c r="AM107" s="172" t="s">
        <v>1017</v>
      </c>
      <c r="AN107" s="102">
        <v>35</v>
      </c>
      <c r="AO107" s="93" t="s">
        <v>1776</v>
      </c>
      <c r="AP107" s="122">
        <v>62</v>
      </c>
      <c r="AQ107" s="99" t="s">
        <v>1167</v>
      </c>
      <c r="AR107" s="101" t="s">
        <v>1259</v>
      </c>
      <c r="AS107" s="102">
        <v>45</v>
      </c>
      <c r="AT107" s="233">
        <v>13</v>
      </c>
      <c r="AU107" s="125">
        <v>29</v>
      </c>
      <c r="AV107" s="126"/>
      <c r="AW107" s="101" t="s">
        <v>1619</v>
      </c>
      <c r="AX107" s="126"/>
      <c r="AY107" s="407" t="s">
        <v>1778</v>
      </c>
      <c r="AZ107" s="127">
        <v>50</v>
      </c>
      <c r="BA107" s="127">
        <v>2</v>
      </c>
      <c r="BB107" s="125">
        <v>4</v>
      </c>
      <c r="BC107" s="70"/>
      <c r="BD107" s="70"/>
      <c r="BE107" s="125"/>
      <c r="BF107" s="513" t="s">
        <v>1964</v>
      </c>
      <c r="BG107" s="127">
        <v>50</v>
      </c>
      <c r="BH107" s="127">
        <v>95</v>
      </c>
      <c r="BI107" s="128">
        <v>100</v>
      </c>
      <c r="BJ107" s="806" t="s">
        <v>1965</v>
      </c>
      <c r="BK107" s="100"/>
      <c r="BL107" s="177"/>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row>
    <row r="108" spans="1:119" s="321" customFormat="1" ht="157.5" customHeight="1" x14ac:dyDescent="0.25">
      <c r="A108" s="651"/>
      <c r="B108" s="651"/>
      <c r="C108" s="645"/>
      <c r="D108" s="93" t="s">
        <v>180</v>
      </c>
      <c r="E108" s="102">
        <v>80</v>
      </c>
      <c r="F108" s="103">
        <v>100</v>
      </c>
      <c r="G108" s="103" t="s">
        <v>179</v>
      </c>
      <c r="H108" s="103" t="s">
        <v>178</v>
      </c>
      <c r="I108" s="571"/>
      <c r="J108" s="104">
        <v>10</v>
      </c>
      <c r="K108" s="104">
        <v>0</v>
      </c>
      <c r="L108" s="271">
        <f>K108/J108*100</f>
        <v>0</v>
      </c>
      <c r="M108" s="613"/>
      <c r="N108" s="613"/>
      <c r="O108" s="612"/>
      <c r="P108" s="107" t="s">
        <v>738</v>
      </c>
      <c r="Q108" s="155">
        <v>1</v>
      </c>
      <c r="R108" s="155">
        <v>1</v>
      </c>
      <c r="S108" s="245">
        <f>R108/Q108*1</f>
        <v>1</v>
      </c>
      <c r="T108" s="94" t="s">
        <v>529</v>
      </c>
      <c r="U108" s="155">
        <v>1</v>
      </c>
      <c r="V108" s="155">
        <v>1</v>
      </c>
      <c r="W108" s="111">
        <v>0.65</v>
      </c>
      <c r="X108" s="95"/>
      <c r="Y108" s="112">
        <v>100</v>
      </c>
      <c r="Z108" s="113">
        <v>50</v>
      </c>
      <c r="AA108" s="114">
        <v>67</v>
      </c>
      <c r="AB108" s="115" t="s">
        <v>871</v>
      </c>
      <c r="AC108" s="116" t="s">
        <v>1363</v>
      </c>
      <c r="AD108" s="134" t="s">
        <v>1456</v>
      </c>
      <c r="AE108" s="116" t="s">
        <v>1457</v>
      </c>
      <c r="AF108" s="116" t="s">
        <v>1457</v>
      </c>
      <c r="AG108" s="116" t="s">
        <v>1458</v>
      </c>
      <c r="AH108" s="135">
        <v>16</v>
      </c>
      <c r="AI108" s="112">
        <v>100</v>
      </c>
      <c r="AJ108" s="119">
        <v>60</v>
      </c>
      <c r="AK108" s="120">
        <v>72</v>
      </c>
      <c r="AL108" s="98"/>
      <c r="AM108" s="172" t="s">
        <v>1018</v>
      </c>
      <c r="AN108" s="102">
        <v>60</v>
      </c>
      <c r="AO108" s="242" t="s">
        <v>1141</v>
      </c>
      <c r="AP108" s="122">
        <v>60</v>
      </c>
      <c r="AQ108" s="99"/>
      <c r="AR108" s="101" t="s">
        <v>1260</v>
      </c>
      <c r="AS108" s="102">
        <v>80</v>
      </c>
      <c r="AT108" s="139">
        <v>35</v>
      </c>
      <c r="AU108" s="125">
        <v>40</v>
      </c>
      <c r="AV108" s="126"/>
      <c r="AW108" s="101" t="s">
        <v>1640</v>
      </c>
      <c r="AX108" s="126"/>
      <c r="AY108" s="407" t="s">
        <v>1712</v>
      </c>
      <c r="AZ108" s="127">
        <v>100</v>
      </c>
      <c r="BA108" s="127">
        <v>23</v>
      </c>
      <c r="BB108" s="125">
        <v>23</v>
      </c>
      <c r="BC108" s="70"/>
      <c r="BD108" s="70"/>
      <c r="BE108" s="125"/>
      <c r="BF108" s="513" t="s">
        <v>1966</v>
      </c>
      <c r="BG108" s="127">
        <v>100</v>
      </c>
      <c r="BH108" s="127">
        <v>67</v>
      </c>
      <c r="BI108" s="128">
        <v>67</v>
      </c>
      <c r="BJ108" s="806" t="s">
        <v>1967</v>
      </c>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row>
    <row r="109" spans="1:119" s="321" customFormat="1" ht="231" customHeight="1" x14ac:dyDescent="0.25">
      <c r="A109" s="651"/>
      <c r="B109" s="651"/>
      <c r="C109" s="645"/>
      <c r="D109" s="93" t="s">
        <v>177</v>
      </c>
      <c r="E109" s="102">
        <v>35</v>
      </c>
      <c r="F109" s="103">
        <v>35</v>
      </c>
      <c r="G109" s="103" t="s">
        <v>176</v>
      </c>
      <c r="H109" s="103" t="s">
        <v>175</v>
      </c>
      <c r="I109" s="571"/>
      <c r="J109" s="104">
        <v>5</v>
      </c>
      <c r="K109" s="104">
        <v>2</v>
      </c>
      <c r="L109" s="296">
        <f>K109/J109*100</f>
        <v>40</v>
      </c>
      <c r="M109" s="613"/>
      <c r="N109" s="613"/>
      <c r="O109" s="612"/>
      <c r="P109" s="107" t="s">
        <v>739</v>
      </c>
      <c r="Q109" s="155">
        <v>1</v>
      </c>
      <c r="R109" s="155">
        <v>1</v>
      </c>
      <c r="S109" s="245">
        <f>R109/Q109*1</f>
        <v>1</v>
      </c>
      <c r="T109" s="94" t="s">
        <v>519</v>
      </c>
      <c r="U109" s="155">
        <v>1</v>
      </c>
      <c r="V109" s="155">
        <v>1</v>
      </c>
      <c r="W109" s="111">
        <v>0.6</v>
      </c>
      <c r="X109" s="95" t="s">
        <v>653</v>
      </c>
      <c r="Y109" s="112">
        <v>35</v>
      </c>
      <c r="Z109" s="113">
        <v>25</v>
      </c>
      <c r="AA109" s="114">
        <v>75</v>
      </c>
      <c r="AB109" s="115" t="s">
        <v>872</v>
      </c>
      <c r="AC109" s="116" t="s">
        <v>1363</v>
      </c>
      <c r="AD109" s="116" t="s">
        <v>1367</v>
      </c>
      <c r="AE109" s="134" t="s">
        <v>1459</v>
      </c>
      <c r="AF109" s="116" t="s">
        <v>1460</v>
      </c>
      <c r="AG109" s="116" t="s">
        <v>1461</v>
      </c>
      <c r="AH109" s="135">
        <v>500</v>
      </c>
      <c r="AI109" s="112">
        <v>35</v>
      </c>
      <c r="AJ109" s="119">
        <v>30</v>
      </c>
      <c r="AK109" s="120">
        <v>65</v>
      </c>
      <c r="AL109" s="98"/>
      <c r="AM109" s="96" t="s">
        <v>1019</v>
      </c>
      <c r="AN109" s="102">
        <v>30</v>
      </c>
      <c r="AO109" s="242" t="s">
        <v>1142</v>
      </c>
      <c r="AP109" s="122">
        <v>60</v>
      </c>
      <c r="AQ109" s="99"/>
      <c r="AR109" s="99" t="s">
        <v>1261</v>
      </c>
      <c r="AS109" s="102">
        <v>35</v>
      </c>
      <c r="AT109" s="233">
        <v>29</v>
      </c>
      <c r="AU109" s="125">
        <v>83</v>
      </c>
      <c r="AV109" s="323" t="s">
        <v>1355</v>
      </c>
      <c r="AW109" s="101" t="s">
        <v>1610</v>
      </c>
      <c r="AX109" s="126">
        <v>50</v>
      </c>
      <c r="AY109" s="407" t="s">
        <v>1713</v>
      </c>
      <c r="AZ109" s="127">
        <v>35</v>
      </c>
      <c r="BA109" s="450">
        <v>19</v>
      </c>
      <c r="BB109" s="427">
        <v>55</v>
      </c>
      <c r="BC109" s="70"/>
      <c r="BD109" s="70"/>
      <c r="BE109" s="125"/>
      <c r="BF109" s="513" t="s">
        <v>1968</v>
      </c>
      <c r="BG109" s="127">
        <v>35</v>
      </c>
      <c r="BH109" s="127">
        <v>43</v>
      </c>
      <c r="BI109" s="128">
        <v>100</v>
      </c>
      <c r="BJ109" s="806" t="s">
        <v>1857</v>
      </c>
      <c r="BK109" s="457"/>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row>
    <row r="110" spans="1:119" s="321" customFormat="1" ht="65.25" customHeight="1" x14ac:dyDescent="0.25">
      <c r="A110" s="651"/>
      <c r="B110" s="651"/>
      <c r="C110" s="645"/>
      <c r="D110" s="652" t="s">
        <v>174</v>
      </c>
      <c r="E110" s="573">
        <v>1</v>
      </c>
      <c r="F110" s="571">
        <v>1</v>
      </c>
      <c r="G110" s="571" t="s">
        <v>173</v>
      </c>
      <c r="H110" s="103" t="s">
        <v>172</v>
      </c>
      <c r="I110" s="571"/>
      <c r="J110" s="622">
        <v>1</v>
      </c>
      <c r="K110" s="622">
        <v>0</v>
      </c>
      <c r="L110" s="689">
        <f>K110/J110*100</f>
        <v>0</v>
      </c>
      <c r="M110" s="613"/>
      <c r="N110" s="613"/>
      <c r="O110" s="612"/>
      <c r="P110" s="692" t="s">
        <v>740</v>
      </c>
      <c r="Q110" s="602">
        <v>1</v>
      </c>
      <c r="R110" s="602" t="s">
        <v>37</v>
      </c>
      <c r="S110" s="603">
        <v>0</v>
      </c>
      <c r="T110" s="649" t="s">
        <v>493</v>
      </c>
      <c r="U110" s="602">
        <v>1</v>
      </c>
      <c r="V110" s="602" t="s">
        <v>37</v>
      </c>
      <c r="W110" s="609">
        <v>0.5</v>
      </c>
      <c r="X110" s="95"/>
      <c r="Y110" s="598">
        <v>1</v>
      </c>
      <c r="Z110" s="627">
        <v>1</v>
      </c>
      <c r="AA110" s="595">
        <v>68</v>
      </c>
      <c r="AB110" s="115" t="s">
        <v>873</v>
      </c>
      <c r="AC110" s="116" t="s">
        <v>1363</v>
      </c>
      <c r="AD110" s="116" t="s">
        <v>1447</v>
      </c>
      <c r="AE110" s="134">
        <v>3602030</v>
      </c>
      <c r="AF110" s="116" t="s">
        <v>1462</v>
      </c>
      <c r="AG110" s="116" t="s">
        <v>1463</v>
      </c>
      <c r="AH110" s="135">
        <v>12</v>
      </c>
      <c r="AI110" s="598">
        <v>1</v>
      </c>
      <c r="AJ110" s="596">
        <v>1</v>
      </c>
      <c r="AK110" s="597">
        <v>61</v>
      </c>
      <c r="AL110" s="228"/>
      <c r="AM110" s="96" t="s">
        <v>1020</v>
      </c>
      <c r="AN110" s="573">
        <v>1</v>
      </c>
      <c r="AO110" s="706">
        <v>0.4</v>
      </c>
      <c r="AP110" s="707">
        <v>40</v>
      </c>
      <c r="AQ110" s="237"/>
      <c r="AR110" s="99"/>
      <c r="AS110" s="573">
        <v>1</v>
      </c>
      <c r="AT110" s="581">
        <v>1</v>
      </c>
      <c r="AU110" s="525">
        <v>100</v>
      </c>
      <c r="AV110" s="557"/>
      <c r="AW110" s="569" t="s">
        <v>1620</v>
      </c>
      <c r="AX110" s="557"/>
      <c r="AY110" s="558" t="s">
        <v>1714</v>
      </c>
      <c r="AZ110" s="515">
        <v>1</v>
      </c>
      <c r="BA110" s="515">
        <v>1</v>
      </c>
      <c r="BB110" s="525">
        <v>100</v>
      </c>
      <c r="BC110" s="515"/>
      <c r="BD110" s="515"/>
      <c r="BE110" s="525"/>
      <c r="BF110" s="566" t="s">
        <v>1969</v>
      </c>
      <c r="BG110" s="515">
        <v>1</v>
      </c>
      <c r="BH110" s="515">
        <v>1</v>
      </c>
      <c r="BI110" s="538">
        <v>100</v>
      </c>
      <c r="BJ110" s="566" t="s">
        <v>1970</v>
      </c>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row>
    <row r="111" spans="1:119" s="321" customFormat="1" ht="98.25" customHeight="1" x14ac:dyDescent="0.25">
      <c r="A111" s="651"/>
      <c r="B111" s="651"/>
      <c r="C111" s="645"/>
      <c r="D111" s="571"/>
      <c r="E111" s="573"/>
      <c r="F111" s="571"/>
      <c r="G111" s="571"/>
      <c r="H111" s="103" t="s">
        <v>171</v>
      </c>
      <c r="I111" s="571"/>
      <c r="J111" s="622"/>
      <c r="K111" s="622"/>
      <c r="L111" s="624"/>
      <c r="M111" s="613"/>
      <c r="N111" s="613"/>
      <c r="O111" s="612"/>
      <c r="P111" s="692"/>
      <c r="Q111" s="602"/>
      <c r="R111" s="602"/>
      <c r="S111" s="603"/>
      <c r="T111" s="649"/>
      <c r="U111" s="602"/>
      <c r="V111" s="602"/>
      <c r="W111" s="610"/>
      <c r="X111" s="95"/>
      <c r="Y111" s="598"/>
      <c r="Z111" s="627"/>
      <c r="AA111" s="595"/>
      <c r="AB111" s="115" t="s">
        <v>874</v>
      </c>
      <c r="AC111" s="116" t="s">
        <v>1363</v>
      </c>
      <c r="AD111" s="263" t="s">
        <v>1423</v>
      </c>
      <c r="AE111" s="135" t="s">
        <v>1372</v>
      </c>
      <c r="AF111" s="264" t="s">
        <v>1464</v>
      </c>
      <c r="AG111" s="264" t="s">
        <v>1465</v>
      </c>
      <c r="AH111" s="135">
        <v>1</v>
      </c>
      <c r="AI111" s="598"/>
      <c r="AJ111" s="596"/>
      <c r="AK111" s="597"/>
      <c r="AL111" s="228"/>
      <c r="AM111" s="96" t="s">
        <v>1021</v>
      </c>
      <c r="AN111" s="573"/>
      <c r="AO111" s="705"/>
      <c r="AP111" s="707"/>
      <c r="AQ111" s="237"/>
      <c r="AR111" s="99" t="s">
        <v>1262</v>
      </c>
      <c r="AS111" s="573"/>
      <c r="AT111" s="581"/>
      <c r="AU111" s="525"/>
      <c r="AV111" s="557"/>
      <c r="AW111" s="570"/>
      <c r="AX111" s="557"/>
      <c r="AY111" s="559"/>
      <c r="AZ111" s="516"/>
      <c r="BA111" s="516"/>
      <c r="BB111" s="525"/>
      <c r="BC111" s="516"/>
      <c r="BD111" s="516"/>
      <c r="BE111" s="525"/>
      <c r="BF111" s="710"/>
      <c r="BG111" s="516"/>
      <c r="BH111" s="516"/>
      <c r="BI111" s="538"/>
      <c r="BJ111" s="71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row>
    <row r="112" spans="1:119" s="321" customFormat="1" ht="114.75" customHeight="1" x14ac:dyDescent="0.25">
      <c r="A112" s="651"/>
      <c r="B112" s="651"/>
      <c r="C112" s="645"/>
      <c r="D112" s="93" t="s">
        <v>170</v>
      </c>
      <c r="E112" s="102">
        <v>1</v>
      </c>
      <c r="F112" s="103">
        <v>1</v>
      </c>
      <c r="G112" s="103" t="s">
        <v>169</v>
      </c>
      <c r="H112" s="103" t="s">
        <v>168</v>
      </c>
      <c r="I112" s="571"/>
      <c r="J112" s="104">
        <v>0.3</v>
      </c>
      <c r="K112" s="104">
        <v>0.3</v>
      </c>
      <c r="L112" s="267">
        <f>K112/J112*100</f>
        <v>100</v>
      </c>
      <c r="M112" s="613"/>
      <c r="N112" s="613"/>
      <c r="O112" s="612"/>
      <c r="P112" s="107" t="s">
        <v>741</v>
      </c>
      <c r="Q112" s="155">
        <v>1</v>
      </c>
      <c r="R112" s="155">
        <v>1</v>
      </c>
      <c r="S112" s="245">
        <v>1</v>
      </c>
      <c r="T112" s="94" t="s">
        <v>537</v>
      </c>
      <c r="U112" s="155">
        <v>1</v>
      </c>
      <c r="V112" s="155">
        <v>1</v>
      </c>
      <c r="W112" s="111">
        <v>0.9</v>
      </c>
      <c r="X112" s="95" t="s">
        <v>654</v>
      </c>
      <c r="Y112" s="112">
        <v>1</v>
      </c>
      <c r="Z112" s="113">
        <v>1</v>
      </c>
      <c r="AA112" s="114">
        <v>76</v>
      </c>
      <c r="AB112" s="115" t="s">
        <v>875</v>
      </c>
      <c r="AC112" s="116" t="s">
        <v>1363</v>
      </c>
      <c r="AD112" s="116" t="s">
        <v>1371</v>
      </c>
      <c r="AE112" s="134" t="s">
        <v>1420</v>
      </c>
      <c r="AF112" s="116" t="s">
        <v>1421</v>
      </c>
      <c r="AG112" s="259" t="s">
        <v>1422</v>
      </c>
      <c r="AH112" s="260">
        <v>12</v>
      </c>
      <c r="AI112" s="112">
        <v>1</v>
      </c>
      <c r="AJ112" s="119">
        <v>1</v>
      </c>
      <c r="AK112" s="120">
        <v>72</v>
      </c>
      <c r="AL112" s="98"/>
      <c r="AM112" s="96" t="s">
        <v>1022</v>
      </c>
      <c r="AN112" s="102">
        <v>1</v>
      </c>
      <c r="AO112" s="242" t="s">
        <v>1143</v>
      </c>
      <c r="AP112" s="122">
        <v>65</v>
      </c>
      <c r="AQ112" s="99"/>
      <c r="AR112" s="99" t="s">
        <v>1263</v>
      </c>
      <c r="AS112" s="102">
        <v>1</v>
      </c>
      <c r="AT112" s="139">
        <v>1</v>
      </c>
      <c r="AU112" s="125">
        <v>100</v>
      </c>
      <c r="AV112" s="126"/>
      <c r="AW112" s="140" t="s">
        <v>1620</v>
      </c>
      <c r="AX112" s="126"/>
      <c r="AY112" s="407" t="s">
        <v>1715</v>
      </c>
      <c r="AZ112" s="127">
        <v>1</v>
      </c>
      <c r="BA112" s="127">
        <v>1</v>
      </c>
      <c r="BB112" s="125">
        <v>100</v>
      </c>
      <c r="BC112" s="70"/>
      <c r="BD112" s="70"/>
      <c r="BE112" s="125"/>
      <c r="BF112" s="446" t="s">
        <v>2014</v>
      </c>
      <c r="BG112" s="127">
        <v>1</v>
      </c>
      <c r="BH112" s="127">
        <v>1</v>
      </c>
      <c r="BI112" s="128">
        <v>100</v>
      </c>
      <c r="BJ112" s="806" t="s">
        <v>2015</v>
      </c>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row>
    <row r="113" spans="1:119" s="321" customFormat="1" ht="191.45" customHeight="1" x14ac:dyDescent="0.25">
      <c r="A113" s="651"/>
      <c r="B113" s="651"/>
      <c r="C113" s="645"/>
      <c r="D113" s="93" t="s">
        <v>1586</v>
      </c>
      <c r="E113" s="102">
        <v>35</v>
      </c>
      <c r="F113" s="103">
        <v>35</v>
      </c>
      <c r="G113" s="103" t="s">
        <v>167</v>
      </c>
      <c r="H113" s="103" t="s">
        <v>166</v>
      </c>
      <c r="I113" s="571"/>
      <c r="J113" s="104">
        <v>5</v>
      </c>
      <c r="K113" s="104">
        <v>0</v>
      </c>
      <c r="L113" s="271">
        <f>K113/J113*100</f>
        <v>0</v>
      </c>
      <c r="M113" s="613"/>
      <c r="N113" s="613"/>
      <c r="O113" s="612"/>
      <c r="P113" s="107" t="s">
        <v>742</v>
      </c>
      <c r="Q113" s="324">
        <v>5</v>
      </c>
      <c r="R113" s="324">
        <v>4</v>
      </c>
      <c r="S113" s="239">
        <v>0.8</v>
      </c>
      <c r="T113" s="94" t="s">
        <v>566</v>
      </c>
      <c r="U113" s="324">
        <v>5</v>
      </c>
      <c r="V113" s="324">
        <v>4</v>
      </c>
      <c r="W113" s="111">
        <v>0.6</v>
      </c>
      <c r="X113" s="95" t="s">
        <v>655</v>
      </c>
      <c r="Y113" s="112">
        <v>35</v>
      </c>
      <c r="Z113" s="113">
        <v>25</v>
      </c>
      <c r="AA113" s="114">
        <v>60</v>
      </c>
      <c r="AB113" s="115" t="s">
        <v>876</v>
      </c>
      <c r="AC113" s="116" t="s">
        <v>1363</v>
      </c>
      <c r="AD113" s="116" t="s">
        <v>1367</v>
      </c>
      <c r="AE113" s="134" t="s">
        <v>1466</v>
      </c>
      <c r="AF113" s="116" t="s">
        <v>1467</v>
      </c>
      <c r="AG113" s="116" t="s">
        <v>1468</v>
      </c>
      <c r="AH113" s="135">
        <v>2500</v>
      </c>
      <c r="AI113" s="112">
        <v>35</v>
      </c>
      <c r="AJ113" s="119">
        <v>30</v>
      </c>
      <c r="AK113" s="120">
        <v>65</v>
      </c>
      <c r="AL113" s="98"/>
      <c r="AM113" s="96" t="s">
        <v>1023</v>
      </c>
      <c r="AN113" s="102">
        <v>30</v>
      </c>
      <c r="AO113" s="242" t="s">
        <v>1144</v>
      </c>
      <c r="AP113" s="122">
        <v>60</v>
      </c>
      <c r="AQ113" s="99" t="s">
        <v>1168</v>
      </c>
      <c r="AR113" s="101" t="s">
        <v>1264</v>
      </c>
      <c r="AS113" s="102">
        <v>35</v>
      </c>
      <c r="AT113" s="233">
        <v>13</v>
      </c>
      <c r="AU113" s="125">
        <v>43</v>
      </c>
      <c r="AV113" s="93" t="s">
        <v>1354</v>
      </c>
      <c r="AW113" s="101" t="s">
        <v>1611</v>
      </c>
      <c r="AX113" s="126">
        <v>100</v>
      </c>
      <c r="AY113" s="407" t="s">
        <v>1716</v>
      </c>
      <c r="AZ113" s="127">
        <v>35</v>
      </c>
      <c r="BA113" s="439">
        <v>1</v>
      </c>
      <c r="BB113" s="427">
        <v>3</v>
      </c>
      <c r="BC113" s="70"/>
      <c r="BD113" s="70"/>
      <c r="BE113" s="125"/>
      <c r="BF113" s="68" t="s">
        <v>1904</v>
      </c>
      <c r="BG113" s="127">
        <v>35</v>
      </c>
      <c r="BH113" s="127">
        <v>38</v>
      </c>
      <c r="BI113" s="128">
        <v>100</v>
      </c>
      <c r="BJ113" s="806" t="s">
        <v>1858</v>
      </c>
      <c r="BK113" s="442"/>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row>
    <row r="114" spans="1:119" s="321" customFormat="1" ht="76.5" customHeight="1" x14ac:dyDescent="0.25">
      <c r="A114" s="651"/>
      <c r="B114" s="651"/>
      <c r="C114" s="645" t="s">
        <v>165</v>
      </c>
      <c r="D114" s="421" t="s">
        <v>1589</v>
      </c>
      <c r="E114" s="295">
        <v>7</v>
      </c>
      <c r="F114" s="126">
        <v>10</v>
      </c>
      <c r="G114" s="103" t="s">
        <v>92</v>
      </c>
      <c r="H114" s="103" t="s">
        <v>164</v>
      </c>
      <c r="I114" s="571" t="s">
        <v>163</v>
      </c>
      <c r="J114" s="280">
        <v>1</v>
      </c>
      <c r="K114" s="104">
        <v>0</v>
      </c>
      <c r="L114" s="271">
        <f>K114/J114*100</f>
        <v>0</v>
      </c>
      <c r="M114" s="613"/>
      <c r="N114" s="613"/>
      <c r="O114" s="612"/>
      <c r="P114" s="107" t="s">
        <v>487</v>
      </c>
      <c r="Q114" s="324">
        <v>5</v>
      </c>
      <c r="R114" s="324">
        <v>1</v>
      </c>
      <c r="S114" s="325">
        <f>R114/Q114*1</f>
        <v>0.2</v>
      </c>
      <c r="T114" s="94" t="s">
        <v>478</v>
      </c>
      <c r="U114" s="324">
        <v>5</v>
      </c>
      <c r="V114" s="324">
        <v>3</v>
      </c>
      <c r="W114" s="111">
        <v>0.7</v>
      </c>
      <c r="X114" s="95" t="s">
        <v>656</v>
      </c>
      <c r="Y114" s="297">
        <v>10</v>
      </c>
      <c r="Z114" s="298">
        <v>2</v>
      </c>
      <c r="AA114" s="283">
        <v>70</v>
      </c>
      <c r="AB114" s="172" t="s">
        <v>877</v>
      </c>
      <c r="AC114" s="116" t="s">
        <v>1363</v>
      </c>
      <c r="AD114" s="116" t="s">
        <v>1367</v>
      </c>
      <c r="AE114" s="134" t="s">
        <v>1469</v>
      </c>
      <c r="AF114" s="116" t="s">
        <v>1470</v>
      </c>
      <c r="AG114" s="116" t="s">
        <v>1471</v>
      </c>
      <c r="AH114" s="135">
        <v>30</v>
      </c>
      <c r="AI114" s="297">
        <v>10</v>
      </c>
      <c r="AJ114" s="299">
        <v>2</v>
      </c>
      <c r="AK114" s="285">
        <v>77</v>
      </c>
      <c r="AL114" s="98"/>
      <c r="AM114" s="172" t="s">
        <v>1024</v>
      </c>
      <c r="AN114" s="295">
        <v>6</v>
      </c>
      <c r="AO114" s="93" t="s">
        <v>1780</v>
      </c>
      <c r="AP114" s="286">
        <v>67</v>
      </c>
      <c r="AQ114" s="242" t="s">
        <v>1169</v>
      </c>
      <c r="AR114" s="101" t="s">
        <v>1779</v>
      </c>
      <c r="AS114" s="295">
        <v>1</v>
      </c>
      <c r="AT114" s="326">
        <v>1</v>
      </c>
      <c r="AU114" s="287">
        <v>100</v>
      </c>
      <c r="AV114" s="126"/>
      <c r="AW114" s="93" t="s">
        <v>1615</v>
      </c>
      <c r="AX114" s="126"/>
      <c r="AY114" s="70" t="s">
        <v>1781</v>
      </c>
      <c r="AZ114" s="127">
        <v>10</v>
      </c>
      <c r="BA114" s="127">
        <v>0</v>
      </c>
      <c r="BB114" s="287">
        <v>0</v>
      </c>
      <c r="BC114" s="70">
        <v>0</v>
      </c>
      <c r="BD114" s="70">
        <v>0</v>
      </c>
      <c r="BE114" s="287">
        <v>0</v>
      </c>
      <c r="BF114" s="448" t="s">
        <v>2029</v>
      </c>
      <c r="BG114" s="127">
        <v>10</v>
      </c>
      <c r="BH114" s="127">
        <v>14</v>
      </c>
      <c r="BI114" s="128">
        <v>100</v>
      </c>
      <c r="BJ114" s="806" t="s">
        <v>1875</v>
      </c>
      <c r="BK114" s="100"/>
      <c r="BL114" s="177"/>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row>
    <row r="115" spans="1:119" s="321" customFormat="1" ht="45.75" customHeight="1" x14ac:dyDescent="0.25">
      <c r="A115" s="651"/>
      <c r="B115" s="651"/>
      <c r="C115" s="645"/>
      <c r="D115" s="655" t="s">
        <v>162</v>
      </c>
      <c r="E115" s="587">
        <v>0.7</v>
      </c>
      <c r="F115" s="647">
        <v>0.9</v>
      </c>
      <c r="G115" s="620" t="s">
        <v>161</v>
      </c>
      <c r="H115" s="103" t="s">
        <v>160</v>
      </c>
      <c r="I115" s="571"/>
      <c r="J115" s="673">
        <v>5</v>
      </c>
      <c r="K115" s="622">
        <v>5</v>
      </c>
      <c r="L115" s="689">
        <f t="shared" ref="L115" si="7">K115/J115*100</f>
        <v>100</v>
      </c>
      <c r="M115" s="613"/>
      <c r="N115" s="613"/>
      <c r="O115" s="612"/>
      <c r="P115" s="693" t="s">
        <v>743</v>
      </c>
      <c r="Q115" s="602">
        <v>1</v>
      </c>
      <c r="R115" s="602">
        <v>1</v>
      </c>
      <c r="S115" s="608">
        <f>R115/Q115*1</f>
        <v>1</v>
      </c>
      <c r="T115" s="649" t="s">
        <v>500</v>
      </c>
      <c r="U115" s="602">
        <v>1</v>
      </c>
      <c r="V115" s="602">
        <v>1</v>
      </c>
      <c r="W115" s="609">
        <v>0.5</v>
      </c>
      <c r="X115" s="95"/>
      <c r="Y115" s="630">
        <v>0.9</v>
      </c>
      <c r="Z115" s="631">
        <v>0.4</v>
      </c>
      <c r="AA115" s="611">
        <v>65</v>
      </c>
      <c r="AB115" s="115" t="s">
        <v>878</v>
      </c>
      <c r="AC115" s="116" t="s">
        <v>1363</v>
      </c>
      <c r="AD115" s="264" t="s">
        <v>1472</v>
      </c>
      <c r="AE115" s="260">
        <v>3604006</v>
      </c>
      <c r="AF115" s="118" t="s">
        <v>1473</v>
      </c>
      <c r="AG115" s="264" t="s">
        <v>1474</v>
      </c>
      <c r="AH115" s="260">
        <v>800</v>
      </c>
      <c r="AI115" s="630">
        <v>0.9</v>
      </c>
      <c r="AJ115" s="635">
        <v>0.45</v>
      </c>
      <c r="AK115" s="634">
        <v>70</v>
      </c>
      <c r="AL115" s="98"/>
      <c r="AM115" s="96" t="s">
        <v>1025</v>
      </c>
      <c r="AN115" s="574">
        <v>0.55000000000000004</v>
      </c>
      <c r="AO115" s="706">
        <v>0.63</v>
      </c>
      <c r="AP115" s="709">
        <v>63</v>
      </c>
      <c r="AQ115" s="99"/>
      <c r="AR115" s="99" t="s">
        <v>1265</v>
      </c>
      <c r="AS115" s="530">
        <v>0.7</v>
      </c>
      <c r="AT115" s="582">
        <v>0.45</v>
      </c>
      <c r="AU115" s="552">
        <v>65</v>
      </c>
      <c r="AV115" s="557"/>
      <c r="AW115" s="561" t="s">
        <v>1332</v>
      </c>
      <c r="AX115" s="557"/>
      <c r="AY115" s="519" t="s">
        <v>1671</v>
      </c>
      <c r="AZ115" s="515">
        <v>80</v>
      </c>
      <c r="BA115" s="532">
        <v>0</v>
      </c>
      <c r="BB115" s="552">
        <v>0</v>
      </c>
      <c r="BC115" s="515"/>
      <c r="BD115" s="515"/>
      <c r="BE115" s="552"/>
      <c r="BF115" s="803" t="s">
        <v>1972</v>
      </c>
      <c r="BG115" s="515">
        <v>90</v>
      </c>
      <c r="BH115" s="532">
        <v>70</v>
      </c>
      <c r="BI115" s="538">
        <v>78</v>
      </c>
      <c r="BJ115" s="810" t="s">
        <v>1896</v>
      </c>
      <c r="BK115" s="442"/>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row>
    <row r="116" spans="1:119" s="321" customFormat="1" ht="47.25" customHeight="1" x14ac:dyDescent="0.25">
      <c r="A116" s="651"/>
      <c r="B116" s="651"/>
      <c r="C116" s="645"/>
      <c r="D116" s="571"/>
      <c r="E116" s="587"/>
      <c r="F116" s="647"/>
      <c r="G116" s="620"/>
      <c r="H116" s="103" t="s">
        <v>159</v>
      </c>
      <c r="I116" s="571"/>
      <c r="J116" s="673"/>
      <c r="K116" s="622"/>
      <c r="L116" s="689"/>
      <c r="M116" s="613">
        <v>0</v>
      </c>
      <c r="N116" s="613">
        <v>0</v>
      </c>
      <c r="O116" s="612">
        <v>0</v>
      </c>
      <c r="P116" s="693"/>
      <c r="Q116" s="602"/>
      <c r="R116" s="602"/>
      <c r="S116" s="608"/>
      <c r="T116" s="649"/>
      <c r="U116" s="602"/>
      <c r="V116" s="602"/>
      <c r="W116" s="610"/>
      <c r="X116" s="95"/>
      <c r="Y116" s="630"/>
      <c r="Z116" s="631"/>
      <c r="AA116" s="611"/>
      <c r="AB116" s="115" t="s">
        <v>879</v>
      </c>
      <c r="AC116" s="97"/>
      <c r="AD116" s="97"/>
      <c r="AE116" s="97"/>
      <c r="AF116" s="97"/>
      <c r="AG116" s="97"/>
      <c r="AH116" s="97"/>
      <c r="AI116" s="630"/>
      <c r="AJ116" s="635"/>
      <c r="AK116" s="634"/>
      <c r="AL116" s="98"/>
      <c r="AM116" s="96" t="s">
        <v>1026</v>
      </c>
      <c r="AN116" s="574"/>
      <c r="AO116" s="705"/>
      <c r="AP116" s="709"/>
      <c r="AQ116" s="242" t="s">
        <v>1169</v>
      </c>
      <c r="AR116" s="99" t="s">
        <v>1266</v>
      </c>
      <c r="AS116" s="531"/>
      <c r="AT116" s="582"/>
      <c r="AU116" s="552"/>
      <c r="AV116" s="557"/>
      <c r="AW116" s="561"/>
      <c r="AX116" s="557"/>
      <c r="AY116" s="520"/>
      <c r="AZ116" s="516"/>
      <c r="BA116" s="522"/>
      <c r="BB116" s="552"/>
      <c r="BC116" s="516"/>
      <c r="BD116" s="516"/>
      <c r="BE116" s="552"/>
      <c r="BF116" s="805"/>
      <c r="BG116" s="516"/>
      <c r="BH116" s="522"/>
      <c r="BI116" s="538"/>
      <c r="BJ116" s="821"/>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row>
    <row r="117" spans="1:119" s="321" customFormat="1" ht="159.75" customHeight="1" x14ac:dyDescent="0.25">
      <c r="A117" s="651"/>
      <c r="B117" s="651"/>
      <c r="C117" s="645"/>
      <c r="D117" s="93" t="s">
        <v>158</v>
      </c>
      <c r="E117" s="102">
        <v>1</v>
      </c>
      <c r="F117" s="103">
        <v>1</v>
      </c>
      <c r="G117" s="103" t="s">
        <v>157</v>
      </c>
      <c r="H117" s="103" t="s">
        <v>156</v>
      </c>
      <c r="I117" s="571"/>
      <c r="J117" s="104">
        <v>1</v>
      </c>
      <c r="K117" s="104">
        <v>0</v>
      </c>
      <c r="L117" s="271">
        <f>K117/J117*100</f>
        <v>0</v>
      </c>
      <c r="M117" s="613"/>
      <c r="N117" s="613"/>
      <c r="O117" s="612"/>
      <c r="P117" s="107" t="s">
        <v>744</v>
      </c>
      <c r="Q117" s="155">
        <v>0.5</v>
      </c>
      <c r="R117" s="155">
        <v>0.3</v>
      </c>
      <c r="S117" s="327">
        <f>R117/Q117*1</f>
        <v>0.6</v>
      </c>
      <c r="T117" s="94" t="s">
        <v>530</v>
      </c>
      <c r="U117" s="155">
        <v>0.5</v>
      </c>
      <c r="V117" s="155">
        <v>0.3</v>
      </c>
      <c r="W117" s="111">
        <v>0.4</v>
      </c>
      <c r="X117" s="95"/>
      <c r="Y117" s="112">
        <v>1</v>
      </c>
      <c r="Z117" s="113">
        <v>1</v>
      </c>
      <c r="AA117" s="114">
        <v>70</v>
      </c>
      <c r="AB117" s="115" t="s">
        <v>880</v>
      </c>
      <c r="AC117" s="116" t="s">
        <v>1363</v>
      </c>
      <c r="AD117" s="116" t="s">
        <v>1447</v>
      </c>
      <c r="AE117" s="134" t="s">
        <v>1448</v>
      </c>
      <c r="AF117" s="116" t="s">
        <v>1449</v>
      </c>
      <c r="AG117" s="116" t="s">
        <v>1450</v>
      </c>
      <c r="AH117" s="135">
        <v>42</v>
      </c>
      <c r="AI117" s="112">
        <v>1</v>
      </c>
      <c r="AJ117" s="119">
        <v>1</v>
      </c>
      <c r="AK117" s="120">
        <v>63</v>
      </c>
      <c r="AL117" s="98"/>
      <c r="AM117" s="96" t="s">
        <v>1027</v>
      </c>
      <c r="AN117" s="102">
        <v>1</v>
      </c>
      <c r="AO117" s="242" t="s">
        <v>1146</v>
      </c>
      <c r="AP117" s="122">
        <v>70</v>
      </c>
      <c r="AQ117" s="242" t="s">
        <v>1169</v>
      </c>
      <c r="AR117" s="101" t="s">
        <v>1267</v>
      </c>
      <c r="AS117" s="102">
        <v>1</v>
      </c>
      <c r="AT117" s="233">
        <v>1</v>
      </c>
      <c r="AU117" s="125">
        <v>100</v>
      </c>
      <c r="AV117" s="126"/>
      <c r="AW117" s="328" t="s">
        <v>1333</v>
      </c>
      <c r="AX117" s="126"/>
      <c r="AY117" s="418" t="s">
        <v>1747</v>
      </c>
      <c r="AZ117" s="127">
        <v>1</v>
      </c>
      <c r="BA117" s="439">
        <v>0</v>
      </c>
      <c r="BB117" s="125">
        <v>0</v>
      </c>
      <c r="BC117" s="70"/>
      <c r="BD117" s="70"/>
      <c r="BE117" s="125"/>
      <c r="BF117" s="448" t="s">
        <v>1972</v>
      </c>
      <c r="BG117" s="127">
        <v>1</v>
      </c>
      <c r="BH117" s="127">
        <v>1</v>
      </c>
      <c r="BI117" s="128">
        <v>100</v>
      </c>
      <c r="BJ117" s="806" t="s">
        <v>1897</v>
      </c>
      <c r="BK117" s="442"/>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row>
    <row r="118" spans="1:119" s="321" customFormat="1" ht="51.75" customHeight="1" x14ac:dyDescent="0.25">
      <c r="A118" s="651"/>
      <c r="B118" s="651" t="s">
        <v>155</v>
      </c>
      <c r="C118" s="645" t="s">
        <v>154</v>
      </c>
      <c r="D118" s="652" t="s">
        <v>153</v>
      </c>
      <c r="E118" s="573">
        <v>1</v>
      </c>
      <c r="F118" s="571">
        <v>1</v>
      </c>
      <c r="G118" s="571" t="s">
        <v>152</v>
      </c>
      <c r="H118" s="103" t="s">
        <v>151</v>
      </c>
      <c r="I118" s="571" t="s">
        <v>150</v>
      </c>
      <c r="J118" s="622">
        <v>1</v>
      </c>
      <c r="K118" s="622">
        <v>0</v>
      </c>
      <c r="L118" s="689">
        <f>K118/J118*100</f>
        <v>0</v>
      </c>
      <c r="M118" s="613"/>
      <c r="N118" s="613"/>
      <c r="O118" s="612"/>
      <c r="P118" s="692" t="s">
        <v>740</v>
      </c>
      <c r="Q118" s="602">
        <v>0.5</v>
      </c>
      <c r="R118" s="602">
        <v>0.3</v>
      </c>
      <c r="S118" s="699">
        <f>R118/Q118*1</f>
        <v>0.6</v>
      </c>
      <c r="T118" s="649" t="s">
        <v>503</v>
      </c>
      <c r="U118" s="602">
        <v>0.5</v>
      </c>
      <c r="V118" s="602">
        <v>0.3</v>
      </c>
      <c r="W118" s="609">
        <v>0.64</v>
      </c>
      <c r="X118" s="95"/>
      <c r="Y118" s="598">
        <v>1</v>
      </c>
      <c r="Z118" s="627">
        <v>1</v>
      </c>
      <c r="AA118" s="595">
        <v>77</v>
      </c>
      <c r="AB118" s="115" t="s">
        <v>881</v>
      </c>
      <c r="AC118" s="116" t="s">
        <v>1363</v>
      </c>
      <c r="AD118" s="116" t="s">
        <v>1475</v>
      </c>
      <c r="AE118" s="134" t="s">
        <v>1476</v>
      </c>
      <c r="AF118" s="116" t="s">
        <v>1477</v>
      </c>
      <c r="AG118" s="116" t="s">
        <v>1395</v>
      </c>
      <c r="AH118" s="135">
        <v>12</v>
      </c>
      <c r="AI118" s="598">
        <v>1</v>
      </c>
      <c r="AJ118" s="596">
        <v>1</v>
      </c>
      <c r="AK118" s="597">
        <v>65</v>
      </c>
      <c r="AL118" s="98"/>
      <c r="AM118" s="96" t="s">
        <v>1028</v>
      </c>
      <c r="AN118" s="573">
        <v>1</v>
      </c>
      <c r="AO118" s="705" t="s">
        <v>1147</v>
      </c>
      <c r="AP118" s="707">
        <v>66</v>
      </c>
      <c r="AQ118" s="99" t="s">
        <v>1170</v>
      </c>
      <c r="AR118" s="99" t="s">
        <v>1268</v>
      </c>
      <c r="AS118" s="573">
        <v>1</v>
      </c>
      <c r="AT118" s="580">
        <v>1</v>
      </c>
      <c r="AU118" s="525">
        <v>100</v>
      </c>
      <c r="AV118" s="557"/>
      <c r="AW118" s="560"/>
      <c r="AX118" s="557"/>
      <c r="AY118" s="558" t="s">
        <v>1717</v>
      </c>
      <c r="AZ118" s="515">
        <v>1</v>
      </c>
      <c r="BA118" s="515">
        <v>1</v>
      </c>
      <c r="BB118" s="525">
        <v>100</v>
      </c>
      <c r="BC118" s="515"/>
      <c r="BD118" s="515"/>
      <c r="BE118" s="525"/>
      <c r="BF118" s="566" t="s">
        <v>1909</v>
      </c>
      <c r="BG118" s="515">
        <v>1</v>
      </c>
      <c r="BH118" s="515">
        <v>1</v>
      </c>
      <c r="BI118" s="538">
        <v>100</v>
      </c>
      <c r="BJ118" s="810" t="s">
        <v>1971</v>
      </c>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c r="DO118" s="100"/>
    </row>
    <row r="119" spans="1:119" s="321" customFormat="1" ht="57" customHeight="1" x14ac:dyDescent="0.25">
      <c r="A119" s="651"/>
      <c r="B119" s="651"/>
      <c r="C119" s="645"/>
      <c r="D119" s="571"/>
      <c r="E119" s="573"/>
      <c r="F119" s="571"/>
      <c r="G119" s="571"/>
      <c r="H119" s="103" t="s">
        <v>149</v>
      </c>
      <c r="I119" s="571"/>
      <c r="J119" s="622"/>
      <c r="K119" s="622"/>
      <c r="L119" s="624"/>
      <c r="M119" s="613">
        <v>359761807</v>
      </c>
      <c r="N119" s="613">
        <v>359761807</v>
      </c>
      <c r="O119" s="612">
        <f>N119/M119</f>
        <v>1</v>
      </c>
      <c r="P119" s="692"/>
      <c r="Q119" s="602"/>
      <c r="R119" s="602"/>
      <c r="S119" s="699"/>
      <c r="T119" s="649"/>
      <c r="U119" s="602"/>
      <c r="V119" s="602"/>
      <c r="W119" s="610"/>
      <c r="X119" s="95"/>
      <c r="Y119" s="598"/>
      <c r="Z119" s="627"/>
      <c r="AA119" s="595"/>
      <c r="AB119" s="115" t="s">
        <v>882</v>
      </c>
      <c r="AC119" s="116" t="s">
        <v>1363</v>
      </c>
      <c r="AD119" s="116" t="s">
        <v>1475</v>
      </c>
      <c r="AE119" s="134" t="s">
        <v>1478</v>
      </c>
      <c r="AF119" s="116" t="s">
        <v>1479</v>
      </c>
      <c r="AG119" s="116" t="s">
        <v>1480</v>
      </c>
      <c r="AH119" s="135">
        <v>4</v>
      </c>
      <c r="AI119" s="598"/>
      <c r="AJ119" s="596"/>
      <c r="AK119" s="597"/>
      <c r="AL119" s="98"/>
      <c r="AM119" s="96" t="s">
        <v>1029</v>
      </c>
      <c r="AN119" s="573"/>
      <c r="AO119" s="705"/>
      <c r="AP119" s="707"/>
      <c r="AQ119" s="99"/>
      <c r="AR119" s="99" t="s">
        <v>1269</v>
      </c>
      <c r="AS119" s="573"/>
      <c r="AT119" s="581"/>
      <c r="AU119" s="525"/>
      <c r="AV119" s="557"/>
      <c r="AW119" s="561"/>
      <c r="AX119" s="557"/>
      <c r="AY119" s="559"/>
      <c r="AZ119" s="518"/>
      <c r="BA119" s="518"/>
      <c r="BB119" s="525"/>
      <c r="BC119" s="518"/>
      <c r="BD119" s="518"/>
      <c r="BE119" s="525"/>
      <c r="BF119" s="813"/>
      <c r="BG119" s="518"/>
      <c r="BH119" s="518"/>
      <c r="BI119" s="538"/>
      <c r="BJ119" s="811"/>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row>
    <row r="120" spans="1:119" s="321" customFormat="1" ht="112.5" customHeight="1" x14ac:dyDescent="0.25">
      <c r="A120" s="651"/>
      <c r="B120" s="651"/>
      <c r="C120" s="645"/>
      <c r="D120" s="571"/>
      <c r="E120" s="573"/>
      <c r="F120" s="571"/>
      <c r="G120" s="571"/>
      <c r="H120" s="103" t="s">
        <v>148</v>
      </c>
      <c r="I120" s="571"/>
      <c r="J120" s="622"/>
      <c r="K120" s="622"/>
      <c r="L120" s="624"/>
      <c r="M120" s="613"/>
      <c r="N120" s="613"/>
      <c r="O120" s="612"/>
      <c r="P120" s="692"/>
      <c r="Q120" s="602"/>
      <c r="R120" s="602"/>
      <c r="S120" s="699"/>
      <c r="T120" s="649"/>
      <c r="U120" s="602"/>
      <c r="V120" s="602"/>
      <c r="W120" s="610"/>
      <c r="X120" s="95"/>
      <c r="Y120" s="598"/>
      <c r="Z120" s="627"/>
      <c r="AA120" s="595"/>
      <c r="AB120" s="115" t="s">
        <v>883</v>
      </c>
      <c r="AC120" s="97"/>
      <c r="AD120" s="97"/>
      <c r="AE120" s="97"/>
      <c r="AF120" s="97"/>
      <c r="AG120" s="97"/>
      <c r="AH120" s="97"/>
      <c r="AI120" s="598"/>
      <c r="AJ120" s="596"/>
      <c r="AK120" s="597"/>
      <c r="AL120" s="98"/>
      <c r="AM120" s="96" t="s">
        <v>1029</v>
      </c>
      <c r="AN120" s="573"/>
      <c r="AO120" s="705"/>
      <c r="AP120" s="707"/>
      <c r="AQ120" s="99"/>
      <c r="AR120" s="99" t="s">
        <v>1270</v>
      </c>
      <c r="AS120" s="573"/>
      <c r="AT120" s="581"/>
      <c r="AU120" s="525"/>
      <c r="AV120" s="557"/>
      <c r="AW120" s="561"/>
      <c r="AX120" s="557"/>
      <c r="AY120" s="559"/>
      <c r="AZ120" s="516"/>
      <c r="BA120" s="516"/>
      <c r="BB120" s="525"/>
      <c r="BC120" s="516"/>
      <c r="BD120" s="516"/>
      <c r="BE120" s="525"/>
      <c r="BF120" s="710"/>
      <c r="BG120" s="516"/>
      <c r="BH120" s="516"/>
      <c r="BI120" s="538"/>
      <c r="BJ120" s="812"/>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row>
    <row r="121" spans="1:119" s="302" customFormat="1" ht="233.25" customHeight="1" x14ac:dyDescent="0.25">
      <c r="A121" s="651"/>
      <c r="B121" s="651" t="s">
        <v>146</v>
      </c>
      <c r="C121" s="141" t="s">
        <v>145</v>
      </c>
      <c r="D121" s="93" t="s">
        <v>144</v>
      </c>
      <c r="E121" s="102">
        <v>350</v>
      </c>
      <c r="F121" s="103">
        <v>500</v>
      </c>
      <c r="G121" s="103" t="s">
        <v>143</v>
      </c>
      <c r="H121" s="226" t="s">
        <v>142</v>
      </c>
      <c r="I121" s="103" t="s">
        <v>123</v>
      </c>
      <c r="J121" s="104">
        <v>50</v>
      </c>
      <c r="K121" s="104">
        <v>0</v>
      </c>
      <c r="L121" s="271">
        <f>K121/J121*100</f>
        <v>0</v>
      </c>
      <c r="M121" s="613"/>
      <c r="N121" s="613"/>
      <c r="O121" s="612"/>
      <c r="P121" s="107" t="s">
        <v>745</v>
      </c>
      <c r="Q121" s="324">
        <v>100</v>
      </c>
      <c r="R121" s="224">
        <v>0</v>
      </c>
      <c r="S121" s="241">
        <f>R121/Q121*1</f>
        <v>0</v>
      </c>
      <c r="T121" s="147" t="s">
        <v>501</v>
      </c>
      <c r="U121" s="324">
        <v>150</v>
      </c>
      <c r="V121" s="224">
        <v>0</v>
      </c>
      <c r="W121" s="111">
        <v>0</v>
      </c>
      <c r="X121" s="95" t="s">
        <v>657</v>
      </c>
      <c r="Y121" s="112">
        <v>200</v>
      </c>
      <c r="Z121" s="113">
        <v>200</v>
      </c>
      <c r="AA121" s="114">
        <v>60</v>
      </c>
      <c r="AB121" s="172" t="s">
        <v>884</v>
      </c>
      <c r="AC121" s="116" t="s">
        <v>1363</v>
      </c>
      <c r="AD121" s="116" t="s">
        <v>1481</v>
      </c>
      <c r="AE121" s="134" t="s">
        <v>1482</v>
      </c>
      <c r="AF121" s="116" t="s">
        <v>1483</v>
      </c>
      <c r="AG121" s="116" t="s">
        <v>1484</v>
      </c>
      <c r="AH121" s="135">
        <v>12</v>
      </c>
      <c r="AI121" s="112">
        <v>250</v>
      </c>
      <c r="AJ121" s="119"/>
      <c r="AK121" s="120">
        <v>65</v>
      </c>
      <c r="AL121" s="98"/>
      <c r="AM121" s="172" t="s">
        <v>1030</v>
      </c>
      <c r="AN121" s="102">
        <v>250</v>
      </c>
      <c r="AO121" s="242">
        <v>300</v>
      </c>
      <c r="AP121" s="122">
        <v>60</v>
      </c>
      <c r="AQ121" s="99"/>
      <c r="AR121" s="415" t="s">
        <v>1271</v>
      </c>
      <c r="AS121" s="102">
        <v>50</v>
      </c>
      <c r="AT121" s="233">
        <v>13</v>
      </c>
      <c r="AU121" s="125">
        <v>26</v>
      </c>
      <c r="AV121" s="126" t="s">
        <v>1346</v>
      </c>
      <c r="AW121" s="101" t="s">
        <v>1621</v>
      </c>
      <c r="AX121" s="126">
        <v>100</v>
      </c>
      <c r="AY121" s="449" t="s">
        <v>1782</v>
      </c>
      <c r="AZ121" s="439">
        <v>50</v>
      </c>
      <c r="BA121" s="127">
        <v>45</v>
      </c>
      <c r="BB121" s="125">
        <v>90</v>
      </c>
      <c r="BC121" s="466" t="s">
        <v>1936</v>
      </c>
      <c r="BD121" s="466" t="s">
        <v>1936</v>
      </c>
      <c r="BE121" s="125"/>
      <c r="BF121" s="513" t="s">
        <v>1934</v>
      </c>
      <c r="BG121" s="127">
        <v>500</v>
      </c>
      <c r="BH121" s="127">
        <v>558</v>
      </c>
      <c r="BI121" s="128">
        <v>100</v>
      </c>
      <c r="BJ121" s="806" t="s">
        <v>1935</v>
      </c>
      <c r="BK121" s="442"/>
      <c r="BL121" s="457"/>
      <c r="BM121" s="100"/>
      <c r="BN121" s="442" t="s">
        <v>1905</v>
      </c>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row>
    <row r="122" spans="1:119" s="302" customFormat="1" ht="88.5" customHeight="1" x14ac:dyDescent="0.25">
      <c r="A122" s="651"/>
      <c r="B122" s="651"/>
      <c r="C122" s="645" t="s">
        <v>141</v>
      </c>
      <c r="D122" s="655" t="s">
        <v>140</v>
      </c>
      <c r="E122" s="573">
        <v>4</v>
      </c>
      <c r="F122" s="571">
        <v>5</v>
      </c>
      <c r="G122" s="571" t="s">
        <v>138</v>
      </c>
      <c r="H122" s="226" t="s">
        <v>137</v>
      </c>
      <c r="I122" s="103" t="s">
        <v>123</v>
      </c>
      <c r="J122" s="622">
        <v>0.5</v>
      </c>
      <c r="K122" s="622">
        <v>2</v>
      </c>
      <c r="L122" s="674">
        <f>K122/J122*100</f>
        <v>400</v>
      </c>
      <c r="M122" s="613"/>
      <c r="N122" s="613"/>
      <c r="O122" s="612"/>
      <c r="P122" s="692" t="s">
        <v>746</v>
      </c>
      <c r="Q122" s="602">
        <v>1</v>
      </c>
      <c r="R122" s="602">
        <v>1</v>
      </c>
      <c r="S122" s="604">
        <f>R122/Q122</f>
        <v>1</v>
      </c>
      <c r="T122" s="650" t="s">
        <v>516</v>
      </c>
      <c r="U122" s="602">
        <v>1.5</v>
      </c>
      <c r="V122" s="602">
        <v>1</v>
      </c>
      <c r="W122" s="609">
        <v>0.7</v>
      </c>
      <c r="X122" s="95" t="s">
        <v>658</v>
      </c>
      <c r="Y122" s="598">
        <v>2</v>
      </c>
      <c r="Z122" s="627">
        <v>2</v>
      </c>
      <c r="AA122" s="595">
        <v>100</v>
      </c>
      <c r="AB122" s="115" t="s">
        <v>885</v>
      </c>
      <c r="AC122" s="116" t="s">
        <v>1363</v>
      </c>
      <c r="AD122" s="116" t="s">
        <v>1485</v>
      </c>
      <c r="AE122" s="135">
        <v>4302075</v>
      </c>
      <c r="AF122" s="116" t="s">
        <v>1486</v>
      </c>
      <c r="AG122" s="116" t="s">
        <v>1487</v>
      </c>
      <c r="AH122" s="135">
        <v>25</v>
      </c>
      <c r="AI122" s="598">
        <v>2.5</v>
      </c>
      <c r="AJ122" s="596" t="s">
        <v>1110</v>
      </c>
      <c r="AK122" s="597">
        <v>100</v>
      </c>
      <c r="AL122" s="98"/>
      <c r="AM122" s="96" t="s">
        <v>1031</v>
      </c>
      <c r="AN122" s="573">
        <v>3</v>
      </c>
      <c r="AO122" s="705">
        <v>3</v>
      </c>
      <c r="AP122" s="707">
        <v>66</v>
      </c>
      <c r="AQ122" s="99"/>
      <c r="AR122" s="99" t="s">
        <v>1272</v>
      </c>
      <c r="AS122" s="573">
        <v>4</v>
      </c>
      <c r="AT122" s="583">
        <v>5</v>
      </c>
      <c r="AU122" s="525">
        <v>110</v>
      </c>
      <c r="AV122" s="560" t="s">
        <v>1601</v>
      </c>
      <c r="AW122" s="560" t="s">
        <v>1614</v>
      </c>
      <c r="AX122" s="557">
        <v>100</v>
      </c>
      <c r="AY122" s="558" t="s">
        <v>1706</v>
      </c>
      <c r="AZ122" s="515">
        <v>5</v>
      </c>
      <c r="BA122" s="515">
        <v>6</v>
      </c>
      <c r="BB122" s="525">
        <v>100</v>
      </c>
      <c r="BC122" s="515"/>
      <c r="BD122" s="515"/>
      <c r="BE122" s="525"/>
      <c r="BF122" s="566" t="s">
        <v>1863</v>
      </c>
      <c r="BG122" s="515">
        <v>5</v>
      </c>
      <c r="BH122" s="515">
        <v>6</v>
      </c>
      <c r="BI122" s="538">
        <v>100</v>
      </c>
      <c r="BJ122" s="810" t="s">
        <v>2003</v>
      </c>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row>
    <row r="123" spans="1:119" s="302" customFormat="1" ht="213.75" x14ac:dyDescent="0.25">
      <c r="A123" s="651"/>
      <c r="B123" s="651"/>
      <c r="C123" s="645"/>
      <c r="D123" s="571"/>
      <c r="E123" s="573"/>
      <c r="F123" s="571"/>
      <c r="G123" s="571"/>
      <c r="H123" s="103" t="s">
        <v>136</v>
      </c>
      <c r="I123" s="103" t="s">
        <v>123</v>
      </c>
      <c r="J123" s="622"/>
      <c r="K123" s="622"/>
      <c r="L123" s="624"/>
      <c r="M123" s="613"/>
      <c r="N123" s="613"/>
      <c r="O123" s="612"/>
      <c r="P123" s="692"/>
      <c r="Q123" s="602"/>
      <c r="R123" s="602"/>
      <c r="S123" s="604"/>
      <c r="T123" s="650"/>
      <c r="U123" s="602"/>
      <c r="V123" s="602"/>
      <c r="W123" s="610"/>
      <c r="X123" s="95" t="s">
        <v>659</v>
      </c>
      <c r="Y123" s="598"/>
      <c r="Z123" s="627"/>
      <c r="AA123" s="595"/>
      <c r="AB123" s="115" t="s">
        <v>886</v>
      </c>
      <c r="AC123" s="97"/>
      <c r="AD123" s="97"/>
      <c r="AE123" s="97"/>
      <c r="AF123" s="97"/>
      <c r="AG123" s="97"/>
      <c r="AH123" s="97"/>
      <c r="AI123" s="598"/>
      <c r="AJ123" s="596"/>
      <c r="AK123" s="597"/>
      <c r="AL123" s="98"/>
      <c r="AM123" s="96" t="s">
        <v>1031</v>
      </c>
      <c r="AN123" s="573"/>
      <c r="AO123" s="705"/>
      <c r="AP123" s="707"/>
      <c r="AQ123" s="99"/>
      <c r="AR123" s="99" t="s">
        <v>1273</v>
      </c>
      <c r="AS123" s="573"/>
      <c r="AT123" s="581"/>
      <c r="AU123" s="525"/>
      <c r="AV123" s="561"/>
      <c r="AW123" s="561"/>
      <c r="AX123" s="557"/>
      <c r="AY123" s="558"/>
      <c r="AZ123" s="516"/>
      <c r="BA123" s="516"/>
      <c r="BB123" s="525"/>
      <c r="BC123" s="516"/>
      <c r="BD123" s="516"/>
      <c r="BE123" s="525"/>
      <c r="BF123" s="710"/>
      <c r="BG123" s="516"/>
      <c r="BH123" s="516"/>
      <c r="BI123" s="538"/>
      <c r="BJ123" s="812"/>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row>
    <row r="124" spans="1:119" s="302" customFormat="1" ht="55.5" customHeight="1" x14ac:dyDescent="0.25">
      <c r="A124" s="651"/>
      <c r="B124" s="651"/>
      <c r="C124" s="645" t="s">
        <v>135</v>
      </c>
      <c r="D124" s="655" t="s">
        <v>517</v>
      </c>
      <c r="E124" s="573">
        <v>165</v>
      </c>
      <c r="F124" s="571">
        <v>200</v>
      </c>
      <c r="G124" s="571" t="s">
        <v>134</v>
      </c>
      <c r="H124" s="226" t="s">
        <v>133</v>
      </c>
      <c r="I124" s="103" t="s">
        <v>123</v>
      </c>
      <c r="J124" s="622">
        <v>20</v>
      </c>
      <c r="K124" s="622">
        <v>10</v>
      </c>
      <c r="L124" s="674">
        <f>K124/J124*100</f>
        <v>50</v>
      </c>
      <c r="M124" s="613"/>
      <c r="N124" s="613"/>
      <c r="O124" s="612"/>
      <c r="P124" s="692" t="s">
        <v>747</v>
      </c>
      <c r="Q124" s="602">
        <v>50</v>
      </c>
      <c r="R124" s="602">
        <v>4</v>
      </c>
      <c r="S124" s="603">
        <f t="shared" ref="S124" si="8">R124/Q124*1</f>
        <v>0.08</v>
      </c>
      <c r="T124" s="650" t="s">
        <v>518</v>
      </c>
      <c r="U124" s="602">
        <v>75</v>
      </c>
      <c r="V124" s="602">
        <v>4</v>
      </c>
      <c r="W124" s="609">
        <v>0.8</v>
      </c>
      <c r="X124" s="95" t="s">
        <v>660</v>
      </c>
      <c r="Y124" s="598">
        <v>100</v>
      </c>
      <c r="Z124" s="627">
        <v>100</v>
      </c>
      <c r="AA124" s="595">
        <v>80</v>
      </c>
      <c r="AB124" s="115" t="s">
        <v>887</v>
      </c>
      <c r="AC124" s="97"/>
      <c r="AD124" s="97"/>
      <c r="AE124" s="97"/>
      <c r="AF124" s="97"/>
      <c r="AG124" s="97"/>
      <c r="AH124" s="97"/>
      <c r="AI124" s="598">
        <v>115</v>
      </c>
      <c r="AJ124" s="596">
        <v>115</v>
      </c>
      <c r="AK124" s="597">
        <v>100</v>
      </c>
      <c r="AL124" s="98"/>
      <c r="AM124" s="96" t="s">
        <v>1032</v>
      </c>
      <c r="AN124" s="573">
        <v>140</v>
      </c>
      <c r="AO124" s="705">
        <v>140</v>
      </c>
      <c r="AP124" s="707">
        <v>85</v>
      </c>
      <c r="AQ124" s="99"/>
      <c r="AR124" s="99" t="s">
        <v>1274</v>
      </c>
      <c r="AS124" s="573">
        <v>165</v>
      </c>
      <c r="AT124" s="580">
        <v>100</v>
      </c>
      <c r="AU124" s="553">
        <v>61</v>
      </c>
      <c r="AV124" s="560" t="s">
        <v>1602</v>
      </c>
      <c r="AW124" s="560" t="s">
        <v>1707</v>
      </c>
      <c r="AX124" s="557">
        <v>100</v>
      </c>
      <c r="AY124" s="558" t="s">
        <v>1748</v>
      </c>
      <c r="AZ124" s="532">
        <v>21</v>
      </c>
      <c r="BA124" s="532">
        <v>40</v>
      </c>
      <c r="BB124" s="581">
        <v>72</v>
      </c>
      <c r="BC124" s="515" t="s">
        <v>1940</v>
      </c>
      <c r="BD124" s="515" t="s">
        <v>1939</v>
      </c>
      <c r="BE124" s="553"/>
      <c r="BF124" s="566" t="s">
        <v>1937</v>
      </c>
      <c r="BG124" s="515">
        <v>200</v>
      </c>
      <c r="BH124" s="515">
        <v>136</v>
      </c>
      <c r="BI124" s="538">
        <v>68</v>
      </c>
      <c r="BJ124" s="566" t="s">
        <v>1938</v>
      </c>
      <c r="BK124" s="442"/>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c r="CQ124" s="100"/>
      <c r="CR124" s="100"/>
      <c r="CS124" s="100"/>
      <c r="CT124" s="100"/>
      <c r="CU124" s="100"/>
      <c r="CV124" s="100"/>
      <c r="CW124" s="100"/>
      <c r="CX124" s="100"/>
      <c r="CY124" s="100"/>
      <c r="CZ124" s="100"/>
      <c r="DA124" s="100"/>
      <c r="DB124" s="100"/>
      <c r="DC124" s="100"/>
      <c r="DD124" s="100"/>
      <c r="DE124" s="100"/>
      <c r="DF124" s="100"/>
      <c r="DG124" s="100"/>
      <c r="DH124" s="100"/>
      <c r="DI124" s="100"/>
      <c r="DJ124" s="100"/>
      <c r="DK124" s="100"/>
      <c r="DL124" s="100"/>
      <c r="DM124" s="100"/>
      <c r="DN124" s="100"/>
      <c r="DO124" s="100"/>
    </row>
    <row r="125" spans="1:119" s="302" customFormat="1" ht="155.25" customHeight="1" x14ac:dyDescent="0.25">
      <c r="A125" s="651"/>
      <c r="B125" s="651"/>
      <c r="C125" s="645"/>
      <c r="D125" s="571"/>
      <c r="E125" s="573"/>
      <c r="F125" s="571"/>
      <c r="G125" s="571"/>
      <c r="H125" s="226" t="s">
        <v>132</v>
      </c>
      <c r="I125" s="103" t="s">
        <v>123</v>
      </c>
      <c r="J125" s="622"/>
      <c r="K125" s="622"/>
      <c r="L125" s="624"/>
      <c r="M125" s="613"/>
      <c r="N125" s="613"/>
      <c r="O125" s="612"/>
      <c r="P125" s="692"/>
      <c r="Q125" s="602"/>
      <c r="R125" s="602"/>
      <c r="S125" s="603"/>
      <c r="T125" s="650"/>
      <c r="U125" s="602"/>
      <c r="V125" s="602"/>
      <c r="W125" s="610"/>
      <c r="X125" s="95"/>
      <c r="Y125" s="598"/>
      <c r="Z125" s="627"/>
      <c r="AA125" s="595"/>
      <c r="AB125" s="115" t="s">
        <v>888</v>
      </c>
      <c r="AC125" s="116" t="s">
        <v>1363</v>
      </c>
      <c r="AD125" s="116" t="s">
        <v>1485</v>
      </c>
      <c r="AE125" s="135">
        <v>4302075</v>
      </c>
      <c r="AF125" s="116" t="s">
        <v>1486</v>
      </c>
      <c r="AG125" s="116" t="s">
        <v>1488</v>
      </c>
      <c r="AH125" s="135">
        <v>1</v>
      </c>
      <c r="AI125" s="598"/>
      <c r="AJ125" s="596"/>
      <c r="AK125" s="597"/>
      <c r="AL125" s="98"/>
      <c r="AM125" s="96" t="s">
        <v>1033</v>
      </c>
      <c r="AN125" s="573"/>
      <c r="AO125" s="705"/>
      <c r="AP125" s="707"/>
      <c r="AQ125" s="99"/>
      <c r="AR125" s="99" t="s">
        <v>1275</v>
      </c>
      <c r="AS125" s="573"/>
      <c r="AT125" s="581"/>
      <c r="AU125" s="553"/>
      <c r="AV125" s="561"/>
      <c r="AW125" s="561"/>
      <c r="AX125" s="557"/>
      <c r="AY125" s="559"/>
      <c r="AZ125" s="522"/>
      <c r="BA125" s="522"/>
      <c r="BB125" s="581"/>
      <c r="BC125" s="516"/>
      <c r="BD125" s="516"/>
      <c r="BE125" s="553"/>
      <c r="BF125" s="710"/>
      <c r="BG125" s="516"/>
      <c r="BH125" s="516"/>
      <c r="BI125" s="538"/>
      <c r="BJ125" s="71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row>
    <row r="126" spans="1:119" s="302" customFormat="1" ht="135.75" customHeight="1" x14ac:dyDescent="0.25">
      <c r="A126" s="651"/>
      <c r="B126" s="651"/>
      <c r="C126" s="141" t="s">
        <v>131</v>
      </c>
      <c r="D126" s="323" t="s">
        <v>130</v>
      </c>
      <c r="E126" s="102">
        <v>17</v>
      </c>
      <c r="F126" s="103">
        <v>17</v>
      </c>
      <c r="G126" s="103" t="s">
        <v>129</v>
      </c>
      <c r="H126" s="226" t="s">
        <v>128</v>
      </c>
      <c r="I126" s="103" t="s">
        <v>123</v>
      </c>
      <c r="J126" s="104">
        <v>8</v>
      </c>
      <c r="K126" s="104">
        <v>12</v>
      </c>
      <c r="L126" s="267">
        <v>50</v>
      </c>
      <c r="M126" s="613"/>
      <c r="N126" s="613"/>
      <c r="O126" s="612"/>
      <c r="P126" s="329" t="s">
        <v>748</v>
      </c>
      <c r="Q126" s="103">
        <v>17</v>
      </c>
      <c r="R126" s="155">
        <v>17</v>
      </c>
      <c r="S126" s="245">
        <f>R126/Q126*1</f>
        <v>1</v>
      </c>
      <c r="T126" s="147" t="s">
        <v>569</v>
      </c>
      <c r="U126" s="103">
        <v>17</v>
      </c>
      <c r="V126" s="155">
        <v>17</v>
      </c>
      <c r="W126" s="111">
        <v>0.8</v>
      </c>
      <c r="X126" s="95" t="s">
        <v>661</v>
      </c>
      <c r="Y126" s="112">
        <v>17</v>
      </c>
      <c r="Z126" s="113">
        <v>17</v>
      </c>
      <c r="AA126" s="114">
        <v>70</v>
      </c>
      <c r="AB126" s="115" t="s">
        <v>889</v>
      </c>
      <c r="AC126" s="116" t="s">
        <v>1363</v>
      </c>
      <c r="AD126" s="116" t="s">
        <v>1481</v>
      </c>
      <c r="AE126" s="135">
        <v>4301037</v>
      </c>
      <c r="AF126" s="116" t="s">
        <v>1483</v>
      </c>
      <c r="AG126" s="116" t="s">
        <v>1489</v>
      </c>
      <c r="AH126" s="135">
        <v>12</v>
      </c>
      <c r="AI126" s="112">
        <v>17</v>
      </c>
      <c r="AJ126" s="119">
        <v>17</v>
      </c>
      <c r="AK126" s="120">
        <v>65</v>
      </c>
      <c r="AL126" s="98"/>
      <c r="AM126" s="96" t="s">
        <v>1034</v>
      </c>
      <c r="AN126" s="102">
        <v>17</v>
      </c>
      <c r="AO126" s="242" t="s">
        <v>1148</v>
      </c>
      <c r="AP126" s="122">
        <v>60</v>
      </c>
      <c r="AQ126" s="99" t="s">
        <v>1171</v>
      </c>
      <c r="AR126" s="99" t="s">
        <v>1276</v>
      </c>
      <c r="AS126" s="102">
        <v>1</v>
      </c>
      <c r="AT126" s="139">
        <v>1</v>
      </c>
      <c r="AU126" s="125">
        <v>100</v>
      </c>
      <c r="AV126" s="93" t="s">
        <v>1527</v>
      </c>
      <c r="AW126" s="101" t="s">
        <v>1708</v>
      </c>
      <c r="AX126" s="126">
        <v>100</v>
      </c>
      <c r="AY126" s="414" t="s">
        <v>1864</v>
      </c>
      <c r="AZ126" s="439">
        <v>1</v>
      </c>
      <c r="BA126" s="495">
        <v>1</v>
      </c>
      <c r="BB126" s="125">
        <v>100</v>
      </c>
      <c r="BC126" s="466" t="s">
        <v>1941</v>
      </c>
      <c r="BD126" s="466" t="s">
        <v>1941</v>
      </c>
      <c r="BE126" s="125"/>
      <c r="BF126" s="513" t="s">
        <v>1976</v>
      </c>
      <c r="BG126" s="127">
        <v>17</v>
      </c>
      <c r="BH126" s="439">
        <v>10</v>
      </c>
      <c r="BI126" s="128">
        <v>59</v>
      </c>
      <c r="BJ126" s="806" t="s">
        <v>2030</v>
      </c>
      <c r="BK126" s="442"/>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J126" s="100"/>
      <c r="DK126" s="100"/>
      <c r="DL126" s="100"/>
      <c r="DM126" s="100"/>
      <c r="DN126" s="100"/>
      <c r="DO126" s="100"/>
    </row>
    <row r="127" spans="1:119" s="302" customFormat="1" ht="99" customHeight="1" x14ac:dyDescent="0.25">
      <c r="A127" s="651"/>
      <c r="B127" s="651"/>
      <c r="C127" s="645" t="s">
        <v>127</v>
      </c>
      <c r="D127" s="655" t="s">
        <v>126</v>
      </c>
      <c r="E127" s="587">
        <v>0.75</v>
      </c>
      <c r="F127" s="620">
        <v>0.92</v>
      </c>
      <c r="G127" s="571" t="s">
        <v>125</v>
      </c>
      <c r="H127" s="226" t="s">
        <v>124</v>
      </c>
      <c r="I127" s="571" t="s">
        <v>123</v>
      </c>
      <c r="J127" s="622">
        <v>5</v>
      </c>
      <c r="K127" s="622">
        <v>5</v>
      </c>
      <c r="L127" s="623">
        <f>K127/J127*100</f>
        <v>100</v>
      </c>
      <c r="M127" s="613"/>
      <c r="N127" s="613"/>
      <c r="O127" s="612"/>
      <c r="P127" s="625" t="s">
        <v>749</v>
      </c>
      <c r="Q127" s="571">
        <v>35</v>
      </c>
      <c r="R127" s="607">
        <v>0.35</v>
      </c>
      <c r="S127" s="608">
        <v>1</v>
      </c>
      <c r="T127" s="649" t="s">
        <v>494</v>
      </c>
      <c r="U127" s="571">
        <v>35</v>
      </c>
      <c r="V127" s="607">
        <v>0.35</v>
      </c>
      <c r="W127" s="609">
        <v>0.75</v>
      </c>
      <c r="X127" s="95" t="s">
        <v>622</v>
      </c>
      <c r="Y127" s="599">
        <v>0.92</v>
      </c>
      <c r="Z127" s="626">
        <v>0.45</v>
      </c>
      <c r="AA127" s="595">
        <v>70</v>
      </c>
      <c r="AB127" s="115" t="s">
        <v>890</v>
      </c>
      <c r="AC127" s="116" t="s">
        <v>1363</v>
      </c>
      <c r="AD127" s="116" t="s">
        <v>1485</v>
      </c>
      <c r="AE127" s="135">
        <v>4302075</v>
      </c>
      <c r="AF127" s="116" t="s">
        <v>1486</v>
      </c>
      <c r="AG127" s="116" t="s">
        <v>1488</v>
      </c>
      <c r="AH127" s="135">
        <v>1</v>
      </c>
      <c r="AI127" s="599">
        <v>0.92</v>
      </c>
      <c r="AJ127" s="636">
        <v>0.55000000000000004</v>
      </c>
      <c r="AK127" s="597">
        <v>71</v>
      </c>
      <c r="AL127" s="98"/>
      <c r="AM127" s="96" t="s">
        <v>1035</v>
      </c>
      <c r="AN127" s="587">
        <v>0.65</v>
      </c>
      <c r="AO127" s="706">
        <v>0.65</v>
      </c>
      <c r="AP127" s="707">
        <v>65</v>
      </c>
      <c r="AQ127" s="99"/>
      <c r="AR127" s="99" t="s">
        <v>1277</v>
      </c>
      <c r="AS127" s="587">
        <v>0.75</v>
      </c>
      <c r="AT127" s="582">
        <v>0.5</v>
      </c>
      <c r="AU127" s="525">
        <v>60</v>
      </c>
      <c r="AV127" s="560" t="s">
        <v>1601</v>
      </c>
      <c r="AW127" s="101" t="s">
        <v>1641</v>
      </c>
      <c r="AX127" s="557">
        <v>100</v>
      </c>
      <c r="AY127" s="558" t="s">
        <v>1711</v>
      </c>
      <c r="AZ127" s="517">
        <v>0.85</v>
      </c>
      <c r="BA127" s="515">
        <v>0</v>
      </c>
      <c r="BB127" s="525">
        <v>0</v>
      </c>
      <c r="BC127" s="515"/>
      <c r="BD127" s="515"/>
      <c r="BE127" s="525"/>
      <c r="BF127" s="566" t="s">
        <v>1942</v>
      </c>
      <c r="BG127" s="517">
        <v>0.92</v>
      </c>
      <c r="BH127" s="515">
        <v>0</v>
      </c>
      <c r="BI127" s="538">
        <v>0</v>
      </c>
      <c r="BJ127" s="810" t="s">
        <v>1865</v>
      </c>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row>
    <row r="128" spans="1:119" s="302" customFormat="1" ht="31.5" customHeight="1" x14ac:dyDescent="0.25">
      <c r="A128" s="651"/>
      <c r="B128" s="651"/>
      <c r="C128" s="645"/>
      <c r="D128" s="571"/>
      <c r="E128" s="587"/>
      <c r="F128" s="620"/>
      <c r="G128" s="571"/>
      <c r="H128" s="103" t="s">
        <v>122</v>
      </c>
      <c r="I128" s="571"/>
      <c r="J128" s="622"/>
      <c r="K128" s="622"/>
      <c r="L128" s="624"/>
      <c r="M128" s="613"/>
      <c r="N128" s="613"/>
      <c r="O128" s="612"/>
      <c r="P128" s="625"/>
      <c r="Q128" s="571"/>
      <c r="R128" s="607"/>
      <c r="S128" s="608"/>
      <c r="T128" s="649"/>
      <c r="U128" s="571"/>
      <c r="V128" s="607"/>
      <c r="W128" s="610"/>
      <c r="X128" s="95" t="s">
        <v>662</v>
      </c>
      <c r="Y128" s="599"/>
      <c r="Z128" s="626"/>
      <c r="AA128" s="595"/>
      <c r="AB128" s="115" t="s">
        <v>891</v>
      </c>
      <c r="AC128" s="97"/>
      <c r="AD128" s="97"/>
      <c r="AE128" s="97"/>
      <c r="AF128" s="97"/>
      <c r="AG128" s="97"/>
      <c r="AH128" s="97"/>
      <c r="AI128" s="599"/>
      <c r="AJ128" s="636"/>
      <c r="AK128" s="597"/>
      <c r="AL128" s="98"/>
      <c r="AM128" s="96" t="s">
        <v>1036</v>
      </c>
      <c r="AN128" s="587"/>
      <c r="AO128" s="705"/>
      <c r="AP128" s="707"/>
      <c r="AQ128" s="99"/>
      <c r="AR128" s="99" t="s">
        <v>1278</v>
      </c>
      <c r="AS128" s="587"/>
      <c r="AT128" s="582"/>
      <c r="AU128" s="525"/>
      <c r="AV128" s="561"/>
      <c r="AW128" s="140" t="s">
        <v>1334</v>
      </c>
      <c r="AX128" s="557"/>
      <c r="AY128" s="558"/>
      <c r="AZ128" s="776"/>
      <c r="BA128" s="516"/>
      <c r="BB128" s="525"/>
      <c r="BC128" s="516"/>
      <c r="BD128" s="516"/>
      <c r="BE128" s="525"/>
      <c r="BF128" s="710"/>
      <c r="BG128" s="776"/>
      <c r="BH128" s="516"/>
      <c r="BI128" s="538"/>
      <c r="BJ128" s="812"/>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c r="CQ128" s="100"/>
      <c r="CR128" s="100"/>
      <c r="CS128" s="100"/>
      <c r="CT128" s="100"/>
      <c r="CU128" s="100"/>
      <c r="CV128" s="100"/>
      <c r="CW128" s="100"/>
      <c r="CX128" s="100"/>
      <c r="CY128" s="100"/>
      <c r="CZ128" s="100"/>
      <c r="DA128" s="100"/>
      <c r="DB128" s="100"/>
      <c r="DC128" s="100"/>
      <c r="DD128" s="100"/>
      <c r="DE128" s="100"/>
      <c r="DF128" s="100"/>
      <c r="DG128" s="100"/>
      <c r="DH128" s="100"/>
      <c r="DI128" s="100"/>
      <c r="DJ128" s="100"/>
      <c r="DK128" s="100"/>
      <c r="DL128" s="100"/>
      <c r="DM128" s="100"/>
      <c r="DN128" s="100"/>
      <c r="DO128" s="100"/>
    </row>
    <row r="129" spans="1:119" s="302" customFormat="1" ht="109.5" customHeight="1" x14ac:dyDescent="0.25">
      <c r="A129" s="651"/>
      <c r="B129" s="651"/>
      <c r="C129" s="141" t="s">
        <v>121</v>
      </c>
      <c r="D129" s="93" t="s">
        <v>1590</v>
      </c>
      <c r="E129" s="102">
        <v>21</v>
      </c>
      <c r="F129" s="103">
        <v>27</v>
      </c>
      <c r="G129" s="103" t="s">
        <v>120</v>
      </c>
      <c r="H129" s="226" t="s">
        <v>119</v>
      </c>
      <c r="I129" s="103" t="s">
        <v>114</v>
      </c>
      <c r="J129" s="104">
        <v>15</v>
      </c>
      <c r="K129" s="104">
        <v>0</v>
      </c>
      <c r="L129" s="271">
        <f t="shared" ref="L129:L139" si="9">K129/J129*100</f>
        <v>0</v>
      </c>
      <c r="M129" s="613">
        <v>20000000</v>
      </c>
      <c r="N129" s="613">
        <v>20000000</v>
      </c>
      <c r="O129" s="612">
        <f>N129/M129</f>
        <v>1</v>
      </c>
      <c r="P129" s="329" t="s">
        <v>750</v>
      </c>
      <c r="Q129" s="103">
        <v>9</v>
      </c>
      <c r="R129" s="155">
        <v>6</v>
      </c>
      <c r="S129" s="327">
        <f>R129/Q129*1</f>
        <v>0.66666666666666663</v>
      </c>
      <c r="T129" s="94" t="s">
        <v>495</v>
      </c>
      <c r="U129" s="103">
        <v>9</v>
      </c>
      <c r="V129" s="155">
        <v>6</v>
      </c>
      <c r="W129" s="111">
        <v>0.7</v>
      </c>
      <c r="X129" s="95" t="s">
        <v>663</v>
      </c>
      <c r="Y129" s="112">
        <v>27</v>
      </c>
      <c r="Z129" s="113">
        <v>12</v>
      </c>
      <c r="AA129" s="114">
        <v>65</v>
      </c>
      <c r="AB129" s="115" t="s">
        <v>892</v>
      </c>
      <c r="AC129" s="116" t="s">
        <v>1363</v>
      </c>
      <c r="AD129" s="116" t="s">
        <v>1481</v>
      </c>
      <c r="AE129" s="134" t="s">
        <v>1372</v>
      </c>
      <c r="AF129" s="163" t="s">
        <v>1490</v>
      </c>
      <c r="AG129" s="163" t="s">
        <v>1491</v>
      </c>
      <c r="AH129" s="134">
        <v>12</v>
      </c>
      <c r="AI129" s="112">
        <v>27</v>
      </c>
      <c r="AJ129" s="119">
        <v>15</v>
      </c>
      <c r="AK129" s="120">
        <v>80</v>
      </c>
      <c r="AL129" s="98" t="s">
        <v>1105</v>
      </c>
      <c r="AM129" s="96" t="s">
        <v>1037</v>
      </c>
      <c r="AN129" s="102">
        <v>18</v>
      </c>
      <c r="AO129" s="242" t="s">
        <v>1149</v>
      </c>
      <c r="AP129" s="122">
        <v>72</v>
      </c>
      <c r="AQ129" s="99"/>
      <c r="AR129" s="99" t="s">
        <v>1279</v>
      </c>
      <c r="AS129" s="102">
        <v>21</v>
      </c>
      <c r="AT129" s="326">
        <v>13</v>
      </c>
      <c r="AU129" s="125">
        <v>60</v>
      </c>
      <c r="AV129" s="323" t="s">
        <v>1348</v>
      </c>
      <c r="AW129" s="330" t="s">
        <v>1349</v>
      </c>
      <c r="AX129" s="126">
        <v>40</v>
      </c>
      <c r="AY129" s="413" t="s">
        <v>1672</v>
      </c>
      <c r="AZ129" s="127">
        <v>24</v>
      </c>
      <c r="BA129" s="127">
        <v>3</v>
      </c>
      <c r="BB129" s="125">
        <v>13</v>
      </c>
      <c r="BC129" s="70"/>
      <c r="BD129" s="70"/>
      <c r="BE129" s="125"/>
      <c r="BF129" s="446" t="s">
        <v>2016</v>
      </c>
      <c r="BG129" s="127">
        <v>27</v>
      </c>
      <c r="BH129" s="127">
        <v>20</v>
      </c>
      <c r="BI129" s="128">
        <v>74</v>
      </c>
      <c r="BJ129" s="806" t="s">
        <v>1914</v>
      </c>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c r="CQ129" s="100"/>
      <c r="CR129" s="100"/>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row>
    <row r="130" spans="1:119" s="302" customFormat="1" ht="117.75" customHeight="1" x14ac:dyDescent="0.25">
      <c r="A130" s="651"/>
      <c r="B130" s="651"/>
      <c r="C130" s="141" t="s">
        <v>118</v>
      </c>
      <c r="D130" s="323" t="s">
        <v>117</v>
      </c>
      <c r="E130" s="142">
        <v>0.7</v>
      </c>
      <c r="F130" s="108">
        <v>0.9</v>
      </c>
      <c r="G130" s="108" t="s">
        <v>116</v>
      </c>
      <c r="H130" s="103" t="s">
        <v>115</v>
      </c>
      <c r="I130" s="103" t="s">
        <v>114</v>
      </c>
      <c r="J130" s="104">
        <v>10</v>
      </c>
      <c r="K130" s="104">
        <v>0</v>
      </c>
      <c r="L130" s="271">
        <f t="shared" si="9"/>
        <v>0</v>
      </c>
      <c r="M130" s="613"/>
      <c r="N130" s="613"/>
      <c r="O130" s="612"/>
      <c r="P130" s="329" t="s">
        <v>487</v>
      </c>
      <c r="Q130" s="103">
        <v>30</v>
      </c>
      <c r="R130" s="155">
        <v>30</v>
      </c>
      <c r="S130" s="245">
        <f>R130/Q130*1</f>
        <v>1</v>
      </c>
      <c r="T130" s="147" t="s">
        <v>570</v>
      </c>
      <c r="U130" s="103">
        <v>30</v>
      </c>
      <c r="V130" s="155">
        <v>30</v>
      </c>
      <c r="W130" s="111">
        <v>0.75</v>
      </c>
      <c r="X130" s="95" t="s">
        <v>664</v>
      </c>
      <c r="Y130" s="148">
        <v>0.9</v>
      </c>
      <c r="Z130" s="149">
        <v>0.4</v>
      </c>
      <c r="AA130" s="114">
        <v>60</v>
      </c>
      <c r="AB130" s="115" t="s">
        <v>893</v>
      </c>
      <c r="AC130" s="97"/>
      <c r="AD130" s="97"/>
      <c r="AE130" s="97"/>
      <c r="AF130" s="97"/>
      <c r="AG130" s="97"/>
      <c r="AH130" s="97"/>
      <c r="AI130" s="148">
        <v>0.9</v>
      </c>
      <c r="AJ130" s="150">
        <v>0.5</v>
      </c>
      <c r="AK130" s="120">
        <v>55</v>
      </c>
      <c r="AL130" s="98"/>
      <c r="AM130" s="96" t="s">
        <v>1038</v>
      </c>
      <c r="AN130" s="142">
        <v>0.6</v>
      </c>
      <c r="AO130" s="137">
        <v>0.4</v>
      </c>
      <c r="AP130" s="122">
        <v>40</v>
      </c>
      <c r="AQ130" s="99"/>
      <c r="AR130" s="99" t="s">
        <v>1280</v>
      </c>
      <c r="AS130" s="142">
        <v>0.7</v>
      </c>
      <c r="AT130" s="152">
        <v>0.4</v>
      </c>
      <c r="AU130" s="125">
        <v>60</v>
      </c>
      <c r="AV130" s="101" t="s">
        <v>1603</v>
      </c>
      <c r="AW130" s="101" t="s">
        <v>1603</v>
      </c>
      <c r="AX130" s="126">
        <v>100</v>
      </c>
      <c r="AY130" s="414" t="s">
        <v>1749</v>
      </c>
      <c r="AZ130" s="154">
        <v>0.8</v>
      </c>
      <c r="BA130" s="511">
        <v>0.02</v>
      </c>
      <c r="BB130" s="831">
        <f>+BA130/AZ130</f>
        <v>2.4999999999999998E-2</v>
      </c>
      <c r="BC130" s="70"/>
      <c r="BD130" s="70"/>
      <c r="BE130" s="125"/>
      <c r="BF130" s="448" t="s">
        <v>2017</v>
      </c>
      <c r="BG130" s="154">
        <v>0.9</v>
      </c>
      <c r="BH130" s="440">
        <v>0.6</v>
      </c>
      <c r="BI130" s="128">
        <v>66</v>
      </c>
      <c r="BJ130" s="808" t="s">
        <v>2031</v>
      </c>
      <c r="BK130" s="457"/>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c r="CQ130" s="100"/>
      <c r="CR130" s="100"/>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row>
    <row r="131" spans="1:119" s="333" customFormat="1" ht="102" customHeight="1" x14ac:dyDescent="0.25">
      <c r="A131" s="651"/>
      <c r="B131" s="651" t="s">
        <v>113</v>
      </c>
      <c r="C131" s="645" t="s">
        <v>112</v>
      </c>
      <c r="D131" s="426" t="s">
        <v>1591</v>
      </c>
      <c r="E131" s="102">
        <v>24</v>
      </c>
      <c r="F131" s="103">
        <v>30</v>
      </c>
      <c r="G131" s="103" t="s">
        <v>111</v>
      </c>
      <c r="H131" s="226" t="s">
        <v>110</v>
      </c>
      <c r="I131" s="103" t="s">
        <v>109</v>
      </c>
      <c r="J131" s="104">
        <v>6</v>
      </c>
      <c r="K131" s="104">
        <v>5</v>
      </c>
      <c r="L131" s="271">
        <v>100</v>
      </c>
      <c r="M131" s="613"/>
      <c r="N131" s="613"/>
      <c r="O131" s="612"/>
      <c r="P131" s="331" t="s">
        <v>751</v>
      </c>
      <c r="Q131" s="103">
        <v>9</v>
      </c>
      <c r="R131" s="155">
        <v>1</v>
      </c>
      <c r="S131" s="332">
        <f>R131/Q131*1</f>
        <v>0.1111111111111111</v>
      </c>
      <c r="T131" s="147" t="s">
        <v>521</v>
      </c>
      <c r="U131" s="103">
        <v>12</v>
      </c>
      <c r="V131" s="155"/>
      <c r="W131" s="111">
        <v>0</v>
      </c>
      <c r="X131" s="95"/>
      <c r="Y131" s="112">
        <v>30</v>
      </c>
      <c r="Z131" s="113">
        <v>5</v>
      </c>
      <c r="AA131" s="114">
        <v>60</v>
      </c>
      <c r="AB131" s="115" t="s">
        <v>894</v>
      </c>
      <c r="AC131" s="116" t="s">
        <v>1363</v>
      </c>
      <c r="AD131" s="116" t="s">
        <v>1492</v>
      </c>
      <c r="AE131" s="134">
        <v>3301051</v>
      </c>
      <c r="AF131" s="116" t="s">
        <v>1493</v>
      </c>
      <c r="AG131" s="116" t="s">
        <v>1494</v>
      </c>
      <c r="AH131" s="135">
        <v>1000</v>
      </c>
      <c r="AI131" s="112">
        <v>18</v>
      </c>
      <c r="AJ131" s="119">
        <v>18</v>
      </c>
      <c r="AK131" s="120">
        <v>62</v>
      </c>
      <c r="AL131" s="98" t="s">
        <v>1100</v>
      </c>
      <c r="AM131" s="172" t="s">
        <v>1039</v>
      </c>
      <c r="AN131" s="102">
        <v>21</v>
      </c>
      <c r="AO131" s="242">
        <v>4</v>
      </c>
      <c r="AP131" s="122">
        <v>41</v>
      </c>
      <c r="AQ131" s="99"/>
      <c r="AR131" s="101" t="s">
        <v>1281</v>
      </c>
      <c r="AS131" s="102">
        <v>3</v>
      </c>
      <c r="AT131" s="139">
        <v>3</v>
      </c>
      <c r="AU131" s="125">
        <v>100</v>
      </c>
      <c r="AV131" s="126"/>
      <c r="AW131" s="101" t="s">
        <v>1622</v>
      </c>
      <c r="AX131" s="126"/>
      <c r="AY131" s="74" t="s">
        <v>1783</v>
      </c>
      <c r="AZ131" s="127">
        <v>27</v>
      </c>
      <c r="BA131" s="439">
        <v>21</v>
      </c>
      <c r="BB131" s="427">
        <v>78</v>
      </c>
      <c r="BC131" s="70"/>
      <c r="BD131" s="70"/>
      <c r="BE131" s="125"/>
      <c r="BF131" s="513" t="s">
        <v>1817</v>
      </c>
      <c r="BG131" s="127">
        <v>30</v>
      </c>
      <c r="BH131" s="495">
        <v>52</v>
      </c>
      <c r="BI131" s="128">
        <v>100</v>
      </c>
      <c r="BJ131" s="806" t="s">
        <v>2018</v>
      </c>
      <c r="BK131" s="442"/>
      <c r="BL131" s="177"/>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row>
    <row r="132" spans="1:119" s="333" customFormat="1" ht="84.75" customHeight="1" x14ac:dyDescent="0.25">
      <c r="A132" s="651"/>
      <c r="B132" s="651"/>
      <c r="C132" s="645"/>
      <c r="D132" s="421" t="s">
        <v>108</v>
      </c>
      <c r="E132" s="303">
        <v>1</v>
      </c>
      <c r="F132" s="226">
        <v>1</v>
      </c>
      <c r="G132" s="226" t="s">
        <v>107</v>
      </c>
      <c r="H132" s="226" t="s">
        <v>106</v>
      </c>
      <c r="I132" s="571" t="s">
        <v>97</v>
      </c>
      <c r="J132" s="304">
        <v>0.5</v>
      </c>
      <c r="K132" s="104">
        <v>0</v>
      </c>
      <c r="L132" s="271">
        <f t="shared" si="9"/>
        <v>0</v>
      </c>
      <c r="M132" s="613"/>
      <c r="N132" s="613"/>
      <c r="O132" s="612"/>
      <c r="P132" s="329" t="s">
        <v>752</v>
      </c>
      <c r="Q132" s="103">
        <v>1</v>
      </c>
      <c r="R132" s="155">
        <v>1</v>
      </c>
      <c r="S132" s="245">
        <f>R132/Q132*1</f>
        <v>1</v>
      </c>
      <c r="T132" s="94" t="s">
        <v>479</v>
      </c>
      <c r="U132" s="103">
        <v>1</v>
      </c>
      <c r="V132" s="155">
        <v>1</v>
      </c>
      <c r="W132" s="111">
        <v>0.7</v>
      </c>
      <c r="X132" s="95" t="s">
        <v>665</v>
      </c>
      <c r="Y132" s="226">
        <v>1</v>
      </c>
      <c r="Z132" s="305">
        <v>1</v>
      </c>
      <c r="AA132" s="306">
        <v>75</v>
      </c>
      <c r="AB132" s="254"/>
      <c r="AC132" s="97"/>
      <c r="AD132" s="97"/>
      <c r="AE132" s="97"/>
      <c r="AF132" s="97"/>
      <c r="AG132" s="97"/>
      <c r="AH132" s="97"/>
      <c r="AI132" s="226">
        <v>1</v>
      </c>
      <c r="AJ132" s="307">
        <v>1</v>
      </c>
      <c r="AK132" s="306">
        <v>70</v>
      </c>
      <c r="AL132" s="98" t="s">
        <v>1101</v>
      </c>
      <c r="AM132" s="96" t="s">
        <v>1040</v>
      </c>
      <c r="AN132" s="303">
        <v>1</v>
      </c>
      <c r="AO132" s="137">
        <v>0</v>
      </c>
      <c r="AP132" s="306">
        <v>0</v>
      </c>
      <c r="AQ132" s="99"/>
      <c r="AR132" s="99"/>
      <c r="AS132" s="303">
        <v>1</v>
      </c>
      <c r="AT132" s="139">
        <v>0</v>
      </c>
      <c r="AU132" s="306">
        <v>0</v>
      </c>
      <c r="AV132" s="126"/>
      <c r="AW132" s="101" t="s">
        <v>1642</v>
      </c>
      <c r="AX132" s="126"/>
      <c r="AY132" s="70" t="s">
        <v>1673</v>
      </c>
      <c r="AZ132" s="127">
        <v>1</v>
      </c>
      <c r="BA132" s="127">
        <v>0</v>
      </c>
      <c r="BB132" s="306">
        <v>0</v>
      </c>
      <c r="BC132" s="70"/>
      <c r="BD132" s="70"/>
      <c r="BE132" s="306"/>
      <c r="BF132" s="513" t="s">
        <v>1943</v>
      </c>
      <c r="BG132" s="127">
        <v>1</v>
      </c>
      <c r="BH132" s="127">
        <v>1</v>
      </c>
      <c r="BI132" s="128">
        <v>100</v>
      </c>
      <c r="BJ132" s="806" t="s">
        <v>1876</v>
      </c>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c r="CQ132" s="100"/>
      <c r="CR132" s="100"/>
      <c r="CS132" s="100"/>
      <c r="CT132" s="100"/>
      <c r="CU132" s="100"/>
      <c r="CV132" s="100"/>
      <c r="CW132" s="100"/>
      <c r="CX132" s="100"/>
      <c r="CY132" s="100"/>
      <c r="CZ132" s="100"/>
      <c r="DA132" s="100"/>
      <c r="DB132" s="100"/>
      <c r="DC132" s="100"/>
      <c r="DD132" s="100"/>
      <c r="DE132" s="100"/>
      <c r="DF132" s="100"/>
      <c r="DG132" s="100"/>
      <c r="DH132" s="100"/>
      <c r="DI132" s="100"/>
      <c r="DJ132" s="100"/>
      <c r="DK132" s="100"/>
      <c r="DL132" s="100"/>
      <c r="DM132" s="100"/>
      <c r="DN132" s="100"/>
      <c r="DO132" s="100"/>
    </row>
    <row r="133" spans="1:119" s="333" customFormat="1" ht="222.75" customHeight="1" x14ac:dyDescent="0.25">
      <c r="A133" s="651"/>
      <c r="B133" s="651"/>
      <c r="C133" s="141" t="s">
        <v>105</v>
      </c>
      <c r="D133" s="419" t="s">
        <v>104</v>
      </c>
      <c r="E133" s="102">
        <v>16</v>
      </c>
      <c r="F133" s="103">
        <v>20</v>
      </c>
      <c r="G133" s="103" t="s">
        <v>103</v>
      </c>
      <c r="H133" s="226" t="s">
        <v>102</v>
      </c>
      <c r="I133" s="571"/>
      <c r="J133" s="104">
        <v>1</v>
      </c>
      <c r="K133" s="104">
        <v>5</v>
      </c>
      <c r="L133" s="271">
        <v>100</v>
      </c>
      <c r="M133" s="613"/>
      <c r="N133" s="613"/>
      <c r="O133" s="612"/>
      <c r="P133" s="329" t="s">
        <v>753</v>
      </c>
      <c r="Q133" s="103">
        <v>8</v>
      </c>
      <c r="R133" s="155">
        <v>10</v>
      </c>
      <c r="S133" s="245">
        <v>1</v>
      </c>
      <c r="T133" s="94" t="s">
        <v>571</v>
      </c>
      <c r="U133" s="103">
        <v>8</v>
      </c>
      <c r="V133" s="155">
        <v>10</v>
      </c>
      <c r="W133" s="335">
        <v>0.7</v>
      </c>
      <c r="X133" s="94" t="s">
        <v>666</v>
      </c>
      <c r="Y133" s="112">
        <v>20</v>
      </c>
      <c r="Z133" s="113">
        <v>10</v>
      </c>
      <c r="AA133" s="114">
        <v>64</v>
      </c>
      <c r="AB133" s="115" t="s">
        <v>895</v>
      </c>
      <c r="AC133" s="97"/>
      <c r="AD133" s="97"/>
      <c r="AE133" s="97"/>
      <c r="AF133" s="97"/>
      <c r="AG133" s="97"/>
      <c r="AH133" s="97"/>
      <c r="AI133" s="112">
        <v>20</v>
      </c>
      <c r="AJ133" s="119">
        <v>12</v>
      </c>
      <c r="AK133" s="120">
        <v>82</v>
      </c>
      <c r="AL133" s="98"/>
      <c r="AM133" s="96" t="s">
        <v>1041</v>
      </c>
      <c r="AN133" s="102">
        <v>14</v>
      </c>
      <c r="AO133" s="242" t="s">
        <v>1150</v>
      </c>
      <c r="AP133" s="122">
        <v>71</v>
      </c>
      <c r="AQ133" s="99"/>
      <c r="AR133" s="99" t="s">
        <v>1282</v>
      </c>
      <c r="AS133" s="102">
        <v>16</v>
      </c>
      <c r="AT133" s="139">
        <v>12</v>
      </c>
      <c r="AU133" s="125">
        <v>70</v>
      </c>
      <c r="AV133" s="334" t="s">
        <v>1528</v>
      </c>
      <c r="AW133" s="334" t="s">
        <v>1529</v>
      </c>
      <c r="AX133" s="126">
        <v>100</v>
      </c>
      <c r="AY133" s="494" t="s">
        <v>1750</v>
      </c>
      <c r="AZ133" s="495">
        <v>2</v>
      </c>
      <c r="BA133" s="127">
        <v>1</v>
      </c>
      <c r="BB133" s="465">
        <v>50</v>
      </c>
      <c r="BC133" s="70"/>
      <c r="BD133" s="70"/>
      <c r="BE133" s="125"/>
      <c r="BF133" s="446" t="s">
        <v>1949</v>
      </c>
      <c r="BG133" s="127">
        <v>20</v>
      </c>
      <c r="BH133" s="439">
        <v>16</v>
      </c>
      <c r="BI133" s="128">
        <v>80</v>
      </c>
      <c r="BJ133" s="806" t="s">
        <v>1950</v>
      </c>
      <c r="BK133" s="442"/>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100"/>
      <c r="CR133" s="100"/>
      <c r="CS133" s="100"/>
      <c r="CT133" s="100"/>
      <c r="CU133" s="100"/>
      <c r="CV133" s="100"/>
      <c r="CW133" s="100"/>
      <c r="CX133" s="100"/>
      <c r="CY133" s="100"/>
      <c r="CZ133" s="100"/>
      <c r="DA133" s="100"/>
      <c r="DB133" s="100"/>
      <c r="DC133" s="100"/>
      <c r="DD133" s="100"/>
      <c r="DE133" s="100"/>
      <c r="DF133" s="100"/>
      <c r="DG133" s="100"/>
      <c r="DH133" s="100"/>
      <c r="DI133" s="100"/>
      <c r="DJ133" s="100"/>
      <c r="DK133" s="100"/>
      <c r="DL133" s="100"/>
      <c r="DM133" s="100"/>
      <c r="DN133" s="100"/>
      <c r="DO133" s="100"/>
    </row>
    <row r="134" spans="1:119" s="333" customFormat="1" ht="99.75" customHeight="1" x14ac:dyDescent="0.25">
      <c r="A134" s="651"/>
      <c r="B134" s="651"/>
      <c r="C134" s="645" t="s">
        <v>101</v>
      </c>
      <c r="D134" s="441" t="s">
        <v>100</v>
      </c>
      <c r="E134" s="295">
        <v>40</v>
      </c>
      <c r="F134" s="126">
        <v>50</v>
      </c>
      <c r="G134" s="103" t="s">
        <v>99</v>
      </c>
      <c r="H134" s="226" t="s">
        <v>98</v>
      </c>
      <c r="I134" s="571" t="s">
        <v>97</v>
      </c>
      <c r="J134" s="280">
        <v>4</v>
      </c>
      <c r="K134" s="104">
        <v>2</v>
      </c>
      <c r="L134" s="271">
        <f t="shared" si="9"/>
        <v>50</v>
      </c>
      <c r="M134" s="613">
        <v>81246143</v>
      </c>
      <c r="N134" s="613">
        <v>81195773</v>
      </c>
      <c r="O134" s="612">
        <f>N134/M134</f>
        <v>0.99938003210810877</v>
      </c>
      <c r="P134" s="329" t="s">
        <v>754</v>
      </c>
      <c r="Q134" s="126">
        <v>20</v>
      </c>
      <c r="R134" s="336">
        <v>6</v>
      </c>
      <c r="S134" s="337">
        <f t="shared" ref="S134:S137" si="10">R134/Q134*1</f>
        <v>0.3</v>
      </c>
      <c r="T134" s="94" t="s">
        <v>480</v>
      </c>
      <c r="U134" s="126">
        <v>20</v>
      </c>
      <c r="V134" s="336">
        <v>1</v>
      </c>
      <c r="W134" s="111">
        <v>0.8</v>
      </c>
      <c r="X134" s="94" t="s">
        <v>623</v>
      </c>
      <c r="Y134" s="297">
        <v>50</v>
      </c>
      <c r="Z134" s="298">
        <v>3</v>
      </c>
      <c r="AA134" s="283">
        <v>60</v>
      </c>
      <c r="AB134" s="172" t="s">
        <v>896</v>
      </c>
      <c r="AC134" s="97"/>
      <c r="AD134" s="97"/>
      <c r="AE134" s="97"/>
      <c r="AF134" s="97"/>
      <c r="AG134" s="97"/>
      <c r="AH134" s="97"/>
      <c r="AI134" s="297">
        <v>50</v>
      </c>
      <c r="AJ134" s="299">
        <v>2</v>
      </c>
      <c r="AK134" s="285">
        <v>65</v>
      </c>
      <c r="AL134" s="98"/>
      <c r="AM134" s="172" t="s">
        <v>1785</v>
      </c>
      <c r="AN134" s="295">
        <v>35</v>
      </c>
      <c r="AO134" s="93" t="s">
        <v>1784</v>
      </c>
      <c r="AP134" s="286">
        <v>51</v>
      </c>
      <c r="AQ134" s="99"/>
      <c r="AR134" s="101" t="s">
        <v>1283</v>
      </c>
      <c r="AS134" s="295">
        <v>5</v>
      </c>
      <c r="AT134" s="139">
        <v>2</v>
      </c>
      <c r="AU134" s="287">
        <v>40</v>
      </c>
      <c r="AV134" s="338" t="s">
        <v>1530</v>
      </c>
      <c r="AW134" s="101" t="s">
        <v>1643</v>
      </c>
      <c r="AX134" s="126">
        <v>100</v>
      </c>
      <c r="AY134" s="74" t="s">
        <v>1786</v>
      </c>
      <c r="AZ134" s="495">
        <v>5</v>
      </c>
      <c r="BA134" s="439">
        <v>5</v>
      </c>
      <c r="BB134" s="429">
        <v>100</v>
      </c>
      <c r="BC134" s="70"/>
      <c r="BD134" s="70"/>
      <c r="BE134" s="287"/>
      <c r="BF134" s="513" t="s">
        <v>1951</v>
      </c>
      <c r="BG134" s="127">
        <v>50</v>
      </c>
      <c r="BH134" s="127">
        <v>21</v>
      </c>
      <c r="BI134" s="128">
        <v>42</v>
      </c>
      <c r="BJ134" s="806" t="s">
        <v>1952</v>
      </c>
      <c r="BK134" s="442"/>
      <c r="BL134" s="177"/>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c r="CQ134" s="100"/>
      <c r="CR134" s="100"/>
      <c r="CS134" s="100"/>
      <c r="CT134" s="100"/>
      <c r="CU134" s="100"/>
      <c r="CV134" s="100"/>
      <c r="CW134" s="100"/>
      <c r="CX134" s="100"/>
      <c r="CY134" s="100"/>
      <c r="CZ134" s="100"/>
      <c r="DA134" s="100"/>
      <c r="DB134" s="100"/>
      <c r="DC134" s="100"/>
      <c r="DD134" s="100"/>
      <c r="DE134" s="100"/>
      <c r="DF134" s="100"/>
      <c r="DG134" s="100"/>
      <c r="DH134" s="100"/>
      <c r="DI134" s="100"/>
      <c r="DJ134" s="100"/>
      <c r="DK134" s="100"/>
      <c r="DL134" s="100"/>
      <c r="DM134" s="100"/>
      <c r="DN134" s="100"/>
      <c r="DO134" s="100"/>
    </row>
    <row r="135" spans="1:119" s="333" customFormat="1" ht="71.25" customHeight="1" x14ac:dyDescent="0.25">
      <c r="A135" s="651"/>
      <c r="B135" s="651"/>
      <c r="C135" s="645"/>
      <c r="D135" s="93" t="s">
        <v>96</v>
      </c>
      <c r="E135" s="142">
        <v>0.7</v>
      </c>
      <c r="F135" s="108">
        <v>1</v>
      </c>
      <c r="G135" s="108" t="s">
        <v>95</v>
      </c>
      <c r="H135" s="226" t="s">
        <v>572</v>
      </c>
      <c r="I135" s="571"/>
      <c r="J135" s="104">
        <v>10</v>
      </c>
      <c r="K135" s="104">
        <v>0</v>
      </c>
      <c r="L135" s="271">
        <f t="shared" si="9"/>
        <v>0</v>
      </c>
      <c r="M135" s="613"/>
      <c r="N135" s="613"/>
      <c r="O135" s="612"/>
      <c r="P135" s="329" t="s">
        <v>755</v>
      </c>
      <c r="Q135" s="108">
        <v>0.3</v>
      </c>
      <c r="R135" s="145" t="s">
        <v>37</v>
      </c>
      <c r="S135" s="241">
        <v>0</v>
      </c>
      <c r="T135" s="94" t="s">
        <v>481</v>
      </c>
      <c r="U135" s="108">
        <v>0.3</v>
      </c>
      <c r="V135" s="145" t="s">
        <v>37</v>
      </c>
      <c r="W135" s="111">
        <v>0.5</v>
      </c>
      <c r="X135" s="95" t="s">
        <v>667</v>
      </c>
      <c r="Y135" s="148">
        <v>1</v>
      </c>
      <c r="Z135" s="149">
        <v>0.4</v>
      </c>
      <c r="AA135" s="114">
        <v>60</v>
      </c>
      <c r="AB135" s="115" t="s">
        <v>897</v>
      </c>
      <c r="AC135" s="116" t="s">
        <v>1363</v>
      </c>
      <c r="AD135" s="116" t="s">
        <v>1492</v>
      </c>
      <c r="AE135" s="339">
        <v>3301052</v>
      </c>
      <c r="AF135" s="340" t="s">
        <v>1495</v>
      </c>
      <c r="AG135" s="116" t="s">
        <v>1496</v>
      </c>
      <c r="AH135" s="341">
        <v>135</v>
      </c>
      <c r="AI135" s="148">
        <v>1</v>
      </c>
      <c r="AJ135" s="150">
        <v>0.5</v>
      </c>
      <c r="AK135" s="120">
        <v>65</v>
      </c>
      <c r="AL135" s="98"/>
      <c r="AM135" s="424" t="s">
        <v>1042</v>
      </c>
      <c r="AN135" s="142">
        <v>0.5</v>
      </c>
      <c r="AO135" s="137">
        <v>4.4999999999999997E-3</v>
      </c>
      <c r="AP135" s="122">
        <v>45</v>
      </c>
      <c r="AQ135" s="99" t="s">
        <v>1166</v>
      </c>
      <c r="AR135" s="99" t="s">
        <v>1284</v>
      </c>
      <c r="AS135" s="142">
        <v>0.7</v>
      </c>
      <c r="AT135" s="152">
        <v>0.35</v>
      </c>
      <c r="AU135" s="125">
        <v>50</v>
      </c>
      <c r="AV135" s="126"/>
      <c r="AW135" s="101" t="s">
        <v>1644</v>
      </c>
      <c r="AX135" s="126"/>
      <c r="AY135" s="494" t="s">
        <v>1592</v>
      </c>
      <c r="AZ135" s="154">
        <v>0.85</v>
      </c>
      <c r="BA135" s="127">
        <v>0</v>
      </c>
      <c r="BB135" s="125">
        <v>0</v>
      </c>
      <c r="BC135" s="70"/>
      <c r="BD135" s="70"/>
      <c r="BE135" s="125"/>
      <c r="BF135" s="513" t="s">
        <v>1972</v>
      </c>
      <c r="BG135" s="154">
        <v>1</v>
      </c>
      <c r="BH135" s="512">
        <v>0.35</v>
      </c>
      <c r="BI135" s="832">
        <f>+BH135/BG135</f>
        <v>0.35</v>
      </c>
      <c r="BJ135" s="448" t="s">
        <v>2032</v>
      </c>
      <c r="BK135" s="457"/>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row>
    <row r="136" spans="1:119" s="333" customFormat="1" ht="72" customHeight="1" x14ac:dyDescent="0.25">
      <c r="A136" s="651" t="s">
        <v>9</v>
      </c>
      <c r="B136" s="651" t="s">
        <v>78</v>
      </c>
      <c r="C136" s="645" t="s">
        <v>94</v>
      </c>
      <c r="D136" s="93" t="s">
        <v>93</v>
      </c>
      <c r="E136" s="102">
        <v>8</v>
      </c>
      <c r="F136" s="103">
        <v>10</v>
      </c>
      <c r="G136" s="103" t="s">
        <v>92</v>
      </c>
      <c r="H136" s="103" t="s">
        <v>91</v>
      </c>
      <c r="I136" s="571" t="s">
        <v>90</v>
      </c>
      <c r="J136" s="104">
        <v>0.1</v>
      </c>
      <c r="K136" s="342">
        <v>5.0000000000000001E-3</v>
      </c>
      <c r="L136" s="271">
        <f t="shared" si="9"/>
        <v>5</v>
      </c>
      <c r="M136" s="613"/>
      <c r="N136" s="613"/>
      <c r="O136" s="612"/>
      <c r="P136" s="331" t="s">
        <v>756</v>
      </c>
      <c r="Q136" s="103">
        <v>3</v>
      </c>
      <c r="R136" s="231">
        <v>3</v>
      </c>
      <c r="S136" s="337">
        <f t="shared" si="10"/>
        <v>1</v>
      </c>
      <c r="T136" s="94" t="s">
        <v>575</v>
      </c>
      <c r="U136" s="103">
        <v>4</v>
      </c>
      <c r="V136" s="231">
        <v>3</v>
      </c>
      <c r="W136" s="111">
        <v>0.7</v>
      </c>
      <c r="X136" s="95" t="s">
        <v>668</v>
      </c>
      <c r="Y136" s="112">
        <v>5</v>
      </c>
      <c r="Z136" s="113">
        <v>5</v>
      </c>
      <c r="AA136" s="114">
        <v>70</v>
      </c>
      <c r="AB136" s="115" t="s">
        <v>898</v>
      </c>
      <c r="AC136" s="116" t="s">
        <v>1363</v>
      </c>
      <c r="AD136" s="116" t="s">
        <v>1371</v>
      </c>
      <c r="AE136" s="134" t="s">
        <v>1420</v>
      </c>
      <c r="AF136" s="116" t="s">
        <v>1421</v>
      </c>
      <c r="AG136" s="259" t="s">
        <v>1422</v>
      </c>
      <c r="AH136" s="260">
        <v>12</v>
      </c>
      <c r="AI136" s="112">
        <v>6</v>
      </c>
      <c r="AJ136" s="119">
        <v>6</v>
      </c>
      <c r="AK136" s="120">
        <v>45</v>
      </c>
      <c r="AL136" s="98"/>
      <c r="AM136" s="96" t="s">
        <v>1043</v>
      </c>
      <c r="AN136" s="102">
        <v>7</v>
      </c>
      <c r="AO136" s="93" t="s">
        <v>1691</v>
      </c>
      <c r="AP136" s="122">
        <v>43</v>
      </c>
      <c r="AQ136" s="99"/>
      <c r="AR136" s="101" t="s">
        <v>1285</v>
      </c>
      <c r="AS136" s="102">
        <v>1</v>
      </c>
      <c r="AT136" s="139">
        <v>2</v>
      </c>
      <c r="AU136" s="125">
        <v>100</v>
      </c>
      <c r="AV136" s="126"/>
      <c r="AW136" s="101" t="s">
        <v>1612</v>
      </c>
      <c r="AX136" s="126"/>
      <c r="AY136" s="180" t="s">
        <v>1751</v>
      </c>
      <c r="AZ136" s="127">
        <v>1</v>
      </c>
      <c r="BA136" s="127">
        <v>0</v>
      </c>
      <c r="BB136" s="125">
        <v>0</v>
      </c>
      <c r="BC136" s="180"/>
      <c r="BD136" s="180"/>
      <c r="BE136" s="125"/>
      <c r="BF136" s="448" t="s">
        <v>1972</v>
      </c>
      <c r="BG136" s="127">
        <v>10</v>
      </c>
      <c r="BH136" s="127">
        <v>8</v>
      </c>
      <c r="BI136" s="128">
        <v>80</v>
      </c>
      <c r="BJ136" s="806" t="s">
        <v>1878</v>
      </c>
      <c r="BK136" s="442"/>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row>
    <row r="137" spans="1:119" s="333" customFormat="1" ht="78" customHeight="1" x14ac:dyDescent="0.25">
      <c r="A137" s="651"/>
      <c r="B137" s="651"/>
      <c r="C137" s="645"/>
      <c r="D137" s="421" t="s">
        <v>89</v>
      </c>
      <c r="E137" s="102">
        <v>16</v>
      </c>
      <c r="F137" s="103">
        <v>20</v>
      </c>
      <c r="G137" s="103" t="s">
        <v>88</v>
      </c>
      <c r="H137" s="103" t="s">
        <v>87</v>
      </c>
      <c r="I137" s="571"/>
      <c r="J137" s="104">
        <v>1</v>
      </c>
      <c r="K137" s="129">
        <v>0</v>
      </c>
      <c r="L137" s="130">
        <f t="shared" si="9"/>
        <v>0</v>
      </c>
      <c r="M137" s="613"/>
      <c r="N137" s="613"/>
      <c r="O137" s="612"/>
      <c r="P137" s="331" t="s">
        <v>757</v>
      </c>
      <c r="Q137" s="103">
        <v>8</v>
      </c>
      <c r="R137" s="231">
        <v>8</v>
      </c>
      <c r="S137" s="245">
        <f t="shared" si="10"/>
        <v>1</v>
      </c>
      <c r="T137" s="94" t="s">
        <v>531</v>
      </c>
      <c r="U137" s="103">
        <v>8</v>
      </c>
      <c r="V137" s="231">
        <v>3</v>
      </c>
      <c r="W137" s="111">
        <v>0.4</v>
      </c>
      <c r="X137" s="95" t="s">
        <v>669</v>
      </c>
      <c r="Y137" s="112">
        <v>10</v>
      </c>
      <c r="Z137" s="113">
        <v>1</v>
      </c>
      <c r="AA137" s="114">
        <v>10</v>
      </c>
      <c r="AB137" s="172" t="s">
        <v>899</v>
      </c>
      <c r="AC137" s="116" t="s">
        <v>1363</v>
      </c>
      <c r="AD137" s="116" t="s">
        <v>1492</v>
      </c>
      <c r="AE137" s="343" t="s">
        <v>1497</v>
      </c>
      <c r="AF137" s="116" t="s">
        <v>1498</v>
      </c>
      <c r="AG137" s="116" t="s">
        <v>1499</v>
      </c>
      <c r="AH137" s="135">
        <f>50*9*4</f>
        <v>1800</v>
      </c>
      <c r="AI137" s="112">
        <v>12</v>
      </c>
      <c r="AJ137" s="119">
        <v>9</v>
      </c>
      <c r="AK137" s="120">
        <v>62</v>
      </c>
      <c r="AL137" s="98"/>
      <c r="AM137" s="172" t="s">
        <v>1787</v>
      </c>
      <c r="AN137" s="102">
        <v>14</v>
      </c>
      <c r="AO137" s="242" t="s">
        <v>1151</v>
      </c>
      <c r="AP137" s="122">
        <v>42</v>
      </c>
      <c r="AQ137" s="99"/>
      <c r="AR137" s="101" t="s">
        <v>1286</v>
      </c>
      <c r="AS137" s="102">
        <v>2</v>
      </c>
      <c r="AT137" s="139">
        <v>1</v>
      </c>
      <c r="AU137" s="125">
        <v>50</v>
      </c>
      <c r="AV137" s="126"/>
      <c r="AW137" s="101" t="s">
        <v>1645</v>
      </c>
      <c r="AX137" s="126"/>
      <c r="AY137" s="418" t="s">
        <v>1788</v>
      </c>
      <c r="AZ137" s="439">
        <v>2</v>
      </c>
      <c r="BA137" s="439">
        <v>1</v>
      </c>
      <c r="BB137" s="427">
        <v>50</v>
      </c>
      <c r="BC137" s="70"/>
      <c r="BD137" s="70"/>
      <c r="BE137" s="125"/>
      <c r="BF137" s="513" t="s">
        <v>1818</v>
      </c>
      <c r="BG137" s="127">
        <v>20</v>
      </c>
      <c r="BH137" s="127">
        <v>29</v>
      </c>
      <c r="BI137" s="128">
        <v>100</v>
      </c>
      <c r="BJ137" s="806" t="s">
        <v>1879</v>
      </c>
      <c r="BK137" s="442"/>
      <c r="BL137" s="177"/>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c r="CN137" s="100"/>
      <c r="CO137" s="100"/>
      <c r="CP137" s="100"/>
      <c r="CQ137" s="100"/>
      <c r="CR137" s="100"/>
      <c r="CS137" s="100"/>
      <c r="CT137" s="100"/>
      <c r="CU137" s="100"/>
      <c r="CV137" s="100"/>
      <c r="CW137" s="100"/>
      <c r="CX137" s="100"/>
      <c r="CY137" s="100"/>
      <c r="CZ137" s="100"/>
      <c r="DA137" s="100"/>
      <c r="DB137" s="100"/>
      <c r="DC137" s="100"/>
      <c r="DD137" s="100"/>
      <c r="DE137" s="100"/>
      <c r="DF137" s="100"/>
      <c r="DG137" s="100"/>
      <c r="DH137" s="100"/>
      <c r="DI137" s="100"/>
      <c r="DJ137" s="100"/>
      <c r="DK137" s="100"/>
      <c r="DL137" s="100"/>
      <c r="DM137" s="100"/>
      <c r="DN137" s="100"/>
      <c r="DO137" s="100"/>
    </row>
    <row r="138" spans="1:119" s="333" customFormat="1" ht="194.25" customHeight="1" x14ac:dyDescent="0.25">
      <c r="A138" s="651"/>
      <c r="B138" s="651"/>
      <c r="C138" s="141" t="s">
        <v>86</v>
      </c>
      <c r="D138" s="344" t="s">
        <v>1593</v>
      </c>
      <c r="E138" s="102">
        <v>16</v>
      </c>
      <c r="F138" s="141">
        <v>20</v>
      </c>
      <c r="G138" s="141" t="s">
        <v>85</v>
      </c>
      <c r="H138" s="305" t="s">
        <v>84</v>
      </c>
      <c r="I138" s="571"/>
      <c r="J138" s="104">
        <v>4</v>
      </c>
      <c r="K138" s="129">
        <v>4</v>
      </c>
      <c r="L138" s="106">
        <f t="shared" si="9"/>
        <v>100</v>
      </c>
      <c r="M138" s="613"/>
      <c r="N138" s="613"/>
      <c r="O138" s="612"/>
      <c r="P138" s="329" t="s">
        <v>758</v>
      </c>
      <c r="Q138" s="103">
        <v>6</v>
      </c>
      <c r="R138" s="231">
        <v>19</v>
      </c>
      <c r="S138" s="337">
        <v>100</v>
      </c>
      <c r="T138" s="94" t="s">
        <v>482</v>
      </c>
      <c r="U138" s="103">
        <v>8</v>
      </c>
      <c r="V138" s="231">
        <v>6</v>
      </c>
      <c r="W138" s="111">
        <v>0.75</v>
      </c>
      <c r="X138" s="95" t="s">
        <v>670</v>
      </c>
      <c r="Y138" s="112">
        <v>10</v>
      </c>
      <c r="Z138" s="113">
        <v>2</v>
      </c>
      <c r="AA138" s="114">
        <v>100</v>
      </c>
      <c r="AB138" s="115" t="s">
        <v>900</v>
      </c>
      <c r="AC138" s="163" t="s">
        <v>1363</v>
      </c>
      <c r="AD138" s="116" t="s">
        <v>1492</v>
      </c>
      <c r="AE138" s="343">
        <v>3301068</v>
      </c>
      <c r="AF138" s="116" t="s">
        <v>1500</v>
      </c>
      <c r="AG138" s="116" t="s">
        <v>1501</v>
      </c>
      <c r="AH138" s="117">
        <v>10</v>
      </c>
      <c r="AI138" s="112">
        <v>12</v>
      </c>
      <c r="AJ138" s="119">
        <v>1</v>
      </c>
      <c r="AK138" s="120">
        <v>10</v>
      </c>
      <c r="AL138" s="98"/>
      <c r="AM138" s="172" t="s">
        <v>1789</v>
      </c>
      <c r="AN138" s="102">
        <v>14</v>
      </c>
      <c r="AO138" s="242">
        <v>4</v>
      </c>
      <c r="AP138" s="122">
        <v>71</v>
      </c>
      <c r="AQ138" s="99"/>
      <c r="AR138" s="101" t="s">
        <v>1287</v>
      </c>
      <c r="AS138" s="102">
        <v>2</v>
      </c>
      <c r="AT138" s="139">
        <v>8</v>
      </c>
      <c r="AU138" s="125">
        <v>100</v>
      </c>
      <c r="AV138" s="126"/>
      <c r="AW138" s="101" t="s">
        <v>1646</v>
      </c>
      <c r="AX138" s="126"/>
      <c r="AY138" s="418" t="s">
        <v>1877</v>
      </c>
      <c r="AZ138" s="450">
        <v>2</v>
      </c>
      <c r="BA138" s="127">
        <v>13</v>
      </c>
      <c r="BB138" s="125">
        <v>100</v>
      </c>
      <c r="BC138" s="70"/>
      <c r="BD138" s="70"/>
      <c r="BE138" s="125"/>
      <c r="BF138" s="448" t="s">
        <v>2019</v>
      </c>
      <c r="BG138" s="127">
        <v>20</v>
      </c>
      <c r="BH138" s="127">
        <v>13</v>
      </c>
      <c r="BI138" s="128">
        <v>65</v>
      </c>
      <c r="BJ138" s="806" t="s">
        <v>2020</v>
      </c>
      <c r="BK138" s="442"/>
      <c r="BL138" s="177"/>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c r="CN138" s="100"/>
      <c r="CO138" s="100"/>
      <c r="CP138" s="100"/>
      <c r="CQ138" s="100"/>
      <c r="CR138" s="100"/>
      <c r="CS138" s="100"/>
      <c r="CT138" s="100"/>
      <c r="CU138" s="100"/>
      <c r="CV138" s="100"/>
      <c r="CW138" s="100"/>
      <c r="CX138" s="100"/>
      <c r="CY138" s="100"/>
      <c r="CZ138" s="100"/>
      <c r="DA138" s="100"/>
      <c r="DB138" s="100"/>
      <c r="DC138" s="100"/>
      <c r="DD138" s="100"/>
      <c r="DE138" s="100"/>
      <c r="DF138" s="100"/>
      <c r="DG138" s="100"/>
      <c r="DH138" s="100"/>
      <c r="DI138" s="100"/>
      <c r="DJ138" s="100"/>
      <c r="DK138" s="100"/>
      <c r="DL138" s="100"/>
      <c r="DM138" s="100"/>
      <c r="DN138" s="100"/>
      <c r="DO138" s="100"/>
    </row>
    <row r="139" spans="1:119" s="302" customFormat="1" ht="123" customHeight="1" x14ac:dyDescent="0.25">
      <c r="A139" s="651"/>
      <c r="B139" s="651"/>
      <c r="C139" s="645" t="s">
        <v>83</v>
      </c>
      <c r="D139" s="655" t="s">
        <v>82</v>
      </c>
      <c r="E139" s="587">
        <v>0.5</v>
      </c>
      <c r="F139" s="620">
        <v>0.5</v>
      </c>
      <c r="G139" s="620" t="s">
        <v>81</v>
      </c>
      <c r="H139" s="103" t="s">
        <v>80</v>
      </c>
      <c r="I139" s="620" t="s">
        <v>47</v>
      </c>
      <c r="J139" s="622">
        <v>4</v>
      </c>
      <c r="K139" s="615">
        <v>2</v>
      </c>
      <c r="L139" s="621">
        <f t="shared" si="9"/>
        <v>50</v>
      </c>
      <c r="M139" s="613"/>
      <c r="N139" s="613"/>
      <c r="O139" s="612"/>
      <c r="P139" s="625" t="s">
        <v>759</v>
      </c>
      <c r="Q139" s="620">
        <v>0.7</v>
      </c>
      <c r="R139" s="602" t="s">
        <v>37</v>
      </c>
      <c r="S139" s="603" t="s">
        <v>37</v>
      </c>
      <c r="T139" s="649" t="s">
        <v>483</v>
      </c>
      <c r="U139" s="620">
        <v>0.7</v>
      </c>
      <c r="V139" s="602" t="s">
        <v>37</v>
      </c>
      <c r="W139" s="609">
        <v>0.73</v>
      </c>
      <c r="X139" s="95"/>
      <c r="Y139" s="599">
        <v>1</v>
      </c>
      <c r="Z139" s="628">
        <v>1</v>
      </c>
      <c r="AA139" s="595">
        <v>64</v>
      </c>
      <c r="AB139" s="115" t="s">
        <v>901</v>
      </c>
      <c r="AC139" s="97"/>
      <c r="AD139" s="97"/>
      <c r="AE139" s="97"/>
      <c r="AF139" s="97"/>
      <c r="AG139" s="97"/>
      <c r="AH139" s="97"/>
      <c r="AI139" s="599">
        <v>1</v>
      </c>
      <c r="AJ139" s="636">
        <v>0.7</v>
      </c>
      <c r="AK139" s="597">
        <v>70</v>
      </c>
      <c r="AL139" s="228"/>
      <c r="AM139" s="96" t="s">
        <v>1044</v>
      </c>
      <c r="AN139" s="587">
        <v>0.7</v>
      </c>
      <c r="AO139" s="706">
        <v>0.61</v>
      </c>
      <c r="AP139" s="707">
        <v>61</v>
      </c>
      <c r="AQ139" s="237"/>
      <c r="AR139" s="99" t="s">
        <v>1288</v>
      </c>
      <c r="AS139" s="587">
        <v>0.5</v>
      </c>
      <c r="AT139" s="578" t="s">
        <v>1765</v>
      </c>
      <c r="AU139" s="525">
        <v>83</v>
      </c>
      <c r="AV139" s="557"/>
      <c r="AW139" s="576" t="s">
        <v>1647</v>
      </c>
      <c r="AX139" s="557"/>
      <c r="AY139" s="558" t="s">
        <v>1659</v>
      </c>
      <c r="AZ139" s="517">
        <v>0.5</v>
      </c>
      <c r="BA139" s="515"/>
      <c r="BB139" s="525"/>
      <c r="BC139" s="515"/>
      <c r="BD139" s="515"/>
      <c r="BE139" s="525"/>
      <c r="BF139" s="566" t="s">
        <v>1977</v>
      </c>
      <c r="BG139" s="517">
        <v>0.5</v>
      </c>
      <c r="BH139" s="517">
        <v>0.5</v>
      </c>
      <c r="BI139" s="538">
        <v>100</v>
      </c>
      <c r="BJ139" s="810" t="s">
        <v>1881</v>
      </c>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c r="DB139" s="100"/>
      <c r="DC139" s="100"/>
      <c r="DD139" s="100"/>
      <c r="DE139" s="100"/>
      <c r="DF139" s="100"/>
      <c r="DG139" s="100"/>
      <c r="DH139" s="100"/>
      <c r="DI139" s="100"/>
      <c r="DJ139" s="100"/>
      <c r="DK139" s="100"/>
      <c r="DL139" s="100"/>
      <c r="DM139" s="100"/>
      <c r="DN139" s="100"/>
      <c r="DO139" s="100"/>
    </row>
    <row r="140" spans="1:119" s="302" customFormat="1" ht="39" customHeight="1" x14ac:dyDescent="0.25">
      <c r="A140" s="651"/>
      <c r="B140" s="651"/>
      <c r="C140" s="645"/>
      <c r="D140" s="571"/>
      <c r="E140" s="587"/>
      <c r="F140" s="620"/>
      <c r="G140" s="620"/>
      <c r="H140" s="103" t="s">
        <v>79</v>
      </c>
      <c r="I140" s="620"/>
      <c r="J140" s="622"/>
      <c r="K140" s="615"/>
      <c r="L140" s="617"/>
      <c r="M140" s="613"/>
      <c r="N140" s="613"/>
      <c r="O140" s="612"/>
      <c r="P140" s="625"/>
      <c r="Q140" s="620"/>
      <c r="R140" s="602"/>
      <c r="S140" s="603"/>
      <c r="T140" s="649"/>
      <c r="U140" s="620"/>
      <c r="V140" s="602"/>
      <c r="W140" s="610"/>
      <c r="X140" s="95"/>
      <c r="Y140" s="599"/>
      <c r="Z140" s="628"/>
      <c r="AA140" s="595"/>
      <c r="AB140" s="345" t="s">
        <v>902</v>
      </c>
      <c r="AC140" s="97"/>
      <c r="AD140" s="97"/>
      <c r="AE140" s="97"/>
      <c r="AF140" s="97"/>
      <c r="AG140" s="97"/>
      <c r="AH140" s="97"/>
      <c r="AI140" s="599"/>
      <c r="AJ140" s="636"/>
      <c r="AK140" s="597"/>
      <c r="AL140" s="98"/>
      <c r="AM140" s="345" t="s">
        <v>1045</v>
      </c>
      <c r="AN140" s="587"/>
      <c r="AO140" s="706"/>
      <c r="AP140" s="707"/>
      <c r="AQ140" s="237"/>
      <c r="AR140" s="346" t="s">
        <v>1289</v>
      </c>
      <c r="AS140" s="587"/>
      <c r="AT140" s="579"/>
      <c r="AU140" s="525"/>
      <c r="AV140" s="557"/>
      <c r="AW140" s="577"/>
      <c r="AX140" s="557"/>
      <c r="AY140" s="559"/>
      <c r="AZ140" s="516"/>
      <c r="BA140" s="516"/>
      <c r="BB140" s="525"/>
      <c r="BC140" s="516"/>
      <c r="BD140" s="516"/>
      <c r="BE140" s="525"/>
      <c r="BF140" s="710"/>
      <c r="BG140" s="516"/>
      <c r="BH140" s="516"/>
      <c r="BI140" s="538"/>
      <c r="BJ140" s="812"/>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c r="CN140" s="100"/>
      <c r="CO140" s="100"/>
      <c r="CP140" s="100"/>
      <c r="CQ140" s="100"/>
      <c r="CR140" s="100"/>
      <c r="CS140" s="100"/>
      <c r="CT140" s="100"/>
      <c r="CU140" s="100"/>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row>
    <row r="141" spans="1:119" s="302" customFormat="1" ht="87.75" customHeight="1" x14ac:dyDescent="0.25">
      <c r="A141" s="651"/>
      <c r="B141" s="651" t="s">
        <v>78</v>
      </c>
      <c r="C141" s="141" t="s">
        <v>77</v>
      </c>
      <c r="D141" s="93" t="s">
        <v>76</v>
      </c>
      <c r="E141" s="102">
        <v>1</v>
      </c>
      <c r="F141" s="103">
        <v>1</v>
      </c>
      <c r="G141" s="103" t="s">
        <v>74</v>
      </c>
      <c r="H141" s="103" t="s">
        <v>73</v>
      </c>
      <c r="I141" s="620"/>
      <c r="J141" s="104">
        <v>0.2</v>
      </c>
      <c r="K141" s="129">
        <v>0</v>
      </c>
      <c r="L141" s="130">
        <f>K141/J141*100</f>
        <v>0</v>
      </c>
      <c r="M141" s="613"/>
      <c r="N141" s="613"/>
      <c r="O141" s="612"/>
      <c r="P141" s="329" t="s">
        <v>487</v>
      </c>
      <c r="Q141" s="103" t="s">
        <v>75</v>
      </c>
      <c r="R141" s="231" t="s">
        <v>37</v>
      </c>
      <c r="S141" s="241">
        <v>0</v>
      </c>
      <c r="T141" s="94" t="s">
        <v>484</v>
      </c>
      <c r="U141" s="103" t="s">
        <v>75</v>
      </c>
      <c r="V141" s="231" t="s">
        <v>37</v>
      </c>
      <c r="W141" s="111">
        <v>0.35</v>
      </c>
      <c r="X141" s="95"/>
      <c r="Y141" s="112">
        <v>1</v>
      </c>
      <c r="Z141" s="113">
        <v>1</v>
      </c>
      <c r="AA141" s="114">
        <v>60</v>
      </c>
      <c r="AB141" s="115" t="s">
        <v>903</v>
      </c>
      <c r="AC141" s="163" t="s">
        <v>1363</v>
      </c>
      <c r="AD141" s="116" t="s">
        <v>1371</v>
      </c>
      <c r="AE141" s="134">
        <v>4104036</v>
      </c>
      <c r="AF141" s="118" t="s">
        <v>1502</v>
      </c>
      <c r="AG141" s="118" t="s">
        <v>1502</v>
      </c>
      <c r="AH141" s="260">
        <v>1</v>
      </c>
      <c r="AI141" s="112">
        <v>1</v>
      </c>
      <c r="AJ141" s="119">
        <v>1</v>
      </c>
      <c r="AK141" s="120">
        <v>70</v>
      </c>
      <c r="AL141" s="98"/>
      <c r="AM141" s="96" t="s">
        <v>1046</v>
      </c>
      <c r="AN141" s="102">
        <v>1</v>
      </c>
      <c r="AO141" s="137">
        <v>0.6</v>
      </c>
      <c r="AP141" s="122">
        <v>60</v>
      </c>
      <c r="AQ141" s="99"/>
      <c r="AR141" s="99" t="s">
        <v>1290</v>
      </c>
      <c r="AS141" s="102">
        <v>1</v>
      </c>
      <c r="AT141" s="139">
        <v>0</v>
      </c>
      <c r="AU141" s="125">
        <v>0</v>
      </c>
      <c r="AV141" s="126"/>
      <c r="AW141" s="101" t="s">
        <v>1648</v>
      </c>
      <c r="AX141" s="126"/>
      <c r="AY141" s="70" t="s">
        <v>1692</v>
      </c>
      <c r="AZ141" s="127">
        <v>1</v>
      </c>
      <c r="BA141" s="127">
        <v>0</v>
      </c>
      <c r="BB141" s="125">
        <v>0</v>
      </c>
      <c r="BC141" s="70"/>
      <c r="BD141" s="70"/>
      <c r="BE141" s="125"/>
      <c r="BF141" s="448" t="s">
        <v>1972</v>
      </c>
      <c r="BG141" s="127">
        <v>1</v>
      </c>
      <c r="BH141" s="495">
        <v>0.2</v>
      </c>
      <c r="BI141" s="128">
        <v>0.2</v>
      </c>
      <c r="BJ141" s="806" t="s">
        <v>1880</v>
      </c>
      <c r="BK141" s="442"/>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100"/>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0"/>
    </row>
    <row r="142" spans="1:119" s="302" customFormat="1" ht="180.75" customHeight="1" x14ac:dyDescent="0.25">
      <c r="A142" s="651"/>
      <c r="B142" s="651"/>
      <c r="C142" s="141" t="s">
        <v>72</v>
      </c>
      <c r="D142" s="347" t="s">
        <v>71</v>
      </c>
      <c r="E142" s="142">
        <v>0.7</v>
      </c>
      <c r="F142" s="108">
        <v>0.8</v>
      </c>
      <c r="G142" s="108" t="s">
        <v>70</v>
      </c>
      <c r="H142" s="103" t="s">
        <v>69</v>
      </c>
      <c r="I142" s="620"/>
      <c r="J142" s="104">
        <v>10</v>
      </c>
      <c r="K142" s="129">
        <v>4</v>
      </c>
      <c r="L142" s="250">
        <f>K142/J142*100</f>
        <v>40</v>
      </c>
      <c r="M142" s="613"/>
      <c r="N142" s="613"/>
      <c r="O142" s="612"/>
      <c r="P142" s="329" t="s">
        <v>760</v>
      </c>
      <c r="Q142" s="108">
        <v>0.3</v>
      </c>
      <c r="R142" s="348">
        <v>0.2</v>
      </c>
      <c r="S142" s="245">
        <f>R142/Q142*1</f>
        <v>0.66666666666666674</v>
      </c>
      <c r="T142" s="94" t="s">
        <v>485</v>
      </c>
      <c r="U142" s="108">
        <v>0.3</v>
      </c>
      <c r="V142" s="348">
        <v>20</v>
      </c>
      <c r="W142" s="111">
        <v>0.65</v>
      </c>
      <c r="X142" s="95" t="s">
        <v>671</v>
      </c>
      <c r="Y142" s="148">
        <v>0.8</v>
      </c>
      <c r="Z142" s="149">
        <v>0.4</v>
      </c>
      <c r="AA142" s="114">
        <v>79</v>
      </c>
      <c r="AB142" s="115" t="s">
        <v>904</v>
      </c>
      <c r="AC142" s="116" t="s">
        <v>1363</v>
      </c>
      <c r="AD142" s="116" t="s">
        <v>1371</v>
      </c>
      <c r="AE142" s="134" t="s">
        <v>1420</v>
      </c>
      <c r="AF142" s="116" t="s">
        <v>1421</v>
      </c>
      <c r="AG142" s="259" t="s">
        <v>1422</v>
      </c>
      <c r="AH142" s="260">
        <v>12</v>
      </c>
      <c r="AI142" s="148">
        <v>0.8</v>
      </c>
      <c r="AJ142" s="150">
        <v>0.5</v>
      </c>
      <c r="AK142" s="120">
        <v>64</v>
      </c>
      <c r="AL142" s="228"/>
      <c r="AM142" s="96" t="s">
        <v>1047</v>
      </c>
      <c r="AN142" s="142">
        <v>0.6</v>
      </c>
      <c r="AO142" s="137">
        <v>0.65</v>
      </c>
      <c r="AP142" s="122">
        <v>65</v>
      </c>
      <c r="AQ142" s="99"/>
      <c r="AR142" s="99" t="s">
        <v>1291</v>
      </c>
      <c r="AS142" s="142">
        <v>0.7</v>
      </c>
      <c r="AT142" s="152">
        <v>0.7</v>
      </c>
      <c r="AU142" s="125">
        <v>100</v>
      </c>
      <c r="AV142" s="126"/>
      <c r="AW142" s="101" t="s">
        <v>1623</v>
      </c>
      <c r="AX142" s="126"/>
      <c r="AY142" s="70" t="s">
        <v>1752</v>
      </c>
      <c r="AZ142" s="154">
        <v>0.8</v>
      </c>
      <c r="BA142" s="127">
        <v>0</v>
      </c>
      <c r="BB142" s="125">
        <v>0</v>
      </c>
      <c r="BC142" s="70"/>
      <c r="BD142" s="70"/>
      <c r="BE142" s="125"/>
      <c r="BF142" s="513" t="s">
        <v>1972</v>
      </c>
      <c r="BG142" s="154">
        <v>0.8</v>
      </c>
      <c r="BH142" s="453">
        <v>0.7</v>
      </c>
      <c r="BI142" s="128">
        <v>70</v>
      </c>
      <c r="BJ142" s="806" t="s">
        <v>1882</v>
      </c>
      <c r="BK142" s="442"/>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100"/>
      <c r="CR142" s="100"/>
      <c r="CS142" s="100"/>
      <c r="CT142" s="100"/>
      <c r="CU142" s="100"/>
      <c r="CV142" s="100"/>
      <c r="CW142" s="100"/>
      <c r="CX142" s="100"/>
      <c r="CY142" s="100"/>
      <c r="CZ142" s="100"/>
      <c r="DA142" s="100"/>
      <c r="DB142" s="100"/>
      <c r="DC142" s="100"/>
      <c r="DD142" s="100"/>
      <c r="DE142" s="100"/>
      <c r="DF142" s="100"/>
      <c r="DG142" s="100"/>
      <c r="DH142" s="100"/>
      <c r="DI142" s="100"/>
      <c r="DJ142" s="100"/>
      <c r="DK142" s="100"/>
      <c r="DL142" s="100"/>
      <c r="DM142" s="100"/>
      <c r="DN142" s="100"/>
      <c r="DO142" s="100"/>
    </row>
    <row r="143" spans="1:119" s="302" customFormat="1" ht="221.25" customHeight="1" x14ac:dyDescent="0.25">
      <c r="A143" s="651"/>
      <c r="B143" s="651"/>
      <c r="C143" s="141" t="s">
        <v>68</v>
      </c>
      <c r="D143" s="93" t="s">
        <v>67</v>
      </c>
      <c r="E143" s="142">
        <v>0.7</v>
      </c>
      <c r="F143" s="108">
        <v>0.8</v>
      </c>
      <c r="G143" s="108" t="s">
        <v>66</v>
      </c>
      <c r="H143" s="103" t="s">
        <v>65</v>
      </c>
      <c r="I143" s="620"/>
      <c r="J143" s="104">
        <v>10</v>
      </c>
      <c r="K143" s="129">
        <v>0</v>
      </c>
      <c r="L143" s="130">
        <f>K143/J143*100</f>
        <v>0</v>
      </c>
      <c r="M143" s="613"/>
      <c r="N143" s="613"/>
      <c r="O143" s="612"/>
      <c r="P143" s="329" t="s">
        <v>487</v>
      </c>
      <c r="Q143" s="108">
        <v>0.2</v>
      </c>
      <c r="R143" s="349">
        <v>0.12</v>
      </c>
      <c r="S143" s="327">
        <f>R143/Q143*1</f>
        <v>0.6</v>
      </c>
      <c r="T143" s="94" t="s">
        <v>486</v>
      </c>
      <c r="U143" s="108">
        <v>0.2</v>
      </c>
      <c r="V143" s="349">
        <v>0.12</v>
      </c>
      <c r="W143" s="111">
        <v>0.7</v>
      </c>
      <c r="X143" s="95" t="s">
        <v>672</v>
      </c>
      <c r="Y143" s="148">
        <v>0.8</v>
      </c>
      <c r="Z143" s="149">
        <v>0.4</v>
      </c>
      <c r="AA143" s="114">
        <v>67</v>
      </c>
      <c r="AB143" s="172" t="s">
        <v>905</v>
      </c>
      <c r="AC143" s="116" t="s">
        <v>1363</v>
      </c>
      <c r="AD143" s="116" t="s">
        <v>1371</v>
      </c>
      <c r="AE143" s="134" t="s">
        <v>1420</v>
      </c>
      <c r="AF143" s="116" t="s">
        <v>1421</v>
      </c>
      <c r="AG143" s="259" t="s">
        <v>1422</v>
      </c>
      <c r="AH143" s="260">
        <v>12</v>
      </c>
      <c r="AI143" s="148">
        <v>0.8</v>
      </c>
      <c r="AJ143" s="150">
        <v>0.5</v>
      </c>
      <c r="AK143" s="120">
        <v>61</v>
      </c>
      <c r="AL143" s="98"/>
      <c r="AM143" s="96" t="s">
        <v>1048</v>
      </c>
      <c r="AN143" s="142">
        <v>0.6</v>
      </c>
      <c r="AO143" s="137">
        <v>0.4</v>
      </c>
      <c r="AP143" s="122">
        <v>40</v>
      </c>
      <c r="AQ143" s="99"/>
      <c r="AR143" s="101" t="s">
        <v>1292</v>
      </c>
      <c r="AS143" s="142">
        <v>0.7</v>
      </c>
      <c r="AT143" s="139"/>
      <c r="AU143" s="125">
        <v>0</v>
      </c>
      <c r="AV143" s="103"/>
      <c r="AW143" s="140"/>
      <c r="AX143" s="126"/>
      <c r="AY143" s="350" t="s">
        <v>1790</v>
      </c>
      <c r="AZ143" s="154">
        <v>0.8</v>
      </c>
      <c r="BA143" s="127">
        <v>0</v>
      </c>
      <c r="BB143" s="351">
        <v>0</v>
      </c>
      <c r="BC143" s="70"/>
      <c r="BD143" s="70"/>
      <c r="BE143" s="351"/>
      <c r="BF143" s="513" t="s">
        <v>1972</v>
      </c>
      <c r="BG143" s="154">
        <v>0.8</v>
      </c>
      <c r="BH143" s="439">
        <v>0</v>
      </c>
      <c r="BI143" s="128">
        <v>0</v>
      </c>
      <c r="BJ143" s="806" t="s">
        <v>1883</v>
      </c>
      <c r="BK143" s="442"/>
      <c r="BL143" s="177"/>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100"/>
      <c r="CR143" s="100"/>
      <c r="CS143" s="100"/>
      <c r="CT143" s="100"/>
      <c r="CU143" s="100"/>
      <c r="CV143" s="100"/>
      <c r="CW143" s="100"/>
      <c r="CX143" s="100"/>
      <c r="CY143" s="100"/>
      <c r="CZ143" s="100"/>
      <c r="DA143" s="100"/>
      <c r="DB143" s="100"/>
      <c r="DC143" s="100"/>
      <c r="DD143" s="100"/>
      <c r="DE143" s="100"/>
      <c r="DF143" s="100"/>
      <c r="DG143" s="100"/>
      <c r="DH143" s="100"/>
      <c r="DI143" s="100"/>
      <c r="DJ143" s="100"/>
      <c r="DK143" s="100"/>
      <c r="DL143" s="100"/>
      <c r="DM143" s="100"/>
      <c r="DN143" s="100"/>
      <c r="DO143" s="100"/>
    </row>
    <row r="144" spans="1:119" s="302" customFormat="1" ht="104.25" customHeight="1" x14ac:dyDescent="0.25">
      <c r="A144" s="651"/>
      <c r="B144" s="651"/>
      <c r="C144" s="645" t="s">
        <v>64</v>
      </c>
      <c r="D144" s="665" t="s">
        <v>63</v>
      </c>
      <c r="E144" s="573">
        <v>8</v>
      </c>
      <c r="F144" s="571">
        <v>10</v>
      </c>
      <c r="G144" s="571" t="s">
        <v>62</v>
      </c>
      <c r="H144" s="103" t="s">
        <v>61</v>
      </c>
      <c r="I144" s="571" t="s">
        <v>60</v>
      </c>
      <c r="J144" s="622">
        <v>2</v>
      </c>
      <c r="K144" s="615">
        <v>2</v>
      </c>
      <c r="L144" s="621">
        <f>K144/J144*100</f>
        <v>100</v>
      </c>
      <c r="M144" s="613"/>
      <c r="N144" s="613"/>
      <c r="O144" s="612"/>
      <c r="P144" s="625" t="s">
        <v>761</v>
      </c>
      <c r="Q144" s="571">
        <v>3</v>
      </c>
      <c r="R144" s="602">
        <v>2</v>
      </c>
      <c r="S144" s="604">
        <v>70</v>
      </c>
      <c r="T144" s="649" t="s">
        <v>555</v>
      </c>
      <c r="U144" s="571">
        <v>4</v>
      </c>
      <c r="V144" s="602">
        <v>2</v>
      </c>
      <c r="W144" s="609">
        <v>0.5</v>
      </c>
      <c r="X144" s="95"/>
      <c r="Y144" s="598">
        <v>5</v>
      </c>
      <c r="Z144" s="627">
        <v>5</v>
      </c>
      <c r="AA144" s="595">
        <v>100</v>
      </c>
      <c r="AB144" s="115" t="s">
        <v>906</v>
      </c>
      <c r="AC144" s="97"/>
      <c r="AD144" s="97"/>
      <c r="AE144" s="97"/>
      <c r="AF144" s="97"/>
      <c r="AG144" s="97"/>
      <c r="AH144" s="97"/>
      <c r="AI144" s="598">
        <v>6</v>
      </c>
      <c r="AJ144" s="596">
        <v>6</v>
      </c>
      <c r="AK144" s="597">
        <v>100</v>
      </c>
      <c r="AL144" s="98"/>
      <c r="AM144" s="96" t="s">
        <v>1049</v>
      </c>
      <c r="AN144" s="573">
        <v>7</v>
      </c>
      <c r="AO144" s="705" t="s">
        <v>1145</v>
      </c>
      <c r="AP144" s="707">
        <v>60</v>
      </c>
      <c r="AQ144" s="99"/>
      <c r="AR144" s="99" t="s">
        <v>1293</v>
      </c>
      <c r="AS144" s="573">
        <v>1</v>
      </c>
      <c r="AT144" s="580">
        <v>5</v>
      </c>
      <c r="AU144" s="525">
        <v>100</v>
      </c>
      <c r="AV144" s="557"/>
      <c r="AW144" s="560" t="s">
        <v>1649</v>
      </c>
      <c r="AX144" s="557"/>
      <c r="AY144" s="558" t="s">
        <v>1753</v>
      </c>
      <c r="AZ144" s="532">
        <v>1</v>
      </c>
      <c r="BA144" s="515">
        <v>1</v>
      </c>
      <c r="BB144" s="525">
        <v>100</v>
      </c>
      <c r="BC144" s="515"/>
      <c r="BD144" s="515"/>
      <c r="BE144" s="525"/>
      <c r="BF144" s="566" t="s">
        <v>1819</v>
      </c>
      <c r="BG144" s="515">
        <v>10</v>
      </c>
      <c r="BH144" s="515">
        <v>6</v>
      </c>
      <c r="BI144" s="538">
        <v>60</v>
      </c>
      <c r="BJ144" s="810" t="s">
        <v>1898</v>
      </c>
      <c r="BK144" s="442"/>
      <c r="BL144" s="352"/>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100"/>
      <c r="CR144" s="100"/>
      <c r="CS144" s="100"/>
      <c r="CT144" s="100"/>
      <c r="CU144" s="100"/>
      <c r="CV144" s="100"/>
      <c r="CW144" s="100"/>
      <c r="CX144" s="100"/>
      <c r="CY144" s="100"/>
      <c r="CZ144" s="100"/>
      <c r="DA144" s="100"/>
      <c r="DB144" s="100"/>
      <c r="DC144" s="100"/>
      <c r="DD144" s="100"/>
      <c r="DE144" s="100"/>
      <c r="DF144" s="100"/>
      <c r="DG144" s="100"/>
      <c r="DH144" s="100"/>
      <c r="DI144" s="100"/>
      <c r="DJ144" s="100"/>
      <c r="DK144" s="100"/>
      <c r="DL144" s="100"/>
      <c r="DM144" s="100"/>
      <c r="DN144" s="100"/>
      <c r="DO144" s="100"/>
    </row>
    <row r="145" spans="1:119" s="302" customFormat="1" ht="84" customHeight="1" x14ac:dyDescent="0.25">
      <c r="A145" s="651"/>
      <c r="B145" s="651"/>
      <c r="C145" s="645"/>
      <c r="D145" s="571"/>
      <c r="E145" s="573"/>
      <c r="F145" s="571"/>
      <c r="G145" s="571"/>
      <c r="H145" s="226" t="s">
        <v>59</v>
      </c>
      <c r="I145" s="571"/>
      <c r="J145" s="622"/>
      <c r="K145" s="615"/>
      <c r="L145" s="617"/>
      <c r="M145" s="613"/>
      <c r="N145" s="613"/>
      <c r="O145" s="612"/>
      <c r="P145" s="625"/>
      <c r="Q145" s="571"/>
      <c r="R145" s="602"/>
      <c r="S145" s="604"/>
      <c r="T145" s="649"/>
      <c r="U145" s="571"/>
      <c r="V145" s="602"/>
      <c r="W145" s="610"/>
      <c r="X145" s="95"/>
      <c r="Y145" s="598"/>
      <c r="Z145" s="627"/>
      <c r="AA145" s="595"/>
      <c r="AB145" s="115" t="s">
        <v>907</v>
      </c>
      <c r="AC145" s="116" t="s">
        <v>1363</v>
      </c>
      <c r="AD145" s="116" t="s">
        <v>1371</v>
      </c>
      <c r="AE145" s="117" t="s">
        <v>1372</v>
      </c>
      <c r="AF145" s="118" t="s">
        <v>1503</v>
      </c>
      <c r="AG145" s="118" t="s">
        <v>1504</v>
      </c>
      <c r="AH145" s="117">
        <v>1</v>
      </c>
      <c r="AI145" s="598"/>
      <c r="AJ145" s="596"/>
      <c r="AK145" s="597"/>
      <c r="AL145" s="98"/>
      <c r="AM145" s="96" t="s">
        <v>1050</v>
      </c>
      <c r="AN145" s="573"/>
      <c r="AO145" s="705"/>
      <c r="AP145" s="707"/>
      <c r="AQ145" s="237"/>
      <c r="AR145" s="99" t="s">
        <v>1294</v>
      </c>
      <c r="AS145" s="573"/>
      <c r="AT145" s="581"/>
      <c r="AU145" s="525"/>
      <c r="AV145" s="557"/>
      <c r="AW145" s="561"/>
      <c r="AX145" s="557"/>
      <c r="AY145" s="559"/>
      <c r="AZ145" s="522"/>
      <c r="BA145" s="516"/>
      <c r="BB145" s="525"/>
      <c r="BC145" s="516"/>
      <c r="BD145" s="516"/>
      <c r="BE145" s="525"/>
      <c r="BF145" s="710"/>
      <c r="BG145" s="516"/>
      <c r="BH145" s="516"/>
      <c r="BI145" s="538"/>
      <c r="BJ145" s="812"/>
      <c r="BK145" s="100"/>
      <c r="BL145" s="352"/>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100"/>
      <c r="CR145" s="100"/>
      <c r="CS145" s="100"/>
      <c r="CT145" s="100"/>
      <c r="CU145" s="100"/>
      <c r="CV145" s="100"/>
      <c r="CW145" s="100"/>
      <c r="CX145" s="100"/>
      <c r="CY145" s="100"/>
      <c r="CZ145" s="100"/>
      <c r="DA145" s="100"/>
      <c r="DB145" s="100"/>
      <c r="DC145" s="100"/>
      <c r="DD145" s="100"/>
      <c r="DE145" s="100"/>
      <c r="DF145" s="100"/>
      <c r="DG145" s="100"/>
      <c r="DH145" s="100"/>
      <c r="DI145" s="100"/>
      <c r="DJ145" s="100"/>
      <c r="DK145" s="100"/>
      <c r="DL145" s="100"/>
      <c r="DM145" s="100"/>
      <c r="DN145" s="100"/>
      <c r="DO145" s="100"/>
    </row>
    <row r="146" spans="1:119" s="302" customFormat="1" ht="125.25" customHeight="1" x14ac:dyDescent="0.25">
      <c r="A146" s="651"/>
      <c r="B146" s="651"/>
      <c r="C146" s="645" t="s">
        <v>58</v>
      </c>
      <c r="D146" s="421" t="s">
        <v>57</v>
      </c>
      <c r="E146" s="102">
        <v>1</v>
      </c>
      <c r="F146" s="103">
        <v>1</v>
      </c>
      <c r="G146" s="103" t="s">
        <v>56</v>
      </c>
      <c r="H146" s="226" t="s">
        <v>55</v>
      </c>
      <c r="I146" s="571" t="s">
        <v>47</v>
      </c>
      <c r="J146" s="104">
        <v>1</v>
      </c>
      <c r="K146" s="129">
        <v>1</v>
      </c>
      <c r="L146" s="106">
        <f>K146/J146*100</f>
        <v>100</v>
      </c>
      <c r="M146" s="613"/>
      <c r="N146" s="613"/>
      <c r="O146" s="612"/>
      <c r="P146" s="353" t="s">
        <v>762</v>
      </c>
      <c r="Q146" s="103">
        <v>1</v>
      </c>
      <c r="R146" s="231">
        <v>1</v>
      </c>
      <c r="S146" s="245">
        <f>R146/Q146*1</f>
        <v>1</v>
      </c>
      <c r="T146" s="251" t="s">
        <v>487</v>
      </c>
      <c r="U146" s="103">
        <v>1</v>
      </c>
      <c r="V146" s="231">
        <v>1</v>
      </c>
      <c r="W146" s="111">
        <v>0.38</v>
      </c>
      <c r="X146" s="95"/>
      <c r="Y146" s="112">
        <v>1</v>
      </c>
      <c r="Z146" s="113">
        <v>1</v>
      </c>
      <c r="AA146" s="114">
        <v>65</v>
      </c>
      <c r="AB146" s="115" t="s">
        <v>908</v>
      </c>
      <c r="AC146" s="116" t="s">
        <v>1363</v>
      </c>
      <c r="AD146" s="116" t="s">
        <v>1371</v>
      </c>
      <c r="AE146" s="117" t="s">
        <v>1372</v>
      </c>
      <c r="AF146" s="118" t="s">
        <v>1503</v>
      </c>
      <c r="AG146" s="118" t="s">
        <v>1504</v>
      </c>
      <c r="AH146" s="117">
        <v>1</v>
      </c>
      <c r="AI146" s="112">
        <v>1</v>
      </c>
      <c r="AJ146" s="119">
        <v>1</v>
      </c>
      <c r="AK146" s="120">
        <v>5</v>
      </c>
      <c r="AL146" s="228"/>
      <c r="AM146" s="96"/>
      <c r="AN146" s="102">
        <v>1</v>
      </c>
      <c r="AO146" s="137" t="s">
        <v>1152</v>
      </c>
      <c r="AP146" s="122">
        <v>45</v>
      </c>
      <c r="AQ146" s="237"/>
      <c r="AR146" s="99" t="s">
        <v>1295</v>
      </c>
      <c r="AS146" s="102">
        <v>1</v>
      </c>
      <c r="AT146" s="233">
        <v>1</v>
      </c>
      <c r="AU146" s="125">
        <v>100</v>
      </c>
      <c r="AV146" s="126"/>
      <c r="AW146" s="172" t="s">
        <v>1650</v>
      </c>
      <c r="AX146" s="126"/>
      <c r="AY146" s="70" t="s">
        <v>1754</v>
      </c>
      <c r="AZ146" s="127">
        <v>1</v>
      </c>
      <c r="BA146" s="127">
        <v>1</v>
      </c>
      <c r="BB146" s="125">
        <v>100</v>
      </c>
      <c r="BC146" s="448"/>
      <c r="BD146" s="448"/>
      <c r="BE146" s="125"/>
      <c r="BF146" s="68" t="s">
        <v>1826</v>
      </c>
      <c r="BG146" s="127">
        <v>1</v>
      </c>
      <c r="BH146" s="127">
        <v>1</v>
      </c>
      <c r="BI146" s="128">
        <v>100</v>
      </c>
      <c r="BJ146" s="806" t="s">
        <v>1884</v>
      </c>
      <c r="BK146" s="457"/>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c r="DO146" s="100"/>
    </row>
    <row r="147" spans="1:119" s="302" customFormat="1" ht="86.25" customHeight="1" x14ac:dyDescent="0.25">
      <c r="A147" s="651"/>
      <c r="B147" s="651"/>
      <c r="C147" s="645"/>
      <c r="D147" s="452" t="s">
        <v>1588</v>
      </c>
      <c r="E147" s="102">
        <v>16</v>
      </c>
      <c r="F147" s="103">
        <v>20</v>
      </c>
      <c r="G147" s="103" t="s">
        <v>53</v>
      </c>
      <c r="H147" s="226" t="s">
        <v>54</v>
      </c>
      <c r="I147" s="571"/>
      <c r="J147" s="104">
        <v>4</v>
      </c>
      <c r="K147" s="129">
        <v>1</v>
      </c>
      <c r="L147" s="250">
        <f>K147/J147*100</f>
        <v>25</v>
      </c>
      <c r="M147" s="613"/>
      <c r="N147" s="613"/>
      <c r="O147" s="612"/>
      <c r="P147" s="331" t="s">
        <v>763</v>
      </c>
      <c r="Q147" s="103">
        <v>6</v>
      </c>
      <c r="R147" s="188">
        <v>3</v>
      </c>
      <c r="S147" s="241">
        <f>R147/Q147*1</f>
        <v>0.5</v>
      </c>
      <c r="T147" s="147" t="s">
        <v>573</v>
      </c>
      <c r="U147" s="103">
        <v>8</v>
      </c>
      <c r="V147" s="188">
        <v>5</v>
      </c>
      <c r="W147" s="111">
        <v>0.7</v>
      </c>
      <c r="X147" s="95" t="s">
        <v>624</v>
      </c>
      <c r="Y147" s="112">
        <v>10</v>
      </c>
      <c r="Z147" s="113">
        <v>10</v>
      </c>
      <c r="AA147" s="114">
        <v>50</v>
      </c>
      <c r="AB147" s="115" t="s">
        <v>909</v>
      </c>
      <c r="AC147" s="116" t="s">
        <v>1363</v>
      </c>
      <c r="AD147" s="116" t="s">
        <v>1371</v>
      </c>
      <c r="AE147" s="117" t="s">
        <v>1372</v>
      </c>
      <c r="AF147" s="118" t="s">
        <v>1503</v>
      </c>
      <c r="AG147" s="118" t="s">
        <v>1504</v>
      </c>
      <c r="AH147" s="117">
        <v>1</v>
      </c>
      <c r="AI147" s="112">
        <v>12</v>
      </c>
      <c r="AJ147" s="119">
        <v>12</v>
      </c>
      <c r="AK147" s="120">
        <v>55</v>
      </c>
      <c r="AL147" s="228"/>
      <c r="AM147" s="96" t="s">
        <v>1051</v>
      </c>
      <c r="AN147" s="102">
        <v>12</v>
      </c>
      <c r="AO147" s="93" t="s">
        <v>1693</v>
      </c>
      <c r="AP147" s="122">
        <v>41</v>
      </c>
      <c r="AQ147" s="237"/>
      <c r="AR147" s="99" t="s">
        <v>1296</v>
      </c>
      <c r="AS147" s="102">
        <v>16</v>
      </c>
      <c r="AT147" s="139">
        <v>16</v>
      </c>
      <c r="AU147" s="125">
        <v>100</v>
      </c>
      <c r="AV147" s="126"/>
      <c r="AW147" s="256"/>
      <c r="AX147" s="126"/>
      <c r="AY147" s="418" t="s">
        <v>1755</v>
      </c>
      <c r="AZ147" s="127">
        <v>2</v>
      </c>
      <c r="BA147" s="455">
        <v>12</v>
      </c>
      <c r="BB147" s="425">
        <v>100</v>
      </c>
      <c r="BC147" s="171"/>
      <c r="BD147" s="171"/>
      <c r="BE147" s="354"/>
      <c r="BF147" s="513" t="s">
        <v>1944</v>
      </c>
      <c r="BG147" s="127">
        <v>20</v>
      </c>
      <c r="BH147" s="171">
        <v>18</v>
      </c>
      <c r="BI147" s="355">
        <v>90</v>
      </c>
      <c r="BJ147" s="513" t="s">
        <v>1899</v>
      </c>
      <c r="BK147" s="442"/>
      <c r="BL147" s="100"/>
      <c r="BM147" s="100"/>
      <c r="BN147" s="100"/>
      <c r="BO147" s="100"/>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c r="DO147" s="100"/>
    </row>
    <row r="148" spans="1:119" s="302" customFormat="1" ht="122.25" customHeight="1" x14ac:dyDescent="0.25">
      <c r="A148" s="651"/>
      <c r="B148" s="651"/>
      <c r="C148" s="645"/>
      <c r="D148" s="93" t="s">
        <v>1766</v>
      </c>
      <c r="E148" s="102">
        <v>8</v>
      </c>
      <c r="F148" s="103">
        <v>10</v>
      </c>
      <c r="G148" s="103" t="s">
        <v>53</v>
      </c>
      <c r="H148" s="226" t="s">
        <v>52</v>
      </c>
      <c r="I148" s="571"/>
      <c r="J148" s="104">
        <v>1</v>
      </c>
      <c r="K148" s="129">
        <v>1</v>
      </c>
      <c r="L148" s="250">
        <f>K148/J148*100</f>
        <v>100</v>
      </c>
      <c r="M148" s="613"/>
      <c r="N148" s="613"/>
      <c r="O148" s="612"/>
      <c r="P148" s="331" t="s">
        <v>764</v>
      </c>
      <c r="Q148" s="356">
        <v>2</v>
      </c>
      <c r="R148" s="188" t="s">
        <v>37</v>
      </c>
      <c r="S148" s="241">
        <v>100</v>
      </c>
      <c r="T148" s="147" t="s">
        <v>488</v>
      </c>
      <c r="U148" s="356">
        <v>3</v>
      </c>
      <c r="V148" s="145" t="s">
        <v>37</v>
      </c>
      <c r="W148" s="111">
        <v>0.57999999999999996</v>
      </c>
      <c r="X148" s="95"/>
      <c r="Y148" s="112">
        <v>5</v>
      </c>
      <c r="Z148" s="113">
        <v>5</v>
      </c>
      <c r="AA148" s="114">
        <v>45</v>
      </c>
      <c r="AB148" s="115" t="s">
        <v>910</v>
      </c>
      <c r="AC148" s="116" t="s">
        <v>1363</v>
      </c>
      <c r="AD148" s="116" t="s">
        <v>1371</v>
      </c>
      <c r="AE148" s="117" t="s">
        <v>1372</v>
      </c>
      <c r="AF148" s="118" t="s">
        <v>1396</v>
      </c>
      <c r="AG148" s="118" t="s">
        <v>1397</v>
      </c>
      <c r="AH148" s="117">
        <v>1</v>
      </c>
      <c r="AI148" s="112">
        <v>6</v>
      </c>
      <c r="AJ148" s="119">
        <v>6</v>
      </c>
      <c r="AK148" s="120">
        <v>54</v>
      </c>
      <c r="AL148" s="98" t="s">
        <v>1102</v>
      </c>
      <c r="AM148" s="96" t="s">
        <v>1052</v>
      </c>
      <c r="AN148" s="102">
        <v>7</v>
      </c>
      <c r="AO148" s="242">
        <v>7</v>
      </c>
      <c r="AP148" s="122">
        <v>42</v>
      </c>
      <c r="AQ148" s="99"/>
      <c r="AR148" s="99" t="s">
        <v>1297</v>
      </c>
      <c r="AS148" s="102">
        <v>1</v>
      </c>
      <c r="AT148" s="139">
        <v>1</v>
      </c>
      <c r="AU148" s="125">
        <v>100</v>
      </c>
      <c r="AV148" s="126"/>
      <c r="AW148" s="101" t="s">
        <v>1624</v>
      </c>
      <c r="AX148" s="126"/>
      <c r="AY148" s="418" t="s">
        <v>1756</v>
      </c>
      <c r="AZ148" s="127">
        <v>1</v>
      </c>
      <c r="BA148" s="455">
        <v>12</v>
      </c>
      <c r="BB148" s="425">
        <v>100</v>
      </c>
      <c r="BC148" s="357"/>
      <c r="BD148" s="357"/>
      <c r="BE148" s="354"/>
      <c r="BF148" s="819" t="s">
        <v>1885</v>
      </c>
      <c r="BG148" s="358">
        <v>10</v>
      </c>
      <c r="BH148" s="357">
        <v>12</v>
      </c>
      <c r="BI148" s="355">
        <v>100</v>
      </c>
      <c r="BJ148" s="819" t="s">
        <v>1885</v>
      </c>
      <c r="BK148" s="442"/>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100"/>
      <c r="CR148" s="100"/>
      <c r="CS148" s="100"/>
      <c r="CT148" s="100"/>
      <c r="CU148" s="100"/>
      <c r="CV148" s="100"/>
      <c r="CW148" s="100"/>
      <c r="CX148" s="100"/>
      <c r="CY148" s="100"/>
      <c r="CZ148" s="100"/>
      <c r="DA148" s="100"/>
      <c r="DB148" s="100"/>
      <c r="DC148" s="100"/>
      <c r="DD148" s="100"/>
      <c r="DE148" s="100"/>
      <c r="DF148" s="100"/>
      <c r="DG148" s="100"/>
      <c r="DH148" s="100"/>
      <c r="DI148" s="100"/>
      <c r="DJ148" s="100"/>
      <c r="DK148" s="100"/>
      <c r="DL148" s="100"/>
      <c r="DM148" s="100"/>
      <c r="DN148" s="100"/>
      <c r="DO148" s="100"/>
    </row>
    <row r="149" spans="1:119" s="302" customFormat="1" ht="75.75" customHeight="1" x14ac:dyDescent="0.25">
      <c r="A149" s="651"/>
      <c r="B149" s="651"/>
      <c r="C149" s="667" t="s">
        <v>51</v>
      </c>
      <c r="D149" s="655" t="s">
        <v>50</v>
      </c>
      <c r="E149" s="587">
        <v>0.7</v>
      </c>
      <c r="F149" s="620">
        <v>1</v>
      </c>
      <c r="G149" s="620" t="s">
        <v>49</v>
      </c>
      <c r="H149" s="226" t="s">
        <v>48</v>
      </c>
      <c r="I149" s="620" t="s">
        <v>47</v>
      </c>
      <c r="J149" s="622">
        <v>10</v>
      </c>
      <c r="K149" s="615">
        <v>10</v>
      </c>
      <c r="L149" s="616">
        <f>K149/J149*100</f>
        <v>100</v>
      </c>
      <c r="M149" s="613"/>
      <c r="N149" s="613"/>
      <c r="O149" s="612"/>
      <c r="P149" s="625" t="s">
        <v>765</v>
      </c>
      <c r="Q149" s="620">
        <v>0.2</v>
      </c>
      <c r="R149" s="641">
        <v>0.2</v>
      </c>
      <c r="S149" s="608">
        <f>R149/Q149*1</f>
        <v>1</v>
      </c>
      <c r="T149" s="649" t="s">
        <v>502</v>
      </c>
      <c r="U149" s="620">
        <v>0.3</v>
      </c>
      <c r="V149" s="641">
        <v>0.3</v>
      </c>
      <c r="W149" s="609">
        <v>0.78</v>
      </c>
      <c r="X149" s="95" t="s">
        <v>673</v>
      </c>
      <c r="Y149" s="599">
        <v>0.4</v>
      </c>
      <c r="Z149" s="626">
        <v>0.4</v>
      </c>
      <c r="AA149" s="595">
        <v>100</v>
      </c>
      <c r="AB149" s="115" t="s">
        <v>911</v>
      </c>
      <c r="AC149" s="116" t="s">
        <v>1363</v>
      </c>
      <c r="AD149" s="263" t="s">
        <v>1423</v>
      </c>
      <c r="AE149" s="135" t="s">
        <v>1372</v>
      </c>
      <c r="AF149" s="264" t="s">
        <v>1505</v>
      </c>
      <c r="AG149" s="264" t="s">
        <v>1425</v>
      </c>
      <c r="AH149" s="135">
        <v>12</v>
      </c>
      <c r="AI149" s="599">
        <v>0.5</v>
      </c>
      <c r="AJ149" s="636">
        <v>0.5</v>
      </c>
      <c r="AK149" s="597">
        <v>100</v>
      </c>
      <c r="AL149" s="98"/>
      <c r="AM149" s="96" t="s">
        <v>1053</v>
      </c>
      <c r="AN149" s="587">
        <v>0.7</v>
      </c>
      <c r="AO149" s="706">
        <v>0.6</v>
      </c>
      <c r="AP149" s="707">
        <v>60</v>
      </c>
      <c r="AQ149" s="99"/>
      <c r="AR149" s="99" t="s">
        <v>1298</v>
      </c>
      <c r="AS149" s="587">
        <v>0.7</v>
      </c>
      <c r="AT149" s="582">
        <v>0.7</v>
      </c>
      <c r="AU149" s="525">
        <v>100</v>
      </c>
      <c r="AV149" s="557"/>
      <c r="AW149" s="560" t="s">
        <v>1651</v>
      </c>
      <c r="AX149" s="557"/>
      <c r="AY149" s="566" t="s">
        <v>1757</v>
      </c>
      <c r="AZ149" s="778">
        <v>0.8</v>
      </c>
      <c r="BA149" s="607">
        <v>1</v>
      </c>
      <c r="BB149" s="525">
        <v>100</v>
      </c>
      <c r="BC149" s="779"/>
      <c r="BD149" s="779"/>
      <c r="BE149" s="525"/>
      <c r="BF149" s="558" t="s">
        <v>1886</v>
      </c>
      <c r="BG149" s="778">
        <v>1</v>
      </c>
      <c r="BH149" s="607">
        <v>1</v>
      </c>
      <c r="BI149" s="538">
        <v>100</v>
      </c>
      <c r="BJ149" s="558" t="s">
        <v>1886</v>
      </c>
      <c r="BK149" s="442"/>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00"/>
    </row>
    <row r="150" spans="1:119" s="302" customFormat="1" ht="99.75" customHeight="1" x14ac:dyDescent="0.25">
      <c r="A150" s="651"/>
      <c r="B150" s="651"/>
      <c r="C150" s="667"/>
      <c r="D150" s="571"/>
      <c r="E150" s="587"/>
      <c r="F150" s="620"/>
      <c r="G150" s="620"/>
      <c r="H150" s="226" t="s">
        <v>46</v>
      </c>
      <c r="I150" s="620"/>
      <c r="J150" s="622"/>
      <c r="K150" s="615"/>
      <c r="L150" s="617"/>
      <c r="M150" s="613">
        <v>0</v>
      </c>
      <c r="N150" s="227">
        <v>0</v>
      </c>
      <c r="O150" s="612">
        <v>0</v>
      </c>
      <c r="P150" s="625"/>
      <c r="Q150" s="620"/>
      <c r="R150" s="641"/>
      <c r="S150" s="608"/>
      <c r="T150" s="649"/>
      <c r="U150" s="620"/>
      <c r="V150" s="641"/>
      <c r="W150" s="610"/>
      <c r="X150" s="95" t="s">
        <v>674</v>
      </c>
      <c r="Y150" s="599"/>
      <c r="Z150" s="626"/>
      <c r="AA150" s="595"/>
      <c r="AB150" s="115" t="s">
        <v>912</v>
      </c>
      <c r="AC150" s="97"/>
      <c r="AD150" s="97"/>
      <c r="AE150" s="97"/>
      <c r="AF150" s="97"/>
      <c r="AG150" s="97"/>
      <c r="AH150" s="97"/>
      <c r="AI150" s="599"/>
      <c r="AJ150" s="636"/>
      <c r="AK150" s="597"/>
      <c r="AL150" s="98"/>
      <c r="AM150" s="96" t="s">
        <v>1054</v>
      </c>
      <c r="AN150" s="587"/>
      <c r="AO150" s="706"/>
      <c r="AP150" s="707"/>
      <c r="AQ150" s="99"/>
      <c r="AR150" s="99" t="s">
        <v>1299</v>
      </c>
      <c r="AS150" s="587"/>
      <c r="AT150" s="582"/>
      <c r="AU150" s="525"/>
      <c r="AV150" s="557"/>
      <c r="AW150" s="561"/>
      <c r="AX150" s="557"/>
      <c r="AY150" s="568"/>
      <c r="AZ150" s="779"/>
      <c r="BA150" s="602"/>
      <c r="BB150" s="525"/>
      <c r="BC150" s="779"/>
      <c r="BD150" s="779"/>
      <c r="BE150" s="525"/>
      <c r="BF150" s="558"/>
      <c r="BG150" s="779"/>
      <c r="BH150" s="602"/>
      <c r="BI150" s="538"/>
      <c r="BJ150" s="558"/>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c r="CE150" s="100"/>
      <c r="CF150" s="100"/>
      <c r="CG150" s="100"/>
      <c r="CH150" s="100"/>
      <c r="CI150" s="100"/>
      <c r="CJ150" s="100"/>
      <c r="CK150" s="100"/>
      <c r="CL150" s="100"/>
      <c r="CM150" s="100"/>
      <c r="CN150" s="100"/>
      <c r="CO150" s="100"/>
      <c r="CP150" s="100"/>
      <c r="CQ150" s="100"/>
      <c r="CR150" s="100"/>
      <c r="CS150" s="100"/>
      <c r="CT150" s="100"/>
      <c r="CU150" s="100"/>
      <c r="CV150" s="100"/>
      <c r="CW150" s="100"/>
      <c r="CX150" s="100"/>
      <c r="CY150" s="100"/>
      <c r="CZ150" s="100"/>
      <c r="DA150" s="100"/>
      <c r="DB150" s="100"/>
      <c r="DC150" s="100"/>
      <c r="DD150" s="100"/>
      <c r="DE150" s="100"/>
      <c r="DF150" s="100"/>
      <c r="DG150" s="100"/>
      <c r="DH150" s="100"/>
      <c r="DI150" s="100"/>
      <c r="DJ150" s="100"/>
      <c r="DK150" s="100"/>
      <c r="DL150" s="100"/>
      <c r="DM150" s="100"/>
      <c r="DN150" s="100"/>
      <c r="DO150" s="100"/>
    </row>
    <row r="151" spans="1:119" s="302" customFormat="1" ht="18.75" customHeight="1" x14ac:dyDescent="0.25">
      <c r="A151" s="651"/>
      <c r="B151" s="651"/>
      <c r="C151" s="667"/>
      <c r="D151" s="571"/>
      <c r="E151" s="587"/>
      <c r="F151" s="620"/>
      <c r="G151" s="620"/>
      <c r="H151" s="226" t="s">
        <v>45</v>
      </c>
      <c r="I151" s="620"/>
      <c r="J151" s="622"/>
      <c r="K151" s="615"/>
      <c r="L151" s="617"/>
      <c r="M151" s="613"/>
      <c r="N151" s="359"/>
      <c r="O151" s="612"/>
      <c r="P151" s="625"/>
      <c r="Q151" s="620"/>
      <c r="R151" s="641"/>
      <c r="S151" s="608"/>
      <c r="T151" s="649"/>
      <c r="U151" s="620"/>
      <c r="V151" s="641"/>
      <c r="W151" s="610"/>
      <c r="X151" s="95"/>
      <c r="Y151" s="599">
        <v>0.15</v>
      </c>
      <c r="Z151" s="626">
        <v>0.15</v>
      </c>
      <c r="AA151" s="595"/>
      <c r="AB151" s="115" t="s">
        <v>913</v>
      </c>
      <c r="AC151" s="97"/>
      <c r="AD151" s="97"/>
      <c r="AE151" s="97"/>
      <c r="AF151" s="97"/>
      <c r="AG151" s="97"/>
      <c r="AH151" s="97"/>
      <c r="AK151" s="597"/>
      <c r="AL151" s="228"/>
      <c r="AM151" s="96" t="s">
        <v>1055</v>
      </c>
      <c r="AN151" s="587"/>
      <c r="AO151" s="706"/>
      <c r="AP151" s="707"/>
      <c r="AQ151" s="237"/>
      <c r="AR151" s="99" t="s">
        <v>1300</v>
      </c>
      <c r="AS151" s="587"/>
      <c r="AT151" s="582"/>
      <c r="AU151" s="525"/>
      <c r="AV151" s="557"/>
      <c r="AW151" s="561"/>
      <c r="AX151" s="557"/>
      <c r="AY151" s="567"/>
      <c r="AZ151" s="779"/>
      <c r="BA151" s="602"/>
      <c r="BB151" s="525"/>
      <c r="BC151" s="779"/>
      <c r="BD151" s="779"/>
      <c r="BE151" s="525"/>
      <c r="BF151" s="558"/>
      <c r="BG151" s="779"/>
      <c r="BH151" s="602"/>
      <c r="BI151" s="538"/>
      <c r="BJ151" s="558"/>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c r="CE151" s="100"/>
      <c r="CF151" s="100"/>
      <c r="CG151" s="100"/>
      <c r="CH151" s="100"/>
      <c r="CI151" s="100"/>
      <c r="CJ151" s="100"/>
      <c r="CK151" s="100"/>
      <c r="CL151" s="100"/>
      <c r="CM151" s="100"/>
      <c r="CN151" s="100"/>
      <c r="CO151" s="100"/>
      <c r="CP151" s="100"/>
      <c r="CQ151" s="100"/>
      <c r="CR151" s="100"/>
      <c r="CS151" s="100"/>
      <c r="CT151" s="100"/>
      <c r="CU151" s="100"/>
      <c r="CV151" s="100"/>
      <c r="CW151" s="100"/>
      <c r="CX151" s="100"/>
      <c r="CY151" s="100"/>
      <c r="CZ151" s="100"/>
      <c r="DA151" s="100"/>
      <c r="DB151" s="100"/>
      <c r="DC151" s="100"/>
      <c r="DD151" s="100"/>
      <c r="DE151" s="100"/>
      <c r="DF151" s="100"/>
      <c r="DG151" s="100"/>
      <c r="DH151" s="100"/>
      <c r="DI151" s="100"/>
      <c r="DJ151" s="100"/>
      <c r="DK151" s="100"/>
      <c r="DL151" s="100"/>
      <c r="DM151" s="100"/>
      <c r="DN151" s="100"/>
      <c r="DO151" s="100"/>
    </row>
    <row r="152" spans="1:119" s="364" customFormat="1" ht="198" customHeight="1" x14ac:dyDescent="0.25">
      <c r="A152" s="651"/>
      <c r="B152" s="651" t="s">
        <v>44</v>
      </c>
      <c r="C152" s="141" t="s">
        <v>43</v>
      </c>
      <c r="D152" s="93" t="s">
        <v>42</v>
      </c>
      <c r="E152" s="142">
        <v>0.24</v>
      </c>
      <c r="F152" s="108">
        <v>0.3</v>
      </c>
      <c r="G152" s="108" t="s">
        <v>41</v>
      </c>
      <c r="H152" s="103" t="s">
        <v>40</v>
      </c>
      <c r="I152" s="108" t="s">
        <v>21</v>
      </c>
      <c r="J152" s="104">
        <v>6</v>
      </c>
      <c r="K152" s="129">
        <v>3</v>
      </c>
      <c r="L152" s="106">
        <f>K152/J152*100</f>
        <v>50</v>
      </c>
      <c r="M152" s="613"/>
      <c r="N152" s="359"/>
      <c r="O152" s="612"/>
      <c r="P152" s="329" t="s">
        <v>766</v>
      </c>
      <c r="Q152" s="108">
        <v>0.09</v>
      </c>
      <c r="R152" s="349">
        <v>7.0000000000000007E-2</v>
      </c>
      <c r="S152" s="360">
        <f>R152/Q152</f>
        <v>0.7777777777777779</v>
      </c>
      <c r="T152" s="94" t="s">
        <v>489</v>
      </c>
      <c r="U152" s="108">
        <v>0.12</v>
      </c>
      <c r="V152" s="349">
        <v>7.0000000000000007E-2</v>
      </c>
      <c r="W152" s="111">
        <v>0.67</v>
      </c>
      <c r="X152" s="94" t="s">
        <v>625</v>
      </c>
      <c r="Y152" s="599"/>
      <c r="Z152" s="626"/>
      <c r="AA152" s="114">
        <v>79</v>
      </c>
      <c r="AB152" s="115" t="s">
        <v>914</v>
      </c>
      <c r="AC152" s="116" t="s">
        <v>1363</v>
      </c>
      <c r="AD152" s="116" t="s">
        <v>1506</v>
      </c>
      <c r="AE152" s="117" t="s">
        <v>1372</v>
      </c>
      <c r="AF152" s="163" t="s">
        <v>1507</v>
      </c>
      <c r="AG152" s="134" t="s">
        <v>1508</v>
      </c>
      <c r="AH152" s="134" t="s">
        <v>1509</v>
      </c>
      <c r="AI152" s="361">
        <v>0.18</v>
      </c>
      <c r="AJ152" s="362">
        <v>0.18</v>
      </c>
      <c r="AK152" s="120">
        <v>75</v>
      </c>
      <c r="AL152" s="98"/>
      <c r="AM152" s="96" t="s">
        <v>1056</v>
      </c>
      <c r="AN152" s="142">
        <v>0.21</v>
      </c>
      <c r="AO152" s="137">
        <v>0.21</v>
      </c>
      <c r="AP152" s="122"/>
      <c r="AQ152" s="99" t="s">
        <v>1172</v>
      </c>
      <c r="AR152" s="99" t="s">
        <v>1301</v>
      </c>
      <c r="AS152" s="142">
        <v>0.24</v>
      </c>
      <c r="AT152" s="152">
        <v>0.2</v>
      </c>
      <c r="AU152" s="125">
        <v>83</v>
      </c>
      <c r="AV152" s="363" t="s">
        <v>1347</v>
      </c>
      <c r="AW152" s="101" t="s">
        <v>1613</v>
      </c>
      <c r="AX152" s="126">
        <v>0</v>
      </c>
      <c r="AY152" s="494" t="s">
        <v>1791</v>
      </c>
      <c r="AZ152" s="154">
        <v>0.27</v>
      </c>
      <c r="BA152" s="440">
        <v>0.1</v>
      </c>
      <c r="BB152" s="125">
        <v>37</v>
      </c>
      <c r="BC152" s="70"/>
      <c r="BD152" s="70"/>
      <c r="BE152" s="125"/>
      <c r="BF152" s="446" t="s">
        <v>2021</v>
      </c>
      <c r="BG152" s="154">
        <v>0.3</v>
      </c>
      <c r="BH152" s="440">
        <v>0.22</v>
      </c>
      <c r="BI152" s="128">
        <v>73</v>
      </c>
      <c r="BJ152" s="806" t="s">
        <v>1862</v>
      </c>
      <c r="BK152" s="442"/>
      <c r="BL152" s="177"/>
      <c r="BM152" s="100"/>
      <c r="BN152" s="100"/>
      <c r="BO152" s="100"/>
      <c r="BP152" s="100"/>
      <c r="BQ152" s="100"/>
      <c r="BR152" s="100"/>
      <c r="BS152" s="100"/>
      <c r="BT152" s="100"/>
      <c r="BU152" s="100"/>
      <c r="BV152" s="100"/>
      <c r="BW152" s="100"/>
      <c r="BX152" s="100"/>
      <c r="BY152" s="100"/>
      <c r="BZ152" s="100"/>
      <c r="CA152" s="100"/>
      <c r="CB152" s="100"/>
      <c r="CC152" s="100"/>
      <c r="CD152" s="100"/>
      <c r="CE152" s="100"/>
      <c r="CF152" s="100"/>
      <c r="CG152" s="100"/>
      <c r="CH152" s="100"/>
      <c r="CI152" s="100"/>
      <c r="CJ152" s="100"/>
      <c r="CK152" s="100"/>
      <c r="CL152" s="100"/>
      <c r="CM152" s="100"/>
      <c r="CN152" s="100"/>
      <c r="CO152" s="100"/>
      <c r="CP152" s="100"/>
      <c r="CQ152" s="100"/>
      <c r="CR152" s="100"/>
      <c r="CS152" s="100"/>
      <c r="CT152" s="100"/>
      <c r="CU152" s="100"/>
      <c r="CV152" s="100"/>
      <c r="CW152" s="100"/>
      <c r="CX152" s="100"/>
      <c r="CY152" s="100"/>
      <c r="CZ152" s="100"/>
      <c r="DA152" s="100"/>
      <c r="DB152" s="100"/>
      <c r="DC152" s="100"/>
      <c r="DD152" s="100"/>
      <c r="DE152" s="100"/>
      <c r="DF152" s="100"/>
      <c r="DG152" s="100"/>
      <c r="DH152" s="100"/>
      <c r="DI152" s="100"/>
      <c r="DJ152" s="100"/>
      <c r="DK152" s="100"/>
      <c r="DL152" s="100"/>
      <c r="DM152" s="100"/>
      <c r="DN152" s="100"/>
      <c r="DO152" s="100"/>
    </row>
    <row r="153" spans="1:119" s="302" customFormat="1" ht="71.25" customHeight="1" x14ac:dyDescent="0.25">
      <c r="A153" s="651"/>
      <c r="B153" s="651"/>
      <c r="C153" s="645" t="s">
        <v>39</v>
      </c>
      <c r="D153" s="655" t="s">
        <v>38</v>
      </c>
      <c r="E153" s="575" t="s">
        <v>37</v>
      </c>
      <c r="F153" s="571" t="s">
        <v>37</v>
      </c>
      <c r="G153" s="571" t="s">
        <v>36</v>
      </c>
      <c r="H153" s="103" t="s">
        <v>35</v>
      </c>
      <c r="I153" s="571" t="s">
        <v>34</v>
      </c>
      <c r="J153" s="622">
        <v>5</v>
      </c>
      <c r="K153" s="615">
        <v>5</v>
      </c>
      <c r="L153" s="616">
        <f>K153/J153*100</f>
        <v>100</v>
      </c>
      <c r="M153" s="613"/>
      <c r="N153" s="359"/>
      <c r="O153" s="612"/>
      <c r="P153" s="625" t="s">
        <v>767</v>
      </c>
      <c r="Q153" s="571" t="s">
        <v>37</v>
      </c>
      <c r="R153" s="641" t="s">
        <v>37</v>
      </c>
      <c r="S153" s="603">
        <v>0.3</v>
      </c>
      <c r="T153" s="649" t="s">
        <v>536</v>
      </c>
      <c r="U153" s="571" t="s">
        <v>37</v>
      </c>
      <c r="V153" s="641" t="s">
        <v>37</v>
      </c>
      <c r="W153" s="609">
        <v>0.7</v>
      </c>
      <c r="X153" s="642" t="s">
        <v>626</v>
      </c>
      <c r="Y153" s="598" t="s">
        <v>37</v>
      </c>
      <c r="Z153" s="643" t="s">
        <v>37</v>
      </c>
      <c r="AA153" s="595">
        <v>70</v>
      </c>
      <c r="AB153" s="115" t="s">
        <v>915</v>
      </c>
      <c r="AC153" s="116" t="s">
        <v>1363</v>
      </c>
      <c r="AD153" s="263" t="s">
        <v>1423</v>
      </c>
      <c r="AE153" s="117" t="s">
        <v>1372</v>
      </c>
      <c r="AF153" s="264" t="s">
        <v>1510</v>
      </c>
      <c r="AG153" s="264" t="s">
        <v>1511</v>
      </c>
      <c r="AH153" s="135">
        <v>4</v>
      </c>
      <c r="AI153" s="598" t="s">
        <v>37</v>
      </c>
      <c r="AJ153" s="598" t="s">
        <v>37</v>
      </c>
      <c r="AK153" s="597">
        <v>60</v>
      </c>
      <c r="AL153" s="228"/>
      <c r="AM153" s="96" t="s">
        <v>1057</v>
      </c>
      <c r="AN153" s="573"/>
      <c r="AO153" s="706">
        <v>0.6</v>
      </c>
      <c r="AP153" s="707">
        <v>60</v>
      </c>
      <c r="AQ153" s="237"/>
      <c r="AR153" s="99" t="s">
        <v>1302</v>
      </c>
      <c r="AS153" s="575" t="s">
        <v>37</v>
      </c>
      <c r="AT153" s="581">
        <v>0.6</v>
      </c>
      <c r="AU153" s="525">
        <v>60</v>
      </c>
      <c r="AV153" s="557"/>
      <c r="AW153" s="561"/>
      <c r="AX153" s="557"/>
      <c r="AY153" s="515" t="s">
        <v>1758</v>
      </c>
      <c r="AZ153" s="515" t="s">
        <v>37</v>
      </c>
      <c r="BA153" s="515"/>
      <c r="BB153" s="525"/>
      <c r="BC153" s="515"/>
      <c r="BD153" s="515"/>
      <c r="BE153" s="525"/>
      <c r="BF153" s="803" t="s">
        <v>1860</v>
      </c>
      <c r="BG153" s="515" t="s">
        <v>37</v>
      </c>
      <c r="BH153" s="515"/>
      <c r="BI153" s="554">
        <v>0</v>
      </c>
      <c r="BJ153" s="803" t="s">
        <v>2022</v>
      </c>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00"/>
      <c r="CG153" s="100"/>
      <c r="CH153" s="100"/>
      <c r="CI153" s="100"/>
      <c r="CJ153" s="100"/>
      <c r="CK153" s="100"/>
      <c r="CL153" s="100"/>
      <c r="CM153" s="100"/>
      <c r="CN153" s="100"/>
      <c r="CO153" s="100"/>
      <c r="CP153" s="100"/>
      <c r="CQ153" s="100"/>
      <c r="CR153" s="100"/>
      <c r="CS153" s="100"/>
      <c r="CT153" s="100"/>
      <c r="CU153" s="100"/>
      <c r="CV153" s="100"/>
      <c r="CW153" s="100"/>
      <c r="CX153" s="100"/>
      <c r="CY153" s="100"/>
      <c r="CZ153" s="100"/>
      <c r="DA153" s="100"/>
      <c r="DB153" s="100"/>
      <c r="DC153" s="100"/>
      <c r="DD153" s="100"/>
      <c r="DE153" s="100"/>
      <c r="DF153" s="100"/>
      <c r="DG153" s="100"/>
      <c r="DH153" s="100"/>
      <c r="DI153" s="100"/>
      <c r="DJ153" s="100"/>
      <c r="DK153" s="100"/>
      <c r="DL153" s="100"/>
      <c r="DM153" s="100"/>
      <c r="DN153" s="100"/>
      <c r="DO153" s="100"/>
    </row>
    <row r="154" spans="1:119" s="302" customFormat="1" ht="42.75" customHeight="1" x14ac:dyDescent="0.25">
      <c r="A154" s="651"/>
      <c r="B154" s="651"/>
      <c r="C154" s="645"/>
      <c r="D154" s="571"/>
      <c r="E154" s="575"/>
      <c r="F154" s="571"/>
      <c r="G154" s="571"/>
      <c r="H154" s="103" t="s">
        <v>33</v>
      </c>
      <c r="I154" s="571"/>
      <c r="J154" s="622"/>
      <c r="K154" s="615"/>
      <c r="L154" s="617"/>
      <c r="M154" s="613"/>
      <c r="N154" s="359"/>
      <c r="O154" s="612"/>
      <c r="P154" s="625"/>
      <c r="Q154" s="571"/>
      <c r="R154" s="641"/>
      <c r="S154" s="603"/>
      <c r="T154" s="649"/>
      <c r="U154" s="571"/>
      <c r="V154" s="641"/>
      <c r="W154" s="610"/>
      <c r="X154" s="642"/>
      <c r="Y154" s="598"/>
      <c r="Z154" s="643"/>
      <c r="AA154" s="595"/>
      <c r="AB154" s="115" t="s">
        <v>916</v>
      </c>
      <c r="AC154" s="97"/>
      <c r="AD154" s="97"/>
      <c r="AE154" s="97"/>
      <c r="AF154" s="97"/>
      <c r="AG154" s="97"/>
      <c r="AH154" s="97"/>
      <c r="AI154" s="598"/>
      <c r="AJ154" s="598"/>
      <c r="AK154" s="597"/>
      <c r="AL154" s="228"/>
      <c r="AM154" s="96" t="s">
        <v>1058</v>
      </c>
      <c r="AN154" s="573"/>
      <c r="AO154" s="705"/>
      <c r="AP154" s="707"/>
      <c r="AQ154" s="237"/>
      <c r="AR154" s="99" t="s">
        <v>1303</v>
      </c>
      <c r="AS154" s="575"/>
      <c r="AT154" s="581"/>
      <c r="AU154" s="525"/>
      <c r="AV154" s="557"/>
      <c r="AW154" s="561"/>
      <c r="AX154" s="557"/>
      <c r="AY154" s="518"/>
      <c r="AZ154" s="518"/>
      <c r="BA154" s="518"/>
      <c r="BB154" s="525"/>
      <c r="BC154" s="518"/>
      <c r="BD154" s="518"/>
      <c r="BE154" s="525"/>
      <c r="BF154" s="804"/>
      <c r="BG154" s="518"/>
      <c r="BH154" s="518"/>
      <c r="BI154" s="555"/>
      <c r="BJ154" s="804"/>
    </row>
    <row r="155" spans="1:119" s="302" customFormat="1" ht="31.5" customHeight="1" x14ac:dyDescent="0.25">
      <c r="A155" s="651"/>
      <c r="B155" s="651"/>
      <c r="C155" s="645"/>
      <c r="D155" s="571"/>
      <c r="E155" s="575"/>
      <c r="F155" s="571"/>
      <c r="G155" s="571"/>
      <c r="H155" s="103" t="s">
        <v>32</v>
      </c>
      <c r="I155" s="571"/>
      <c r="J155" s="622"/>
      <c r="K155" s="615"/>
      <c r="L155" s="617"/>
      <c r="M155" s="613"/>
      <c r="N155" s="230"/>
      <c r="O155" s="612"/>
      <c r="P155" s="625"/>
      <c r="Q155" s="571"/>
      <c r="R155" s="641"/>
      <c r="S155" s="603"/>
      <c r="T155" s="649"/>
      <c r="U155" s="571"/>
      <c r="V155" s="641"/>
      <c r="W155" s="610"/>
      <c r="X155" s="642"/>
      <c r="Y155" s="598"/>
      <c r="Z155" s="643"/>
      <c r="AA155" s="595"/>
      <c r="AB155" s="115" t="s">
        <v>917</v>
      </c>
      <c r="AC155" s="97"/>
      <c r="AD155" s="97"/>
      <c r="AE155" s="97"/>
      <c r="AF155" s="97"/>
      <c r="AG155" s="97"/>
      <c r="AH155" s="97"/>
      <c r="AI155" s="598"/>
      <c r="AJ155" s="598"/>
      <c r="AK155" s="597"/>
      <c r="AL155" s="228"/>
      <c r="AM155" s="96"/>
      <c r="AN155" s="573"/>
      <c r="AO155" s="705"/>
      <c r="AP155" s="707"/>
      <c r="AQ155" s="237"/>
      <c r="AR155" s="99" t="s">
        <v>1304</v>
      </c>
      <c r="AS155" s="575"/>
      <c r="AT155" s="581"/>
      <c r="AU155" s="525"/>
      <c r="AV155" s="308"/>
      <c r="AW155" s="256"/>
      <c r="AX155" s="308"/>
      <c r="AY155" s="516"/>
      <c r="AZ155" s="516"/>
      <c r="BA155" s="516"/>
      <c r="BB155" s="525"/>
      <c r="BC155" s="516"/>
      <c r="BD155" s="516"/>
      <c r="BE155" s="525"/>
      <c r="BF155" s="805"/>
      <c r="BG155" s="516"/>
      <c r="BH155" s="516"/>
      <c r="BI155" s="556"/>
      <c r="BJ155" s="805"/>
    </row>
    <row r="156" spans="1:119" s="302" customFormat="1" ht="215.25" customHeight="1" x14ac:dyDescent="0.25">
      <c r="A156" s="651"/>
      <c r="B156" s="651"/>
      <c r="C156" s="645"/>
      <c r="D156" s="421" t="s">
        <v>31</v>
      </c>
      <c r="E156" s="365">
        <v>0.7</v>
      </c>
      <c r="F156" s="108">
        <v>1</v>
      </c>
      <c r="G156" s="108" t="s">
        <v>30</v>
      </c>
      <c r="H156" s="103" t="s">
        <v>29</v>
      </c>
      <c r="I156" s="571"/>
      <c r="J156" s="104">
        <v>10</v>
      </c>
      <c r="K156" s="129">
        <v>10</v>
      </c>
      <c r="L156" s="106">
        <f t="shared" ref="L156:L163" si="11">K156/J156*100</f>
        <v>100</v>
      </c>
      <c r="M156" s="613">
        <v>118672500</v>
      </c>
      <c r="N156" s="613">
        <v>111200000</v>
      </c>
      <c r="O156" s="612">
        <f>N156/M156</f>
        <v>0.93703258969011349</v>
      </c>
      <c r="P156" s="329" t="s">
        <v>768</v>
      </c>
      <c r="Q156" s="108">
        <v>0.28999999999999998</v>
      </c>
      <c r="R156" s="366">
        <v>0.2</v>
      </c>
      <c r="S156" s="245">
        <f>R156/Q156*1</f>
        <v>0.68965517241379315</v>
      </c>
      <c r="T156" s="94" t="s">
        <v>520</v>
      </c>
      <c r="U156" s="108">
        <v>0.3</v>
      </c>
      <c r="V156" s="366">
        <v>0.25</v>
      </c>
      <c r="W156" s="111">
        <v>0.7</v>
      </c>
      <c r="X156" s="95" t="s">
        <v>627</v>
      </c>
      <c r="Y156" s="148">
        <v>0.4</v>
      </c>
      <c r="Z156" s="149">
        <v>0.4</v>
      </c>
      <c r="AA156" s="114">
        <v>60</v>
      </c>
      <c r="AB156" s="115" t="s">
        <v>918</v>
      </c>
      <c r="AC156" s="116" t="s">
        <v>1363</v>
      </c>
      <c r="AD156" s="301" t="s">
        <v>1444</v>
      </c>
      <c r="AE156" s="135" t="s">
        <v>1372</v>
      </c>
      <c r="AF156" s="118" t="s">
        <v>1512</v>
      </c>
      <c r="AG156" s="118" t="s">
        <v>1513</v>
      </c>
      <c r="AH156" s="135">
        <v>1</v>
      </c>
      <c r="AI156" s="148">
        <v>0.5</v>
      </c>
      <c r="AJ156" s="150">
        <v>0.5</v>
      </c>
      <c r="AK156" s="120">
        <v>100</v>
      </c>
      <c r="AL156" s="98" t="s">
        <v>1103</v>
      </c>
      <c r="AM156" s="96" t="s">
        <v>1059</v>
      </c>
      <c r="AN156" s="142">
        <v>0.6</v>
      </c>
      <c r="AO156" s="137">
        <v>0.6</v>
      </c>
      <c r="AP156" s="122">
        <v>60</v>
      </c>
      <c r="AQ156" s="99"/>
      <c r="AR156" s="99" t="s">
        <v>1305</v>
      </c>
      <c r="AS156" s="365">
        <v>0.7</v>
      </c>
      <c r="AT156" s="152">
        <v>0.7</v>
      </c>
      <c r="AU156" s="125">
        <v>100</v>
      </c>
      <c r="AV156" s="367" t="s">
        <v>1531</v>
      </c>
      <c r="AW156" s="140">
        <v>0</v>
      </c>
      <c r="AX156" s="308">
        <v>0</v>
      </c>
      <c r="AY156" s="412" t="s">
        <v>1686</v>
      </c>
      <c r="AZ156" s="154">
        <v>0.8</v>
      </c>
      <c r="BA156" s="440">
        <v>0.8</v>
      </c>
      <c r="BB156" s="427">
        <v>80</v>
      </c>
      <c r="BC156" s="70"/>
      <c r="BD156" s="70"/>
      <c r="BE156" s="125"/>
      <c r="BF156" s="513" t="s">
        <v>1915</v>
      </c>
      <c r="BG156" s="154">
        <v>1</v>
      </c>
      <c r="BH156" s="440">
        <v>0.8</v>
      </c>
      <c r="BI156" s="309">
        <v>80</v>
      </c>
      <c r="BJ156" s="828" t="s">
        <v>1916</v>
      </c>
      <c r="BK156" s="454"/>
    </row>
    <row r="157" spans="1:119" s="302" customFormat="1" ht="157.5" customHeight="1" x14ac:dyDescent="0.25">
      <c r="A157" s="651"/>
      <c r="B157" s="651"/>
      <c r="C157" s="645"/>
      <c r="D157" s="347" t="s">
        <v>28</v>
      </c>
      <c r="E157" s="142">
        <v>0.5</v>
      </c>
      <c r="F157" s="108">
        <v>0.7</v>
      </c>
      <c r="G157" s="108" t="s">
        <v>27</v>
      </c>
      <c r="H157" s="103" t="s">
        <v>26</v>
      </c>
      <c r="I157" s="571"/>
      <c r="J157" s="104">
        <v>6</v>
      </c>
      <c r="K157" s="129">
        <v>0</v>
      </c>
      <c r="L157" s="106">
        <f t="shared" si="11"/>
        <v>0</v>
      </c>
      <c r="M157" s="613"/>
      <c r="N157" s="613"/>
      <c r="O157" s="612"/>
      <c r="P157" s="329" t="s">
        <v>487</v>
      </c>
      <c r="Q157" s="108">
        <v>0.16</v>
      </c>
      <c r="R157" s="224">
        <v>0.1</v>
      </c>
      <c r="S157" s="327">
        <f>R157/Q157*1</f>
        <v>0.625</v>
      </c>
      <c r="T157" s="94" t="s">
        <v>524</v>
      </c>
      <c r="U157" s="108">
        <v>0.16</v>
      </c>
      <c r="V157" s="224">
        <v>0.1</v>
      </c>
      <c r="W157" s="111">
        <v>0.2</v>
      </c>
      <c r="X157" s="95"/>
      <c r="Y157" s="148">
        <v>0.7</v>
      </c>
      <c r="Z157" s="149">
        <v>0.25</v>
      </c>
      <c r="AA157" s="114">
        <v>55</v>
      </c>
      <c r="AB157" s="115" t="s">
        <v>919</v>
      </c>
      <c r="AC157" s="116" t="s">
        <v>1363</v>
      </c>
      <c r="AD157" s="301" t="s">
        <v>1444</v>
      </c>
      <c r="AE157" s="135" t="s">
        <v>1372</v>
      </c>
      <c r="AF157" s="118" t="s">
        <v>1445</v>
      </c>
      <c r="AG157" s="118" t="s">
        <v>1446</v>
      </c>
      <c r="AH157" s="135">
        <v>1</v>
      </c>
      <c r="AI157" s="148">
        <v>0.34</v>
      </c>
      <c r="AJ157" s="150">
        <v>0.34</v>
      </c>
      <c r="AK157" s="120">
        <v>68</v>
      </c>
      <c r="AL157" s="228"/>
      <c r="AM157" s="96" t="s">
        <v>1060</v>
      </c>
      <c r="AN157" s="142">
        <v>0.45</v>
      </c>
      <c r="AO157" s="137">
        <v>0.45</v>
      </c>
      <c r="AP157" s="122">
        <v>45</v>
      </c>
      <c r="AQ157" s="237"/>
      <c r="AR157" s="99" t="s">
        <v>1306</v>
      </c>
      <c r="AS157" s="142">
        <v>0.5</v>
      </c>
      <c r="AT157" s="139"/>
      <c r="AU157" s="125"/>
      <c r="AV157" s="308"/>
      <c r="AW157" s="256"/>
      <c r="AX157" s="308"/>
      <c r="AY157" s="412" t="s">
        <v>1794</v>
      </c>
      <c r="AZ157" s="154">
        <v>0.6</v>
      </c>
      <c r="BA157" s="440">
        <v>0.4</v>
      </c>
      <c r="BB157" s="125">
        <v>70</v>
      </c>
      <c r="BC157" s="70"/>
      <c r="BD157" s="70"/>
      <c r="BE157" s="125"/>
      <c r="BF157" s="448" t="s">
        <v>1861</v>
      </c>
      <c r="BG157" s="154">
        <v>0.7</v>
      </c>
      <c r="BH157" s="440">
        <v>0.4</v>
      </c>
      <c r="BI157" s="309">
        <v>60</v>
      </c>
      <c r="BJ157" s="828" t="s">
        <v>1861</v>
      </c>
      <c r="BK157" s="454"/>
      <c r="BL157" s="177"/>
    </row>
    <row r="158" spans="1:119" s="372" customFormat="1" ht="291.75" customHeight="1" x14ac:dyDescent="0.25">
      <c r="A158" s="651"/>
      <c r="B158" s="651" t="s">
        <v>8</v>
      </c>
      <c r="C158" s="141" t="s">
        <v>25</v>
      </c>
      <c r="D158" s="93" t="s">
        <v>24</v>
      </c>
      <c r="E158" s="368">
        <v>0.16</v>
      </c>
      <c r="F158" s="108">
        <v>0.2</v>
      </c>
      <c r="G158" s="108" t="s">
        <v>23</v>
      </c>
      <c r="H158" s="103" t="s">
        <v>22</v>
      </c>
      <c r="I158" s="108" t="s">
        <v>21</v>
      </c>
      <c r="J158" s="104">
        <v>2</v>
      </c>
      <c r="K158" s="129">
        <v>2</v>
      </c>
      <c r="L158" s="106">
        <f t="shared" si="11"/>
        <v>100</v>
      </c>
      <c r="M158" s="613"/>
      <c r="N158" s="613"/>
      <c r="O158" s="612"/>
      <c r="P158" s="329" t="s">
        <v>769</v>
      </c>
      <c r="Q158" s="108">
        <v>0.04</v>
      </c>
      <c r="R158" s="145">
        <v>0.04</v>
      </c>
      <c r="S158" s="245">
        <f>R158/Q158</f>
        <v>1</v>
      </c>
      <c r="T158" s="94" t="s">
        <v>525</v>
      </c>
      <c r="U158" s="108">
        <v>0.06</v>
      </c>
      <c r="V158" s="145">
        <v>0.06</v>
      </c>
      <c r="W158" s="111">
        <v>0.65</v>
      </c>
      <c r="X158" s="95" t="s">
        <v>675</v>
      </c>
      <c r="Y158" s="148">
        <v>0.08</v>
      </c>
      <c r="Z158" s="149">
        <v>0.08</v>
      </c>
      <c r="AA158" s="114">
        <v>100</v>
      </c>
      <c r="AB158" s="115" t="s">
        <v>920</v>
      </c>
      <c r="AC158" s="116" t="s">
        <v>1363</v>
      </c>
      <c r="AD158" s="116" t="s">
        <v>1514</v>
      </c>
      <c r="AE158" s="135" t="s">
        <v>1515</v>
      </c>
      <c r="AF158" s="118" t="s">
        <v>1516</v>
      </c>
      <c r="AG158" s="118" t="s">
        <v>1517</v>
      </c>
      <c r="AH158" s="135" t="s">
        <v>1518</v>
      </c>
      <c r="AI158" s="148">
        <v>0.1</v>
      </c>
      <c r="AJ158" s="150">
        <v>0.1</v>
      </c>
      <c r="AK158" s="120">
        <v>100</v>
      </c>
      <c r="AL158" s="98" t="s">
        <v>1104</v>
      </c>
      <c r="AM158" s="96" t="s">
        <v>1061</v>
      </c>
      <c r="AN158" s="142">
        <v>0.12</v>
      </c>
      <c r="AO158" s="137">
        <v>0.12</v>
      </c>
      <c r="AP158" s="122">
        <v>65</v>
      </c>
      <c r="AQ158" s="99"/>
      <c r="AR158" s="99" t="s">
        <v>1307</v>
      </c>
      <c r="AS158" s="369">
        <v>0.16</v>
      </c>
      <c r="AT158" s="139">
        <v>0.1</v>
      </c>
      <c r="AU158" s="125">
        <v>62</v>
      </c>
      <c r="AV158" s="370"/>
      <c r="AW158" s="371"/>
      <c r="AX158" s="126"/>
      <c r="AY158" s="414" t="s">
        <v>1687</v>
      </c>
      <c r="AZ158" s="154">
        <v>0.18</v>
      </c>
      <c r="BA158" s="435">
        <v>0</v>
      </c>
      <c r="BB158" s="125">
        <v>0</v>
      </c>
      <c r="BC158" s="70"/>
      <c r="BD158" s="70"/>
      <c r="BE158" s="125"/>
      <c r="BF158" s="68" t="s">
        <v>1867</v>
      </c>
      <c r="BG158" s="154">
        <v>0.2</v>
      </c>
      <c r="BH158" s="440">
        <v>0</v>
      </c>
      <c r="BI158" s="456">
        <v>0</v>
      </c>
      <c r="BJ158" s="806" t="s">
        <v>1866</v>
      </c>
      <c r="BK158" s="442"/>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00"/>
      <c r="CG158" s="100"/>
      <c r="CH158" s="100"/>
      <c r="CI158" s="100"/>
      <c r="CJ158" s="100"/>
      <c r="CK158" s="100"/>
      <c r="CL158" s="100"/>
      <c r="CM158" s="100"/>
      <c r="CN158" s="100"/>
      <c r="CO158" s="100"/>
      <c r="CP158" s="100"/>
      <c r="CQ158" s="100"/>
      <c r="CR158" s="100"/>
      <c r="CS158" s="100"/>
      <c r="CT158" s="100"/>
    </row>
    <row r="159" spans="1:119" s="372" customFormat="1" ht="159.75" customHeight="1" x14ac:dyDescent="0.25">
      <c r="A159" s="651"/>
      <c r="B159" s="651"/>
      <c r="C159" s="141" t="s">
        <v>20</v>
      </c>
      <c r="D159" s="93" t="s">
        <v>19</v>
      </c>
      <c r="E159" s="142">
        <v>1</v>
      </c>
      <c r="F159" s="108">
        <v>1</v>
      </c>
      <c r="G159" s="108" t="s">
        <v>18</v>
      </c>
      <c r="H159" s="93" t="s">
        <v>17</v>
      </c>
      <c r="I159" s="108" t="s">
        <v>16</v>
      </c>
      <c r="J159" s="104">
        <v>100</v>
      </c>
      <c r="K159" s="129">
        <v>100</v>
      </c>
      <c r="L159" s="106">
        <f t="shared" si="11"/>
        <v>100</v>
      </c>
      <c r="M159" s="613"/>
      <c r="N159" s="613"/>
      <c r="O159" s="612"/>
      <c r="P159" s="329" t="s">
        <v>770</v>
      </c>
      <c r="Q159" s="108">
        <v>1</v>
      </c>
      <c r="R159" s="349">
        <v>0.5</v>
      </c>
      <c r="S159" s="373">
        <f>R159/Q159</f>
        <v>0.5</v>
      </c>
      <c r="T159" s="94" t="s">
        <v>538</v>
      </c>
      <c r="U159" s="108">
        <v>1</v>
      </c>
      <c r="V159" s="349">
        <v>0.5</v>
      </c>
      <c r="W159" s="111">
        <v>0.71</v>
      </c>
      <c r="X159" s="95"/>
      <c r="Y159" s="148">
        <v>1</v>
      </c>
      <c r="Z159" s="149">
        <v>1</v>
      </c>
      <c r="AA159" s="114">
        <v>65</v>
      </c>
      <c r="AB159" s="133" t="s">
        <v>921</v>
      </c>
      <c r="AC159" s="116" t="s">
        <v>1363</v>
      </c>
      <c r="AD159" s="116" t="s">
        <v>1521</v>
      </c>
      <c r="AE159" s="135">
        <v>3205002</v>
      </c>
      <c r="AF159" s="118" t="s">
        <v>1522</v>
      </c>
      <c r="AG159" s="118" t="s">
        <v>1523</v>
      </c>
      <c r="AH159" s="135" t="s">
        <v>1524</v>
      </c>
      <c r="AI159" s="148">
        <v>1</v>
      </c>
      <c r="AJ159" s="150">
        <v>1</v>
      </c>
      <c r="AK159" s="120">
        <v>60</v>
      </c>
      <c r="AL159" s="228"/>
      <c r="AM159" s="96" t="s">
        <v>1062</v>
      </c>
      <c r="AN159" s="142">
        <v>1</v>
      </c>
      <c r="AO159" s="137">
        <v>1</v>
      </c>
      <c r="AP159" s="122">
        <v>40</v>
      </c>
      <c r="AQ159" s="237"/>
      <c r="AR159" s="99" t="s">
        <v>1308</v>
      </c>
      <c r="AS159" s="142">
        <v>1</v>
      </c>
      <c r="AT159" s="139">
        <v>100</v>
      </c>
      <c r="AU159" s="125">
        <v>100</v>
      </c>
      <c r="AV159" s="126"/>
      <c r="AW159" s="256"/>
      <c r="AX159" s="126"/>
      <c r="AY159" s="418" t="s">
        <v>1674</v>
      </c>
      <c r="AZ159" s="154">
        <v>1</v>
      </c>
      <c r="BA159" s="440">
        <v>0.6</v>
      </c>
      <c r="BB159" s="125">
        <v>60</v>
      </c>
      <c r="BC159" s="70"/>
      <c r="BD159" s="70"/>
      <c r="BE159" s="125"/>
      <c r="BF159" s="513" t="s">
        <v>1887</v>
      </c>
      <c r="BG159" s="154">
        <v>1</v>
      </c>
      <c r="BH159" s="440">
        <v>0.6</v>
      </c>
      <c r="BI159" s="128">
        <v>60</v>
      </c>
      <c r="BJ159" s="513" t="s">
        <v>1888</v>
      </c>
      <c r="BK159" s="442"/>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00"/>
      <c r="CG159" s="100"/>
      <c r="CH159" s="100"/>
      <c r="CI159" s="100"/>
      <c r="CJ159" s="100"/>
      <c r="CK159" s="100"/>
      <c r="CL159" s="100"/>
      <c r="CM159" s="100"/>
      <c r="CN159" s="100"/>
      <c r="CO159" s="100"/>
      <c r="CP159" s="100"/>
      <c r="CQ159" s="100"/>
      <c r="CR159" s="100"/>
      <c r="CS159" s="100"/>
      <c r="CT159" s="100"/>
    </row>
    <row r="160" spans="1:119" s="372" customFormat="1" ht="126" customHeight="1" x14ac:dyDescent="0.25">
      <c r="A160" s="651"/>
      <c r="B160" s="651"/>
      <c r="C160" s="651" t="s">
        <v>8</v>
      </c>
      <c r="D160" s="421" t="s">
        <v>1594</v>
      </c>
      <c r="E160" s="102">
        <v>1</v>
      </c>
      <c r="F160" s="103">
        <v>1</v>
      </c>
      <c r="G160" s="103" t="s">
        <v>15</v>
      </c>
      <c r="H160" s="103" t="s">
        <v>14</v>
      </c>
      <c r="I160" s="620" t="s">
        <v>13</v>
      </c>
      <c r="J160" s="104">
        <v>1</v>
      </c>
      <c r="K160" s="129">
        <v>1</v>
      </c>
      <c r="L160" s="106">
        <f t="shared" si="11"/>
        <v>100</v>
      </c>
      <c r="M160" s="613"/>
      <c r="N160" s="613"/>
      <c r="O160" s="612"/>
      <c r="P160" s="329" t="s">
        <v>771</v>
      </c>
      <c r="Q160" s="103">
        <v>1</v>
      </c>
      <c r="R160" s="231">
        <v>1</v>
      </c>
      <c r="S160" s="245">
        <v>1</v>
      </c>
      <c r="T160" s="94" t="s">
        <v>490</v>
      </c>
      <c r="U160" s="103">
        <v>1</v>
      </c>
      <c r="V160" s="231">
        <v>1</v>
      </c>
      <c r="W160" s="111">
        <v>0.7</v>
      </c>
      <c r="X160" s="95"/>
      <c r="Y160" s="112">
        <v>1</v>
      </c>
      <c r="Z160" s="113">
        <v>1</v>
      </c>
      <c r="AA160" s="114">
        <v>45</v>
      </c>
      <c r="AB160" s="254"/>
      <c r="AC160" s="116" t="s">
        <v>1363</v>
      </c>
      <c r="AD160" s="116" t="s">
        <v>1390</v>
      </c>
      <c r="AE160" s="135">
        <v>2301012</v>
      </c>
      <c r="AF160" s="116" t="s">
        <v>1519</v>
      </c>
      <c r="AG160" s="116" t="s">
        <v>1520</v>
      </c>
      <c r="AH160" s="135">
        <v>43</v>
      </c>
      <c r="AI160" s="112">
        <v>1</v>
      </c>
      <c r="AJ160" s="119">
        <v>1</v>
      </c>
      <c r="AK160" s="120">
        <v>65</v>
      </c>
      <c r="AL160" s="228"/>
      <c r="AM160" s="96" t="s">
        <v>1063</v>
      </c>
      <c r="AN160" s="102">
        <v>1</v>
      </c>
      <c r="AO160" s="137" t="s">
        <v>1153</v>
      </c>
      <c r="AP160" s="122">
        <v>65</v>
      </c>
      <c r="AQ160" s="237"/>
      <c r="AR160" s="99" t="s">
        <v>1309</v>
      </c>
      <c r="AS160" s="102">
        <v>1</v>
      </c>
      <c r="AT160" s="233">
        <v>1</v>
      </c>
      <c r="AU160" s="125">
        <v>100</v>
      </c>
      <c r="AV160" s="374"/>
      <c r="AW160" s="140"/>
      <c r="AX160" s="126"/>
      <c r="AY160" s="180" t="s">
        <v>1759</v>
      </c>
      <c r="AZ160" s="127">
        <v>1</v>
      </c>
      <c r="BA160" s="127">
        <v>1</v>
      </c>
      <c r="BB160" s="125">
        <v>100</v>
      </c>
      <c r="BC160" s="180"/>
      <c r="BD160" s="180"/>
      <c r="BE160" s="125"/>
      <c r="BF160" s="446" t="s">
        <v>2023</v>
      </c>
      <c r="BG160" s="127">
        <v>1</v>
      </c>
      <c r="BH160" s="127">
        <v>1</v>
      </c>
      <c r="BI160" s="128">
        <v>100</v>
      </c>
      <c r="BJ160" s="806" t="s">
        <v>2024</v>
      </c>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100"/>
      <c r="CR160" s="100"/>
      <c r="CS160" s="100"/>
      <c r="CT160" s="100"/>
    </row>
    <row r="161" spans="1:366" s="372" customFormat="1" ht="96.75" customHeight="1" x14ac:dyDescent="0.25">
      <c r="A161" s="651"/>
      <c r="B161" s="651"/>
      <c r="C161" s="645"/>
      <c r="D161" s="421" t="s">
        <v>12</v>
      </c>
      <c r="E161" s="102">
        <v>13</v>
      </c>
      <c r="F161" s="103">
        <v>13</v>
      </c>
      <c r="G161" s="103" t="s">
        <v>11</v>
      </c>
      <c r="H161" s="103" t="s">
        <v>10</v>
      </c>
      <c r="I161" s="620"/>
      <c r="J161" s="104">
        <v>2</v>
      </c>
      <c r="K161" s="129">
        <v>2</v>
      </c>
      <c r="L161" s="106">
        <f t="shared" si="11"/>
        <v>100</v>
      </c>
      <c r="M161" s="613"/>
      <c r="N161" s="613"/>
      <c r="O161" s="612"/>
      <c r="P161" s="329" t="s">
        <v>772</v>
      </c>
      <c r="Q161" s="103">
        <v>4</v>
      </c>
      <c r="R161" s="231">
        <v>1</v>
      </c>
      <c r="S161" s="241">
        <f>R161/Q161*1</f>
        <v>0.25</v>
      </c>
      <c r="T161" s="147" t="s">
        <v>563</v>
      </c>
      <c r="U161" s="103">
        <v>6</v>
      </c>
      <c r="V161" s="231">
        <v>1</v>
      </c>
      <c r="W161" s="111">
        <v>0.5</v>
      </c>
      <c r="X161" s="95" t="s">
        <v>676</v>
      </c>
      <c r="Y161" s="112">
        <v>10</v>
      </c>
      <c r="Z161" s="113">
        <v>8</v>
      </c>
      <c r="AA161" s="114">
        <v>45</v>
      </c>
      <c r="AB161" s="254"/>
      <c r="AC161" s="116"/>
      <c r="AD161" s="116"/>
      <c r="AE161" s="135"/>
      <c r="AF161" s="116"/>
      <c r="AG161" s="116"/>
      <c r="AH161" s="135"/>
      <c r="AI161" s="112">
        <v>10</v>
      </c>
      <c r="AJ161" s="119">
        <v>10</v>
      </c>
      <c r="AK161" s="120">
        <v>67</v>
      </c>
      <c r="AL161" s="228"/>
      <c r="AM161" s="96" t="s">
        <v>1064</v>
      </c>
      <c r="AN161" s="102">
        <v>12</v>
      </c>
      <c r="AO161" s="137" t="s">
        <v>1154</v>
      </c>
      <c r="AP161" s="122">
        <v>50</v>
      </c>
      <c r="AQ161" s="237"/>
      <c r="AR161" s="99" t="s">
        <v>1310</v>
      </c>
      <c r="AS161" s="102">
        <v>13</v>
      </c>
      <c r="AT161" s="139">
        <v>13</v>
      </c>
      <c r="AU161" s="125">
        <v>100</v>
      </c>
      <c r="AV161" s="375" t="s">
        <v>1352</v>
      </c>
      <c r="AW161" s="140" t="s">
        <v>1335</v>
      </c>
      <c r="AX161" s="126"/>
      <c r="AY161" s="70" t="s">
        <v>1802</v>
      </c>
      <c r="AZ161" s="127">
        <v>13</v>
      </c>
      <c r="BA161" s="127">
        <v>13</v>
      </c>
      <c r="BB161" s="125">
        <v>100</v>
      </c>
      <c r="BC161" s="70"/>
      <c r="BD161" s="70"/>
      <c r="BE161" s="125"/>
      <c r="BF161" s="513" t="s">
        <v>1827</v>
      </c>
      <c r="BG161" s="127">
        <v>13</v>
      </c>
      <c r="BH161" s="127">
        <v>13</v>
      </c>
      <c r="BI161" s="128">
        <v>100</v>
      </c>
      <c r="BJ161" s="829" t="s">
        <v>1827</v>
      </c>
      <c r="BK161" s="100"/>
      <c r="BL161" s="177"/>
      <c r="BM161" s="100"/>
      <c r="BN161" s="100"/>
      <c r="BO161" s="100"/>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c r="CN161" s="100"/>
      <c r="CO161" s="100"/>
      <c r="CP161" s="100"/>
      <c r="CQ161" s="100"/>
      <c r="CR161" s="100"/>
      <c r="CS161" s="100"/>
      <c r="CT161" s="100"/>
    </row>
    <row r="162" spans="1:366" s="372" customFormat="1" ht="115.5" customHeight="1" x14ac:dyDescent="0.25">
      <c r="A162" s="651"/>
      <c r="B162" s="651" t="s">
        <v>8</v>
      </c>
      <c r="C162" s="645"/>
      <c r="D162" s="93" t="s">
        <v>7</v>
      </c>
      <c r="E162" s="102">
        <v>1</v>
      </c>
      <c r="F162" s="103">
        <v>1</v>
      </c>
      <c r="G162" s="103" t="s">
        <v>6</v>
      </c>
      <c r="H162" s="103" t="s">
        <v>5</v>
      </c>
      <c r="I162" s="620"/>
      <c r="J162" s="104">
        <v>1</v>
      </c>
      <c r="K162" s="129">
        <v>1</v>
      </c>
      <c r="L162" s="106">
        <f t="shared" si="11"/>
        <v>100</v>
      </c>
      <c r="M162" s="376"/>
      <c r="N162" s="376"/>
      <c r="O162" s="377"/>
      <c r="P162" s="329" t="s">
        <v>773</v>
      </c>
      <c r="Q162" s="103">
        <v>1</v>
      </c>
      <c r="R162" s="378" t="s">
        <v>514</v>
      </c>
      <c r="S162" s="373">
        <v>0.5</v>
      </c>
      <c r="T162" s="94" t="s">
        <v>491</v>
      </c>
      <c r="U162" s="103">
        <v>1</v>
      </c>
      <c r="V162" s="378" t="s">
        <v>514</v>
      </c>
      <c r="W162" s="111">
        <v>0.39</v>
      </c>
      <c r="X162" s="95"/>
      <c r="Y162" s="112">
        <v>1</v>
      </c>
      <c r="Z162" s="113">
        <v>1</v>
      </c>
      <c r="AA162" s="114">
        <v>1</v>
      </c>
      <c r="AB162" s="254"/>
      <c r="AC162" s="116"/>
      <c r="AD162" s="263"/>
      <c r="AE162" s="135"/>
      <c r="AF162" s="264"/>
      <c r="AG162" s="264"/>
      <c r="AH162" s="135"/>
      <c r="AI162" s="112">
        <v>1</v>
      </c>
      <c r="AJ162" s="119">
        <v>0</v>
      </c>
      <c r="AK162" s="120">
        <v>40</v>
      </c>
      <c r="AL162" s="228"/>
      <c r="AM162" s="96" t="s">
        <v>1065</v>
      </c>
      <c r="AN162" s="102">
        <v>1</v>
      </c>
      <c r="AO162" s="379">
        <v>1</v>
      </c>
      <c r="AP162" s="122">
        <v>10</v>
      </c>
      <c r="AQ162" s="237"/>
      <c r="AR162" s="99" t="s">
        <v>1311</v>
      </c>
      <c r="AS162" s="102">
        <v>1</v>
      </c>
      <c r="AT162" s="139">
        <v>0</v>
      </c>
      <c r="AU162" s="125">
        <v>0</v>
      </c>
      <c r="AV162" s="126"/>
      <c r="AW162" s="238"/>
      <c r="AX162" s="126"/>
      <c r="AY162" s="407" t="s">
        <v>1800</v>
      </c>
      <c r="AZ162" s="127">
        <v>1</v>
      </c>
      <c r="BA162" s="127">
        <v>0</v>
      </c>
      <c r="BB162" s="125">
        <v>0</v>
      </c>
      <c r="BC162" s="70"/>
      <c r="BD162" s="70"/>
      <c r="BE162" s="125"/>
      <c r="BF162" s="448" t="s">
        <v>1972</v>
      </c>
      <c r="BG162" s="127">
        <v>1</v>
      </c>
      <c r="BH162" s="439">
        <v>0.3</v>
      </c>
      <c r="BI162" s="128">
        <v>30</v>
      </c>
      <c r="BJ162" s="806" t="s">
        <v>1855</v>
      </c>
      <c r="BK162" s="442"/>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c r="CN162" s="100"/>
      <c r="CO162" s="100"/>
      <c r="CP162" s="100"/>
      <c r="CQ162" s="100"/>
      <c r="CR162" s="100"/>
      <c r="CS162" s="100"/>
      <c r="CT162" s="100"/>
    </row>
    <row r="163" spans="1:366" s="372" customFormat="1" ht="113.25" customHeight="1" x14ac:dyDescent="0.25">
      <c r="A163" s="651"/>
      <c r="B163" s="651"/>
      <c r="C163" s="141" t="s">
        <v>4</v>
      </c>
      <c r="D163" s="93" t="s">
        <v>3</v>
      </c>
      <c r="E163" s="102">
        <v>1</v>
      </c>
      <c r="F163" s="103">
        <v>1</v>
      </c>
      <c r="G163" s="103" t="s">
        <v>2</v>
      </c>
      <c r="H163" s="103" t="s">
        <v>1</v>
      </c>
      <c r="I163" s="103" t="s">
        <v>0</v>
      </c>
      <c r="J163" s="104">
        <v>1</v>
      </c>
      <c r="K163" s="129">
        <v>0</v>
      </c>
      <c r="L163" s="106">
        <f t="shared" si="11"/>
        <v>0</v>
      </c>
      <c r="M163" s="376"/>
      <c r="N163" s="376"/>
      <c r="O163" s="377"/>
      <c r="P163" s="329" t="s">
        <v>487</v>
      </c>
      <c r="Q163" s="103">
        <v>1</v>
      </c>
      <c r="R163" s="380">
        <v>0.5</v>
      </c>
      <c r="S163" s="373">
        <v>0.5</v>
      </c>
      <c r="T163" s="94" t="s">
        <v>492</v>
      </c>
      <c r="U163" s="103">
        <v>1</v>
      </c>
      <c r="V163" s="380">
        <v>0.5</v>
      </c>
      <c r="W163" s="111">
        <v>0.5</v>
      </c>
      <c r="X163" s="420" t="s">
        <v>677</v>
      </c>
      <c r="Y163" s="112">
        <v>1</v>
      </c>
      <c r="Z163" s="113">
        <v>1</v>
      </c>
      <c r="AA163" s="114">
        <v>40</v>
      </c>
      <c r="AB163" s="424" t="s">
        <v>922</v>
      </c>
      <c r="AC163" s="116"/>
      <c r="AD163" s="116"/>
      <c r="AE163" s="135"/>
      <c r="AF163" s="116"/>
      <c r="AG163" s="116"/>
      <c r="AH163" s="135"/>
      <c r="AI163" s="112">
        <v>1</v>
      </c>
      <c r="AJ163" s="119">
        <v>0</v>
      </c>
      <c r="AK163" s="120">
        <v>20</v>
      </c>
      <c r="AL163" s="228"/>
      <c r="AM163" s="96"/>
      <c r="AN163" s="102">
        <v>1</v>
      </c>
      <c r="AO163" s="379">
        <v>1</v>
      </c>
      <c r="AP163" s="122">
        <v>20</v>
      </c>
      <c r="AQ163" s="237"/>
      <c r="AR163" s="99"/>
      <c r="AS163" s="102">
        <v>1</v>
      </c>
      <c r="AT163" s="139">
        <v>0</v>
      </c>
      <c r="AU163" s="125">
        <v>0</v>
      </c>
      <c r="AV163" s="126"/>
      <c r="AW163" s="256"/>
      <c r="AX163" s="126"/>
      <c r="AY163" s="70" t="s">
        <v>1595</v>
      </c>
      <c r="AZ163" s="127">
        <v>1</v>
      </c>
      <c r="BA163" s="127">
        <v>0</v>
      </c>
      <c r="BB163" s="125"/>
      <c r="BC163" s="70"/>
      <c r="BD163" s="70"/>
      <c r="BE163" s="125"/>
      <c r="BF163" s="513" t="s">
        <v>1595</v>
      </c>
      <c r="BG163" s="461">
        <v>1</v>
      </c>
      <c r="BH163" s="127">
        <v>0</v>
      </c>
      <c r="BI163" s="128">
        <v>0</v>
      </c>
      <c r="BJ163" s="448" t="s">
        <v>1900</v>
      </c>
      <c r="BK163" s="442"/>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c r="CN163" s="100"/>
      <c r="CO163" s="100"/>
      <c r="CP163" s="100"/>
      <c r="CQ163" s="100"/>
      <c r="CR163" s="100"/>
      <c r="CS163" s="100"/>
      <c r="CT163" s="100"/>
    </row>
    <row r="164" spans="1:366" s="302" customFormat="1" ht="15.75" x14ac:dyDescent="0.25">
      <c r="C164" s="75"/>
      <c r="D164" s="75"/>
      <c r="E164" s="381"/>
      <c r="F164" s="75"/>
      <c r="G164" s="75"/>
      <c r="H164" s="75"/>
      <c r="I164" s="75"/>
      <c r="J164" s="382"/>
      <c r="K164" s="381"/>
      <c r="L164" s="382"/>
      <c r="M164" s="381"/>
      <c r="N164" s="381"/>
      <c r="O164" s="383"/>
      <c r="P164" s="381"/>
      <c r="Q164" s="384"/>
      <c r="R164" s="384"/>
      <c r="S164" s="385"/>
      <c r="T164" s="386"/>
      <c r="U164" s="384"/>
      <c r="V164" s="384"/>
      <c r="W164" s="384"/>
      <c r="X164" s="386"/>
      <c r="Y164" s="387"/>
      <c r="Z164" s="384"/>
      <c r="AA164" s="384"/>
      <c r="AB164" s="384"/>
      <c r="AC164" s="388"/>
      <c r="AD164" s="388"/>
      <c r="AE164" s="389"/>
      <c r="AF164" s="388"/>
      <c r="AG164" s="388"/>
      <c r="AH164" s="389"/>
      <c r="AI164" s="387"/>
      <c r="AJ164" s="390"/>
      <c r="AK164" s="384"/>
      <c r="AL164" s="391"/>
      <c r="AM164" s="392"/>
      <c r="AN164" s="393"/>
      <c r="AO164" s="384"/>
      <c r="AP164" s="384"/>
      <c r="AQ164" s="384"/>
      <c r="AR164" s="384"/>
      <c r="AS164" s="384"/>
      <c r="AT164" s="394"/>
      <c r="AU164" s="384"/>
      <c r="AV164" s="384"/>
      <c r="AW164" s="384"/>
      <c r="AX164" s="384"/>
      <c r="AY164" s="69"/>
      <c r="AZ164" s="395"/>
      <c r="BA164" s="395"/>
      <c r="BB164" s="384"/>
      <c r="BC164" s="69"/>
      <c r="BD164" s="69"/>
      <c r="BE164" s="384"/>
      <c r="BF164" s="514"/>
      <c r="BG164" s="395"/>
      <c r="BH164" s="395"/>
      <c r="BI164" s="396"/>
      <c r="BJ164" s="830"/>
      <c r="BK164" s="75"/>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c r="CN164" s="100"/>
      <c r="CO164" s="100"/>
      <c r="CP164" s="100"/>
      <c r="CQ164" s="100"/>
      <c r="CR164" s="100"/>
      <c r="CS164" s="100"/>
      <c r="CT164" s="100"/>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c r="EJ164" s="75"/>
      <c r="EK164" s="75"/>
      <c r="EL164" s="75"/>
      <c r="EM164" s="75"/>
      <c r="EN164" s="75"/>
      <c r="EO164" s="75"/>
      <c r="EP164" s="75"/>
      <c r="EQ164" s="75"/>
      <c r="ER164" s="75"/>
      <c r="ES164" s="75"/>
      <c r="ET164" s="75"/>
      <c r="EU164" s="75"/>
      <c r="EV164" s="75"/>
      <c r="EW164" s="75"/>
      <c r="EX164" s="75"/>
      <c r="EY164" s="75"/>
      <c r="EZ164" s="75"/>
      <c r="FA164" s="75"/>
      <c r="FB164" s="75"/>
      <c r="FC164" s="75"/>
      <c r="FD164" s="75"/>
      <c r="FE164" s="75"/>
      <c r="FF164" s="75"/>
      <c r="FG164" s="75"/>
      <c r="FH164" s="75"/>
      <c r="FI164" s="75"/>
      <c r="FJ164" s="75"/>
      <c r="FK164" s="75"/>
      <c r="FL164" s="75"/>
      <c r="FM164" s="75"/>
      <c r="FN164" s="75"/>
      <c r="FO164" s="75"/>
      <c r="FP164" s="75"/>
      <c r="FQ164" s="75"/>
      <c r="FR164" s="75"/>
      <c r="FS164" s="75"/>
      <c r="FT164" s="75"/>
      <c r="FU164" s="75"/>
      <c r="FV164" s="75"/>
      <c r="FW164" s="75"/>
      <c r="FX164" s="75"/>
      <c r="FY164" s="75"/>
      <c r="FZ164" s="75"/>
      <c r="GA164" s="75"/>
      <c r="GB164" s="75"/>
      <c r="GC164" s="75"/>
      <c r="GD164" s="75"/>
      <c r="GE164" s="75"/>
      <c r="GF164" s="75"/>
      <c r="GG164" s="75"/>
      <c r="GH164" s="75"/>
      <c r="GI164" s="75"/>
      <c r="GJ164" s="75"/>
      <c r="GK164" s="75"/>
      <c r="GL164" s="75"/>
      <c r="GM164" s="75"/>
      <c r="GN164" s="75"/>
      <c r="GO164" s="75"/>
      <c r="GP164" s="75"/>
      <c r="GQ164" s="75"/>
      <c r="GR164" s="75"/>
      <c r="GS164" s="75"/>
      <c r="GT164" s="75"/>
      <c r="GU164" s="75"/>
      <c r="GV164" s="75"/>
      <c r="GW164" s="75"/>
      <c r="GX164" s="75"/>
      <c r="GY164" s="75"/>
      <c r="GZ164" s="75"/>
      <c r="HA164" s="75"/>
      <c r="HB164" s="75"/>
      <c r="HC164" s="75"/>
      <c r="HD164" s="75"/>
      <c r="HE164" s="75"/>
      <c r="HF164" s="75"/>
      <c r="HG164" s="75"/>
      <c r="HH164" s="75"/>
      <c r="HI164" s="75"/>
      <c r="HJ164" s="75"/>
      <c r="HK164" s="75"/>
      <c r="HL164" s="75"/>
      <c r="HM164" s="75"/>
      <c r="HN164" s="75"/>
      <c r="HO164" s="75"/>
      <c r="HP164" s="75"/>
      <c r="HQ164" s="75"/>
      <c r="HR164" s="75"/>
      <c r="HS164" s="75"/>
      <c r="HT164" s="75"/>
      <c r="HU164" s="75"/>
      <c r="HV164" s="75"/>
      <c r="HW164" s="75"/>
      <c r="HX164" s="75"/>
      <c r="HY164" s="75"/>
      <c r="HZ164" s="75"/>
      <c r="IA164" s="75"/>
      <c r="IB164" s="75"/>
      <c r="IC164" s="75"/>
      <c r="ID164" s="75"/>
      <c r="IE164" s="75"/>
      <c r="IF164" s="75"/>
      <c r="IG164" s="75"/>
      <c r="IH164" s="75"/>
      <c r="II164" s="75"/>
      <c r="IJ164" s="75"/>
      <c r="IK164" s="75"/>
      <c r="IL164" s="75"/>
      <c r="IM164" s="75"/>
      <c r="IN164" s="75"/>
      <c r="IO164" s="75"/>
      <c r="IP164" s="75"/>
      <c r="IQ164" s="75"/>
      <c r="IR164" s="75"/>
      <c r="IS164" s="75"/>
      <c r="IT164" s="75"/>
      <c r="IU164" s="75"/>
      <c r="IV164" s="75"/>
      <c r="IW164" s="75"/>
      <c r="IX164" s="75"/>
      <c r="IY164" s="75"/>
      <c r="IZ164" s="75"/>
      <c r="JA164" s="75"/>
      <c r="JB164" s="75"/>
      <c r="JC164" s="75"/>
      <c r="JD164" s="75"/>
      <c r="JE164" s="75"/>
      <c r="JF164" s="75"/>
      <c r="JG164" s="75"/>
      <c r="JH164" s="75"/>
      <c r="JI164" s="75"/>
      <c r="JJ164" s="75"/>
      <c r="JK164" s="75"/>
      <c r="JL164" s="75"/>
      <c r="JM164" s="75"/>
      <c r="JN164" s="75"/>
      <c r="JO164" s="75"/>
      <c r="JP164" s="75"/>
      <c r="JQ164" s="75"/>
      <c r="JR164" s="75"/>
      <c r="JS164" s="75"/>
      <c r="JT164" s="75"/>
      <c r="JU164" s="75"/>
      <c r="JV164" s="75"/>
      <c r="JW164" s="75"/>
      <c r="JX164" s="75"/>
      <c r="JY164" s="75"/>
      <c r="JZ164" s="75"/>
      <c r="KA164" s="75"/>
      <c r="KB164" s="75"/>
      <c r="KC164" s="75"/>
      <c r="KD164" s="75"/>
      <c r="KE164" s="75"/>
      <c r="KF164" s="75"/>
      <c r="KG164" s="75"/>
      <c r="KH164" s="75"/>
      <c r="KI164" s="75"/>
      <c r="KJ164" s="75"/>
      <c r="KK164" s="75"/>
      <c r="KL164" s="75"/>
      <c r="KM164" s="75"/>
      <c r="KN164" s="75"/>
      <c r="KO164" s="75"/>
      <c r="KP164" s="75"/>
      <c r="KQ164" s="75"/>
      <c r="KR164" s="75"/>
      <c r="KS164" s="75"/>
      <c r="KT164" s="75"/>
      <c r="KU164" s="75"/>
      <c r="KV164" s="75"/>
      <c r="KW164" s="75"/>
      <c r="KX164" s="75"/>
      <c r="KY164" s="75"/>
      <c r="KZ164" s="75"/>
      <c r="LA164" s="75"/>
      <c r="LB164" s="75"/>
      <c r="LC164" s="75"/>
      <c r="LD164" s="75"/>
      <c r="LE164" s="75"/>
      <c r="LF164" s="75"/>
      <c r="LG164" s="75"/>
      <c r="LH164" s="75"/>
      <c r="LI164" s="75"/>
      <c r="LJ164" s="75"/>
      <c r="LK164" s="75"/>
      <c r="LL164" s="75"/>
      <c r="LM164" s="75"/>
      <c r="LN164" s="75"/>
      <c r="LO164" s="75"/>
      <c r="LP164" s="75"/>
      <c r="LQ164" s="75"/>
      <c r="LR164" s="75"/>
      <c r="LS164" s="75"/>
      <c r="LT164" s="75"/>
      <c r="LU164" s="75"/>
      <c r="LV164" s="75"/>
      <c r="LW164" s="75"/>
      <c r="LX164" s="75"/>
      <c r="LY164" s="75"/>
      <c r="LZ164" s="75"/>
      <c r="MA164" s="75"/>
      <c r="MB164" s="75"/>
      <c r="MC164" s="75"/>
      <c r="MD164" s="75"/>
      <c r="ME164" s="75"/>
      <c r="MF164" s="75"/>
      <c r="MG164" s="75"/>
      <c r="MH164" s="75"/>
      <c r="MI164" s="75"/>
      <c r="MJ164" s="75"/>
      <c r="MK164" s="75"/>
      <c r="ML164" s="75"/>
      <c r="MM164" s="75"/>
      <c r="MN164" s="75"/>
      <c r="MO164" s="75"/>
      <c r="MP164" s="75"/>
      <c r="MQ164" s="75"/>
      <c r="MR164" s="75"/>
      <c r="MS164" s="75"/>
      <c r="MT164" s="75"/>
      <c r="MU164" s="75"/>
      <c r="MV164" s="75"/>
      <c r="MW164" s="75"/>
      <c r="MX164" s="75"/>
      <c r="MY164" s="75"/>
      <c r="MZ164" s="75"/>
      <c r="NA164" s="75"/>
      <c r="NB164" s="75"/>
    </row>
    <row r="165" spans="1:366" s="302" customFormat="1" x14ac:dyDescent="0.25">
      <c r="C165" s="75"/>
      <c r="D165" s="75"/>
      <c r="E165" s="75"/>
      <c r="F165" s="75"/>
      <c r="G165" s="75"/>
      <c r="H165" s="75"/>
      <c r="I165" s="75"/>
      <c r="J165" s="397"/>
      <c r="K165" s="100"/>
      <c r="L165" s="397"/>
      <c r="M165" s="100"/>
      <c r="N165" s="100"/>
      <c r="O165" s="100"/>
      <c r="P165" s="100"/>
      <c r="Q165" s="75"/>
      <c r="R165" s="75"/>
      <c r="S165" s="398"/>
      <c r="T165" s="399"/>
      <c r="U165" s="75"/>
      <c r="V165" s="75"/>
      <c r="W165" s="75"/>
      <c r="X165" s="399"/>
      <c r="Y165" s="75"/>
      <c r="Z165" s="75"/>
      <c r="AA165" s="75"/>
      <c r="AB165" s="75"/>
      <c r="AC165" s="97"/>
      <c r="AD165" s="97"/>
      <c r="AE165" s="97"/>
      <c r="AF165" s="97"/>
      <c r="AG165" s="97"/>
      <c r="AH165" s="97"/>
      <c r="AI165" s="75"/>
      <c r="AJ165" s="75"/>
      <c r="AK165" s="75"/>
      <c r="AL165" s="75"/>
      <c r="AM165" s="75"/>
      <c r="AN165" s="75"/>
      <c r="AO165" s="75"/>
      <c r="AP165" s="75"/>
      <c r="AQ165" s="75"/>
      <c r="AR165" s="75"/>
      <c r="AS165" s="75"/>
      <c r="AT165" s="400"/>
      <c r="AU165" s="75"/>
      <c r="AV165" s="75"/>
      <c r="AW165" s="75"/>
      <c r="AX165" s="75"/>
      <c r="AY165" s="401"/>
      <c r="AZ165" s="402"/>
      <c r="BA165" s="402"/>
      <c r="BB165" s="75"/>
      <c r="BC165" s="401"/>
      <c r="BD165" s="401"/>
      <c r="BE165" s="75"/>
      <c r="BF165" s="401"/>
      <c r="BG165" s="402"/>
      <c r="BH165" s="402"/>
      <c r="BI165" s="400"/>
      <c r="BJ165" s="830"/>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75"/>
      <c r="EJ165" s="75"/>
      <c r="EK165" s="75"/>
      <c r="EL165" s="75"/>
      <c r="EM165" s="75"/>
      <c r="EN165" s="75"/>
      <c r="EO165" s="75"/>
      <c r="EP165" s="75"/>
      <c r="EQ165" s="75"/>
      <c r="ER165" s="75"/>
      <c r="ES165" s="75"/>
      <c r="ET165" s="75"/>
      <c r="EU165" s="75"/>
      <c r="EV165" s="75"/>
      <c r="EW165" s="75"/>
      <c r="EX165" s="75"/>
      <c r="EY165" s="75"/>
      <c r="EZ165" s="75"/>
      <c r="FA165" s="75"/>
      <c r="FB165" s="75"/>
      <c r="FC165" s="75"/>
      <c r="FD165" s="75"/>
      <c r="FE165" s="75"/>
      <c r="FF165" s="75"/>
      <c r="FG165" s="75"/>
      <c r="FH165" s="75"/>
      <c r="FI165" s="75"/>
      <c r="FJ165" s="75"/>
      <c r="FK165" s="75"/>
      <c r="FL165" s="75"/>
      <c r="FM165" s="75"/>
      <c r="FN165" s="75"/>
      <c r="FO165" s="75"/>
      <c r="FP165" s="75"/>
      <c r="FQ165" s="75"/>
      <c r="FR165" s="75"/>
      <c r="FS165" s="75"/>
      <c r="FT165" s="75"/>
      <c r="FU165" s="75"/>
      <c r="FV165" s="75"/>
      <c r="FW165" s="75"/>
      <c r="FX165" s="75"/>
      <c r="FY165" s="75"/>
      <c r="FZ165" s="75"/>
      <c r="GA165" s="75"/>
      <c r="GB165" s="75"/>
      <c r="GC165" s="75"/>
      <c r="GD165" s="75"/>
      <c r="GE165" s="75"/>
      <c r="GF165" s="75"/>
      <c r="GG165" s="75"/>
      <c r="GH165" s="75"/>
      <c r="GI165" s="75"/>
      <c r="GJ165" s="75"/>
      <c r="GK165" s="75"/>
      <c r="GL165" s="75"/>
      <c r="GM165" s="75"/>
      <c r="GN165" s="75"/>
      <c r="GO165" s="75"/>
      <c r="GP165" s="75"/>
      <c r="GQ165" s="75"/>
      <c r="GR165" s="75"/>
      <c r="GS165" s="75"/>
      <c r="GT165" s="75"/>
      <c r="GU165" s="75"/>
      <c r="GV165" s="75"/>
      <c r="GW165" s="75"/>
      <c r="GX165" s="75"/>
      <c r="GY165" s="75"/>
      <c r="GZ165" s="75"/>
      <c r="HA165" s="75"/>
      <c r="HB165" s="75"/>
      <c r="HC165" s="75"/>
      <c r="HD165" s="75"/>
      <c r="HE165" s="75"/>
      <c r="HF165" s="75"/>
      <c r="HG165" s="75"/>
      <c r="HH165" s="75"/>
      <c r="HI165" s="75"/>
      <c r="HJ165" s="75"/>
      <c r="HK165" s="75"/>
      <c r="HL165" s="75"/>
      <c r="HM165" s="75"/>
      <c r="HN165" s="75"/>
      <c r="HO165" s="75"/>
      <c r="HP165" s="75"/>
      <c r="HQ165" s="75"/>
      <c r="HR165" s="75"/>
      <c r="HS165" s="75"/>
      <c r="HT165" s="75"/>
      <c r="HU165" s="75"/>
      <c r="HV165" s="75"/>
      <c r="HW165" s="75"/>
      <c r="HX165" s="75"/>
      <c r="HY165" s="75"/>
      <c r="HZ165" s="75"/>
      <c r="IA165" s="75"/>
      <c r="IB165" s="75"/>
      <c r="IC165" s="75"/>
      <c r="ID165" s="75"/>
      <c r="IE165" s="75"/>
      <c r="IF165" s="75"/>
      <c r="IG165" s="75"/>
      <c r="IH165" s="75"/>
      <c r="II165" s="75"/>
      <c r="IJ165" s="75"/>
      <c r="IK165" s="75"/>
      <c r="IL165" s="75"/>
      <c r="IM165" s="75"/>
      <c r="IN165" s="75"/>
      <c r="IO165" s="75"/>
      <c r="IP165" s="75"/>
      <c r="IQ165" s="75"/>
      <c r="IR165" s="75"/>
      <c r="IS165" s="75"/>
      <c r="IT165" s="75"/>
      <c r="IU165" s="75"/>
      <c r="IV165" s="75"/>
      <c r="IW165" s="75"/>
      <c r="IX165" s="75"/>
      <c r="IY165" s="75"/>
      <c r="IZ165" s="75"/>
      <c r="JA165" s="75"/>
      <c r="JB165" s="75"/>
      <c r="JC165" s="75"/>
      <c r="JD165" s="75"/>
      <c r="JE165" s="75"/>
      <c r="JF165" s="75"/>
      <c r="JG165" s="75"/>
      <c r="JH165" s="75"/>
      <c r="JI165" s="75"/>
      <c r="JJ165" s="75"/>
      <c r="JK165" s="75"/>
      <c r="JL165" s="75"/>
      <c r="JM165" s="75"/>
      <c r="JN165" s="75"/>
      <c r="JO165" s="75"/>
      <c r="JP165" s="75"/>
      <c r="JQ165" s="75"/>
      <c r="JR165" s="75"/>
      <c r="JS165" s="75"/>
      <c r="JT165" s="75"/>
      <c r="JU165" s="75"/>
      <c r="JV165" s="75"/>
      <c r="JW165" s="75"/>
      <c r="JX165" s="75"/>
      <c r="JY165" s="75"/>
      <c r="JZ165" s="75"/>
      <c r="KA165" s="75"/>
      <c r="KB165" s="75"/>
      <c r="KC165" s="75"/>
      <c r="KD165" s="75"/>
      <c r="KE165" s="75"/>
      <c r="KF165" s="75"/>
      <c r="KG165" s="75"/>
      <c r="KH165" s="75"/>
      <c r="KI165" s="75"/>
      <c r="KJ165" s="75"/>
      <c r="KK165" s="75"/>
      <c r="KL165" s="75"/>
      <c r="KM165" s="75"/>
      <c r="KN165" s="75"/>
      <c r="KO165" s="75"/>
      <c r="KP165" s="75"/>
      <c r="KQ165" s="75"/>
      <c r="KR165" s="75"/>
      <c r="KS165" s="75"/>
      <c r="KT165" s="75"/>
      <c r="KU165" s="75"/>
      <c r="KV165" s="75"/>
      <c r="KW165" s="75"/>
      <c r="KX165" s="75"/>
      <c r="KY165" s="75"/>
      <c r="KZ165" s="75"/>
      <c r="LA165" s="75"/>
      <c r="LB165" s="75"/>
      <c r="LC165" s="75"/>
      <c r="LD165" s="75"/>
      <c r="LE165" s="75"/>
      <c r="LF165" s="75"/>
      <c r="LG165" s="75"/>
      <c r="LH165" s="75"/>
      <c r="LI165" s="75"/>
      <c r="LJ165" s="75"/>
      <c r="LK165" s="75"/>
      <c r="LL165" s="75"/>
      <c r="LM165" s="75"/>
      <c r="LN165" s="75"/>
      <c r="LO165" s="75"/>
      <c r="LP165" s="75"/>
      <c r="LQ165" s="75"/>
      <c r="LR165" s="75"/>
      <c r="LS165" s="75"/>
      <c r="LT165" s="75"/>
      <c r="LU165" s="75"/>
      <c r="LV165" s="75"/>
      <c r="LW165" s="75"/>
      <c r="LX165" s="75"/>
      <c r="LY165" s="75"/>
      <c r="LZ165" s="75"/>
      <c r="MA165" s="75"/>
      <c r="MB165" s="75"/>
      <c r="MC165" s="75"/>
      <c r="MD165" s="75"/>
      <c r="ME165" s="75"/>
      <c r="MF165" s="75"/>
      <c r="MG165" s="75"/>
      <c r="MH165" s="75"/>
      <c r="MI165" s="75"/>
      <c r="MJ165" s="75"/>
      <c r="MK165" s="75"/>
      <c r="ML165" s="75"/>
      <c r="MM165" s="75"/>
      <c r="MN165" s="75"/>
      <c r="MO165" s="75"/>
      <c r="MP165" s="75"/>
      <c r="MQ165" s="75"/>
      <c r="MR165" s="75"/>
      <c r="MS165" s="75"/>
      <c r="MT165" s="75"/>
      <c r="MU165" s="75"/>
      <c r="MV165" s="75"/>
      <c r="MW165" s="75"/>
      <c r="MX165" s="75"/>
      <c r="MY165" s="75"/>
      <c r="MZ165" s="75"/>
      <c r="NA165" s="75"/>
      <c r="NB165" s="75"/>
    </row>
    <row r="166" spans="1:366" s="302" customFormat="1" x14ac:dyDescent="0.25">
      <c r="C166" s="75"/>
      <c r="D166" s="75"/>
      <c r="E166" s="75"/>
      <c r="F166" s="75"/>
      <c r="G166" s="75"/>
      <c r="H166" s="75"/>
      <c r="I166" s="75"/>
      <c r="J166" s="397"/>
      <c r="K166" s="100"/>
      <c r="L166" s="397"/>
      <c r="M166" s="100"/>
      <c r="N166" s="100"/>
      <c r="O166" s="100"/>
      <c r="P166" s="100"/>
      <c r="Q166" s="75"/>
      <c r="R166" s="75"/>
      <c r="S166" s="398"/>
      <c r="T166" s="399"/>
      <c r="U166" s="75"/>
      <c r="V166" s="75"/>
      <c r="W166" s="75"/>
      <c r="X166" s="399"/>
      <c r="Y166" s="75"/>
      <c r="Z166" s="75"/>
      <c r="AA166" s="75"/>
      <c r="AB166" s="75"/>
      <c r="AC166" s="97"/>
      <c r="AD166" s="97"/>
      <c r="AE166" s="97"/>
      <c r="AF166" s="97"/>
      <c r="AG166" s="97"/>
      <c r="AH166" s="97"/>
      <c r="AI166" s="75"/>
      <c r="AJ166" s="75"/>
      <c r="AK166" s="75"/>
      <c r="AL166" s="75"/>
      <c r="AM166" s="75"/>
      <c r="AN166" s="75"/>
      <c r="AO166" s="75"/>
      <c r="AP166" s="75"/>
      <c r="AQ166" s="75"/>
      <c r="AR166" s="75"/>
      <c r="AS166" s="75"/>
      <c r="AT166" s="400"/>
      <c r="AU166" s="75"/>
      <c r="AV166" s="75"/>
      <c r="AW166" s="75"/>
      <c r="AX166" s="75"/>
      <c r="AY166" s="401"/>
      <c r="AZ166" s="402"/>
      <c r="BA166" s="402"/>
      <c r="BB166" s="75"/>
      <c r="BC166" s="401"/>
      <c r="BD166" s="401"/>
      <c r="BE166" s="75"/>
      <c r="BF166" s="401"/>
      <c r="BG166" s="402"/>
      <c r="BH166" s="402"/>
      <c r="BI166" s="400"/>
      <c r="BJ166" s="830"/>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c r="EF166" s="75"/>
      <c r="EG166" s="75"/>
      <c r="EH166" s="75"/>
      <c r="EI166" s="75"/>
      <c r="EJ166" s="75"/>
      <c r="EK166" s="75"/>
      <c r="EL166" s="75"/>
      <c r="EM166" s="75"/>
      <c r="EN166" s="75"/>
      <c r="EO166" s="75"/>
      <c r="EP166" s="75"/>
      <c r="EQ166" s="75"/>
      <c r="ER166" s="75"/>
      <c r="ES166" s="75"/>
      <c r="ET166" s="75"/>
      <c r="EU166" s="75"/>
      <c r="EV166" s="75"/>
      <c r="EW166" s="75"/>
      <c r="EX166" s="75"/>
      <c r="EY166" s="75"/>
      <c r="EZ166" s="75"/>
      <c r="FA166" s="75"/>
      <c r="FB166" s="75"/>
      <c r="FC166" s="75"/>
      <c r="FD166" s="75"/>
      <c r="FE166" s="75"/>
      <c r="FF166" s="75"/>
      <c r="FG166" s="75"/>
      <c r="FH166" s="75"/>
      <c r="FI166" s="75"/>
      <c r="FJ166" s="75"/>
      <c r="FK166" s="75"/>
      <c r="FL166" s="75"/>
      <c r="FM166" s="75"/>
      <c r="FN166" s="75"/>
      <c r="FO166" s="75"/>
      <c r="FP166" s="75"/>
      <c r="FQ166" s="75"/>
      <c r="FR166" s="75"/>
      <c r="FS166" s="75"/>
      <c r="FT166" s="75"/>
      <c r="FU166" s="75"/>
      <c r="FV166" s="75"/>
      <c r="FW166" s="75"/>
      <c r="FX166" s="75"/>
      <c r="FY166" s="75"/>
      <c r="FZ166" s="75"/>
      <c r="GA166" s="75"/>
      <c r="GB166" s="75"/>
      <c r="GC166" s="75"/>
      <c r="GD166" s="75"/>
      <c r="GE166" s="75"/>
      <c r="GF166" s="75"/>
      <c r="GG166" s="75"/>
      <c r="GH166" s="75"/>
      <c r="GI166" s="75"/>
      <c r="GJ166" s="75"/>
      <c r="GK166" s="75"/>
      <c r="GL166" s="75"/>
      <c r="GM166" s="75"/>
      <c r="GN166" s="75"/>
      <c r="GO166" s="75"/>
      <c r="GP166" s="75"/>
      <c r="GQ166" s="75"/>
      <c r="GR166" s="75"/>
      <c r="GS166" s="75"/>
      <c r="GT166" s="75"/>
      <c r="GU166" s="75"/>
      <c r="GV166" s="75"/>
      <c r="GW166" s="75"/>
      <c r="GX166" s="75"/>
      <c r="GY166" s="75"/>
      <c r="GZ166" s="75"/>
      <c r="HA166" s="75"/>
      <c r="HB166" s="75"/>
      <c r="HC166" s="75"/>
      <c r="HD166" s="75"/>
      <c r="HE166" s="75"/>
      <c r="HF166" s="75"/>
      <c r="HG166" s="75"/>
      <c r="HH166" s="75"/>
      <c r="HI166" s="75"/>
      <c r="HJ166" s="75"/>
      <c r="HK166" s="75"/>
      <c r="HL166" s="75"/>
      <c r="HM166" s="75"/>
      <c r="HN166" s="75"/>
      <c r="HO166" s="75"/>
      <c r="HP166" s="75"/>
      <c r="HQ166" s="75"/>
      <c r="HR166" s="75"/>
      <c r="HS166" s="75"/>
      <c r="HT166" s="75"/>
      <c r="HU166" s="75"/>
      <c r="HV166" s="75"/>
      <c r="HW166" s="75"/>
      <c r="HX166" s="75"/>
      <c r="HY166" s="75"/>
      <c r="HZ166" s="75"/>
      <c r="IA166" s="75"/>
      <c r="IB166" s="75"/>
      <c r="IC166" s="75"/>
      <c r="ID166" s="75"/>
      <c r="IE166" s="75"/>
      <c r="IF166" s="75"/>
      <c r="IG166" s="75"/>
      <c r="IH166" s="75"/>
      <c r="II166" s="75"/>
      <c r="IJ166" s="75"/>
      <c r="IK166" s="75"/>
      <c r="IL166" s="75"/>
      <c r="IM166" s="75"/>
      <c r="IN166" s="75"/>
      <c r="IO166" s="75"/>
      <c r="IP166" s="75"/>
      <c r="IQ166" s="75"/>
      <c r="IR166" s="75"/>
      <c r="IS166" s="75"/>
      <c r="IT166" s="75"/>
      <c r="IU166" s="75"/>
      <c r="IV166" s="75"/>
      <c r="IW166" s="75"/>
      <c r="IX166" s="75"/>
      <c r="IY166" s="75"/>
      <c r="IZ166" s="75"/>
      <c r="JA166" s="75"/>
      <c r="JB166" s="75"/>
      <c r="JC166" s="75"/>
      <c r="JD166" s="75"/>
      <c r="JE166" s="75"/>
      <c r="JF166" s="75"/>
      <c r="JG166" s="75"/>
      <c r="JH166" s="75"/>
      <c r="JI166" s="75"/>
      <c r="JJ166" s="75"/>
      <c r="JK166" s="75"/>
      <c r="JL166" s="75"/>
      <c r="JM166" s="75"/>
      <c r="JN166" s="75"/>
      <c r="JO166" s="75"/>
      <c r="JP166" s="75"/>
      <c r="JQ166" s="75"/>
      <c r="JR166" s="75"/>
      <c r="JS166" s="75"/>
      <c r="JT166" s="75"/>
      <c r="JU166" s="75"/>
      <c r="JV166" s="75"/>
      <c r="JW166" s="75"/>
      <c r="JX166" s="75"/>
      <c r="JY166" s="75"/>
      <c r="JZ166" s="75"/>
      <c r="KA166" s="75"/>
      <c r="KB166" s="75"/>
      <c r="KC166" s="75"/>
      <c r="KD166" s="75"/>
      <c r="KE166" s="75"/>
      <c r="KF166" s="75"/>
      <c r="KG166" s="75"/>
      <c r="KH166" s="75"/>
      <c r="KI166" s="75"/>
      <c r="KJ166" s="75"/>
      <c r="KK166" s="75"/>
      <c r="KL166" s="75"/>
      <c r="KM166" s="75"/>
      <c r="KN166" s="75"/>
      <c r="KO166" s="75"/>
      <c r="KP166" s="75"/>
      <c r="KQ166" s="75"/>
      <c r="KR166" s="75"/>
      <c r="KS166" s="75"/>
      <c r="KT166" s="75"/>
      <c r="KU166" s="75"/>
      <c r="KV166" s="75"/>
      <c r="KW166" s="75"/>
      <c r="KX166" s="75"/>
      <c r="KY166" s="75"/>
      <c r="KZ166" s="75"/>
      <c r="LA166" s="75"/>
      <c r="LB166" s="75"/>
      <c r="LC166" s="75"/>
      <c r="LD166" s="75"/>
      <c r="LE166" s="75"/>
      <c r="LF166" s="75"/>
      <c r="LG166" s="75"/>
      <c r="LH166" s="75"/>
      <c r="LI166" s="75"/>
      <c r="LJ166" s="75"/>
      <c r="LK166" s="75"/>
      <c r="LL166" s="75"/>
      <c r="LM166" s="75"/>
      <c r="LN166" s="75"/>
      <c r="LO166" s="75"/>
      <c r="LP166" s="75"/>
      <c r="LQ166" s="75"/>
      <c r="LR166" s="75"/>
      <c r="LS166" s="75"/>
      <c r="LT166" s="75"/>
      <c r="LU166" s="75"/>
      <c r="LV166" s="75"/>
      <c r="LW166" s="75"/>
      <c r="LX166" s="75"/>
      <c r="LY166" s="75"/>
      <c r="LZ166" s="75"/>
      <c r="MA166" s="75"/>
      <c r="MB166" s="75"/>
      <c r="MC166" s="75"/>
      <c r="MD166" s="75"/>
      <c r="ME166" s="75"/>
      <c r="MF166" s="75"/>
      <c r="MG166" s="75"/>
      <c r="MH166" s="75"/>
      <c r="MI166" s="75"/>
      <c r="MJ166" s="75"/>
      <c r="MK166" s="75"/>
      <c r="ML166" s="75"/>
      <c r="MM166" s="75"/>
      <c r="MN166" s="75"/>
      <c r="MO166" s="75"/>
      <c r="MP166" s="75"/>
      <c r="MQ166" s="75"/>
      <c r="MR166" s="75"/>
      <c r="MS166" s="75"/>
      <c r="MT166" s="75"/>
      <c r="MU166" s="75"/>
      <c r="MV166" s="75"/>
      <c r="MW166" s="75"/>
      <c r="MX166" s="75"/>
      <c r="MY166" s="75"/>
      <c r="MZ166" s="75"/>
      <c r="NA166" s="75"/>
      <c r="NB166" s="75"/>
    </row>
    <row r="167" spans="1:366" s="302" customFormat="1" x14ac:dyDescent="0.25">
      <c r="C167" s="75"/>
      <c r="D167" s="75"/>
      <c r="E167" s="75"/>
      <c r="F167" s="75"/>
      <c r="G167" s="75"/>
      <c r="H167" s="75"/>
      <c r="I167" s="75"/>
      <c r="J167" s="397"/>
      <c r="K167" s="100"/>
      <c r="L167" s="397"/>
      <c r="M167" s="100"/>
      <c r="N167" s="100"/>
      <c r="O167" s="100"/>
      <c r="P167" s="100"/>
      <c r="Q167" s="75"/>
      <c r="R167" s="75"/>
      <c r="S167" s="398"/>
      <c r="T167" s="399"/>
      <c r="U167" s="75"/>
      <c r="V167" s="75"/>
      <c r="W167" s="75"/>
      <c r="X167" s="399"/>
      <c r="Y167" s="75"/>
      <c r="Z167" s="75"/>
      <c r="AA167" s="75"/>
      <c r="AB167" s="75"/>
      <c r="AC167" s="97"/>
      <c r="AD167" s="97"/>
      <c r="AE167" s="97"/>
      <c r="AF167" s="97"/>
      <c r="AG167" s="97"/>
      <c r="AH167" s="97"/>
      <c r="AI167" s="75"/>
      <c r="AJ167" s="75"/>
      <c r="AK167" s="75"/>
      <c r="AL167" s="75"/>
      <c r="AM167" s="75"/>
      <c r="AN167" s="75"/>
      <c r="AO167" s="75"/>
      <c r="AP167" s="75"/>
      <c r="AQ167" s="75"/>
      <c r="AR167" s="75"/>
      <c r="AS167" s="75"/>
      <c r="AT167" s="400"/>
      <c r="AU167" s="75"/>
      <c r="AV167" s="75"/>
      <c r="AW167" s="75"/>
      <c r="AX167" s="75"/>
      <c r="AY167" s="401"/>
      <c r="AZ167" s="402"/>
      <c r="BA167" s="402"/>
      <c r="BB167" s="75"/>
      <c r="BC167" s="401"/>
      <c r="BD167" s="401"/>
      <c r="BE167" s="75"/>
      <c r="BF167" s="401"/>
      <c r="BG167" s="402"/>
      <c r="BH167" s="402"/>
      <c r="BI167" s="400"/>
      <c r="BJ167" s="830"/>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c r="EF167" s="75"/>
      <c r="EG167" s="75"/>
      <c r="EH167" s="75"/>
      <c r="EI167" s="75"/>
      <c r="EJ167" s="75"/>
      <c r="EK167" s="75"/>
      <c r="EL167" s="75"/>
      <c r="EM167" s="75"/>
      <c r="EN167" s="75"/>
      <c r="EO167" s="75"/>
      <c r="EP167" s="75"/>
      <c r="EQ167" s="75"/>
      <c r="ER167" s="75"/>
      <c r="ES167" s="75"/>
      <c r="ET167" s="75"/>
      <c r="EU167" s="75"/>
      <c r="EV167" s="75"/>
      <c r="EW167" s="75"/>
      <c r="EX167" s="75"/>
      <c r="EY167" s="75"/>
      <c r="EZ167" s="75"/>
      <c r="FA167" s="75"/>
      <c r="FB167" s="75"/>
      <c r="FC167" s="75"/>
      <c r="FD167" s="75"/>
      <c r="FE167" s="75"/>
      <c r="FF167" s="75"/>
      <c r="FG167" s="75"/>
      <c r="FH167" s="75"/>
      <c r="FI167" s="75"/>
      <c r="FJ167" s="75"/>
      <c r="FK167" s="75"/>
      <c r="FL167" s="75"/>
      <c r="FM167" s="75"/>
      <c r="FN167" s="75"/>
      <c r="FO167" s="75"/>
      <c r="FP167" s="75"/>
      <c r="FQ167" s="75"/>
      <c r="FR167" s="75"/>
      <c r="FS167" s="75"/>
      <c r="FT167" s="75"/>
      <c r="FU167" s="75"/>
      <c r="FV167" s="75"/>
      <c r="FW167" s="75"/>
      <c r="FX167" s="75"/>
      <c r="FY167" s="75"/>
      <c r="FZ167" s="75"/>
      <c r="GA167" s="75"/>
      <c r="GB167" s="75"/>
      <c r="GC167" s="75"/>
      <c r="GD167" s="75"/>
      <c r="GE167" s="75"/>
      <c r="GF167" s="75"/>
      <c r="GG167" s="75"/>
      <c r="GH167" s="75"/>
      <c r="GI167" s="75"/>
      <c r="GJ167" s="75"/>
      <c r="GK167" s="75"/>
      <c r="GL167" s="75"/>
      <c r="GM167" s="75"/>
      <c r="GN167" s="75"/>
      <c r="GO167" s="75"/>
      <c r="GP167" s="75"/>
      <c r="GQ167" s="75"/>
      <c r="GR167" s="75"/>
      <c r="GS167" s="75"/>
      <c r="GT167" s="75"/>
      <c r="GU167" s="75"/>
      <c r="GV167" s="75"/>
      <c r="GW167" s="75"/>
      <c r="GX167" s="75"/>
      <c r="GY167" s="75"/>
      <c r="GZ167" s="75"/>
      <c r="HA167" s="75"/>
      <c r="HB167" s="75"/>
      <c r="HC167" s="75"/>
      <c r="HD167" s="75"/>
      <c r="HE167" s="75"/>
      <c r="HF167" s="75"/>
      <c r="HG167" s="75"/>
      <c r="HH167" s="75"/>
      <c r="HI167" s="75"/>
      <c r="HJ167" s="75"/>
      <c r="HK167" s="75"/>
      <c r="HL167" s="75"/>
      <c r="HM167" s="75"/>
      <c r="HN167" s="75"/>
      <c r="HO167" s="75"/>
      <c r="HP167" s="75"/>
      <c r="HQ167" s="75"/>
      <c r="HR167" s="75"/>
      <c r="HS167" s="75"/>
      <c r="HT167" s="75"/>
      <c r="HU167" s="75"/>
      <c r="HV167" s="75"/>
      <c r="HW167" s="75"/>
      <c r="HX167" s="75"/>
      <c r="HY167" s="75"/>
      <c r="HZ167" s="75"/>
      <c r="IA167" s="75"/>
      <c r="IB167" s="75"/>
      <c r="IC167" s="75"/>
      <c r="ID167" s="75"/>
      <c r="IE167" s="75"/>
      <c r="IF167" s="75"/>
      <c r="IG167" s="75"/>
      <c r="IH167" s="75"/>
      <c r="II167" s="75"/>
      <c r="IJ167" s="75"/>
      <c r="IK167" s="75"/>
      <c r="IL167" s="75"/>
      <c r="IM167" s="75"/>
      <c r="IN167" s="75"/>
      <c r="IO167" s="75"/>
      <c r="IP167" s="75"/>
      <c r="IQ167" s="75"/>
      <c r="IR167" s="75"/>
      <c r="IS167" s="75"/>
      <c r="IT167" s="75"/>
      <c r="IU167" s="75"/>
      <c r="IV167" s="75"/>
      <c r="IW167" s="75"/>
      <c r="IX167" s="75"/>
      <c r="IY167" s="75"/>
      <c r="IZ167" s="75"/>
      <c r="JA167" s="75"/>
      <c r="JB167" s="75"/>
      <c r="JC167" s="75"/>
      <c r="JD167" s="75"/>
      <c r="JE167" s="75"/>
      <c r="JF167" s="75"/>
      <c r="JG167" s="75"/>
      <c r="JH167" s="75"/>
      <c r="JI167" s="75"/>
      <c r="JJ167" s="75"/>
      <c r="JK167" s="75"/>
      <c r="JL167" s="75"/>
      <c r="JM167" s="75"/>
      <c r="JN167" s="75"/>
      <c r="JO167" s="75"/>
      <c r="JP167" s="75"/>
      <c r="JQ167" s="75"/>
      <c r="JR167" s="75"/>
      <c r="JS167" s="75"/>
      <c r="JT167" s="75"/>
      <c r="JU167" s="75"/>
      <c r="JV167" s="75"/>
      <c r="JW167" s="75"/>
      <c r="JX167" s="75"/>
      <c r="JY167" s="75"/>
      <c r="JZ167" s="75"/>
      <c r="KA167" s="75"/>
      <c r="KB167" s="75"/>
      <c r="KC167" s="75"/>
      <c r="KD167" s="75"/>
      <c r="KE167" s="75"/>
      <c r="KF167" s="75"/>
      <c r="KG167" s="75"/>
      <c r="KH167" s="75"/>
      <c r="KI167" s="75"/>
      <c r="KJ167" s="75"/>
      <c r="KK167" s="75"/>
      <c r="KL167" s="75"/>
      <c r="KM167" s="75"/>
      <c r="KN167" s="75"/>
      <c r="KO167" s="75"/>
      <c r="KP167" s="75"/>
      <c r="KQ167" s="75"/>
      <c r="KR167" s="75"/>
      <c r="KS167" s="75"/>
      <c r="KT167" s="75"/>
      <c r="KU167" s="75"/>
      <c r="KV167" s="75"/>
      <c r="KW167" s="75"/>
      <c r="KX167" s="75"/>
      <c r="KY167" s="75"/>
      <c r="KZ167" s="75"/>
      <c r="LA167" s="75"/>
      <c r="LB167" s="75"/>
      <c r="LC167" s="75"/>
      <c r="LD167" s="75"/>
      <c r="LE167" s="75"/>
      <c r="LF167" s="75"/>
      <c r="LG167" s="75"/>
      <c r="LH167" s="75"/>
      <c r="LI167" s="75"/>
      <c r="LJ167" s="75"/>
      <c r="LK167" s="75"/>
      <c r="LL167" s="75"/>
      <c r="LM167" s="75"/>
      <c r="LN167" s="75"/>
      <c r="LO167" s="75"/>
      <c r="LP167" s="75"/>
      <c r="LQ167" s="75"/>
      <c r="LR167" s="75"/>
      <c r="LS167" s="75"/>
      <c r="LT167" s="75"/>
      <c r="LU167" s="75"/>
      <c r="LV167" s="75"/>
      <c r="LW167" s="75"/>
      <c r="LX167" s="75"/>
      <c r="LY167" s="75"/>
      <c r="LZ167" s="75"/>
      <c r="MA167" s="75"/>
      <c r="MB167" s="75"/>
      <c r="MC167" s="75"/>
      <c r="MD167" s="75"/>
      <c r="ME167" s="75"/>
      <c r="MF167" s="75"/>
      <c r="MG167" s="75"/>
      <c r="MH167" s="75"/>
      <c r="MI167" s="75"/>
      <c r="MJ167" s="75"/>
      <c r="MK167" s="75"/>
      <c r="ML167" s="75"/>
      <c r="MM167" s="75"/>
      <c r="MN167" s="75"/>
      <c r="MO167" s="75"/>
      <c r="MP167" s="75"/>
      <c r="MQ167" s="75"/>
      <c r="MR167" s="75"/>
      <c r="MS167" s="75"/>
      <c r="MT167" s="75"/>
      <c r="MU167" s="75"/>
      <c r="MV167" s="75"/>
      <c r="MW167" s="75"/>
      <c r="MX167" s="75"/>
      <c r="MY167" s="75"/>
      <c r="MZ167" s="75"/>
      <c r="NA167" s="75"/>
      <c r="NB167" s="75"/>
    </row>
    <row r="168" spans="1:366" s="302" customFormat="1" x14ac:dyDescent="0.25">
      <c r="C168" s="75"/>
      <c r="D168" s="75"/>
      <c r="E168" s="75"/>
      <c r="F168" s="75"/>
      <c r="G168" s="75"/>
      <c r="H168" s="75"/>
      <c r="I168" s="75"/>
      <c r="J168" s="397"/>
      <c r="K168" s="100"/>
      <c r="L168" s="397"/>
      <c r="M168" s="100"/>
      <c r="N168" s="100"/>
      <c r="O168" s="100"/>
      <c r="P168" s="100"/>
      <c r="Q168" s="75"/>
      <c r="R168" s="75"/>
      <c r="S168" s="398"/>
      <c r="T168" s="399"/>
      <c r="U168" s="75"/>
      <c r="V168" s="75"/>
      <c r="W168" s="75"/>
      <c r="X168" s="399"/>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400"/>
      <c r="AU168" s="75"/>
      <c r="AV168" s="75"/>
      <c r="AW168" s="75"/>
      <c r="AX168" s="75"/>
      <c r="AY168" s="401"/>
      <c r="AZ168" s="402"/>
      <c r="BA168" s="402"/>
      <c r="BB168" s="75"/>
      <c r="BC168" s="401"/>
      <c r="BD168" s="401"/>
      <c r="BE168" s="75"/>
      <c r="BF168" s="401"/>
      <c r="BG168" s="402"/>
      <c r="BH168" s="402"/>
      <c r="BI168" s="400"/>
      <c r="BJ168" s="830"/>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c r="EF168" s="75"/>
      <c r="EG168" s="75"/>
      <c r="EH168" s="75"/>
      <c r="EI168" s="75"/>
      <c r="EJ168" s="75"/>
      <c r="EK168" s="75"/>
      <c r="EL168" s="75"/>
      <c r="EM168" s="75"/>
      <c r="EN168" s="75"/>
      <c r="EO168" s="75"/>
      <c r="EP168" s="75"/>
      <c r="EQ168" s="75"/>
      <c r="ER168" s="75"/>
      <c r="ES168" s="75"/>
      <c r="ET168" s="75"/>
      <c r="EU168" s="75"/>
      <c r="EV168" s="75"/>
      <c r="EW168" s="75"/>
      <c r="EX168" s="75"/>
      <c r="EY168" s="75"/>
      <c r="EZ168" s="75"/>
      <c r="FA168" s="75"/>
      <c r="FB168" s="75"/>
      <c r="FC168" s="75"/>
      <c r="FD168" s="75"/>
      <c r="FE168" s="75"/>
      <c r="FF168" s="75"/>
      <c r="FG168" s="75"/>
      <c r="FH168" s="75"/>
      <c r="FI168" s="75"/>
      <c r="FJ168" s="75"/>
      <c r="FK168" s="75"/>
      <c r="FL168" s="75"/>
      <c r="FM168" s="75"/>
      <c r="FN168" s="75"/>
      <c r="FO168" s="75"/>
      <c r="FP168" s="75"/>
      <c r="FQ168" s="75"/>
      <c r="FR168" s="75"/>
      <c r="FS168" s="75"/>
      <c r="FT168" s="75"/>
      <c r="FU168" s="75"/>
      <c r="FV168" s="75"/>
      <c r="FW168" s="75"/>
      <c r="FX168" s="75"/>
      <c r="FY168" s="75"/>
      <c r="FZ168" s="75"/>
      <c r="GA168" s="75"/>
      <c r="GB168" s="75"/>
      <c r="GC168" s="75"/>
      <c r="GD168" s="75"/>
      <c r="GE168" s="75"/>
      <c r="GF168" s="75"/>
      <c r="GG168" s="75"/>
      <c r="GH168" s="75"/>
      <c r="GI168" s="75"/>
      <c r="GJ168" s="75"/>
      <c r="GK168" s="75"/>
      <c r="GL168" s="75"/>
      <c r="GM168" s="75"/>
      <c r="GN168" s="75"/>
      <c r="GO168" s="75"/>
      <c r="GP168" s="75"/>
      <c r="GQ168" s="75"/>
      <c r="GR168" s="75"/>
      <c r="GS168" s="75"/>
      <c r="GT168" s="75"/>
      <c r="GU168" s="75"/>
      <c r="GV168" s="75"/>
      <c r="GW168" s="75"/>
      <c r="GX168" s="75"/>
      <c r="GY168" s="75"/>
      <c r="GZ168" s="75"/>
      <c r="HA168" s="75"/>
      <c r="HB168" s="75"/>
      <c r="HC168" s="75"/>
      <c r="HD168" s="75"/>
      <c r="HE168" s="75"/>
      <c r="HF168" s="75"/>
      <c r="HG168" s="75"/>
      <c r="HH168" s="75"/>
      <c r="HI168" s="75"/>
      <c r="HJ168" s="75"/>
      <c r="HK168" s="75"/>
      <c r="HL168" s="75"/>
      <c r="HM168" s="75"/>
      <c r="HN168" s="75"/>
      <c r="HO168" s="75"/>
      <c r="HP168" s="75"/>
      <c r="HQ168" s="75"/>
      <c r="HR168" s="75"/>
      <c r="HS168" s="75"/>
      <c r="HT168" s="75"/>
      <c r="HU168" s="75"/>
      <c r="HV168" s="75"/>
      <c r="HW168" s="75"/>
      <c r="HX168" s="75"/>
      <c r="HY168" s="75"/>
      <c r="HZ168" s="75"/>
      <c r="IA168" s="75"/>
      <c r="IB168" s="75"/>
      <c r="IC168" s="75"/>
      <c r="ID168" s="75"/>
      <c r="IE168" s="75"/>
      <c r="IF168" s="75"/>
      <c r="IG168" s="75"/>
      <c r="IH168" s="75"/>
      <c r="II168" s="75"/>
      <c r="IJ168" s="75"/>
      <c r="IK168" s="75"/>
      <c r="IL168" s="75"/>
      <c r="IM168" s="75"/>
      <c r="IN168" s="75"/>
      <c r="IO168" s="75"/>
      <c r="IP168" s="75"/>
      <c r="IQ168" s="75"/>
      <c r="IR168" s="75"/>
      <c r="IS168" s="75"/>
      <c r="IT168" s="75"/>
      <c r="IU168" s="75"/>
      <c r="IV168" s="75"/>
      <c r="IW168" s="75"/>
      <c r="IX168" s="75"/>
      <c r="IY168" s="75"/>
      <c r="IZ168" s="75"/>
      <c r="JA168" s="75"/>
      <c r="JB168" s="75"/>
      <c r="JC168" s="75"/>
      <c r="JD168" s="75"/>
      <c r="JE168" s="75"/>
      <c r="JF168" s="75"/>
      <c r="JG168" s="75"/>
      <c r="JH168" s="75"/>
      <c r="JI168" s="75"/>
      <c r="JJ168" s="75"/>
      <c r="JK168" s="75"/>
      <c r="JL168" s="75"/>
      <c r="JM168" s="75"/>
      <c r="JN168" s="75"/>
      <c r="JO168" s="75"/>
      <c r="JP168" s="75"/>
      <c r="JQ168" s="75"/>
      <c r="JR168" s="75"/>
      <c r="JS168" s="75"/>
      <c r="JT168" s="75"/>
      <c r="JU168" s="75"/>
      <c r="JV168" s="75"/>
      <c r="JW168" s="75"/>
      <c r="JX168" s="75"/>
      <c r="JY168" s="75"/>
      <c r="JZ168" s="75"/>
      <c r="KA168" s="75"/>
      <c r="KB168" s="75"/>
      <c r="KC168" s="75"/>
      <c r="KD168" s="75"/>
      <c r="KE168" s="75"/>
      <c r="KF168" s="75"/>
      <c r="KG168" s="75"/>
      <c r="KH168" s="75"/>
      <c r="KI168" s="75"/>
      <c r="KJ168" s="75"/>
      <c r="KK168" s="75"/>
      <c r="KL168" s="75"/>
      <c r="KM168" s="75"/>
      <c r="KN168" s="75"/>
      <c r="KO168" s="75"/>
      <c r="KP168" s="75"/>
      <c r="KQ168" s="75"/>
      <c r="KR168" s="75"/>
      <c r="KS168" s="75"/>
      <c r="KT168" s="75"/>
      <c r="KU168" s="75"/>
      <c r="KV168" s="75"/>
      <c r="KW168" s="75"/>
      <c r="KX168" s="75"/>
      <c r="KY168" s="75"/>
      <c r="KZ168" s="75"/>
      <c r="LA168" s="75"/>
      <c r="LB168" s="75"/>
      <c r="LC168" s="75"/>
      <c r="LD168" s="75"/>
      <c r="LE168" s="75"/>
      <c r="LF168" s="75"/>
      <c r="LG168" s="75"/>
      <c r="LH168" s="75"/>
      <c r="LI168" s="75"/>
      <c r="LJ168" s="75"/>
      <c r="LK168" s="75"/>
      <c r="LL168" s="75"/>
      <c r="LM168" s="75"/>
      <c r="LN168" s="75"/>
      <c r="LO168" s="75"/>
      <c r="LP168" s="75"/>
      <c r="LQ168" s="75"/>
      <c r="LR168" s="75"/>
      <c r="LS168" s="75"/>
      <c r="LT168" s="75"/>
      <c r="LU168" s="75"/>
      <c r="LV168" s="75"/>
      <c r="LW168" s="75"/>
      <c r="LX168" s="75"/>
      <c r="LY168" s="75"/>
      <c r="LZ168" s="75"/>
      <c r="MA168" s="75"/>
      <c r="MB168" s="75"/>
      <c r="MC168" s="75"/>
      <c r="MD168" s="75"/>
      <c r="ME168" s="75"/>
      <c r="MF168" s="75"/>
      <c r="MG168" s="75"/>
      <c r="MH168" s="75"/>
      <c r="MI168" s="75"/>
      <c r="MJ168" s="75"/>
      <c r="MK168" s="75"/>
      <c r="ML168" s="75"/>
      <c r="MM168" s="75"/>
      <c r="MN168" s="75"/>
      <c r="MO168" s="75"/>
      <c r="MP168" s="75"/>
      <c r="MQ168" s="75"/>
      <c r="MR168" s="75"/>
      <c r="MS168" s="75"/>
      <c r="MT168" s="75"/>
      <c r="MU168" s="75"/>
      <c r="MV168" s="75"/>
      <c r="MW168" s="75"/>
      <c r="MX168" s="75"/>
      <c r="MY168" s="75"/>
      <c r="MZ168" s="75"/>
      <c r="NA168" s="75"/>
      <c r="NB168" s="75"/>
    </row>
    <row r="169" spans="1:366" s="302" customFormat="1" x14ac:dyDescent="0.25">
      <c r="C169" s="75"/>
      <c r="D169" s="75"/>
      <c r="E169" s="75"/>
      <c r="F169" s="75"/>
      <c r="G169" s="75"/>
      <c r="H169" s="75"/>
      <c r="I169" s="75"/>
      <c r="J169" s="397"/>
      <c r="K169" s="100"/>
      <c r="L169" s="397"/>
      <c r="M169" s="100"/>
      <c r="N169" s="100"/>
      <c r="O169" s="100"/>
      <c r="P169" s="100"/>
      <c r="Q169" s="75"/>
      <c r="R169" s="75"/>
      <c r="S169" s="398"/>
      <c r="T169" s="399"/>
      <c r="U169" s="75"/>
      <c r="V169" s="75"/>
      <c r="W169" s="75"/>
      <c r="X169" s="399"/>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400"/>
      <c r="AU169" s="75"/>
      <c r="AV169" s="75"/>
      <c r="AW169" s="75"/>
      <c r="AX169" s="75"/>
      <c r="AY169" s="401"/>
      <c r="AZ169" s="402"/>
      <c r="BA169" s="402"/>
      <c r="BB169" s="75"/>
      <c r="BC169" s="401"/>
      <c r="BD169" s="401"/>
      <c r="BE169" s="75"/>
      <c r="BF169" s="401"/>
      <c r="BG169" s="402"/>
      <c r="BH169" s="402"/>
      <c r="BI169" s="400"/>
      <c r="BJ169" s="830"/>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c r="EO169" s="75"/>
      <c r="EP169" s="75"/>
      <c r="EQ169" s="75"/>
      <c r="ER169" s="75"/>
      <c r="ES169" s="75"/>
      <c r="ET169" s="75"/>
      <c r="EU169" s="75"/>
      <c r="EV169" s="75"/>
      <c r="EW169" s="75"/>
      <c r="EX169" s="75"/>
      <c r="EY169" s="75"/>
      <c r="EZ169" s="75"/>
      <c r="FA169" s="75"/>
      <c r="FB169" s="75"/>
      <c r="FC169" s="75"/>
      <c r="FD169" s="75"/>
      <c r="FE169" s="75"/>
      <c r="FF169" s="75"/>
      <c r="FG169" s="75"/>
      <c r="FH169" s="75"/>
      <c r="FI169" s="75"/>
      <c r="FJ169" s="75"/>
      <c r="FK169" s="75"/>
      <c r="FL169" s="75"/>
      <c r="FM169" s="75"/>
      <c r="FN169" s="75"/>
      <c r="FO169" s="75"/>
      <c r="FP169" s="75"/>
      <c r="FQ169" s="75"/>
      <c r="FR169" s="75"/>
      <c r="FS169" s="75"/>
      <c r="FT169" s="75"/>
      <c r="FU169" s="75"/>
      <c r="FV169" s="75"/>
      <c r="FW169" s="75"/>
      <c r="FX169" s="75"/>
      <c r="FY169" s="75"/>
      <c r="FZ169" s="75"/>
      <c r="GA169" s="75"/>
      <c r="GB169" s="75"/>
      <c r="GC169" s="75"/>
      <c r="GD169" s="75"/>
      <c r="GE169" s="75"/>
      <c r="GF169" s="75"/>
      <c r="GG169" s="75"/>
      <c r="GH169" s="75"/>
      <c r="GI169" s="75"/>
      <c r="GJ169" s="75"/>
      <c r="GK169" s="75"/>
      <c r="GL169" s="75"/>
      <c r="GM169" s="75"/>
      <c r="GN169" s="75"/>
      <c r="GO169" s="75"/>
      <c r="GP169" s="75"/>
      <c r="GQ169" s="75"/>
      <c r="GR169" s="75"/>
      <c r="GS169" s="75"/>
      <c r="GT169" s="75"/>
      <c r="GU169" s="75"/>
      <c r="GV169" s="75"/>
      <c r="GW169" s="75"/>
      <c r="GX169" s="75"/>
      <c r="GY169" s="75"/>
      <c r="GZ169" s="75"/>
      <c r="HA169" s="75"/>
      <c r="HB169" s="75"/>
      <c r="HC169" s="75"/>
      <c r="HD169" s="75"/>
      <c r="HE169" s="75"/>
      <c r="HF169" s="75"/>
      <c r="HG169" s="75"/>
      <c r="HH169" s="75"/>
      <c r="HI169" s="75"/>
      <c r="HJ169" s="75"/>
      <c r="HK169" s="75"/>
      <c r="HL169" s="75"/>
      <c r="HM169" s="75"/>
      <c r="HN169" s="75"/>
      <c r="HO169" s="75"/>
      <c r="HP169" s="75"/>
      <c r="HQ169" s="75"/>
      <c r="HR169" s="75"/>
      <c r="HS169" s="75"/>
      <c r="HT169" s="75"/>
      <c r="HU169" s="75"/>
      <c r="HV169" s="75"/>
      <c r="HW169" s="75"/>
      <c r="HX169" s="75"/>
      <c r="HY169" s="75"/>
      <c r="HZ169" s="75"/>
      <c r="IA169" s="75"/>
      <c r="IB169" s="75"/>
      <c r="IC169" s="75"/>
      <c r="ID169" s="75"/>
      <c r="IE169" s="75"/>
      <c r="IF169" s="75"/>
      <c r="IG169" s="75"/>
      <c r="IH169" s="75"/>
      <c r="II169" s="75"/>
      <c r="IJ169" s="75"/>
      <c r="IK169" s="75"/>
      <c r="IL169" s="75"/>
      <c r="IM169" s="75"/>
      <c r="IN169" s="75"/>
      <c r="IO169" s="75"/>
      <c r="IP169" s="75"/>
      <c r="IQ169" s="75"/>
      <c r="IR169" s="75"/>
      <c r="IS169" s="75"/>
      <c r="IT169" s="75"/>
      <c r="IU169" s="75"/>
      <c r="IV169" s="75"/>
      <c r="IW169" s="75"/>
      <c r="IX169" s="75"/>
      <c r="IY169" s="75"/>
      <c r="IZ169" s="75"/>
      <c r="JA169" s="75"/>
      <c r="JB169" s="75"/>
      <c r="JC169" s="75"/>
      <c r="JD169" s="75"/>
      <c r="JE169" s="75"/>
      <c r="JF169" s="75"/>
      <c r="JG169" s="75"/>
      <c r="JH169" s="75"/>
      <c r="JI169" s="75"/>
      <c r="JJ169" s="75"/>
      <c r="JK169" s="75"/>
      <c r="JL169" s="75"/>
      <c r="JM169" s="75"/>
      <c r="JN169" s="75"/>
      <c r="JO169" s="75"/>
      <c r="JP169" s="75"/>
      <c r="JQ169" s="75"/>
      <c r="JR169" s="75"/>
      <c r="JS169" s="75"/>
      <c r="JT169" s="75"/>
      <c r="JU169" s="75"/>
      <c r="JV169" s="75"/>
      <c r="JW169" s="75"/>
      <c r="JX169" s="75"/>
      <c r="JY169" s="75"/>
      <c r="JZ169" s="75"/>
      <c r="KA169" s="75"/>
      <c r="KB169" s="75"/>
      <c r="KC169" s="75"/>
      <c r="KD169" s="75"/>
      <c r="KE169" s="75"/>
      <c r="KF169" s="75"/>
      <c r="KG169" s="75"/>
      <c r="KH169" s="75"/>
      <c r="KI169" s="75"/>
      <c r="KJ169" s="75"/>
      <c r="KK169" s="75"/>
      <c r="KL169" s="75"/>
      <c r="KM169" s="75"/>
      <c r="KN169" s="75"/>
      <c r="KO169" s="75"/>
      <c r="KP169" s="75"/>
      <c r="KQ169" s="75"/>
      <c r="KR169" s="75"/>
      <c r="KS169" s="75"/>
      <c r="KT169" s="75"/>
      <c r="KU169" s="75"/>
      <c r="KV169" s="75"/>
      <c r="KW169" s="75"/>
      <c r="KX169" s="75"/>
      <c r="KY169" s="75"/>
      <c r="KZ169" s="75"/>
      <c r="LA169" s="75"/>
      <c r="LB169" s="75"/>
      <c r="LC169" s="75"/>
      <c r="LD169" s="75"/>
      <c r="LE169" s="75"/>
      <c r="LF169" s="75"/>
      <c r="LG169" s="75"/>
      <c r="LH169" s="75"/>
      <c r="LI169" s="75"/>
      <c r="LJ169" s="75"/>
      <c r="LK169" s="75"/>
      <c r="LL169" s="75"/>
      <c r="LM169" s="75"/>
      <c r="LN169" s="75"/>
      <c r="LO169" s="75"/>
      <c r="LP169" s="75"/>
      <c r="LQ169" s="75"/>
      <c r="LR169" s="75"/>
      <c r="LS169" s="75"/>
      <c r="LT169" s="75"/>
      <c r="LU169" s="75"/>
      <c r="LV169" s="75"/>
      <c r="LW169" s="75"/>
      <c r="LX169" s="75"/>
      <c r="LY169" s="75"/>
      <c r="LZ169" s="75"/>
      <c r="MA169" s="75"/>
      <c r="MB169" s="75"/>
      <c r="MC169" s="75"/>
      <c r="MD169" s="75"/>
      <c r="ME169" s="75"/>
      <c r="MF169" s="75"/>
      <c r="MG169" s="75"/>
      <c r="MH169" s="75"/>
      <c r="MI169" s="75"/>
      <c r="MJ169" s="75"/>
      <c r="MK169" s="75"/>
      <c r="ML169" s="75"/>
      <c r="MM169" s="75"/>
      <c r="MN169" s="75"/>
      <c r="MO169" s="75"/>
      <c r="MP169" s="75"/>
      <c r="MQ169" s="75"/>
      <c r="MR169" s="75"/>
      <c r="MS169" s="75"/>
      <c r="MT169" s="75"/>
      <c r="MU169" s="75"/>
      <c r="MV169" s="75"/>
      <c r="MW169" s="75"/>
      <c r="MX169" s="75"/>
      <c r="MY169" s="75"/>
      <c r="MZ169" s="75"/>
      <c r="NA169" s="75"/>
      <c r="NB169" s="75"/>
    </row>
    <row r="170" spans="1:366" s="302" customFormat="1" x14ac:dyDescent="0.25">
      <c r="C170" s="75"/>
      <c r="D170" s="75"/>
      <c r="E170" s="75"/>
      <c r="F170" s="75"/>
      <c r="G170" s="75"/>
      <c r="H170" s="75"/>
      <c r="I170" s="75"/>
      <c r="J170" s="397"/>
      <c r="K170" s="100"/>
      <c r="L170" s="397"/>
      <c r="M170" s="100"/>
      <c r="N170" s="100"/>
      <c r="O170" s="100"/>
      <c r="P170" s="100"/>
      <c r="Q170" s="75"/>
      <c r="R170" s="75"/>
      <c r="S170" s="398"/>
      <c r="T170" s="399"/>
      <c r="U170" s="75"/>
      <c r="V170" s="75"/>
      <c r="W170" s="75"/>
      <c r="X170" s="399"/>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400"/>
      <c r="AU170" s="75"/>
      <c r="AV170" s="75"/>
      <c r="AW170" s="75"/>
      <c r="AX170" s="75"/>
      <c r="AY170" s="401"/>
      <c r="AZ170" s="402"/>
      <c r="BA170" s="402"/>
      <c r="BB170" s="75"/>
      <c r="BC170" s="401"/>
      <c r="BD170" s="401"/>
      <c r="BE170" s="75"/>
      <c r="BF170" s="401"/>
      <c r="BG170" s="402"/>
      <c r="BH170" s="402"/>
      <c r="BI170" s="400"/>
      <c r="BJ170" s="830"/>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c r="EF170" s="75"/>
      <c r="EG170" s="75"/>
      <c r="EH170" s="75"/>
      <c r="EI170" s="75"/>
      <c r="EJ170" s="75"/>
      <c r="EK170" s="75"/>
      <c r="EL170" s="75"/>
      <c r="EM170" s="75"/>
      <c r="EN170" s="75"/>
      <c r="EO170" s="75"/>
      <c r="EP170" s="75"/>
      <c r="EQ170" s="75"/>
      <c r="ER170" s="75"/>
      <c r="ES170" s="75"/>
      <c r="ET170" s="75"/>
      <c r="EU170" s="75"/>
      <c r="EV170" s="75"/>
      <c r="EW170" s="75"/>
      <c r="EX170" s="75"/>
      <c r="EY170" s="75"/>
      <c r="EZ170" s="75"/>
      <c r="FA170" s="75"/>
      <c r="FB170" s="75"/>
      <c r="FC170" s="75"/>
      <c r="FD170" s="75"/>
      <c r="FE170" s="75"/>
      <c r="FF170" s="75"/>
      <c r="FG170" s="75"/>
      <c r="FH170" s="75"/>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c r="GE170" s="75"/>
      <c r="GF170" s="75"/>
      <c r="GG170" s="75"/>
      <c r="GH170" s="75"/>
      <c r="GI170" s="75"/>
      <c r="GJ170" s="75"/>
      <c r="GK170" s="75"/>
      <c r="GL170" s="75"/>
      <c r="GM170" s="75"/>
      <c r="GN170" s="75"/>
      <c r="GO170" s="75"/>
      <c r="GP170" s="75"/>
      <c r="GQ170" s="75"/>
      <c r="GR170" s="75"/>
      <c r="GS170" s="75"/>
      <c r="GT170" s="75"/>
      <c r="GU170" s="75"/>
      <c r="GV170" s="75"/>
      <c r="GW170" s="75"/>
      <c r="GX170" s="75"/>
      <c r="GY170" s="75"/>
      <c r="GZ170" s="75"/>
      <c r="HA170" s="75"/>
      <c r="HB170" s="75"/>
      <c r="HC170" s="75"/>
      <c r="HD170" s="75"/>
      <c r="HE170" s="75"/>
      <c r="HF170" s="75"/>
      <c r="HG170" s="75"/>
      <c r="HH170" s="75"/>
      <c r="HI170" s="75"/>
      <c r="HJ170" s="75"/>
      <c r="HK170" s="75"/>
      <c r="HL170" s="75"/>
      <c r="HM170" s="75"/>
      <c r="HN170" s="75"/>
      <c r="HO170" s="75"/>
      <c r="HP170" s="75"/>
      <c r="HQ170" s="75"/>
      <c r="HR170" s="75"/>
      <c r="HS170" s="75"/>
      <c r="HT170" s="75"/>
      <c r="HU170" s="75"/>
      <c r="HV170" s="75"/>
      <c r="HW170" s="75"/>
      <c r="HX170" s="75"/>
      <c r="HY170" s="75"/>
      <c r="HZ170" s="75"/>
      <c r="IA170" s="75"/>
      <c r="IB170" s="75"/>
      <c r="IC170" s="75"/>
      <c r="ID170" s="75"/>
      <c r="IE170" s="75"/>
      <c r="IF170" s="75"/>
      <c r="IG170" s="75"/>
      <c r="IH170" s="75"/>
      <c r="II170" s="75"/>
      <c r="IJ170" s="75"/>
      <c r="IK170" s="75"/>
      <c r="IL170" s="75"/>
      <c r="IM170" s="75"/>
      <c r="IN170" s="75"/>
      <c r="IO170" s="75"/>
      <c r="IP170" s="75"/>
      <c r="IQ170" s="75"/>
      <c r="IR170" s="75"/>
      <c r="IS170" s="75"/>
      <c r="IT170" s="75"/>
      <c r="IU170" s="75"/>
      <c r="IV170" s="75"/>
      <c r="IW170" s="75"/>
      <c r="IX170" s="75"/>
      <c r="IY170" s="75"/>
      <c r="IZ170" s="75"/>
      <c r="JA170" s="75"/>
      <c r="JB170" s="75"/>
      <c r="JC170" s="75"/>
      <c r="JD170" s="75"/>
      <c r="JE170" s="75"/>
      <c r="JF170" s="75"/>
      <c r="JG170" s="75"/>
      <c r="JH170" s="75"/>
      <c r="JI170" s="75"/>
      <c r="JJ170" s="75"/>
      <c r="JK170" s="75"/>
      <c r="JL170" s="75"/>
      <c r="JM170" s="75"/>
      <c r="JN170" s="75"/>
      <c r="JO170" s="75"/>
      <c r="JP170" s="75"/>
      <c r="JQ170" s="75"/>
      <c r="JR170" s="75"/>
      <c r="JS170" s="75"/>
      <c r="JT170" s="75"/>
      <c r="JU170" s="75"/>
      <c r="JV170" s="75"/>
      <c r="JW170" s="75"/>
      <c r="JX170" s="75"/>
      <c r="JY170" s="75"/>
      <c r="JZ170" s="75"/>
      <c r="KA170" s="75"/>
      <c r="KB170" s="75"/>
      <c r="KC170" s="75"/>
      <c r="KD170" s="75"/>
      <c r="KE170" s="75"/>
      <c r="KF170" s="75"/>
      <c r="KG170" s="75"/>
      <c r="KH170" s="75"/>
      <c r="KI170" s="75"/>
      <c r="KJ170" s="75"/>
      <c r="KK170" s="75"/>
      <c r="KL170" s="75"/>
      <c r="KM170" s="75"/>
      <c r="KN170" s="75"/>
      <c r="KO170" s="75"/>
      <c r="KP170" s="75"/>
      <c r="KQ170" s="75"/>
      <c r="KR170" s="75"/>
      <c r="KS170" s="75"/>
      <c r="KT170" s="75"/>
      <c r="KU170" s="75"/>
      <c r="KV170" s="75"/>
      <c r="KW170" s="75"/>
      <c r="KX170" s="75"/>
      <c r="KY170" s="75"/>
      <c r="KZ170" s="75"/>
      <c r="LA170" s="75"/>
      <c r="LB170" s="75"/>
      <c r="LC170" s="75"/>
      <c r="LD170" s="75"/>
      <c r="LE170" s="75"/>
      <c r="LF170" s="75"/>
      <c r="LG170" s="75"/>
      <c r="LH170" s="75"/>
      <c r="LI170" s="75"/>
      <c r="LJ170" s="75"/>
      <c r="LK170" s="75"/>
      <c r="LL170" s="75"/>
      <c r="LM170" s="75"/>
      <c r="LN170" s="75"/>
      <c r="LO170" s="75"/>
      <c r="LP170" s="75"/>
      <c r="LQ170" s="75"/>
      <c r="LR170" s="75"/>
      <c r="LS170" s="75"/>
      <c r="LT170" s="75"/>
      <c r="LU170" s="75"/>
      <c r="LV170" s="75"/>
      <c r="LW170" s="75"/>
      <c r="LX170" s="75"/>
      <c r="LY170" s="75"/>
      <c r="LZ170" s="75"/>
      <c r="MA170" s="75"/>
      <c r="MB170" s="75"/>
      <c r="MC170" s="75"/>
      <c r="MD170" s="75"/>
      <c r="ME170" s="75"/>
      <c r="MF170" s="75"/>
      <c r="MG170" s="75"/>
      <c r="MH170" s="75"/>
      <c r="MI170" s="75"/>
      <c r="MJ170" s="75"/>
      <c r="MK170" s="75"/>
      <c r="ML170" s="75"/>
      <c r="MM170" s="75"/>
      <c r="MN170" s="75"/>
      <c r="MO170" s="75"/>
      <c r="MP170" s="75"/>
      <c r="MQ170" s="75"/>
      <c r="MR170" s="75"/>
      <c r="MS170" s="75"/>
      <c r="MT170" s="75"/>
      <c r="MU170" s="75"/>
      <c r="MV170" s="75"/>
      <c r="MW170" s="75"/>
      <c r="MX170" s="75"/>
      <c r="MY170" s="75"/>
      <c r="MZ170" s="75"/>
      <c r="NA170" s="75"/>
      <c r="NB170" s="75"/>
    </row>
    <row r="171" spans="1:366" x14ac:dyDescent="0.25">
      <c r="AV171" s="75">
        <v>100</v>
      </c>
    </row>
  </sheetData>
  <mergeCells count="1519">
    <mergeCell ref="BJ87:BJ88"/>
    <mergeCell ref="AY153:AY155"/>
    <mergeCell ref="BC12:BC13"/>
    <mergeCell ref="BD12:BD13"/>
    <mergeCell ref="BF12:BF13"/>
    <mergeCell ref="AZ14:AZ16"/>
    <mergeCell ref="BF14:BF16"/>
    <mergeCell ref="BA14:BA16"/>
    <mergeCell ref="BA18:BA19"/>
    <mergeCell ref="BC18:BC19"/>
    <mergeCell ref="BD18:BD19"/>
    <mergeCell ref="BF18:BF19"/>
    <mergeCell ref="AZ64:AZ66"/>
    <mergeCell ref="BA64:BA66"/>
    <mergeCell ref="BC64:BC66"/>
    <mergeCell ref="BD64:BD66"/>
    <mergeCell ref="BF64:BF66"/>
    <mergeCell ref="BA79:BA80"/>
    <mergeCell ref="BC79:BC80"/>
    <mergeCell ref="AZ149:AZ151"/>
    <mergeCell ref="BA149:BA151"/>
    <mergeCell ref="BC149:BC151"/>
    <mergeCell ref="BD149:BD151"/>
    <mergeCell ref="BF149:BF151"/>
    <mergeCell ref="BG149:BG151"/>
    <mergeCell ref="BH149:BH151"/>
    <mergeCell ref="BJ149:BJ151"/>
    <mergeCell ref="AZ153:AZ155"/>
    <mergeCell ref="BA153:BA155"/>
    <mergeCell ref="BC153:BC155"/>
    <mergeCell ref="BD153:BD155"/>
    <mergeCell ref="BF153:BF155"/>
    <mergeCell ref="BG153:BG155"/>
    <mergeCell ref="BH153:BH155"/>
    <mergeCell ref="BJ153:BJ155"/>
    <mergeCell ref="BI153:BI155"/>
    <mergeCell ref="AZ139:AZ140"/>
    <mergeCell ref="BA139:BA140"/>
    <mergeCell ref="BC139:BC140"/>
    <mergeCell ref="BD139:BD140"/>
    <mergeCell ref="BF139:BF140"/>
    <mergeCell ref="BG139:BG140"/>
    <mergeCell ref="BH139:BH140"/>
    <mergeCell ref="BJ139:BJ140"/>
    <mergeCell ref="AZ144:AZ145"/>
    <mergeCell ref="BA144:BA145"/>
    <mergeCell ref="BC144:BC145"/>
    <mergeCell ref="BD144:BD145"/>
    <mergeCell ref="BF144:BF145"/>
    <mergeCell ref="BG144:BG145"/>
    <mergeCell ref="BH144:BH145"/>
    <mergeCell ref="BJ144:BJ145"/>
    <mergeCell ref="BB153:BB155"/>
    <mergeCell ref="BE144:BE145"/>
    <mergeCell ref="BE149:BE151"/>
    <mergeCell ref="BE153:BE155"/>
    <mergeCell ref="BE139:BE140"/>
    <mergeCell ref="AZ124:AZ125"/>
    <mergeCell ref="BA124:BA125"/>
    <mergeCell ref="BC124:BC125"/>
    <mergeCell ref="BD124:BD125"/>
    <mergeCell ref="BF124:BF125"/>
    <mergeCell ref="BG124:BG125"/>
    <mergeCell ref="BH124:BH125"/>
    <mergeCell ref="BJ124:BJ125"/>
    <mergeCell ref="AZ127:AZ128"/>
    <mergeCell ref="BA127:BA128"/>
    <mergeCell ref="BC127:BC128"/>
    <mergeCell ref="BD127:BD128"/>
    <mergeCell ref="BF127:BF128"/>
    <mergeCell ref="BG127:BG128"/>
    <mergeCell ref="BH127:BH128"/>
    <mergeCell ref="BJ127:BJ128"/>
    <mergeCell ref="BB122:BB123"/>
    <mergeCell ref="BB124:BB125"/>
    <mergeCell ref="BB127:BB128"/>
    <mergeCell ref="AZ118:AZ120"/>
    <mergeCell ref="BG118:BG120"/>
    <mergeCell ref="BA118:BA120"/>
    <mergeCell ref="BC118:BC120"/>
    <mergeCell ref="BD118:BD120"/>
    <mergeCell ref="BF118:BF120"/>
    <mergeCell ref="BH118:BH120"/>
    <mergeCell ref="BJ118:BJ120"/>
    <mergeCell ref="BJ115:BJ116"/>
    <mergeCell ref="BH115:BH116"/>
    <mergeCell ref="BI110:BI111"/>
    <mergeCell ref="BB110:BB111"/>
    <mergeCell ref="BB115:BB116"/>
    <mergeCell ref="BB118:BB120"/>
    <mergeCell ref="AZ122:AZ123"/>
    <mergeCell ref="BA122:BA123"/>
    <mergeCell ref="BC122:BC123"/>
    <mergeCell ref="BD122:BD123"/>
    <mergeCell ref="BF122:BF123"/>
    <mergeCell ref="BG122:BG123"/>
    <mergeCell ref="BH122:BH123"/>
    <mergeCell ref="BJ122:BJ123"/>
    <mergeCell ref="BD105:BD106"/>
    <mergeCell ref="BF105:BF106"/>
    <mergeCell ref="BG105:BG106"/>
    <mergeCell ref="BH105:BH106"/>
    <mergeCell ref="BJ105:BJ106"/>
    <mergeCell ref="AZ110:AZ111"/>
    <mergeCell ref="BA110:BA111"/>
    <mergeCell ref="BC110:BC111"/>
    <mergeCell ref="BD110:BD111"/>
    <mergeCell ref="BF110:BF111"/>
    <mergeCell ref="BG110:BG111"/>
    <mergeCell ref="BH110:BH111"/>
    <mergeCell ref="BJ110:BJ111"/>
    <mergeCell ref="BB102:BB104"/>
    <mergeCell ref="BG115:BG116"/>
    <mergeCell ref="BA115:BA116"/>
    <mergeCell ref="BC115:BC116"/>
    <mergeCell ref="BD115:BD116"/>
    <mergeCell ref="BF115:BF116"/>
    <mergeCell ref="BG1:BJ1"/>
    <mergeCell ref="AT5:AT6"/>
    <mergeCell ref="AS5:AS6"/>
    <mergeCell ref="AP5:AP6"/>
    <mergeCell ref="AO5:AO6"/>
    <mergeCell ref="AK5:AK6"/>
    <mergeCell ref="AJ5:AJ6"/>
    <mergeCell ref="AI5:AI6"/>
    <mergeCell ref="W5:W6"/>
    <mergeCell ref="V5:V6"/>
    <mergeCell ref="U5:U6"/>
    <mergeCell ref="S5:S6"/>
    <mergeCell ref="R5:R6"/>
    <mergeCell ref="P5:P6"/>
    <mergeCell ref="I5:I6"/>
    <mergeCell ref="G5:G6"/>
    <mergeCell ref="F5:F6"/>
    <mergeCell ref="AN2:AR3"/>
    <mergeCell ref="AN5:AN6"/>
    <mergeCell ref="A2:I3"/>
    <mergeCell ref="U2:X3"/>
    <mergeCell ref="Q2:T3"/>
    <mergeCell ref="Y2:AB3"/>
    <mergeCell ref="Y5:Y6"/>
    <mergeCell ref="AZ2:BF3"/>
    <mergeCell ref="BG2:BJ3"/>
    <mergeCell ref="BB5:BB6"/>
    <mergeCell ref="BG5:BG6"/>
    <mergeCell ref="BH5:BH6"/>
    <mergeCell ref="E5:E6"/>
    <mergeCell ref="J1:AY1"/>
    <mergeCell ref="BE5:BE6"/>
    <mergeCell ref="AV5:AV6"/>
    <mergeCell ref="AW5:AW6"/>
    <mergeCell ref="AX5:AX6"/>
    <mergeCell ref="BI5:BI6"/>
    <mergeCell ref="AV12:AV13"/>
    <mergeCell ref="AW12:AW13"/>
    <mergeCell ref="BI12:BI13"/>
    <mergeCell ref="AV14:AV16"/>
    <mergeCell ref="AX14:AX16"/>
    <mergeCell ref="BI14:BI16"/>
    <mergeCell ref="AV18:AV19"/>
    <mergeCell ref="AV93:AV94"/>
    <mergeCell ref="AX93:AX94"/>
    <mergeCell ref="AY93:AY94"/>
    <mergeCell ref="BI93:BI94"/>
    <mergeCell ref="AW93:AW94"/>
    <mergeCell ref="AV95:AV96"/>
    <mergeCell ref="AW95:AW96"/>
    <mergeCell ref="AX95:AX96"/>
    <mergeCell ref="AW70:AW71"/>
    <mergeCell ref="AY70:AY71"/>
    <mergeCell ref="BI70:BI71"/>
    <mergeCell ref="AZ93:AZ94"/>
    <mergeCell ref="BA93:BA94"/>
    <mergeCell ref="BC93:BC94"/>
    <mergeCell ref="BD93:BD94"/>
    <mergeCell ref="BF93:BF94"/>
    <mergeCell ref="BG93:BG94"/>
    <mergeCell ref="BH93:BH94"/>
    <mergeCell ref="AZ95:AZ96"/>
    <mergeCell ref="BA95:BA96"/>
    <mergeCell ref="BG95:BG96"/>
    <mergeCell ref="AX102:AX104"/>
    <mergeCell ref="AY102:AY104"/>
    <mergeCell ref="AV105:AV106"/>
    <mergeCell ref="AS83:AS85"/>
    <mergeCell ref="AS87:AS88"/>
    <mergeCell ref="BB72:BB74"/>
    <mergeCell ref="BB105:BB106"/>
    <mergeCell ref="BA90:BA92"/>
    <mergeCell ref="BC90:BC92"/>
    <mergeCell ref="BI18:BI19"/>
    <mergeCell ref="AW105:AW106"/>
    <mergeCell ref="AX105:AX106"/>
    <mergeCell ref="AY105:AY106"/>
    <mergeCell ref="BI105:BI106"/>
    <mergeCell ref="AV90:AV92"/>
    <mergeCell ref="AW90:AW92"/>
    <mergeCell ref="AX90:AX92"/>
    <mergeCell ref="AY90:AY92"/>
    <mergeCell ref="BI90:BI92"/>
    <mergeCell ref="BC95:BC96"/>
    <mergeCell ref="BD95:BD96"/>
    <mergeCell ref="BF95:BF96"/>
    <mergeCell ref="BH95:BH96"/>
    <mergeCell ref="BB90:BB92"/>
    <mergeCell ref="BB93:BB94"/>
    <mergeCell ref="BB95:BB96"/>
    <mergeCell ref="BA87:BA88"/>
    <mergeCell ref="BC87:BC88"/>
    <mergeCell ref="BD87:BD88"/>
    <mergeCell ref="BF87:BF88"/>
    <mergeCell ref="BG87:BG88"/>
    <mergeCell ref="BH87:BH88"/>
    <mergeCell ref="AX72:AX74"/>
    <mergeCell ref="AY72:AY74"/>
    <mergeCell ref="BI72:BI74"/>
    <mergeCell ref="AV82:AV85"/>
    <mergeCell ref="AW82:AW85"/>
    <mergeCell ref="AX82:AX85"/>
    <mergeCell ref="AY82:AY85"/>
    <mergeCell ref="BI82:BI85"/>
    <mergeCell ref="AV87:AV88"/>
    <mergeCell ref="AW87:AW88"/>
    <mergeCell ref="AX87:AX88"/>
    <mergeCell ref="AY87:AY88"/>
    <mergeCell ref="BI87:BI88"/>
    <mergeCell ref="AV79:AV80"/>
    <mergeCell ref="AW79:AW80"/>
    <mergeCell ref="AY79:AY80"/>
    <mergeCell ref="BI79:BI80"/>
    <mergeCell ref="BD82:BD85"/>
    <mergeCell ref="BC82:BC85"/>
    <mergeCell ref="BA82:BA85"/>
    <mergeCell ref="AZ82:AZ85"/>
    <mergeCell ref="BH82:BH85"/>
    <mergeCell ref="BG82:BG85"/>
    <mergeCell ref="AS79:AS80"/>
    <mergeCell ref="AY18:AY19"/>
    <mergeCell ref="AC2:AH2"/>
    <mergeCell ref="AC3:AC4"/>
    <mergeCell ref="AD3:AD4"/>
    <mergeCell ref="AE3:AE4"/>
    <mergeCell ref="AF3:AF4"/>
    <mergeCell ref="AG3:AG4"/>
    <mergeCell ref="AH3:AH4"/>
    <mergeCell ref="AP90:AP92"/>
    <mergeCell ref="AP93:AP94"/>
    <mergeCell ref="AP95:AP96"/>
    <mergeCell ref="AP144:AP145"/>
    <mergeCell ref="AP149:AP151"/>
    <mergeCell ref="AP153:AP155"/>
    <mergeCell ref="AQ15:AQ16"/>
    <mergeCell ref="AQ65:AQ66"/>
    <mergeCell ref="AR15:AR16"/>
    <mergeCell ref="AR65:AR66"/>
    <mergeCell ref="AP102:AP104"/>
    <mergeCell ref="AP105:AP106"/>
    <mergeCell ref="AP110:AP111"/>
    <mergeCell ref="AP115:AP116"/>
    <mergeCell ref="AP118:AP120"/>
    <mergeCell ref="AP122:AP123"/>
    <mergeCell ref="AP124:AP125"/>
    <mergeCell ref="AP127:AP128"/>
    <mergeCell ref="AP139:AP140"/>
    <mergeCell ref="AO90:AO92"/>
    <mergeCell ref="AO93:AO94"/>
    <mergeCell ref="AV72:AV74"/>
    <mergeCell ref="AY95:AY96"/>
    <mergeCell ref="AO149:AO151"/>
    <mergeCell ref="AO153:AO155"/>
    <mergeCell ref="AP12:AP13"/>
    <mergeCell ref="AP14:AP16"/>
    <mergeCell ref="AP18:AP19"/>
    <mergeCell ref="AP25:AP26"/>
    <mergeCell ref="AP38:AP39"/>
    <mergeCell ref="AP41:AP42"/>
    <mergeCell ref="AP48:AP52"/>
    <mergeCell ref="AP53:AP54"/>
    <mergeCell ref="AP60:AP61"/>
    <mergeCell ref="AP64:AP66"/>
    <mergeCell ref="AP67:AP68"/>
    <mergeCell ref="AP70:AP71"/>
    <mergeCell ref="AP72:AP74"/>
    <mergeCell ref="AP79:AP80"/>
    <mergeCell ref="AP82:AP85"/>
    <mergeCell ref="AP87:AP88"/>
    <mergeCell ref="AN127:AN128"/>
    <mergeCell ref="AN139:AN140"/>
    <mergeCell ref="AN144:AN145"/>
    <mergeCell ref="AN149:AN151"/>
    <mergeCell ref="AN153:AN155"/>
    <mergeCell ref="AO12:AO13"/>
    <mergeCell ref="AO14:AO16"/>
    <mergeCell ref="AO18:AO19"/>
    <mergeCell ref="AO25:AO26"/>
    <mergeCell ref="AO38:AO39"/>
    <mergeCell ref="AO41:AO42"/>
    <mergeCell ref="AO48:AO52"/>
    <mergeCell ref="AO53:AO54"/>
    <mergeCell ref="AO60:AO61"/>
    <mergeCell ref="AO64:AO66"/>
    <mergeCell ref="AO67:AO68"/>
    <mergeCell ref="AO70:AO71"/>
    <mergeCell ref="AO72:AO74"/>
    <mergeCell ref="AO79:AO80"/>
    <mergeCell ref="AO83:AO85"/>
    <mergeCell ref="AO87:AO88"/>
    <mergeCell ref="AO105:AO106"/>
    <mergeCell ref="AO102:AO104"/>
    <mergeCell ref="AO110:AO111"/>
    <mergeCell ref="AO115:AO116"/>
    <mergeCell ref="AO118:AO120"/>
    <mergeCell ref="AO122:AO123"/>
    <mergeCell ref="AO124:AO125"/>
    <mergeCell ref="AO127:AO128"/>
    <mergeCell ref="AO95:AO96"/>
    <mergeCell ref="AO139:AO140"/>
    <mergeCell ref="AO144:AO145"/>
    <mergeCell ref="AJ139:AJ140"/>
    <mergeCell ref="AJ149:AJ150"/>
    <mergeCell ref="AJ95:AJ96"/>
    <mergeCell ref="AK95:AK96"/>
    <mergeCell ref="AJ102:AJ104"/>
    <mergeCell ref="AN60:AN61"/>
    <mergeCell ref="AN64:AN66"/>
    <mergeCell ref="AN67:AN68"/>
    <mergeCell ref="AN70:AN71"/>
    <mergeCell ref="AN72:AN74"/>
    <mergeCell ref="AN79:AN80"/>
    <mergeCell ref="AN82:AN85"/>
    <mergeCell ref="AN87:AN88"/>
    <mergeCell ref="AJ79:AJ80"/>
    <mergeCell ref="AJ115:AJ116"/>
    <mergeCell ref="AK70:AK71"/>
    <mergeCell ref="AN90:AN92"/>
    <mergeCell ref="AN93:AN94"/>
    <mergeCell ref="AN95:AN96"/>
    <mergeCell ref="AN102:AN104"/>
    <mergeCell ref="AN105:AN106"/>
    <mergeCell ref="AN110:AN111"/>
    <mergeCell ref="AN115:AN116"/>
    <mergeCell ref="AJ70:AJ71"/>
    <mergeCell ref="AJ64:AJ66"/>
    <mergeCell ref="AK64:AK66"/>
    <mergeCell ref="AJ67:AJ68"/>
    <mergeCell ref="AK102:AK104"/>
    <mergeCell ref="AJ82:AJ85"/>
    <mergeCell ref="AN118:AN120"/>
    <mergeCell ref="AN122:AN123"/>
    <mergeCell ref="AN124:AN125"/>
    <mergeCell ref="Q122:Q123"/>
    <mergeCell ref="R118:R120"/>
    <mergeCell ref="AI82:AI85"/>
    <mergeCell ref="S87:S88"/>
    <mergeCell ref="T82:T85"/>
    <mergeCell ref="AJ153:AJ155"/>
    <mergeCell ref="AK153:AK155"/>
    <mergeCell ref="AK79:AK80"/>
    <mergeCell ref="AK115:AK116"/>
    <mergeCell ref="AK127:AK128"/>
    <mergeCell ref="AK139:AK140"/>
    <mergeCell ref="AI124:AI125"/>
    <mergeCell ref="AJ124:AJ125"/>
    <mergeCell ref="AK124:AK125"/>
    <mergeCell ref="AI144:AI145"/>
    <mergeCell ref="AJ144:AJ145"/>
    <mergeCell ref="AK144:AK145"/>
    <mergeCell ref="AK149:AK151"/>
    <mergeCell ref="AI110:AI111"/>
    <mergeCell ref="AJ110:AJ111"/>
    <mergeCell ref="AK110:AK111"/>
    <mergeCell ref="AI118:AI120"/>
    <mergeCell ref="AJ118:AJ120"/>
    <mergeCell ref="AK118:AK120"/>
    <mergeCell ref="AI122:AI123"/>
    <mergeCell ref="AJ122:AJ123"/>
    <mergeCell ref="AK122:AK123"/>
    <mergeCell ref="AI95:AI96"/>
    <mergeCell ref="AI127:AI128"/>
    <mergeCell ref="AI139:AI140"/>
    <mergeCell ref="AI149:AI150"/>
    <mergeCell ref="AJ127:AJ128"/>
    <mergeCell ref="AI153:AI155"/>
    <mergeCell ref="Z118:Z120"/>
    <mergeCell ref="Z115:Z116"/>
    <mergeCell ref="Z110:Z111"/>
    <mergeCell ref="Z105:Z106"/>
    <mergeCell ref="Z102:Z104"/>
    <mergeCell ref="Z95:Z96"/>
    <mergeCell ref="Z82:Z85"/>
    <mergeCell ref="AI67:AI68"/>
    <mergeCell ref="AI102:AI104"/>
    <mergeCell ref="Y139:Y140"/>
    <mergeCell ref="Y105:Y106"/>
    <mergeCell ref="Y110:Y111"/>
    <mergeCell ref="Y115:Y116"/>
    <mergeCell ref="Y144:Y145"/>
    <mergeCell ref="Y90:Y92"/>
    <mergeCell ref="Y124:Y125"/>
    <mergeCell ref="Y127:Y128"/>
    <mergeCell ref="Z124:Z125"/>
    <mergeCell ref="Z122:Z123"/>
    <mergeCell ref="L67:L68"/>
    <mergeCell ref="J67:J68"/>
    <mergeCell ref="Q79:Q80"/>
    <mergeCell ref="AI87:AI88"/>
    <mergeCell ref="AJ87:AJ88"/>
    <mergeCell ref="K60:K61"/>
    <mergeCell ref="L60:L61"/>
    <mergeCell ref="R79:R80"/>
    <mergeCell ref="AI79:AI80"/>
    <mergeCell ref="U64:U66"/>
    <mergeCell ref="V64:V66"/>
    <mergeCell ref="W64:W66"/>
    <mergeCell ref="U67:U68"/>
    <mergeCell ref="V67:V68"/>
    <mergeCell ref="W67:W68"/>
    <mergeCell ref="Z71:Z74"/>
    <mergeCell ref="Z67:Z68"/>
    <mergeCell ref="Z64:Z66"/>
    <mergeCell ref="Z60:Z61"/>
    <mergeCell ref="K82:K85"/>
    <mergeCell ref="R64:R66"/>
    <mergeCell ref="S64:S66"/>
    <mergeCell ref="S67:S68"/>
    <mergeCell ref="AI70:AI71"/>
    <mergeCell ref="L70:L71"/>
    <mergeCell ref="N70:N90"/>
    <mergeCell ref="O70:O90"/>
    <mergeCell ref="AI90:AI92"/>
    <mergeCell ref="AK12:AK13"/>
    <mergeCell ref="AI14:AI16"/>
    <mergeCell ref="AJ14:AJ16"/>
    <mergeCell ref="AK14:AK16"/>
    <mergeCell ref="AI18:AI19"/>
    <mergeCell ref="AJ18:AJ19"/>
    <mergeCell ref="AK18:AK19"/>
    <mergeCell ref="AI25:AI26"/>
    <mergeCell ref="AJ25:AJ26"/>
    <mergeCell ref="AK25:AK26"/>
    <mergeCell ref="AI38:AI39"/>
    <mergeCell ref="AJ38:AJ39"/>
    <mergeCell ref="AK38:AK39"/>
    <mergeCell ref="AI41:AI42"/>
    <mergeCell ref="Z18:Z19"/>
    <mergeCell ref="Z14:Z16"/>
    <mergeCell ref="J72:J74"/>
    <mergeCell ref="K72:K74"/>
    <mergeCell ref="L72:L74"/>
    <mergeCell ref="W72:W74"/>
    <mergeCell ref="Z53:Z54"/>
    <mergeCell ref="N54:N69"/>
    <mergeCell ref="R67:R68"/>
    <mergeCell ref="L64:L66"/>
    <mergeCell ref="Q12:Q13"/>
    <mergeCell ref="R12:R13"/>
    <mergeCell ref="S12:S13"/>
    <mergeCell ref="Q14:Q16"/>
    <mergeCell ref="R14:R16"/>
    <mergeCell ref="S14:S16"/>
    <mergeCell ref="Q18:Q19"/>
    <mergeCell ref="T18:T19"/>
    <mergeCell ref="J2:P2"/>
    <mergeCell ref="P3:P4"/>
    <mergeCell ref="P102:P104"/>
    <mergeCell ref="P105:P106"/>
    <mergeCell ref="P110:P111"/>
    <mergeCell ref="P115:P116"/>
    <mergeCell ref="P118:P120"/>
    <mergeCell ref="P122:P123"/>
    <mergeCell ref="P124:P125"/>
    <mergeCell ref="M39:M43"/>
    <mergeCell ref="R48:R52"/>
    <mergeCell ref="S48:S52"/>
    <mergeCell ref="Q38:Q39"/>
    <mergeCell ref="M33:M34"/>
    <mergeCell ref="S79:S80"/>
    <mergeCell ref="Q41:Q42"/>
    <mergeCell ref="R41:R42"/>
    <mergeCell ref="R87:R88"/>
    <mergeCell ref="S41:S42"/>
    <mergeCell ref="S53:S54"/>
    <mergeCell ref="Q60:Q61"/>
    <mergeCell ref="R60:R61"/>
    <mergeCell ref="S60:S61"/>
    <mergeCell ref="Q64:Q66"/>
    <mergeCell ref="M70:M90"/>
    <mergeCell ref="S118:S120"/>
    <mergeCell ref="R105:R106"/>
    <mergeCell ref="S105:S106"/>
    <mergeCell ref="Q110:Q111"/>
    <mergeCell ref="R110:R111"/>
    <mergeCell ref="S110:S111"/>
    <mergeCell ref="Q93:Q94"/>
    <mergeCell ref="S93:S94"/>
    <mergeCell ref="Q95:Q96"/>
    <mergeCell ref="R95:R96"/>
    <mergeCell ref="K93:K94"/>
    <mergeCell ref="T90:T92"/>
    <mergeCell ref="T93:T94"/>
    <mergeCell ref="T95:T96"/>
    <mergeCell ref="T102:T104"/>
    <mergeCell ref="K79:K80"/>
    <mergeCell ref="L79:L80"/>
    <mergeCell ref="W79:W80"/>
    <mergeCell ref="V72:V74"/>
    <mergeCell ref="T79:T80"/>
    <mergeCell ref="T105:T106"/>
    <mergeCell ref="S102:S104"/>
    <mergeCell ref="Y93:Y94"/>
    <mergeCell ref="Y95:Y96"/>
    <mergeCell ref="Y102:Y104"/>
    <mergeCell ref="V93:V94"/>
    <mergeCell ref="S72:S74"/>
    <mergeCell ref="U82:U85"/>
    <mergeCell ref="V82:V85"/>
    <mergeCell ref="W82:W85"/>
    <mergeCell ref="U87:U88"/>
    <mergeCell ref="K87:K88"/>
    <mergeCell ref="L87:L88"/>
    <mergeCell ref="T87:T88"/>
    <mergeCell ref="M156:M161"/>
    <mergeCell ref="N156:N161"/>
    <mergeCell ref="O156:O161"/>
    <mergeCell ref="P12:P13"/>
    <mergeCell ref="P14:P16"/>
    <mergeCell ref="P18:P19"/>
    <mergeCell ref="P25:P26"/>
    <mergeCell ref="P38:P39"/>
    <mergeCell ref="P41:P42"/>
    <mergeCell ref="P48:P52"/>
    <mergeCell ref="P53:P54"/>
    <mergeCell ref="P60:P61"/>
    <mergeCell ref="P64:P66"/>
    <mergeCell ref="P67:P68"/>
    <mergeCell ref="P70:P71"/>
    <mergeCell ref="P72:P74"/>
    <mergeCell ref="P79:P80"/>
    <mergeCell ref="P82:P85"/>
    <mergeCell ref="P87:P88"/>
    <mergeCell ref="P90:P92"/>
    <mergeCell ref="P93:P94"/>
    <mergeCell ref="P95:P96"/>
    <mergeCell ref="M134:M149"/>
    <mergeCell ref="P144:P145"/>
    <mergeCell ref="P149:P151"/>
    <mergeCell ref="P153:P155"/>
    <mergeCell ref="M150:M155"/>
    <mergeCell ref="O150:O155"/>
    <mergeCell ref="M91:M102"/>
    <mergeCell ref="N91:N102"/>
    <mergeCell ref="N39:N43"/>
    <mergeCell ref="N44:N45"/>
    <mergeCell ref="J153:J155"/>
    <mergeCell ref="K153:K155"/>
    <mergeCell ref="L153:L155"/>
    <mergeCell ref="M103:M115"/>
    <mergeCell ref="N103:N115"/>
    <mergeCell ref="O103:O115"/>
    <mergeCell ref="J105:J106"/>
    <mergeCell ref="K105:K106"/>
    <mergeCell ref="L105:L106"/>
    <mergeCell ref="J110:J111"/>
    <mergeCell ref="K110:K111"/>
    <mergeCell ref="L110:L111"/>
    <mergeCell ref="J115:J116"/>
    <mergeCell ref="K115:K116"/>
    <mergeCell ref="L115:L116"/>
    <mergeCell ref="M116:M118"/>
    <mergeCell ref="N116:N118"/>
    <mergeCell ref="O116:O118"/>
    <mergeCell ref="J118:J120"/>
    <mergeCell ref="K118:K120"/>
    <mergeCell ref="L118:L120"/>
    <mergeCell ref="M119:M128"/>
    <mergeCell ref="N119:N128"/>
    <mergeCell ref="O119:O128"/>
    <mergeCell ref="J122:J123"/>
    <mergeCell ref="K122:K123"/>
    <mergeCell ref="L122:L123"/>
    <mergeCell ref="J102:J104"/>
    <mergeCell ref="K102:K104"/>
    <mergeCell ref="O129:O133"/>
    <mergeCell ref="M129:M133"/>
    <mergeCell ref="N129:N133"/>
    <mergeCell ref="J3:L3"/>
    <mergeCell ref="M3:O3"/>
    <mergeCell ref="J5:J6"/>
    <mergeCell ref="K5:K6"/>
    <mergeCell ref="L5:L6"/>
    <mergeCell ref="M5:M11"/>
    <mergeCell ref="N5:N11"/>
    <mergeCell ref="O5:O11"/>
    <mergeCell ref="J12:J13"/>
    <mergeCell ref="K12:K13"/>
    <mergeCell ref="L12:L13"/>
    <mergeCell ref="M12:M22"/>
    <mergeCell ref="N12:N22"/>
    <mergeCell ref="O12:O22"/>
    <mergeCell ref="J14:J16"/>
    <mergeCell ref="K14:K16"/>
    <mergeCell ref="L14:L16"/>
    <mergeCell ref="J18:J19"/>
    <mergeCell ref="K18:K19"/>
    <mergeCell ref="L18:L19"/>
    <mergeCell ref="R153:R155"/>
    <mergeCell ref="S153:S155"/>
    <mergeCell ref="Q144:Q145"/>
    <mergeCell ref="R144:R145"/>
    <mergeCell ref="S144:S145"/>
    <mergeCell ref="Q139:Q140"/>
    <mergeCell ref="R139:R140"/>
    <mergeCell ref="S139:S140"/>
    <mergeCell ref="Q149:Q151"/>
    <mergeCell ref="R149:R151"/>
    <mergeCell ref="S149:S151"/>
    <mergeCell ref="I12:I13"/>
    <mergeCell ref="I14:I16"/>
    <mergeCell ref="I18:I19"/>
    <mergeCell ref="I22:I24"/>
    <mergeCell ref="I25:I26"/>
    <mergeCell ref="I27:I29"/>
    <mergeCell ref="S95:S96"/>
    <mergeCell ref="Q115:Q116"/>
    <mergeCell ref="R115:R116"/>
    <mergeCell ref="Q70:Q71"/>
    <mergeCell ref="R70:R71"/>
    <mergeCell ref="S70:S71"/>
    <mergeCell ref="Q72:Q74"/>
    <mergeCell ref="R72:R74"/>
    <mergeCell ref="Q82:Q85"/>
    <mergeCell ref="R82:R85"/>
    <mergeCell ref="S82:S85"/>
    <mergeCell ref="Q48:Q52"/>
    <mergeCell ref="Q153:Q155"/>
    <mergeCell ref="J90:J92"/>
    <mergeCell ref="K90:K92"/>
    <mergeCell ref="I153:I157"/>
    <mergeCell ref="I160:I162"/>
    <mergeCell ref="I136:I138"/>
    <mergeCell ref="I139:I143"/>
    <mergeCell ref="C95:C96"/>
    <mergeCell ref="D95:D96"/>
    <mergeCell ref="G95:G96"/>
    <mergeCell ref="E41:E42"/>
    <mergeCell ref="C43:C44"/>
    <mergeCell ref="G43:G44"/>
    <mergeCell ref="E53:E54"/>
    <mergeCell ref="F53:F54"/>
    <mergeCell ref="D105:D106"/>
    <mergeCell ref="G105:G106"/>
    <mergeCell ref="G87:G88"/>
    <mergeCell ref="D90:D92"/>
    <mergeCell ref="G90:G92"/>
    <mergeCell ref="I93:I94"/>
    <mergeCell ref="I95:I101"/>
    <mergeCell ref="I102:I104"/>
    <mergeCell ref="I105:I113"/>
    <mergeCell ref="I114:I117"/>
    <mergeCell ref="I118:I120"/>
    <mergeCell ref="E67:E68"/>
    <mergeCell ref="I56:I57"/>
    <mergeCell ref="I58:I63"/>
    <mergeCell ref="I64:I66"/>
    <mergeCell ref="I67:I69"/>
    <mergeCell ref="I70:I71"/>
    <mergeCell ref="I87:I92"/>
    <mergeCell ref="E124:E125"/>
    <mergeCell ref="F118:F120"/>
    <mergeCell ref="G102:G104"/>
    <mergeCell ref="D110:D111"/>
    <mergeCell ref="G115:G116"/>
    <mergeCell ref="C93:C94"/>
    <mergeCell ref="D93:D94"/>
    <mergeCell ref="I77:I81"/>
    <mergeCell ref="F64:F66"/>
    <mergeCell ref="G64:G66"/>
    <mergeCell ref="E105:E106"/>
    <mergeCell ref="C64:C66"/>
    <mergeCell ref="D41:D42"/>
    <mergeCell ref="R53:R54"/>
    <mergeCell ref="R90:R92"/>
    <mergeCell ref="S90:S92"/>
    <mergeCell ref="I72:I76"/>
    <mergeCell ref="E90:E92"/>
    <mergeCell ref="F90:F92"/>
    <mergeCell ref="L90:L92"/>
    <mergeCell ref="J95:J96"/>
    <mergeCell ref="I82:I86"/>
    <mergeCell ref="Q87:Q88"/>
    <mergeCell ref="J41:J42"/>
    <mergeCell ref="K41:K42"/>
    <mergeCell ref="L41:L42"/>
    <mergeCell ref="M44:M45"/>
    <mergeCell ref="I48:I54"/>
    <mergeCell ref="G110:G111"/>
    <mergeCell ref="J70:J71"/>
    <mergeCell ref="K70:K71"/>
    <mergeCell ref="J64:J66"/>
    <mergeCell ref="O91:O102"/>
    <mergeCell ref="J93:J94"/>
    <mergeCell ref="N46:N53"/>
    <mergeCell ref="O46:O53"/>
    <mergeCell ref="J48:J52"/>
    <mergeCell ref="K48:K52"/>
    <mergeCell ref="L48:L52"/>
    <mergeCell ref="J53:J54"/>
    <mergeCell ref="K53:K54"/>
    <mergeCell ref="Q53:Q54"/>
    <mergeCell ref="L53:L54"/>
    <mergeCell ref="M54:M69"/>
    <mergeCell ref="Q90:Q92"/>
    <mergeCell ref="Q127:Q128"/>
    <mergeCell ref="K95:K96"/>
    <mergeCell ref="P127:P128"/>
    <mergeCell ref="M35:M38"/>
    <mergeCell ref="N35:N38"/>
    <mergeCell ref="O35:O38"/>
    <mergeCell ref="J38:J39"/>
    <mergeCell ref="K38:K39"/>
    <mergeCell ref="L38:L39"/>
    <mergeCell ref="J79:J80"/>
    <mergeCell ref="J82:J85"/>
    <mergeCell ref="L82:L85"/>
    <mergeCell ref="Q67:Q68"/>
    <mergeCell ref="K64:K66"/>
    <mergeCell ref="J87:J88"/>
    <mergeCell ref="L124:L125"/>
    <mergeCell ref="J127:J128"/>
    <mergeCell ref="K127:K128"/>
    <mergeCell ref="O54:O69"/>
    <mergeCell ref="J60:J61"/>
    <mergeCell ref="K67:K68"/>
    <mergeCell ref="G118:G120"/>
    <mergeCell ref="E72:E74"/>
    <mergeCell ref="E70:E71"/>
    <mergeCell ref="E79:E80"/>
    <mergeCell ref="E83:E85"/>
    <mergeCell ref="C149:C151"/>
    <mergeCell ref="D149:D151"/>
    <mergeCell ref="C131:C132"/>
    <mergeCell ref="C134:C135"/>
    <mergeCell ref="D124:D125"/>
    <mergeCell ref="C127:C128"/>
    <mergeCell ref="D127:D128"/>
    <mergeCell ref="G127:G128"/>
    <mergeCell ref="E127:E128"/>
    <mergeCell ref="F127:F128"/>
    <mergeCell ref="E149:E151"/>
    <mergeCell ref="F149:F151"/>
    <mergeCell ref="G149:G151"/>
    <mergeCell ref="E87:E88"/>
    <mergeCell ref="F87:F88"/>
    <mergeCell ref="D115:D116"/>
    <mergeCell ref="E115:E116"/>
    <mergeCell ref="F115:F116"/>
    <mergeCell ref="C100:C101"/>
    <mergeCell ref="C102:C104"/>
    <mergeCell ref="D102:D104"/>
    <mergeCell ref="E102:E104"/>
    <mergeCell ref="F102:F104"/>
    <mergeCell ref="E93:E94"/>
    <mergeCell ref="E95:E96"/>
    <mergeCell ref="E110:E111"/>
    <mergeCell ref="F110:F111"/>
    <mergeCell ref="A136:A163"/>
    <mergeCell ref="B136:B140"/>
    <mergeCell ref="C136:C137"/>
    <mergeCell ref="G144:G145"/>
    <mergeCell ref="B162:B163"/>
    <mergeCell ref="F153:F155"/>
    <mergeCell ref="G153:G155"/>
    <mergeCell ref="C144:C145"/>
    <mergeCell ref="D144:D145"/>
    <mergeCell ref="E144:E145"/>
    <mergeCell ref="F144:F145"/>
    <mergeCell ref="C139:C140"/>
    <mergeCell ref="D139:D140"/>
    <mergeCell ref="E139:E140"/>
    <mergeCell ref="F139:F140"/>
    <mergeCell ref="G139:G140"/>
    <mergeCell ref="B158:B161"/>
    <mergeCell ref="C160:C162"/>
    <mergeCell ref="B141:B151"/>
    <mergeCell ref="B152:B157"/>
    <mergeCell ref="C153:C157"/>
    <mergeCell ref="D153:D155"/>
    <mergeCell ref="E153:E155"/>
    <mergeCell ref="C146:C148"/>
    <mergeCell ref="A56:A135"/>
    <mergeCell ref="B72:B92"/>
    <mergeCell ref="C72:C76"/>
    <mergeCell ref="D72:D74"/>
    <mergeCell ref="G72:G74"/>
    <mergeCell ref="C77:C81"/>
    <mergeCell ref="D79:D80"/>
    <mergeCell ref="G79:G80"/>
    <mergeCell ref="C82:C86"/>
    <mergeCell ref="D82:D85"/>
    <mergeCell ref="G82:G85"/>
    <mergeCell ref="C87:C92"/>
    <mergeCell ref="D87:D88"/>
    <mergeCell ref="B105:B117"/>
    <mergeCell ref="C105:C113"/>
    <mergeCell ref="B93:B104"/>
    <mergeCell ref="B131:B135"/>
    <mergeCell ref="B121:B130"/>
    <mergeCell ref="C122:C123"/>
    <mergeCell ref="D122:D123"/>
    <mergeCell ref="E122:E123"/>
    <mergeCell ref="F122:F123"/>
    <mergeCell ref="G122:G123"/>
    <mergeCell ref="C124:C125"/>
    <mergeCell ref="B118:B120"/>
    <mergeCell ref="C118:C120"/>
    <mergeCell ref="D118:D120"/>
    <mergeCell ref="E118:E120"/>
    <mergeCell ref="C114:C117"/>
    <mergeCell ref="G93:G94"/>
    <mergeCell ref="F124:F125"/>
    <mergeCell ref="G124:G125"/>
    <mergeCell ref="C10:C11"/>
    <mergeCell ref="B12:B22"/>
    <mergeCell ref="C12:C22"/>
    <mergeCell ref="D12:D13"/>
    <mergeCell ref="D14:D16"/>
    <mergeCell ref="C37:C40"/>
    <mergeCell ref="D38:D39"/>
    <mergeCell ref="G38:G39"/>
    <mergeCell ref="G18:G19"/>
    <mergeCell ref="G12:G13"/>
    <mergeCell ref="G25:G26"/>
    <mergeCell ref="G14:G16"/>
    <mergeCell ref="E18:E19"/>
    <mergeCell ref="F18:F19"/>
    <mergeCell ref="E14:E16"/>
    <mergeCell ref="B31:B34"/>
    <mergeCell ref="C31:C32"/>
    <mergeCell ref="C27:C29"/>
    <mergeCell ref="B23:B24"/>
    <mergeCell ref="D18:D19"/>
    <mergeCell ref="Q5:Q6"/>
    <mergeCell ref="J25:J26"/>
    <mergeCell ref="K25:K26"/>
    <mergeCell ref="L25:L26"/>
    <mergeCell ref="M25:M27"/>
    <mergeCell ref="A5:A24"/>
    <mergeCell ref="B37:B40"/>
    <mergeCell ref="B5:B11"/>
    <mergeCell ref="C5:C6"/>
    <mergeCell ref="D5:D6"/>
    <mergeCell ref="M23:M24"/>
    <mergeCell ref="M29:M32"/>
    <mergeCell ref="N29:N32"/>
    <mergeCell ref="R18:R19"/>
    <mergeCell ref="S18:S19"/>
    <mergeCell ref="R38:R39"/>
    <mergeCell ref="S38:S39"/>
    <mergeCell ref="N33:N34"/>
    <mergeCell ref="N23:N24"/>
    <mergeCell ref="C7:C8"/>
    <mergeCell ref="O23:O24"/>
    <mergeCell ref="I37:I40"/>
    <mergeCell ref="O39:O43"/>
    <mergeCell ref="R25:R26"/>
    <mergeCell ref="S25:S26"/>
    <mergeCell ref="I41:I42"/>
    <mergeCell ref="I43:I44"/>
    <mergeCell ref="B41:B45"/>
    <mergeCell ref="C41:C42"/>
    <mergeCell ref="F41:F42"/>
    <mergeCell ref="G41:G42"/>
    <mergeCell ref="Q25:Q26"/>
    <mergeCell ref="T12:T13"/>
    <mergeCell ref="T38:T39"/>
    <mergeCell ref="E12:E13"/>
    <mergeCell ref="F12:F13"/>
    <mergeCell ref="O25:O27"/>
    <mergeCell ref="O29:O32"/>
    <mergeCell ref="C23:C24"/>
    <mergeCell ref="E25:E26"/>
    <mergeCell ref="F25:F26"/>
    <mergeCell ref="B35:B36"/>
    <mergeCell ref="T70:T71"/>
    <mergeCell ref="Q124:Q125"/>
    <mergeCell ref="A25:A40"/>
    <mergeCell ref="B25:B29"/>
    <mergeCell ref="C25:C26"/>
    <mergeCell ref="D25:D26"/>
    <mergeCell ref="C35:C36"/>
    <mergeCell ref="C33:C34"/>
    <mergeCell ref="E38:E39"/>
    <mergeCell ref="F38:F39"/>
    <mergeCell ref="I31:I32"/>
    <mergeCell ref="I33:I34"/>
    <mergeCell ref="I35:I36"/>
    <mergeCell ref="A41:A55"/>
    <mergeCell ref="C67:C69"/>
    <mergeCell ref="D67:D68"/>
    <mergeCell ref="G67:G68"/>
    <mergeCell ref="C70:C71"/>
    <mergeCell ref="D70:D71"/>
    <mergeCell ref="G70:G71"/>
    <mergeCell ref="Q102:Q104"/>
    <mergeCell ref="R102:R104"/>
    <mergeCell ref="B56:B71"/>
    <mergeCell ref="C56:C57"/>
    <mergeCell ref="C58:C63"/>
    <mergeCell ref="D60:D61"/>
    <mergeCell ref="G60:G61"/>
    <mergeCell ref="D64:D66"/>
    <mergeCell ref="E64:E66"/>
    <mergeCell ref="T14:T16"/>
    <mergeCell ref="U60:U61"/>
    <mergeCell ref="T25:T26"/>
    <mergeCell ref="V60:V61"/>
    <mergeCell ref="W60:W61"/>
    <mergeCell ref="U41:U42"/>
    <mergeCell ref="V41:V42"/>
    <mergeCell ref="W41:W42"/>
    <mergeCell ref="U48:U52"/>
    <mergeCell ref="V48:V52"/>
    <mergeCell ref="W48:W52"/>
    <mergeCell ref="U53:U54"/>
    <mergeCell ref="V53:V54"/>
    <mergeCell ref="W53:W54"/>
    <mergeCell ref="I46:I47"/>
    <mergeCell ref="B48:B55"/>
    <mergeCell ref="C48:C54"/>
    <mergeCell ref="D48:D52"/>
    <mergeCell ref="E48:E52"/>
    <mergeCell ref="F48:F52"/>
    <mergeCell ref="G48:G52"/>
    <mergeCell ref="D53:D54"/>
    <mergeCell ref="G53:G54"/>
    <mergeCell ref="B46:B47"/>
    <mergeCell ref="C46:C47"/>
    <mergeCell ref="T153:T155"/>
    <mergeCell ref="T110:T111"/>
    <mergeCell ref="T115:T116"/>
    <mergeCell ref="T118:T120"/>
    <mergeCell ref="T122:T123"/>
    <mergeCell ref="T124:T125"/>
    <mergeCell ref="T127:T128"/>
    <mergeCell ref="T139:T140"/>
    <mergeCell ref="T144:T145"/>
    <mergeCell ref="T149:T151"/>
    <mergeCell ref="T41:T42"/>
    <mergeCell ref="T48:T52"/>
    <mergeCell ref="T53:T54"/>
    <mergeCell ref="T60:T61"/>
    <mergeCell ref="T64:T66"/>
    <mergeCell ref="T67:T68"/>
    <mergeCell ref="T72:T74"/>
    <mergeCell ref="U149:U151"/>
    <mergeCell ref="V149:V151"/>
    <mergeCell ref="AA153:AA155"/>
    <mergeCell ref="U12:U13"/>
    <mergeCell ref="V12:V13"/>
    <mergeCell ref="W12:W13"/>
    <mergeCell ref="U14:U16"/>
    <mergeCell ref="V14:V16"/>
    <mergeCell ref="W14:W16"/>
    <mergeCell ref="U18:U19"/>
    <mergeCell ref="V18:V19"/>
    <mergeCell ref="W18:W19"/>
    <mergeCell ref="U25:U26"/>
    <mergeCell ref="V25:V26"/>
    <mergeCell ref="W25:W26"/>
    <mergeCell ref="U38:U39"/>
    <mergeCell ref="V38:V39"/>
    <mergeCell ref="W38:W39"/>
    <mergeCell ref="Y38:Y39"/>
    <mergeCell ref="Y41:Y42"/>
    <mergeCell ref="Y48:Y52"/>
    <mergeCell ref="Z48:Z52"/>
    <mergeCell ref="Z41:Z42"/>
    <mergeCell ref="Z38:Z39"/>
    <mergeCell ref="Z93:Z94"/>
    <mergeCell ref="Y122:Y123"/>
    <mergeCell ref="U79:U80"/>
    <mergeCell ref="V79:V80"/>
    <mergeCell ref="AA93:AA94"/>
    <mergeCell ref="AA95:AA96"/>
    <mergeCell ref="AA102:AA104"/>
    <mergeCell ref="AA105:AA106"/>
    <mergeCell ref="Z12:Z13"/>
    <mergeCell ref="Z5:Z6"/>
    <mergeCell ref="AA5:AA6"/>
    <mergeCell ref="AA12:AA13"/>
    <mergeCell ref="AA110:AA111"/>
    <mergeCell ref="AA115:AA116"/>
    <mergeCell ref="U153:U155"/>
    <mergeCell ref="V153:V155"/>
    <mergeCell ref="W153:W155"/>
    <mergeCell ref="X153:X155"/>
    <mergeCell ref="V87:V88"/>
    <mergeCell ref="W87:W88"/>
    <mergeCell ref="U90:U92"/>
    <mergeCell ref="V90:V92"/>
    <mergeCell ref="W90:W92"/>
    <mergeCell ref="Y118:Y120"/>
    <mergeCell ref="Z90:Z92"/>
    <mergeCell ref="U127:U128"/>
    <mergeCell ref="V127:V128"/>
    <mergeCell ref="W127:W128"/>
    <mergeCell ref="U139:U140"/>
    <mergeCell ref="V139:V140"/>
    <mergeCell ref="W139:W140"/>
    <mergeCell ref="U144:U145"/>
    <mergeCell ref="Z153:Z155"/>
    <mergeCell ref="Y151:Y152"/>
    <mergeCell ref="Z151:Z152"/>
    <mergeCell ref="V144:V145"/>
    <mergeCell ref="W144:W145"/>
    <mergeCell ref="U118:U120"/>
    <mergeCell ref="V118:V120"/>
    <mergeCell ref="Y153:Y155"/>
    <mergeCell ref="AI2:AM3"/>
    <mergeCell ref="AA118:AA120"/>
    <mergeCell ref="AA122:AA123"/>
    <mergeCell ref="AA124:AA125"/>
    <mergeCell ref="AA127:AA128"/>
    <mergeCell ref="AA139:AA140"/>
    <mergeCell ref="AA144:AA145"/>
    <mergeCell ref="AA149:AA151"/>
    <mergeCell ref="AA41:AA42"/>
    <mergeCell ref="AA48:AA52"/>
    <mergeCell ref="AA53:AA54"/>
    <mergeCell ref="AA60:AA61"/>
    <mergeCell ref="AA64:AA66"/>
    <mergeCell ref="AA67:AA68"/>
    <mergeCell ref="AA70:AA71"/>
    <mergeCell ref="AA72:AA74"/>
    <mergeCell ref="AA79:AA80"/>
    <mergeCell ref="AI105:AI106"/>
    <mergeCell ref="AK105:AK106"/>
    <mergeCell ref="AI115:AI116"/>
    <mergeCell ref="AK87:AK88"/>
    <mergeCell ref="AJ90:AJ92"/>
    <mergeCell ref="AK90:AK92"/>
    <mergeCell ref="AI93:AI94"/>
    <mergeCell ref="AJ93:AJ94"/>
    <mergeCell ref="AK93:AK94"/>
    <mergeCell ref="AI72:AI74"/>
    <mergeCell ref="AJ72:AJ74"/>
    <mergeCell ref="AK72:AK74"/>
    <mergeCell ref="AK82:AK85"/>
    <mergeCell ref="AI12:AI13"/>
    <mergeCell ref="AJ12:AJ13"/>
    <mergeCell ref="P139:P140"/>
    <mergeCell ref="N134:N149"/>
    <mergeCell ref="O134:O149"/>
    <mergeCell ref="J139:J140"/>
    <mergeCell ref="K139:K140"/>
    <mergeCell ref="L139:L140"/>
    <mergeCell ref="J144:J145"/>
    <mergeCell ref="Z149:Z150"/>
    <mergeCell ref="Z144:Z145"/>
    <mergeCell ref="Z139:Z140"/>
    <mergeCell ref="Z127:Z128"/>
    <mergeCell ref="Z25:Z26"/>
    <mergeCell ref="V115:V116"/>
    <mergeCell ref="W115:W116"/>
    <mergeCell ref="U93:U94"/>
    <mergeCell ref="Y149:Y150"/>
    <mergeCell ref="Y60:Y61"/>
    <mergeCell ref="Y67:Y68"/>
    <mergeCell ref="Y70:Y71"/>
    <mergeCell ref="Y72:Y74"/>
    <mergeCell ref="Y53:Y54"/>
    <mergeCell ref="Y64:Y66"/>
    <mergeCell ref="Y79:Y80"/>
    <mergeCell ref="Y82:Y85"/>
    <mergeCell ref="Y87:Y88"/>
    <mergeCell ref="Z87:Z88"/>
    <mergeCell ref="Y25:Y26"/>
    <mergeCell ref="W149:W151"/>
    <mergeCell ref="U105:U106"/>
    <mergeCell ref="V105:V106"/>
    <mergeCell ref="W105:W106"/>
    <mergeCell ref="U110:U111"/>
    <mergeCell ref="Y12:Y13"/>
    <mergeCell ref="Y14:Y16"/>
    <mergeCell ref="Y18:Y19"/>
    <mergeCell ref="AA82:AA85"/>
    <mergeCell ref="AA87:AA88"/>
    <mergeCell ref="AS90:AS92"/>
    <mergeCell ref="AS12:AS13"/>
    <mergeCell ref="AS14:AS16"/>
    <mergeCell ref="I127:I128"/>
    <mergeCell ref="I132:I133"/>
    <mergeCell ref="K149:K151"/>
    <mergeCell ref="L149:L151"/>
    <mergeCell ref="L93:L94"/>
    <mergeCell ref="I144:I145"/>
    <mergeCell ref="I146:I148"/>
    <mergeCell ref="I149:I151"/>
    <mergeCell ref="K144:K145"/>
    <mergeCell ref="L144:L145"/>
    <mergeCell ref="J149:J151"/>
    <mergeCell ref="L95:L96"/>
    <mergeCell ref="J124:J125"/>
    <mergeCell ref="K124:K125"/>
    <mergeCell ref="AN38:AN39"/>
    <mergeCell ref="AN41:AN42"/>
    <mergeCell ref="AN53:AN54"/>
    <mergeCell ref="L127:L128"/>
    <mergeCell ref="U124:U125"/>
    <mergeCell ref="V124:V125"/>
    <mergeCell ref="W124:W125"/>
    <mergeCell ref="W118:W120"/>
    <mergeCell ref="U122:U123"/>
    <mergeCell ref="V122:V123"/>
    <mergeCell ref="I134:I135"/>
    <mergeCell ref="R124:R125"/>
    <mergeCell ref="S124:S125"/>
    <mergeCell ref="R122:R123"/>
    <mergeCell ref="S122:S123"/>
    <mergeCell ref="Q105:Q106"/>
    <mergeCell ref="R93:R94"/>
    <mergeCell ref="L102:L104"/>
    <mergeCell ref="R127:R128"/>
    <mergeCell ref="S127:S128"/>
    <mergeCell ref="Q118:Q120"/>
    <mergeCell ref="AA14:AA16"/>
    <mergeCell ref="W93:W94"/>
    <mergeCell ref="U70:U71"/>
    <mergeCell ref="V70:V71"/>
    <mergeCell ref="W70:W71"/>
    <mergeCell ref="U72:U74"/>
    <mergeCell ref="W122:W123"/>
    <mergeCell ref="U95:U96"/>
    <mergeCell ref="V95:V96"/>
    <mergeCell ref="U115:U116"/>
    <mergeCell ref="S115:S116"/>
    <mergeCell ref="V110:V111"/>
    <mergeCell ref="W110:W111"/>
    <mergeCell ref="W95:W96"/>
    <mergeCell ref="U102:U104"/>
    <mergeCell ref="V102:V104"/>
    <mergeCell ref="W102:W104"/>
    <mergeCell ref="AA90:AA92"/>
    <mergeCell ref="O33:O34"/>
    <mergeCell ref="O44:O45"/>
    <mergeCell ref="M46:M53"/>
    <mergeCell ref="AS70:AS71"/>
    <mergeCell ref="AS72:AS74"/>
    <mergeCell ref="AS2:AY3"/>
    <mergeCell ref="AA18:AA19"/>
    <mergeCell ref="AA25:AA26"/>
    <mergeCell ref="AA38:AA39"/>
    <mergeCell ref="AJ41:AJ42"/>
    <mergeCell ref="AK41:AK42"/>
    <mergeCell ref="AI48:AI52"/>
    <mergeCell ref="AJ48:AJ52"/>
    <mergeCell ref="AK48:AK52"/>
    <mergeCell ref="AI53:AI54"/>
    <mergeCell ref="AJ53:AJ54"/>
    <mergeCell ref="AK53:AK54"/>
    <mergeCell ref="AI60:AI61"/>
    <mergeCell ref="AJ60:AJ61"/>
    <mergeCell ref="AK60:AK61"/>
    <mergeCell ref="AI64:AI66"/>
    <mergeCell ref="AK67:AK68"/>
    <mergeCell ref="AU5:AU6"/>
    <mergeCell ref="AN12:AN13"/>
    <mergeCell ref="AN14:AN16"/>
    <mergeCell ref="AN18:AN19"/>
    <mergeCell ref="AN25:AN26"/>
    <mergeCell ref="AU64:AU66"/>
    <mergeCell ref="AU67:AU68"/>
    <mergeCell ref="AU12:AU13"/>
    <mergeCell ref="AX38:AX39"/>
    <mergeCell ref="AS38:AS39"/>
    <mergeCell ref="AV41:AV42"/>
    <mergeCell ref="AW41:AW42"/>
    <mergeCell ref="AX41:AX42"/>
    <mergeCell ref="AU87:AU88"/>
    <mergeCell ref="AU90:AU92"/>
    <mergeCell ref="AS124:AS125"/>
    <mergeCell ref="AS127:AS128"/>
    <mergeCell ref="AS139:AS140"/>
    <mergeCell ref="AS144:AS145"/>
    <mergeCell ref="AS149:AS151"/>
    <mergeCell ref="AT12:AT13"/>
    <mergeCell ref="AT14:AT16"/>
    <mergeCell ref="AT18:AT19"/>
    <mergeCell ref="AT25:AT26"/>
    <mergeCell ref="AT38:AT39"/>
    <mergeCell ref="AT41:AT42"/>
    <mergeCell ref="AT48:AT52"/>
    <mergeCell ref="AT53:AT54"/>
    <mergeCell ref="AT60:AT61"/>
    <mergeCell ref="AT64:AT66"/>
    <mergeCell ref="AT67:AT68"/>
    <mergeCell ref="AT70:AT71"/>
    <mergeCell ref="AT72:AT74"/>
    <mergeCell ref="AT79:AT80"/>
    <mergeCell ref="AT83:AT85"/>
    <mergeCell ref="AT87:AT88"/>
    <mergeCell ref="AS102:AS104"/>
    <mergeCell ref="AU70:AU71"/>
    <mergeCell ref="AT115:AT116"/>
    <mergeCell ref="AT118:AT120"/>
    <mergeCell ref="AS122:AS123"/>
    <mergeCell ref="AS115:AS116"/>
    <mergeCell ref="AS118:AS120"/>
    <mergeCell ref="AS53:AS54"/>
    <mergeCell ref="AS64:AS66"/>
    <mergeCell ref="AT90:AT92"/>
    <mergeCell ref="AT93:AT94"/>
    <mergeCell ref="AY25:AY26"/>
    <mergeCell ref="AV38:AV39"/>
    <mergeCell ref="AW38:AW39"/>
    <mergeCell ref="AY38:AY39"/>
    <mergeCell ref="AT110:AT111"/>
    <mergeCell ref="AY12:AY13"/>
    <mergeCell ref="AX12:AX13"/>
    <mergeCell ref="AY14:AY16"/>
    <mergeCell ref="AV110:AV111"/>
    <mergeCell ref="AW110:AW111"/>
    <mergeCell ref="AX110:AX111"/>
    <mergeCell ref="AY110:AY111"/>
    <mergeCell ref="AV115:AV116"/>
    <mergeCell ref="AW115:AW116"/>
    <mergeCell ref="AX115:AX116"/>
    <mergeCell ref="AY115:AY116"/>
    <mergeCell ref="AW15:AW16"/>
    <mergeCell ref="AU14:AU16"/>
    <mergeCell ref="AU18:AU19"/>
    <mergeCell ref="AU25:AU26"/>
    <mergeCell ref="AU38:AU39"/>
    <mergeCell ref="AU41:AU42"/>
    <mergeCell ref="AU48:AU52"/>
    <mergeCell ref="AU53:AU54"/>
    <mergeCell ref="AU60:AU61"/>
    <mergeCell ref="AT102:AT104"/>
    <mergeCell ref="AT105:AT106"/>
    <mergeCell ref="AU72:AU74"/>
    <mergeCell ref="AU79:AU80"/>
    <mergeCell ref="AU82:AU85"/>
    <mergeCell ref="AS153:AS155"/>
    <mergeCell ref="AU93:AU94"/>
    <mergeCell ref="AU95:AU96"/>
    <mergeCell ref="AU102:AU104"/>
    <mergeCell ref="AU105:AU106"/>
    <mergeCell ref="AU110:AU111"/>
    <mergeCell ref="AU115:AU116"/>
    <mergeCell ref="AU118:AU120"/>
    <mergeCell ref="AU139:AU140"/>
    <mergeCell ref="AU144:AU145"/>
    <mergeCell ref="AU149:AU151"/>
    <mergeCell ref="AU153:AU155"/>
    <mergeCell ref="AS110:AS111"/>
    <mergeCell ref="AW139:AW140"/>
    <mergeCell ref="AT139:AT140"/>
    <mergeCell ref="AT144:AT145"/>
    <mergeCell ref="AT149:AT151"/>
    <mergeCell ref="AT153:AT155"/>
    <mergeCell ref="AU127:AU128"/>
    <mergeCell ref="AU124:AU125"/>
    <mergeCell ref="AT124:AT125"/>
    <mergeCell ref="AT127:AT128"/>
    <mergeCell ref="AS93:AS94"/>
    <mergeCell ref="AS95:AS96"/>
    <mergeCell ref="AS105:AS106"/>
    <mergeCell ref="AV102:AV104"/>
    <mergeCell ref="AW102:AW104"/>
    <mergeCell ref="AV149:AV151"/>
    <mergeCell ref="AW149:AW151"/>
    <mergeCell ref="AT122:AT123"/>
    <mergeCell ref="AU122:AU123"/>
    <mergeCell ref="AT95:AT96"/>
    <mergeCell ref="AS18:AS19"/>
    <mergeCell ref="AS25:AS26"/>
    <mergeCell ref="AS41:AS42"/>
    <mergeCell ref="AS48:AS52"/>
    <mergeCell ref="AS67:AS68"/>
    <mergeCell ref="AX70:AX71"/>
    <mergeCell ref="AV25:AV26"/>
    <mergeCell ref="AX25:AX26"/>
    <mergeCell ref="AV153:AV154"/>
    <mergeCell ref="AW153:AW154"/>
    <mergeCell ref="AX153:AX154"/>
    <mergeCell ref="BI115:BI116"/>
    <mergeCell ref="AV118:AV120"/>
    <mergeCell ref="AW118:AW120"/>
    <mergeCell ref="AX118:AX120"/>
    <mergeCell ref="AY118:AY120"/>
    <mergeCell ref="BI118:BI120"/>
    <mergeCell ref="AV122:AV123"/>
    <mergeCell ref="AW122:AW123"/>
    <mergeCell ref="AX122:AX123"/>
    <mergeCell ref="AY122:AY123"/>
    <mergeCell ref="BI122:BI123"/>
    <mergeCell ref="AV124:AV125"/>
    <mergeCell ref="AW124:AW125"/>
    <mergeCell ref="AX124:AX125"/>
    <mergeCell ref="AY124:AY125"/>
    <mergeCell ref="BI124:BI125"/>
    <mergeCell ref="AV127:AV128"/>
    <mergeCell ref="AX127:AX128"/>
    <mergeCell ref="AY127:AY128"/>
    <mergeCell ref="BI127:BI128"/>
    <mergeCell ref="BB149:BB151"/>
    <mergeCell ref="AX149:AX151"/>
    <mergeCell ref="AY149:AY151"/>
    <mergeCell ref="BI149:BI151"/>
    <mergeCell ref="AV60:AV61"/>
    <mergeCell ref="AW60:AW61"/>
    <mergeCell ref="AX60:AX61"/>
    <mergeCell ref="AY60:AY61"/>
    <mergeCell ref="BI60:BI61"/>
    <mergeCell ref="AV64:AV66"/>
    <mergeCell ref="AW64:AW66"/>
    <mergeCell ref="AV67:AV68"/>
    <mergeCell ref="AW67:AW68"/>
    <mergeCell ref="AX67:AX68"/>
    <mergeCell ref="AY67:AY68"/>
    <mergeCell ref="BI67:BI68"/>
    <mergeCell ref="AV70:AV71"/>
    <mergeCell ref="BB70:BB71"/>
    <mergeCell ref="BI95:BI96"/>
    <mergeCell ref="BD90:BD92"/>
    <mergeCell ref="BF90:BF92"/>
    <mergeCell ref="BG90:BG92"/>
    <mergeCell ref="BH90:BH92"/>
    <mergeCell ref="AZ102:AZ104"/>
    <mergeCell ref="BA102:BA104"/>
    <mergeCell ref="BC102:BC104"/>
    <mergeCell ref="BD102:BD104"/>
    <mergeCell ref="BF102:BF104"/>
    <mergeCell ref="BG102:BG104"/>
    <mergeCell ref="BH102:BH104"/>
    <mergeCell ref="AZ115:AZ116"/>
    <mergeCell ref="AX64:AX66"/>
    <mergeCell ref="AY64:AY66"/>
    <mergeCell ref="AV139:AV140"/>
    <mergeCell ref="AX139:AX140"/>
    <mergeCell ref="AY139:AY140"/>
    <mergeCell ref="BI139:BI140"/>
    <mergeCell ref="AV144:AV145"/>
    <mergeCell ref="AW144:AW145"/>
    <mergeCell ref="AX144:AX145"/>
    <mergeCell ref="AY144:AY145"/>
    <mergeCell ref="BI144:BI145"/>
    <mergeCell ref="BI41:BI42"/>
    <mergeCell ref="AY48:AY52"/>
    <mergeCell ref="AV48:AV52"/>
    <mergeCell ref="AW48:AW52"/>
    <mergeCell ref="AX48:AX52"/>
    <mergeCell ref="BI48:BI52"/>
    <mergeCell ref="AV53:AV54"/>
    <mergeCell ref="AW53:AW54"/>
    <mergeCell ref="AX53:AX54"/>
    <mergeCell ref="AY53:AY54"/>
    <mergeCell ref="BI53:BI54"/>
    <mergeCell ref="BB87:BB88"/>
    <mergeCell ref="BF41:BF42"/>
    <mergeCell ref="BC41:BC42"/>
    <mergeCell ref="BG48:BG52"/>
    <mergeCell ref="BA53:BA54"/>
    <mergeCell ref="BD53:BD54"/>
    <mergeCell ref="BH53:BH54"/>
    <mergeCell ref="BG53:BG54"/>
    <mergeCell ref="AW72:AW74"/>
    <mergeCell ref="BB53:BB54"/>
    <mergeCell ref="BB60:BB61"/>
    <mergeCell ref="AY41:AY42"/>
    <mergeCell ref="BH64:BH66"/>
    <mergeCell ref="BG64:BG66"/>
    <mergeCell ref="BJ64:BJ66"/>
    <mergeCell ref="AZ87:AZ88"/>
    <mergeCell ref="AZ90:AZ92"/>
    <mergeCell ref="BB139:BB140"/>
    <mergeCell ref="BB144:BB145"/>
    <mergeCell ref="BE70:BE71"/>
    <mergeCell ref="BE72:BE74"/>
    <mergeCell ref="BE79:BE80"/>
    <mergeCell ref="BE82:BE85"/>
    <mergeCell ref="BE87:BE88"/>
    <mergeCell ref="BE90:BE92"/>
    <mergeCell ref="BE93:BE94"/>
    <mergeCell ref="BE95:BE96"/>
    <mergeCell ref="BE102:BE104"/>
    <mergeCell ref="BE105:BE106"/>
    <mergeCell ref="BE110:BE111"/>
    <mergeCell ref="BE115:BE116"/>
    <mergeCell ref="BE118:BE120"/>
    <mergeCell ref="BE122:BE123"/>
    <mergeCell ref="BE124:BE125"/>
    <mergeCell ref="BE127:BE128"/>
    <mergeCell ref="BJ90:BJ92"/>
    <mergeCell ref="BJ93:BJ94"/>
    <mergeCell ref="BJ95:BJ96"/>
    <mergeCell ref="BI64:BI66"/>
    <mergeCell ref="BJ102:BJ104"/>
    <mergeCell ref="BI102:BI104"/>
    <mergeCell ref="AZ105:AZ106"/>
    <mergeCell ref="BA105:BA106"/>
    <mergeCell ref="BC105:BC106"/>
    <mergeCell ref="BE38:BE39"/>
    <mergeCell ref="BE41:BE42"/>
    <mergeCell ref="BB25:BB26"/>
    <mergeCell ref="BE64:BE66"/>
    <mergeCell ref="BE67:BE68"/>
    <mergeCell ref="AZ41:AZ42"/>
    <mergeCell ref="BA41:BA42"/>
    <mergeCell ref="BD41:BD42"/>
    <mergeCell ref="BC53:BC54"/>
    <mergeCell ref="BB38:BB39"/>
    <mergeCell ref="BE48:BE52"/>
    <mergeCell ref="AZ38:AZ39"/>
    <mergeCell ref="BA38:BA39"/>
    <mergeCell ref="BC38:BC39"/>
    <mergeCell ref="BD38:BD39"/>
    <mergeCell ref="BD48:BD52"/>
    <mergeCell ref="BC48:BC52"/>
    <mergeCell ref="BA48:BA52"/>
    <mergeCell ref="AZ48:AZ52"/>
    <mergeCell ref="BE53:BE54"/>
    <mergeCell ref="BE60:BE61"/>
    <mergeCell ref="BJ48:BJ52"/>
    <mergeCell ref="BG12:BG13"/>
    <mergeCell ref="BH12:BH13"/>
    <mergeCell ref="BJ12:BJ13"/>
    <mergeCell ref="AZ12:AZ13"/>
    <mergeCell ref="BA12:BA13"/>
    <mergeCell ref="BC14:BC16"/>
    <mergeCell ref="BD14:BD16"/>
    <mergeCell ref="AZ18:AZ19"/>
    <mergeCell ref="BH25:BH26"/>
    <mergeCell ref="BJ25:BJ26"/>
    <mergeCell ref="AZ25:AZ26"/>
    <mergeCell ref="BA25:BA26"/>
    <mergeCell ref="BC25:BC26"/>
    <mergeCell ref="BD25:BD26"/>
    <mergeCell ref="BF25:BF26"/>
    <mergeCell ref="BG25:BG26"/>
    <mergeCell ref="BB12:BB13"/>
    <mergeCell ref="BB14:BB16"/>
    <mergeCell ref="BB18:BB19"/>
    <mergeCell ref="BB41:BB42"/>
    <mergeCell ref="BB48:BB52"/>
    <mergeCell ref="BJ38:BJ39"/>
    <mergeCell ref="BI25:BI26"/>
    <mergeCell ref="BF38:BF39"/>
    <mergeCell ref="BG38:BG39"/>
    <mergeCell ref="BH38:BH39"/>
    <mergeCell ref="BI38:BI39"/>
    <mergeCell ref="BE12:BE13"/>
    <mergeCell ref="BE14:BE16"/>
    <mergeCell ref="BE18:BE19"/>
    <mergeCell ref="BE25:BE26"/>
    <mergeCell ref="BJ82:BJ85"/>
    <mergeCell ref="BB79:BB80"/>
    <mergeCell ref="BB82:BB85"/>
    <mergeCell ref="BJ79:BJ80"/>
    <mergeCell ref="BF72:BF74"/>
    <mergeCell ref="BD72:BD74"/>
    <mergeCell ref="BC72:BC74"/>
    <mergeCell ref="BA72:BA74"/>
    <mergeCell ref="AZ72:AZ74"/>
    <mergeCell ref="BH79:BH80"/>
    <mergeCell ref="BG79:BG80"/>
    <mergeCell ref="BF79:BF80"/>
    <mergeCell ref="BD79:BD80"/>
    <mergeCell ref="AZ79:AZ80"/>
    <mergeCell ref="BF82:BF85"/>
    <mergeCell ref="AZ5:AZ6"/>
    <mergeCell ref="BA5:BA6"/>
    <mergeCell ref="BC5:BC6"/>
    <mergeCell ref="BD5:BD6"/>
    <mergeCell ref="BF5:BF6"/>
    <mergeCell ref="BJ5:BJ6"/>
    <mergeCell ref="BH14:BH16"/>
    <mergeCell ref="BG14:BG16"/>
    <mergeCell ref="BJ14:BJ16"/>
    <mergeCell ref="BG18:BG19"/>
    <mergeCell ref="BH18:BH19"/>
    <mergeCell ref="BJ18:BJ19"/>
    <mergeCell ref="BG41:BG42"/>
    <mergeCell ref="BH41:BH42"/>
    <mergeCell ref="BJ41:BJ42"/>
    <mergeCell ref="BH48:BH52"/>
    <mergeCell ref="BF48:BF52"/>
    <mergeCell ref="BH70:BH71"/>
    <mergeCell ref="BG70:BG71"/>
    <mergeCell ref="BH72:BH74"/>
    <mergeCell ref="BG72:BG74"/>
    <mergeCell ref="BF60:BF61"/>
    <mergeCell ref="BD60:BD61"/>
    <mergeCell ref="BC60:BC61"/>
    <mergeCell ref="BA60:BA61"/>
    <mergeCell ref="AZ60:AZ61"/>
    <mergeCell ref="BF53:BF54"/>
    <mergeCell ref="AZ53:AZ54"/>
    <mergeCell ref="BJ67:BJ68"/>
    <mergeCell ref="BH67:BH68"/>
    <mergeCell ref="BG67:BG68"/>
    <mergeCell ref="BF67:BF68"/>
    <mergeCell ref="BD67:BD68"/>
    <mergeCell ref="BC67:BC68"/>
    <mergeCell ref="BA67:BA68"/>
    <mergeCell ref="AZ67:AZ68"/>
    <mergeCell ref="BF70:BF71"/>
    <mergeCell ref="BD70:BD71"/>
    <mergeCell ref="BC70:BC71"/>
    <mergeCell ref="BA70:BA71"/>
    <mergeCell ref="AZ70:AZ71"/>
    <mergeCell ref="BJ70:BJ71"/>
    <mergeCell ref="BJ72:BJ74"/>
    <mergeCell ref="BB64:BB66"/>
    <mergeCell ref="BB67:BB68"/>
    <mergeCell ref="BJ53:BJ54"/>
    <mergeCell ref="BH60:BH61"/>
    <mergeCell ref="BG60:BG61"/>
    <mergeCell ref="BJ60:BJ61"/>
  </mergeCells>
  <conditionalFormatting sqref="W5 W7:W12 W14 W17:W18 W20:W25 W27:W38 W40:W41 W43:W48 W53 W55:W60 W62:W64 W67 W69:W70 W72 W75:W79 W81:W82 W86:W87 W89:W90 W93 W95 W97:W102 W105 W107:W110 W112:W115 W117:W118 W121:W122 W124 W126:W127 W129:W139 W141:W144 W146:W149 W152:W153 W156:W163">
    <cfRule type="cellIs" dxfId="99" priority="171" operator="greaterThanOrEqual">
      <formula>0.8</formula>
    </cfRule>
    <cfRule type="cellIs" dxfId="98" priority="172" operator="between">
      <formula>0.7</formula>
      <formula>0.79</formula>
    </cfRule>
    <cfRule type="cellIs" dxfId="97" priority="173" operator="between">
      <formula>0.6</formula>
      <formula>0.69</formula>
    </cfRule>
    <cfRule type="cellIs" dxfId="96" priority="174" operator="between">
      <formula>0.4</formula>
      <formula>0.59</formula>
    </cfRule>
    <cfRule type="cellIs" dxfId="95" priority="175" operator="lessThanOrEqual">
      <formula>0.39</formula>
    </cfRule>
  </conditionalFormatting>
  <conditionalFormatting sqref="AA5 AA7:AA12 AA14 AA62:AA67 AA69:AA70 AA72 AA75:AA105 AA107:AA163 AK5 AK7:AK12 AK14 AK17:AK18 AK62:AK67 AK69:AK70 AK72 AK75:AK105 AK107:AK163 AK20:AK60 AP5 AP7:AP12 AP14 AP17:AP18 AP62:AP67 AP69:AP70 AP72 AP75:AP105 AP107:AP163 AP20:AP60 AU5 AU14 AU17:AU18 AU62:AU67 AU69:AU70 AU72 AU75:AU105 AU107:AU163 AU7:AU12 AA17:AA60 AU20:AU60 BB5 BB14 BB17:BB18 BB62:BB67 BB69:BB70 BB72 BE149:BE163 BB7:BB12 BE5 BE14 BE17:BE18 BE62:BE67 BE69:BE70 BE72 BE7:BE12 BE107:BE146 BB107:BB147 BB149:BB163 BE75:BE105 BB75:BB105 BE20:BE53 BE55:BE60 BB20:BB53 BB55:BB60">
    <cfRule type="cellIs" dxfId="94" priority="166" operator="greaterThanOrEqual">
      <formula>80</formula>
    </cfRule>
    <cfRule type="cellIs" dxfId="93" priority="167" operator="between">
      <formula>70</formula>
      <formula>79</formula>
    </cfRule>
    <cfRule type="cellIs" dxfId="92" priority="168" operator="between">
      <formula>60</formula>
      <formula>69</formula>
    </cfRule>
    <cfRule type="cellIs" dxfId="91" priority="169" operator="between">
      <formula>40</formula>
      <formula>59</formula>
    </cfRule>
    <cfRule type="cellIs" dxfId="90" priority="170" operator="lessThanOrEqual">
      <formula>39</formula>
    </cfRule>
  </conditionalFormatting>
  <conditionalFormatting sqref="L117:L163 L5 L7:L115">
    <cfRule type="cellIs" dxfId="89" priority="146" operator="greaterThanOrEqual">
      <formula>80</formula>
    </cfRule>
    <cfRule type="cellIs" dxfId="88" priority="147" operator="between">
      <formula>70</formula>
      <formula>79</formula>
    </cfRule>
    <cfRule type="cellIs" dxfId="87" priority="148" operator="between">
      <formula>60</formula>
      <formula>69</formula>
    </cfRule>
    <cfRule type="cellIs" dxfId="86" priority="149" operator="between">
      <formula>40</formula>
      <formula>59</formula>
    </cfRule>
    <cfRule type="cellIs" dxfId="85" priority="150" operator="lessThanOrEqual">
      <formula>39</formula>
    </cfRule>
  </conditionalFormatting>
  <conditionalFormatting sqref="O5:O163 S28">
    <cfRule type="cellIs" dxfId="84" priority="141" operator="greaterThanOrEqual">
      <formula>0.5</formula>
    </cfRule>
    <cfRule type="cellIs" dxfId="83" priority="142" operator="between">
      <formula>0.7</formula>
      <formula>0.79</formula>
    </cfRule>
    <cfRule type="cellIs" dxfId="82" priority="143" operator="between">
      <formula>0.6</formula>
      <formula>0.69</formula>
    </cfRule>
    <cfRule type="cellIs" dxfId="81" priority="144" operator="between">
      <formula>0.4</formula>
      <formula>0.59</formula>
    </cfRule>
    <cfRule type="cellIs" dxfId="80" priority="145" operator="lessThanOrEqual">
      <formula>39</formula>
    </cfRule>
  </conditionalFormatting>
  <conditionalFormatting sqref="AK5:AK163">
    <cfRule type="cellIs" dxfId="79" priority="136" operator="greaterThanOrEqual">
      <formula>80</formula>
    </cfRule>
    <cfRule type="cellIs" dxfId="78" priority="137" operator="between">
      <formula>70</formula>
      <formula>79</formula>
    </cfRule>
    <cfRule type="cellIs" dxfId="77" priority="138" operator="between">
      <formula>60</formula>
      <formula>69</formula>
    </cfRule>
    <cfRule type="cellIs" dxfId="76" priority="139" operator="between">
      <formula>40</formula>
      <formula>59</formula>
    </cfRule>
    <cfRule type="cellIs" dxfId="75" priority="140" operator="lessThan">
      <formula>39</formula>
    </cfRule>
  </conditionalFormatting>
  <conditionalFormatting sqref="AP5:AP163 AX5 AX14 AX40:AX41 AX43:AX48 AX53 AX55:AX60 AX62:AX64 AX67 AX69:AX70 AX72 AX75:AX82 AX86:AX87 AX89:AX90 AX93 AX95 AX97:AX102 AX105 AX107:AX110 AX112:AX115 AX117:AX118 AX121:AX122 AX124 AX126:AX127 AX129:AX139 AX141:AX144 AX146:AX149 AX152:AX153 AX155:AX163 AX7:AX12 AX17:AX25 AX27:AX38 AA5:AA163 AU5:AU163 BE149:BE163 BB149:BB163 BE55:BE146 BE5:BE53 BB5:BB53 BB55:BB147">
    <cfRule type="cellIs" dxfId="74" priority="131" operator="greaterThanOrEqual">
      <formula>80</formula>
    </cfRule>
    <cfRule type="cellIs" dxfId="73" priority="132" operator="between">
      <formula>70</formula>
      <formula>79</formula>
    </cfRule>
    <cfRule type="cellIs" dxfId="72" priority="133" operator="between">
      <formula>60</formula>
      <formula>69</formula>
    </cfRule>
    <cfRule type="cellIs" dxfId="71" priority="134" operator="between">
      <formula>40</formula>
      <formula>59</formula>
    </cfRule>
    <cfRule type="cellIs" dxfId="70" priority="135" operator="lessThanOrEqual">
      <formula>39</formula>
    </cfRule>
  </conditionalFormatting>
  <conditionalFormatting sqref="BI5 BI7:BI12 BI14 BI17:BI18 BI20:BI25 BI40:BI41 BI43:BI48 BI62:BI64 BI67 BI69:BI70 BI72 BI75:BI79 BI86:BI87 BI89:BI90 BI93 BI95 BI105 BI107:BI110 BI117:BI118 BI121:BI122 BI124 BI126:BI127 BI129:BI139 BI81:BI82 BI141:BI144 BI112:BI115 BI152:BI153 BI27:BI38 BI156:BI163 BI146:BI149 BI97:BI102 BI53 BI55:BI60">
    <cfRule type="cellIs" dxfId="69" priority="111" operator="greaterThanOrEqual">
      <formula>80</formula>
    </cfRule>
    <cfRule type="cellIs" dxfId="68" priority="112" operator="between">
      <formula>70</formula>
      <formula>79</formula>
    </cfRule>
    <cfRule type="cellIs" dxfId="67" priority="113" operator="between">
      <formula>60</formula>
      <formula>69</formula>
    </cfRule>
    <cfRule type="cellIs" dxfId="66" priority="114" operator="between">
      <formula>40</formula>
      <formula>59</formula>
    </cfRule>
    <cfRule type="cellIs" dxfId="65" priority="115" operator="lessThanOrEqual">
      <formula>39</formula>
    </cfRule>
  </conditionalFormatting>
  <conditionalFormatting sqref="BI5">
    <cfRule type="cellIs" dxfId="64" priority="66" operator="greaterThanOrEqual">
      <formula>80</formula>
    </cfRule>
    <cfRule type="cellIs" dxfId="63" priority="67" operator="between">
      <formula>70</formula>
      <formula>79</formula>
    </cfRule>
    <cfRule type="cellIs" dxfId="62" priority="68" operator="between">
      <formula>60</formula>
      <formula>69</formula>
    </cfRule>
    <cfRule type="cellIs" dxfId="61" priority="69" operator="between">
      <formula>40</formula>
      <formula>59</formula>
    </cfRule>
    <cfRule type="cellIs" dxfId="60" priority="70" operator="lessThanOrEqual">
      <formula>39</formula>
    </cfRule>
  </conditionalFormatting>
  <conditionalFormatting sqref="BB9 BE9">
    <cfRule type="cellIs" dxfId="59" priority="61" operator="greaterThanOrEqual">
      <formula>80</formula>
    </cfRule>
    <cfRule type="cellIs" dxfId="58" priority="62" operator="between">
      <formula>70</formula>
      <formula>79</formula>
    </cfRule>
    <cfRule type="cellIs" dxfId="57" priority="63" operator="between">
      <formula>60</formula>
      <formula>69</formula>
    </cfRule>
    <cfRule type="cellIs" dxfId="56" priority="64" operator="between">
      <formula>40</formula>
      <formula>59</formula>
    </cfRule>
    <cfRule type="cellIs" dxfId="55" priority="65" operator="lessThanOrEqual">
      <formula>39</formula>
    </cfRule>
  </conditionalFormatting>
  <conditionalFormatting sqref="BB9 BE9">
    <cfRule type="cellIs" dxfId="54" priority="56" operator="greaterThanOrEqual">
      <formula>80</formula>
    </cfRule>
    <cfRule type="cellIs" dxfId="53" priority="57" operator="between">
      <formula>70</formula>
      <formula>79</formula>
    </cfRule>
    <cfRule type="cellIs" dxfId="52" priority="58" operator="between">
      <formula>60</formula>
      <formula>69</formula>
    </cfRule>
    <cfRule type="cellIs" dxfId="51" priority="59" operator="between">
      <formula>40</formula>
      <formula>59</formula>
    </cfRule>
    <cfRule type="cellIs" dxfId="50" priority="60" operator="lessThanOrEqual">
      <formula>39</formula>
    </cfRule>
  </conditionalFormatting>
  <conditionalFormatting sqref="BI9">
    <cfRule type="cellIs" dxfId="49" priority="51" operator="greaterThanOrEqual">
      <formula>80</formula>
    </cfRule>
    <cfRule type="cellIs" dxfId="48" priority="52" operator="between">
      <formula>70</formula>
      <formula>79</formula>
    </cfRule>
    <cfRule type="cellIs" dxfId="47" priority="53" operator="between">
      <formula>60</formula>
      <formula>69</formula>
    </cfRule>
    <cfRule type="cellIs" dxfId="46" priority="54" operator="between">
      <formula>40</formula>
      <formula>59</formula>
    </cfRule>
    <cfRule type="cellIs" dxfId="45" priority="55" operator="lessThanOrEqual">
      <formula>39</formula>
    </cfRule>
  </conditionalFormatting>
  <conditionalFormatting sqref="BB23 BE23">
    <cfRule type="cellIs" dxfId="44" priority="46" operator="greaterThanOrEqual">
      <formula>80</formula>
    </cfRule>
    <cfRule type="cellIs" dxfId="43" priority="47" operator="between">
      <formula>70</formula>
      <formula>79</formula>
    </cfRule>
    <cfRule type="cellIs" dxfId="42" priority="48" operator="between">
      <formula>60</formula>
      <formula>69</formula>
    </cfRule>
    <cfRule type="cellIs" dxfId="41" priority="49" operator="between">
      <formula>40</formula>
      <formula>59</formula>
    </cfRule>
    <cfRule type="cellIs" dxfId="40" priority="50" operator="lessThanOrEqual">
      <formula>39</formula>
    </cfRule>
  </conditionalFormatting>
  <conditionalFormatting sqref="BB23 BE23">
    <cfRule type="cellIs" dxfId="39" priority="41" operator="greaterThanOrEqual">
      <formula>80</formula>
    </cfRule>
    <cfRule type="cellIs" dxfId="38" priority="42" operator="between">
      <formula>70</formula>
      <formula>79</formula>
    </cfRule>
    <cfRule type="cellIs" dxfId="37" priority="43" operator="between">
      <formula>60</formula>
      <formula>69</formula>
    </cfRule>
    <cfRule type="cellIs" dxfId="36" priority="44" operator="between">
      <formula>40</formula>
      <formula>59</formula>
    </cfRule>
    <cfRule type="cellIs" dxfId="35" priority="45" operator="lessThanOrEqual">
      <formula>39</formula>
    </cfRule>
  </conditionalFormatting>
  <conditionalFormatting sqref="BI23">
    <cfRule type="cellIs" dxfId="34" priority="36" operator="greaterThanOrEqual">
      <formula>80</formula>
    </cfRule>
    <cfRule type="cellIs" dxfId="33" priority="37" operator="between">
      <formula>70</formula>
      <formula>79</formula>
    </cfRule>
    <cfRule type="cellIs" dxfId="32" priority="38" operator="between">
      <formula>60</formula>
      <formula>69</formula>
    </cfRule>
    <cfRule type="cellIs" dxfId="31" priority="39" operator="between">
      <formula>40</formula>
      <formula>59</formula>
    </cfRule>
    <cfRule type="cellIs" dxfId="30" priority="40" operator="lessThanOrEqual">
      <formula>39</formula>
    </cfRule>
  </conditionalFormatting>
  <conditionalFormatting sqref="BB47 BE47">
    <cfRule type="cellIs" dxfId="29" priority="31" operator="greaterThanOrEqual">
      <formula>80</formula>
    </cfRule>
    <cfRule type="cellIs" dxfId="28" priority="32" operator="between">
      <formula>70</formula>
      <formula>79</formula>
    </cfRule>
    <cfRule type="cellIs" dxfId="27" priority="33" operator="between">
      <formula>60</formula>
      <formula>69</formula>
    </cfRule>
    <cfRule type="cellIs" dxfId="26" priority="34" operator="between">
      <formula>40</formula>
      <formula>59</formula>
    </cfRule>
    <cfRule type="cellIs" dxfId="25" priority="35" operator="lessThanOrEqual">
      <formula>39</formula>
    </cfRule>
  </conditionalFormatting>
  <conditionalFormatting sqref="BB47 BE47">
    <cfRule type="cellIs" dxfId="24" priority="26" operator="greaterThanOrEqual">
      <formula>80</formula>
    </cfRule>
    <cfRule type="cellIs" dxfId="23" priority="27" operator="between">
      <formula>70</formula>
      <formula>79</formula>
    </cfRule>
    <cfRule type="cellIs" dxfId="22" priority="28" operator="between">
      <formula>60</formula>
      <formula>69</formula>
    </cfRule>
    <cfRule type="cellIs" dxfId="21" priority="29" operator="between">
      <formula>40</formula>
      <formula>59</formula>
    </cfRule>
    <cfRule type="cellIs" dxfId="20" priority="30" operator="lessThanOrEqual">
      <formula>39</formula>
    </cfRule>
  </conditionalFormatting>
  <conditionalFormatting sqref="BI47">
    <cfRule type="cellIs" dxfId="19" priority="21" operator="greaterThanOrEqual">
      <formula>80</formula>
    </cfRule>
    <cfRule type="cellIs" dxfId="18" priority="22" operator="between">
      <formula>70</formula>
      <formula>79</formula>
    </cfRule>
    <cfRule type="cellIs" dxfId="17" priority="23" operator="between">
      <formula>60</formula>
      <formula>69</formula>
    </cfRule>
    <cfRule type="cellIs" dxfId="16" priority="24" operator="between">
      <formula>40</formula>
      <formula>59</formula>
    </cfRule>
    <cfRule type="cellIs" dxfId="15" priority="25" operator="lessThanOrEqual">
      <formula>39</formula>
    </cfRule>
  </conditionalFormatting>
  <conditionalFormatting sqref="BI55">
    <cfRule type="cellIs" dxfId="14" priority="11" operator="greaterThanOrEqual">
      <formula>80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lessThanOrEqual">
      <formula>39</formula>
    </cfRule>
  </conditionalFormatting>
  <conditionalFormatting sqref="BB148">
    <cfRule type="cellIs" dxfId="9" priority="6" operator="greaterThanOrEqual">
      <formula>80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lessThanOrEqual">
      <formula>39</formula>
    </cfRule>
  </conditionalFormatting>
  <conditionalFormatting sqref="BB148">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31496062992125984" right="0.31496062992125984" top="0.74803149606299213" bottom="0.74803149606299213"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workbookViewId="0">
      <selection activeCell="B3" sqref="B3"/>
    </sheetView>
  </sheetViews>
  <sheetFormatPr baseColWidth="10" defaultColWidth="10.7109375" defaultRowHeight="15" x14ac:dyDescent="0.25"/>
  <cols>
    <col min="1" max="1" width="13.7109375" customWidth="1"/>
  </cols>
  <sheetData>
    <row r="1" spans="1:8" x14ac:dyDescent="0.25">
      <c r="A1">
        <f>20*100%/30</f>
        <v>0.66666666666666663</v>
      </c>
    </row>
    <row r="2" spans="1:8" x14ac:dyDescent="0.25">
      <c r="B2" t="s">
        <v>1795</v>
      </c>
      <c r="C2" t="s">
        <v>1796</v>
      </c>
      <c r="D2" t="s">
        <v>1797</v>
      </c>
      <c r="E2" t="s">
        <v>1798</v>
      </c>
      <c r="F2" t="s">
        <v>1799</v>
      </c>
    </row>
    <row r="3" spans="1:8" x14ac:dyDescent="0.25">
      <c r="A3" t="s">
        <v>1653</v>
      </c>
      <c r="B3" s="66">
        <v>11</v>
      </c>
      <c r="C3" s="66"/>
      <c r="D3" s="66"/>
      <c r="E3" s="66">
        <v>1</v>
      </c>
      <c r="F3" s="66">
        <v>3</v>
      </c>
      <c r="G3" s="66"/>
      <c r="H3" s="65">
        <f>SUM(B3:G3)</f>
        <v>15</v>
      </c>
    </row>
    <row r="4" spans="1:8" x14ac:dyDescent="0.25">
      <c r="A4" t="s">
        <v>1655</v>
      </c>
      <c r="B4" s="66">
        <v>12</v>
      </c>
      <c r="C4" s="66"/>
      <c r="D4" s="66"/>
      <c r="E4" s="66">
        <v>0</v>
      </c>
      <c r="F4" s="66">
        <v>2</v>
      </c>
      <c r="G4" s="66"/>
      <c r="H4" s="65">
        <f t="shared" ref="H4:H7" si="0">SUM(B4:G4)</f>
        <v>14</v>
      </c>
    </row>
    <row r="5" spans="1:8" x14ac:dyDescent="0.25">
      <c r="A5" t="s">
        <v>1654</v>
      </c>
      <c r="B5" s="66">
        <v>7</v>
      </c>
      <c r="C5" s="66"/>
      <c r="D5" s="66">
        <v>2</v>
      </c>
      <c r="E5" s="66">
        <v>0</v>
      </c>
      <c r="F5" s="66">
        <v>0</v>
      </c>
      <c r="G5" s="66"/>
      <c r="H5" s="65">
        <f t="shared" si="0"/>
        <v>9</v>
      </c>
    </row>
    <row r="6" spans="1:8" x14ac:dyDescent="0.25">
      <c r="A6" t="s">
        <v>1656</v>
      </c>
      <c r="B6" s="66">
        <v>34</v>
      </c>
      <c r="C6" s="66">
        <v>6</v>
      </c>
      <c r="D6" s="66">
        <v>6</v>
      </c>
      <c r="E6" s="66">
        <v>5</v>
      </c>
      <c r="F6" s="66">
        <v>5</v>
      </c>
      <c r="G6" s="66"/>
      <c r="H6" s="65">
        <f t="shared" si="0"/>
        <v>56</v>
      </c>
    </row>
    <row r="7" spans="1:8" x14ac:dyDescent="0.25">
      <c r="A7" t="s">
        <v>1657</v>
      </c>
      <c r="B7" s="66">
        <v>10</v>
      </c>
      <c r="C7" s="66"/>
      <c r="D7" s="66">
        <v>4</v>
      </c>
      <c r="E7" s="66"/>
      <c r="F7" s="66">
        <v>6</v>
      </c>
      <c r="G7" s="66"/>
      <c r="H7" s="65">
        <f t="shared" si="0"/>
        <v>20</v>
      </c>
    </row>
    <row r="8" spans="1:8" x14ac:dyDescent="0.25">
      <c r="B8" s="65">
        <f>SUM(B3:B7)</f>
        <v>74</v>
      </c>
      <c r="C8" s="65">
        <f t="shared" ref="C8:F8" si="1">SUM(C3:C7)</f>
        <v>6</v>
      </c>
      <c r="D8" s="65">
        <f t="shared" si="1"/>
        <v>12</v>
      </c>
      <c r="E8" s="65">
        <f t="shared" si="1"/>
        <v>6</v>
      </c>
      <c r="F8" s="65">
        <f t="shared" si="1"/>
        <v>16</v>
      </c>
      <c r="G8" s="65"/>
      <c r="H8" s="67">
        <f>SUM(H3:H7)</f>
        <v>114</v>
      </c>
    </row>
    <row r="11" spans="1:8" x14ac:dyDescent="0.25">
      <c r="F11">
        <v>17</v>
      </c>
    </row>
    <row r="13" spans="1:8" x14ac:dyDescent="0.25">
      <c r="B13">
        <v>73</v>
      </c>
      <c r="C13">
        <v>8</v>
      </c>
      <c r="D13">
        <v>10</v>
      </c>
      <c r="E13">
        <v>6</v>
      </c>
      <c r="F13">
        <v>17</v>
      </c>
      <c r="H13">
        <f>SUM(B13:G13)</f>
        <v>114</v>
      </c>
    </row>
    <row r="16" spans="1:8" x14ac:dyDescent="0.25">
      <c r="A16" t="s">
        <v>1978</v>
      </c>
      <c r="B16">
        <v>74</v>
      </c>
      <c r="C16">
        <v>6</v>
      </c>
      <c r="D16">
        <v>12</v>
      </c>
      <c r="E16">
        <v>6</v>
      </c>
      <c r="F16">
        <v>16</v>
      </c>
      <c r="H16">
        <f>SUM(B16:G16)</f>
        <v>114</v>
      </c>
    </row>
  </sheetData>
  <autoFilter ref="H1:H13"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U13"/>
  <sheetViews>
    <sheetView topLeftCell="AF6" zoomScale="86" zoomScaleNormal="86" workbookViewId="0">
      <selection activeCell="AU6" sqref="AU6"/>
    </sheetView>
  </sheetViews>
  <sheetFormatPr baseColWidth="10" defaultColWidth="11.42578125" defaultRowHeight="12.75" x14ac:dyDescent="0.2"/>
  <cols>
    <col min="1" max="1" width="3.7109375" style="1" customWidth="1"/>
    <col min="2" max="2" width="12.140625" style="1" customWidth="1"/>
    <col min="3" max="3" width="19.42578125" style="1" customWidth="1"/>
    <col min="4" max="4" width="12.5703125" style="1" customWidth="1"/>
    <col min="5" max="5" width="27.28515625" style="1" customWidth="1"/>
    <col min="6" max="23" width="15.7109375" style="1" customWidth="1"/>
    <col min="24" max="16384" width="11.42578125" style="1"/>
  </cols>
  <sheetData>
    <row r="2" spans="2:47" ht="15" customHeight="1" x14ac:dyDescent="0.2">
      <c r="B2" s="780" t="s">
        <v>576</v>
      </c>
      <c r="C2" s="781"/>
      <c r="D2" s="781"/>
      <c r="E2" s="781"/>
      <c r="F2" s="781"/>
      <c r="G2" s="781"/>
      <c r="H2" s="781"/>
      <c r="I2" s="781"/>
      <c r="J2" s="781"/>
      <c r="K2" s="781"/>
      <c r="L2" s="781"/>
      <c r="M2" s="781"/>
      <c r="N2" s="781"/>
      <c r="O2" s="781"/>
      <c r="P2" s="781"/>
      <c r="Q2" s="781"/>
      <c r="R2" s="781"/>
      <c r="S2" s="781"/>
      <c r="T2" s="781"/>
      <c r="U2" s="781"/>
      <c r="V2" s="781"/>
      <c r="W2" s="781"/>
    </row>
    <row r="3" spans="2:47" ht="12.75" customHeight="1" x14ac:dyDescent="0.2">
      <c r="B3" s="780"/>
      <c r="C3" s="781"/>
      <c r="D3" s="781"/>
      <c r="E3" s="781"/>
      <c r="F3" s="781"/>
      <c r="G3" s="781"/>
      <c r="H3" s="781"/>
      <c r="I3" s="781"/>
      <c r="J3" s="781"/>
      <c r="K3" s="781"/>
      <c r="L3" s="781"/>
      <c r="M3" s="781"/>
      <c r="N3" s="781"/>
      <c r="O3" s="781"/>
      <c r="P3" s="781"/>
      <c r="Q3" s="781"/>
      <c r="R3" s="781"/>
      <c r="S3" s="781"/>
      <c r="T3" s="781"/>
      <c r="U3" s="781"/>
      <c r="V3" s="781"/>
      <c r="W3" s="781"/>
    </row>
    <row r="4" spans="2:47" ht="12.75" customHeight="1" x14ac:dyDescent="0.2">
      <c r="B4" s="782"/>
      <c r="C4" s="783"/>
      <c r="D4" s="783"/>
      <c r="E4" s="783"/>
      <c r="F4" s="783"/>
      <c r="G4" s="783"/>
      <c r="H4" s="783"/>
      <c r="I4" s="783"/>
      <c r="J4" s="783"/>
      <c r="K4" s="783"/>
      <c r="L4" s="783"/>
      <c r="M4" s="783"/>
      <c r="N4" s="783"/>
      <c r="O4" s="783"/>
      <c r="P4" s="783"/>
      <c r="Q4" s="783"/>
      <c r="R4" s="783"/>
      <c r="S4" s="783"/>
      <c r="T4" s="783"/>
      <c r="U4" s="783"/>
      <c r="V4" s="783"/>
      <c r="W4" s="783"/>
    </row>
    <row r="5" spans="2:47" ht="22.5" customHeight="1" thickBot="1" x14ac:dyDescent="0.25">
      <c r="B5" s="790" t="s">
        <v>577</v>
      </c>
      <c r="C5" s="792" t="s">
        <v>456</v>
      </c>
      <c r="D5" s="792" t="s">
        <v>578</v>
      </c>
      <c r="E5" s="792" t="s">
        <v>579</v>
      </c>
      <c r="F5" s="794" t="s">
        <v>580</v>
      </c>
      <c r="G5" s="795"/>
      <c r="H5" s="795"/>
      <c r="I5" s="795"/>
      <c r="J5" s="795"/>
      <c r="K5" s="796"/>
      <c r="L5" s="787" t="s">
        <v>592</v>
      </c>
      <c r="M5" s="788"/>
      <c r="N5" s="788"/>
      <c r="O5" s="788"/>
      <c r="P5" s="788"/>
      <c r="Q5" s="789"/>
      <c r="R5" s="787" t="s">
        <v>776</v>
      </c>
      <c r="S5" s="788"/>
      <c r="T5" s="788"/>
      <c r="U5" s="788"/>
      <c r="V5" s="788"/>
      <c r="W5" s="789"/>
      <c r="X5" s="797" t="s">
        <v>1533</v>
      </c>
      <c r="Y5" s="798"/>
      <c r="Z5" s="798"/>
      <c r="AA5" s="798"/>
      <c r="AB5" s="798"/>
      <c r="AC5" s="799"/>
      <c r="AD5" s="797" t="s">
        <v>1534</v>
      </c>
      <c r="AE5" s="798"/>
      <c r="AF5" s="798"/>
      <c r="AG5" s="798"/>
      <c r="AH5" s="798"/>
      <c r="AI5" s="799"/>
      <c r="AJ5" s="797" t="s">
        <v>1535</v>
      </c>
      <c r="AK5" s="798"/>
      <c r="AL5" s="798"/>
      <c r="AM5" s="798"/>
      <c r="AN5" s="798"/>
      <c r="AO5" s="799"/>
      <c r="AP5" s="797" t="s">
        <v>1536</v>
      </c>
      <c r="AQ5" s="798"/>
      <c r="AR5" s="798"/>
      <c r="AS5" s="798"/>
      <c r="AT5" s="798"/>
      <c r="AU5" s="799"/>
    </row>
    <row r="6" spans="2:47" ht="32.25" thickBot="1" x14ac:dyDescent="0.25">
      <c r="B6" s="791"/>
      <c r="C6" s="793"/>
      <c r="D6" s="793"/>
      <c r="E6" s="793"/>
      <c r="F6" s="58" t="s">
        <v>581</v>
      </c>
      <c r="G6" s="58" t="s">
        <v>582</v>
      </c>
      <c r="H6" s="58" t="s">
        <v>583</v>
      </c>
      <c r="I6" s="58" t="s">
        <v>593</v>
      </c>
      <c r="J6" s="58" t="s">
        <v>594</v>
      </c>
      <c r="K6" s="60" t="s">
        <v>584</v>
      </c>
      <c r="L6" s="58" t="s">
        <v>581</v>
      </c>
      <c r="M6" s="58" t="s">
        <v>582</v>
      </c>
      <c r="N6" s="58" t="s">
        <v>583</v>
      </c>
      <c r="O6" s="58" t="s">
        <v>593</v>
      </c>
      <c r="P6" s="58" t="s">
        <v>594</v>
      </c>
      <c r="Q6" s="60" t="s">
        <v>584</v>
      </c>
      <c r="R6" s="58" t="s">
        <v>581</v>
      </c>
      <c r="S6" s="58" t="s">
        <v>582</v>
      </c>
      <c r="T6" s="58" t="s">
        <v>583</v>
      </c>
      <c r="U6" s="58" t="s">
        <v>593</v>
      </c>
      <c r="V6" s="58" t="s">
        <v>594</v>
      </c>
      <c r="W6" s="60" t="s">
        <v>584</v>
      </c>
      <c r="X6" s="58" t="s">
        <v>581</v>
      </c>
      <c r="Y6" s="58" t="s">
        <v>582</v>
      </c>
      <c r="Z6" s="58" t="s">
        <v>583</v>
      </c>
      <c r="AA6" s="58" t="s">
        <v>593</v>
      </c>
      <c r="AB6" s="58" t="s">
        <v>594</v>
      </c>
      <c r="AC6" s="60" t="s">
        <v>584</v>
      </c>
      <c r="AD6" s="58" t="s">
        <v>581</v>
      </c>
      <c r="AE6" s="58" t="s">
        <v>582</v>
      </c>
      <c r="AF6" s="58" t="s">
        <v>583</v>
      </c>
      <c r="AG6" s="58" t="s">
        <v>593</v>
      </c>
      <c r="AH6" s="58" t="s">
        <v>594</v>
      </c>
      <c r="AI6" s="60" t="s">
        <v>584</v>
      </c>
      <c r="AJ6" s="58" t="s">
        <v>581</v>
      </c>
      <c r="AK6" s="58" t="s">
        <v>582</v>
      </c>
      <c r="AL6" s="58" t="s">
        <v>583</v>
      </c>
      <c r="AM6" s="58" t="s">
        <v>593</v>
      </c>
      <c r="AN6" s="58" t="s">
        <v>594</v>
      </c>
      <c r="AO6" s="60" t="s">
        <v>584</v>
      </c>
      <c r="AP6" s="58" t="s">
        <v>581</v>
      </c>
      <c r="AQ6" s="58" t="s">
        <v>582</v>
      </c>
      <c r="AR6" s="58" t="s">
        <v>583</v>
      </c>
      <c r="AS6" s="58" t="s">
        <v>593</v>
      </c>
      <c r="AT6" s="58" t="s">
        <v>594</v>
      </c>
      <c r="AU6" s="60" t="s">
        <v>584</v>
      </c>
    </row>
    <row r="7" spans="2:47" ht="115.5" thickTop="1" x14ac:dyDescent="0.2">
      <c r="B7" s="2">
        <v>1</v>
      </c>
      <c r="C7" s="6" t="s">
        <v>454</v>
      </c>
      <c r="D7" s="8">
        <v>15</v>
      </c>
      <c r="E7" s="3" t="s">
        <v>585</v>
      </c>
      <c r="F7" s="10">
        <v>6</v>
      </c>
      <c r="G7" s="11"/>
      <c r="H7" s="12"/>
      <c r="I7" s="13">
        <v>1</v>
      </c>
      <c r="J7" s="14">
        <v>8</v>
      </c>
      <c r="K7" s="28">
        <f>SUM(F7:J7)</f>
        <v>15</v>
      </c>
      <c r="L7" s="10"/>
      <c r="M7" s="11">
        <v>6</v>
      </c>
      <c r="N7" s="12">
        <v>1</v>
      </c>
      <c r="O7" s="13"/>
      <c r="P7" s="14">
        <v>8</v>
      </c>
      <c r="Q7" s="25">
        <f>SUM(L7:P7)</f>
        <v>15</v>
      </c>
      <c r="R7" s="10">
        <v>1</v>
      </c>
      <c r="S7" s="11">
        <v>4</v>
      </c>
      <c r="T7" s="12">
        <v>2</v>
      </c>
      <c r="U7" s="13">
        <v>1</v>
      </c>
      <c r="V7" s="14">
        <v>7</v>
      </c>
      <c r="W7" s="28">
        <v>15</v>
      </c>
      <c r="X7" s="46">
        <v>0</v>
      </c>
      <c r="Y7" s="52">
        <v>0</v>
      </c>
      <c r="Z7" s="32">
        <v>6</v>
      </c>
      <c r="AA7" s="33">
        <v>4</v>
      </c>
      <c r="AB7" s="34">
        <v>5</v>
      </c>
      <c r="AC7" s="44">
        <f>SUM(X7:AB7)</f>
        <v>15</v>
      </c>
      <c r="AD7" s="31">
        <v>0</v>
      </c>
      <c r="AE7" s="49">
        <v>0</v>
      </c>
      <c r="AF7" s="32">
        <v>4</v>
      </c>
      <c r="AG7" s="33">
        <v>4</v>
      </c>
      <c r="AH7" s="34">
        <v>7</v>
      </c>
      <c r="AI7" s="43">
        <f>SUM(AD7:AH7)</f>
        <v>15</v>
      </c>
      <c r="AJ7" s="31">
        <v>1</v>
      </c>
      <c r="AK7" s="55">
        <v>2</v>
      </c>
      <c r="AL7" s="32">
        <v>4</v>
      </c>
      <c r="AM7" s="33">
        <v>3</v>
      </c>
      <c r="AN7" s="34">
        <v>5</v>
      </c>
      <c r="AO7" s="44">
        <f>SUM(AJ7:AN7)</f>
        <v>15</v>
      </c>
      <c r="AP7" s="31">
        <v>1</v>
      </c>
      <c r="AQ7" s="49">
        <v>5</v>
      </c>
      <c r="AR7" s="32">
        <v>4</v>
      </c>
      <c r="AS7" s="33">
        <v>3</v>
      </c>
      <c r="AT7" s="34">
        <v>2</v>
      </c>
      <c r="AU7" s="43">
        <f>SUM(AP7:AT7)</f>
        <v>15</v>
      </c>
    </row>
    <row r="8" spans="2:47" ht="63.75" x14ac:dyDescent="0.2">
      <c r="B8" s="2">
        <v>2</v>
      </c>
      <c r="C8" s="6" t="s">
        <v>586</v>
      </c>
      <c r="D8" s="8">
        <v>14</v>
      </c>
      <c r="E8" s="3" t="s">
        <v>587</v>
      </c>
      <c r="F8" s="15">
        <v>7</v>
      </c>
      <c r="G8" s="16">
        <v>4</v>
      </c>
      <c r="H8" s="17"/>
      <c r="I8" s="18"/>
      <c r="J8" s="19">
        <v>3</v>
      </c>
      <c r="K8" s="29">
        <f>SUM(F8:J8)</f>
        <v>14</v>
      </c>
      <c r="L8" s="15">
        <v>1</v>
      </c>
      <c r="M8" s="16">
        <v>1</v>
      </c>
      <c r="N8" s="17"/>
      <c r="O8" s="18"/>
      <c r="P8" s="19">
        <v>9</v>
      </c>
      <c r="Q8" s="26">
        <f>SUM(L8:P8)</f>
        <v>11</v>
      </c>
      <c r="R8" s="15">
        <v>1</v>
      </c>
      <c r="S8" s="16">
        <v>1</v>
      </c>
      <c r="T8" s="17">
        <v>2</v>
      </c>
      <c r="U8" s="18">
        <v>3</v>
      </c>
      <c r="V8" s="19">
        <v>7</v>
      </c>
      <c r="W8" s="29">
        <v>14</v>
      </c>
      <c r="X8" s="47">
        <v>0</v>
      </c>
      <c r="Y8" s="53">
        <v>3</v>
      </c>
      <c r="Z8" s="36">
        <v>4</v>
      </c>
      <c r="AA8" s="37">
        <v>7</v>
      </c>
      <c r="AB8" s="38">
        <v>0</v>
      </c>
      <c r="AC8" s="44">
        <f>SUM(X8:AB8)</f>
        <v>14</v>
      </c>
      <c r="AD8" s="35">
        <v>0</v>
      </c>
      <c r="AE8" s="50">
        <v>3</v>
      </c>
      <c r="AF8" s="36">
        <v>4</v>
      </c>
      <c r="AG8" s="37">
        <v>3</v>
      </c>
      <c r="AH8" s="38">
        <v>4</v>
      </c>
      <c r="AI8" s="43">
        <f>SUM(AD8:AH8)</f>
        <v>14</v>
      </c>
      <c r="AJ8" s="35">
        <v>0</v>
      </c>
      <c r="AK8" s="56">
        <v>3</v>
      </c>
      <c r="AL8" s="36">
        <v>5</v>
      </c>
      <c r="AM8" s="37">
        <v>4</v>
      </c>
      <c r="AN8" s="38">
        <v>2</v>
      </c>
      <c r="AO8" s="44">
        <f>SUM(AJ8:AN8)</f>
        <v>14</v>
      </c>
      <c r="AP8" s="35">
        <v>0</v>
      </c>
      <c r="AQ8" s="50">
        <v>7</v>
      </c>
      <c r="AR8" s="36">
        <v>6</v>
      </c>
      <c r="AS8" s="37">
        <v>1</v>
      </c>
      <c r="AT8" s="38">
        <v>0</v>
      </c>
      <c r="AU8" s="43">
        <f>SUM(AP8:AT8)</f>
        <v>14</v>
      </c>
    </row>
    <row r="9" spans="2:47" ht="89.25" x14ac:dyDescent="0.2">
      <c r="B9" s="2">
        <v>3</v>
      </c>
      <c r="C9" s="6" t="s">
        <v>350</v>
      </c>
      <c r="D9" s="8">
        <v>9</v>
      </c>
      <c r="E9" s="3" t="s">
        <v>588</v>
      </c>
      <c r="F9" s="15">
        <v>2</v>
      </c>
      <c r="G9" s="16"/>
      <c r="H9" s="17"/>
      <c r="I9" s="18"/>
      <c r="J9" s="19">
        <v>7</v>
      </c>
      <c r="K9" s="29">
        <f>SUM(F9:J9)</f>
        <v>9</v>
      </c>
      <c r="L9" s="15"/>
      <c r="M9" s="16"/>
      <c r="N9" s="17"/>
      <c r="O9" s="18"/>
      <c r="P9" s="19">
        <v>7</v>
      </c>
      <c r="Q9" s="26">
        <f>SUM(L9:P9)</f>
        <v>7</v>
      </c>
      <c r="R9" s="15">
        <v>1</v>
      </c>
      <c r="S9" s="16">
        <v>2</v>
      </c>
      <c r="T9" s="17">
        <v>0</v>
      </c>
      <c r="U9" s="18">
        <v>3</v>
      </c>
      <c r="V9" s="19">
        <v>3</v>
      </c>
      <c r="W9" s="29">
        <v>9</v>
      </c>
      <c r="X9" s="47">
        <v>1</v>
      </c>
      <c r="Y9" s="53">
        <v>1</v>
      </c>
      <c r="Z9" s="36">
        <v>3</v>
      </c>
      <c r="AA9" s="37">
        <v>3</v>
      </c>
      <c r="AB9" s="38">
        <v>1</v>
      </c>
      <c r="AC9" s="44">
        <f>SUM(X9:AB9)</f>
        <v>9</v>
      </c>
      <c r="AD9" s="35">
        <v>1</v>
      </c>
      <c r="AE9" s="50">
        <v>2</v>
      </c>
      <c r="AF9" s="36">
        <v>1</v>
      </c>
      <c r="AG9" s="37">
        <v>3</v>
      </c>
      <c r="AH9" s="38">
        <v>2</v>
      </c>
      <c r="AI9" s="43">
        <f>SUM(AD9:AH9)</f>
        <v>9</v>
      </c>
      <c r="AJ9" s="35">
        <v>1</v>
      </c>
      <c r="AK9" s="56">
        <v>2</v>
      </c>
      <c r="AL9" s="36">
        <v>2</v>
      </c>
      <c r="AM9" s="37">
        <v>3</v>
      </c>
      <c r="AN9" s="38">
        <v>1</v>
      </c>
      <c r="AO9" s="44">
        <f>SUM(AJ9:AN9)</f>
        <v>9</v>
      </c>
      <c r="AP9" s="35">
        <v>1</v>
      </c>
      <c r="AQ9" s="50">
        <v>4</v>
      </c>
      <c r="AR9" s="36">
        <v>3</v>
      </c>
      <c r="AS9" s="37">
        <v>1</v>
      </c>
      <c r="AT9" s="38">
        <v>0</v>
      </c>
      <c r="AU9" s="43">
        <f>SUM(AP9:AT9)</f>
        <v>9</v>
      </c>
    </row>
    <row r="10" spans="2:47" ht="115.5" customHeight="1" x14ac:dyDescent="0.2">
      <c r="B10" s="2">
        <v>4</v>
      </c>
      <c r="C10" s="6" t="s">
        <v>147</v>
      </c>
      <c r="D10" s="8">
        <v>54</v>
      </c>
      <c r="E10" s="3" t="s">
        <v>589</v>
      </c>
      <c r="F10" s="15">
        <v>30</v>
      </c>
      <c r="G10" s="16">
        <v>5</v>
      </c>
      <c r="H10" s="17"/>
      <c r="I10" s="18"/>
      <c r="J10" s="19">
        <v>18</v>
      </c>
      <c r="K10" s="29">
        <f>SUM(F10:J10)</f>
        <v>53</v>
      </c>
      <c r="L10" s="15">
        <v>2</v>
      </c>
      <c r="M10" s="16">
        <v>5</v>
      </c>
      <c r="N10" s="17">
        <v>4</v>
      </c>
      <c r="O10" s="18">
        <v>1</v>
      </c>
      <c r="P10" s="19">
        <v>34</v>
      </c>
      <c r="Q10" s="26">
        <f>SUM(L10:P10)</f>
        <v>46</v>
      </c>
      <c r="R10" s="15">
        <v>4</v>
      </c>
      <c r="S10" s="16">
        <v>5</v>
      </c>
      <c r="T10" s="17">
        <v>8</v>
      </c>
      <c r="U10" s="18">
        <v>17</v>
      </c>
      <c r="V10" s="19">
        <v>20</v>
      </c>
      <c r="W10" s="29">
        <v>54</v>
      </c>
      <c r="X10" s="47">
        <v>2</v>
      </c>
      <c r="Y10" s="53">
        <v>0</v>
      </c>
      <c r="Z10" s="36">
        <v>23</v>
      </c>
      <c r="AA10" s="37">
        <v>23</v>
      </c>
      <c r="AB10" s="38">
        <v>6</v>
      </c>
      <c r="AC10" s="44">
        <f>SUM(X10:AB10)</f>
        <v>54</v>
      </c>
      <c r="AD10" s="35">
        <v>0</v>
      </c>
      <c r="AE10" s="50">
        <v>5</v>
      </c>
      <c r="AF10" s="36">
        <v>18</v>
      </c>
      <c r="AG10" s="37">
        <v>18</v>
      </c>
      <c r="AH10" s="38">
        <v>13</v>
      </c>
      <c r="AI10" s="43">
        <f>SUM(AD10:AH10)</f>
        <v>54</v>
      </c>
      <c r="AJ10" s="35">
        <v>2</v>
      </c>
      <c r="AK10" s="56">
        <v>8</v>
      </c>
      <c r="AL10" s="36">
        <v>18</v>
      </c>
      <c r="AM10" s="37">
        <v>21</v>
      </c>
      <c r="AN10" s="38">
        <v>5</v>
      </c>
      <c r="AO10" s="44">
        <f>SUM(AJ10:AN10)</f>
        <v>54</v>
      </c>
      <c r="AP10" s="35">
        <v>4</v>
      </c>
      <c r="AQ10" s="50">
        <v>22</v>
      </c>
      <c r="AR10" s="36">
        <v>22</v>
      </c>
      <c r="AS10" s="37">
        <v>6</v>
      </c>
      <c r="AT10" s="38">
        <v>0</v>
      </c>
      <c r="AU10" s="43">
        <f>SUM(AP10:AT10)</f>
        <v>54</v>
      </c>
    </row>
    <row r="11" spans="2:47" ht="90" thickBot="1" x14ac:dyDescent="0.25">
      <c r="B11" s="4">
        <v>5</v>
      </c>
      <c r="C11" s="7" t="s">
        <v>9</v>
      </c>
      <c r="D11" s="9">
        <v>22</v>
      </c>
      <c r="E11" s="5" t="s">
        <v>590</v>
      </c>
      <c r="F11" s="20">
        <v>5</v>
      </c>
      <c r="G11" s="21">
        <v>4</v>
      </c>
      <c r="H11" s="22"/>
      <c r="I11" s="23"/>
      <c r="J11" s="24">
        <v>13</v>
      </c>
      <c r="K11" s="30">
        <f>SUM(F11:J11)</f>
        <v>22</v>
      </c>
      <c r="L11" s="20">
        <v>3</v>
      </c>
      <c r="M11" s="21">
        <v>4</v>
      </c>
      <c r="N11" s="22">
        <v>2</v>
      </c>
      <c r="O11" s="23">
        <v>2</v>
      </c>
      <c r="P11" s="24">
        <v>7</v>
      </c>
      <c r="Q11" s="27">
        <f>SUM(L11:P11)</f>
        <v>18</v>
      </c>
      <c r="R11" s="20">
        <v>5</v>
      </c>
      <c r="S11" s="21">
        <v>4</v>
      </c>
      <c r="T11" s="22">
        <v>15</v>
      </c>
      <c r="U11" s="23">
        <v>34</v>
      </c>
      <c r="V11" s="24"/>
      <c r="W11" s="30">
        <v>22</v>
      </c>
      <c r="X11" s="48">
        <v>1</v>
      </c>
      <c r="Y11" s="54">
        <v>6</v>
      </c>
      <c r="Z11" s="40">
        <v>8</v>
      </c>
      <c r="AA11" s="41">
        <v>5</v>
      </c>
      <c r="AB11" s="42">
        <v>2</v>
      </c>
      <c r="AC11" s="44">
        <f>SUM(X11:AB11)</f>
        <v>22</v>
      </c>
      <c r="AD11" s="39">
        <v>2</v>
      </c>
      <c r="AE11" s="51">
        <v>6</v>
      </c>
      <c r="AF11" s="40">
        <v>8</v>
      </c>
      <c r="AG11" s="41">
        <v>6</v>
      </c>
      <c r="AH11" s="42">
        <v>0</v>
      </c>
      <c r="AI11" s="43">
        <f>SUM(AD11:AH11)</f>
        <v>22</v>
      </c>
      <c r="AJ11" s="39">
        <v>2</v>
      </c>
      <c r="AK11" s="57">
        <v>10</v>
      </c>
      <c r="AL11" s="40">
        <v>7</v>
      </c>
      <c r="AM11" s="41">
        <v>3</v>
      </c>
      <c r="AN11" s="42">
        <v>0</v>
      </c>
      <c r="AO11" s="44">
        <f>SUM(AJ11:AN11)</f>
        <v>22</v>
      </c>
      <c r="AP11" s="39">
        <v>5</v>
      </c>
      <c r="AQ11" s="51">
        <v>9</v>
      </c>
      <c r="AR11" s="40">
        <v>6</v>
      </c>
      <c r="AS11" s="41">
        <v>2</v>
      </c>
      <c r="AT11" s="42">
        <v>0</v>
      </c>
      <c r="AU11" s="43">
        <f>SUM(AP11:AT11)</f>
        <v>22</v>
      </c>
    </row>
    <row r="12" spans="2:47" ht="40.5" customHeight="1" thickBot="1" x14ac:dyDescent="0.45">
      <c r="B12" s="784" t="s">
        <v>591</v>
      </c>
      <c r="C12" s="785"/>
      <c r="D12" s="785"/>
      <c r="E12" s="786"/>
      <c r="F12" s="61">
        <f t="shared" ref="F12:J12" si="0">SUM(F7:F11)</f>
        <v>50</v>
      </c>
      <c r="G12" s="61">
        <f t="shared" si="0"/>
        <v>13</v>
      </c>
      <c r="H12" s="61"/>
      <c r="I12" s="62">
        <f t="shared" si="0"/>
        <v>1</v>
      </c>
      <c r="J12" s="61">
        <f t="shared" si="0"/>
        <v>49</v>
      </c>
      <c r="K12" s="61">
        <f>SUM(K7:K11)</f>
        <v>113</v>
      </c>
      <c r="L12" s="61">
        <f t="shared" ref="L12:P12" si="1">SUM(L7:L11)</f>
        <v>6</v>
      </c>
      <c r="M12" s="61">
        <f t="shared" si="1"/>
        <v>16</v>
      </c>
      <c r="N12" s="61">
        <f t="shared" si="1"/>
        <v>7</v>
      </c>
      <c r="O12" s="62">
        <f t="shared" si="1"/>
        <v>3</v>
      </c>
      <c r="P12" s="61">
        <f t="shared" si="1"/>
        <v>65</v>
      </c>
      <c r="Q12" s="61">
        <f>SUM(Q7:Q11)</f>
        <v>97</v>
      </c>
      <c r="R12" s="61">
        <f t="shared" ref="R12:V12" si="2">SUM(R7:R11)</f>
        <v>12</v>
      </c>
      <c r="S12" s="61">
        <f t="shared" si="2"/>
        <v>16</v>
      </c>
      <c r="T12" s="61">
        <f t="shared" si="2"/>
        <v>27</v>
      </c>
      <c r="U12" s="62">
        <f t="shared" si="2"/>
        <v>58</v>
      </c>
      <c r="V12" s="61">
        <f t="shared" si="2"/>
        <v>37</v>
      </c>
      <c r="W12" s="61">
        <f>SUM(W7:W11)</f>
        <v>114</v>
      </c>
      <c r="X12" s="63">
        <f t="shared" ref="X12:AB12" si="3">SUM(X7:X11)</f>
        <v>4</v>
      </c>
      <c r="Y12" s="63">
        <f t="shared" si="3"/>
        <v>10</v>
      </c>
      <c r="Z12" s="63">
        <f>SUM(Z7:Z11)</f>
        <v>44</v>
      </c>
      <c r="AA12" s="59">
        <f t="shared" si="3"/>
        <v>42</v>
      </c>
      <c r="AB12" s="63">
        <f t="shared" si="3"/>
        <v>14</v>
      </c>
      <c r="AC12" s="63">
        <f>SUM(AC7:AC11)</f>
        <v>114</v>
      </c>
      <c r="AD12" s="63">
        <f t="shared" ref="AD12:AH12" si="4">SUM(AD7:AD11)</f>
        <v>3</v>
      </c>
      <c r="AE12" s="63">
        <f t="shared" si="4"/>
        <v>16</v>
      </c>
      <c r="AF12" s="63">
        <f>SUM(AF7:AF11)</f>
        <v>35</v>
      </c>
      <c r="AG12" s="59">
        <f t="shared" si="4"/>
        <v>34</v>
      </c>
      <c r="AH12" s="63">
        <f t="shared" si="4"/>
        <v>26</v>
      </c>
      <c r="AI12" s="63">
        <f>SUM(AI7:AI11)</f>
        <v>114</v>
      </c>
      <c r="AJ12" s="63">
        <f t="shared" ref="AJ12:AN12" si="5">SUM(AJ7:AJ11)</f>
        <v>6</v>
      </c>
      <c r="AK12" s="63">
        <f t="shared" si="5"/>
        <v>25</v>
      </c>
      <c r="AL12" s="63">
        <f>SUM(AL7:AL11)</f>
        <v>36</v>
      </c>
      <c r="AM12" s="59">
        <f t="shared" si="5"/>
        <v>34</v>
      </c>
      <c r="AN12" s="63">
        <f t="shared" si="5"/>
        <v>13</v>
      </c>
      <c r="AO12" s="63">
        <f>SUM(AO7:AO11)</f>
        <v>114</v>
      </c>
      <c r="AP12" s="63">
        <f t="shared" ref="AP12:AT12" si="6">SUM(AP7:AP11)</f>
        <v>11</v>
      </c>
      <c r="AQ12" s="63">
        <f t="shared" si="6"/>
        <v>47</v>
      </c>
      <c r="AR12" s="63">
        <f>SUM(AR7:AR11)</f>
        <v>41</v>
      </c>
      <c r="AS12" s="59">
        <f t="shared" si="6"/>
        <v>13</v>
      </c>
      <c r="AT12" s="63">
        <f t="shared" si="6"/>
        <v>2</v>
      </c>
      <c r="AU12" s="63">
        <f>SUM(AU7:AU11)</f>
        <v>114</v>
      </c>
    </row>
    <row r="13" spans="2:47" ht="13.5" thickTop="1" x14ac:dyDescent="0.2">
      <c r="X13" s="45"/>
    </row>
  </sheetData>
  <mergeCells count="13">
    <mergeCell ref="X5:AC5"/>
    <mergeCell ref="AD5:AI5"/>
    <mergeCell ref="AJ5:AO5"/>
    <mergeCell ref="AP5:AU5"/>
    <mergeCell ref="R5:W5"/>
    <mergeCell ref="B2:W4"/>
    <mergeCell ref="B12:E12"/>
    <mergeCell ref="L5:Q5"/>
    <mergeCell ref="B5:B6"/>
    <mergeCell ref="C5:C6"/>
    <mergeCell ref="D5:D6"/>
    <mergeCell ref="E5:E6"/>
    <mergeCell ref="F5:K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DECENAL PC DISCAPACIDAD</vt:lpstr>
      <vt:lpstr>Hoja1</vt:lpstr>
      <vt:lpstr>SEMF 2016-2017-2018</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Laura</cp:lastModifiedBy>
  <dcterms:created xsi:type="dcterms:W3CDTF">2015-12-12T23:32:55Z</dcterms:created>
  <dcterms:modified xsi:type="dcterms:W3CDTF">2023-10-08T00:50:05Z</dcterms:modified>
</cp:coreProperties>
</file>