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umis\OneDrive\Desktop\Nueva carpeta\"/>
    </mc:Choice>
  </mc:AlternateContent>
  <xr:revisionPtr revIDLastSave="0" documentId="13_ncr:1_{5DDD3598-51ED-4BE6-8DC7-F37F869CA08A}" xr6:coauthVersionLast="47" xr6:coauthVersionMax="47" xr10:uidLastSave="{00000000-0000-0000-0000-000000000000}"/>
  <bookViews>
    <workbookView xWindow="-120" yWindow="-120" windowWidth="20730" windowHeight="11040" xr2:uid="{00000000-000D-0000-FFFF-FFFF00000000}"/>
  </bookViews>
  <sheets>
    <sheet name="SEGUIMIENTO" sheetId="2" r:id="rId1"/>
    <sheet name="SEGUIMIENTO (2)" sheetId="5" state="hidden" r:id="rId2"/>
  </sheets>
  <definedNames>
    <definedName name="_xlnm._FilterDatabase" localSheetId="0" hidden="1">SEGUIMIENTO!$A$3:$BLX$34</definedName>
    <definedName name="_xlnm._FilterDatabase" localSheetId="1" hidden="1">'SEGUIMIENTO (2)'!$A$3:$BKO$35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33" i="2" l="1"/>
  <c r="BX4" i="2"/>
  <c r="BQ34" i="2"/>
  <c r="BQ32" i="2"/>
  <c r="BT31" i="2"/>
  <c r="BQ31" i="2"/>
  <c r="BQ30" i="2"/>
  <c r="BQ28" i="2"/>
  <c r="BQ27" i="2"/>
  <c r="BQ26" i="2"/>
  <c r="BQ25" i="2"/>
  <c r="BQ24" i="2"/>
  <c r="BQ23" i="2"/>
  <c r="BQ22" i="2"/>
  <c r="BQ21" i="2"/>
  <c r="BQ20" i="2"/>
  <c r="BQ19" i="2"/>
  <c r="BQ18" i="2"/>
  <c r="BQ17" i="2"/>
  <c r="BQ16" i="2"/>
  <c r="BQ15" i="2"/>
  <c r="BQ14" i="2"/>
  <c r="BQ13" i="2"/>
  <c r="BQ12" i="2"/>
  <c r="BQ11" i="2"/>
  <c r="BQ10" i="2"/>
  <c r="BQ9" i="2"/>
  <c r="BQ8" i="2"/>
  <c r="BQ7" i="2"/>
  <c r="BT5" i="2"/>
  <c r="BQ4" i="2"/>
  <c r="BX6" i="2"/>
  <c r="BX9" i="2"/>
  <c r="BX13" i="2"/>
  <c r="BW14" i="2"/>
  <c r="BX14" i="2" s="1"/>
  <c r="BX15" i="2"/>
  <c r="BX17" i="2"/>
  <c r="BW18" i="2"/>
  <c r="BX18" i="2" s="1"/>
  <c r="BX20" i="2"/>
  <c r="BX21" i="2"/>
  <c r="BX22" i="2"/>
  <c r="BX23" i="2"/>
  <c r="BX24" i="2"/>
  <c r="BX25" i="2"/>
  <c r="BX30" i="2"/>
  <c r="BX32" i="2"/>
  <c r="BX33" i="2"/>
  <c r="BX34" i="2"/>
  <c r="BJ34" i="2"/>
  <c r="BJ33" i="2"/>
  <c r="BJ32" i="2"/>
  <c r="BJ31" i="2"/>
  <c r="BJ30" i="2"/>
  <c r="BJ28" i="2"/>
  <c r="BJ27" i="2"/>
  <c r="BJ26" i="2"/>
  <c r="BJ25" i="2"/>
  <c r="BJ24" i="2"/>
  <c r="BJ23" i="2"/>
  <c r="BJ22" i="2"/>
  <c r="BJ21" i="2"/>
  <c r="BJ20" i="2"/>
  <c r="BJ19" i="2"/>
  <c r="BJ18" i="2"/>
  <c r="BJ17" i="2"/>
  <c r="BJ16" i="2"/>
  <c r="BJ15" i="2"/>
  <c r="BJ14" i="2"/>
  <c r="BJ13" i="2"/>
  <c r="BJ12" i="2"/>
  <c r="BJ11" i="2"/>
  <c r="BJ10" i="2"/>
  <c r="BJ9" i="2"/>
  <c r="BL8" i="2"/>
  <c r="BM8" i="2" s="1"/>
  <c r="BJ8" i="2"/>
  <c r="BJ7" i="2"/>
  <c r="BJ6" i="2"/>
  <c r="BM5" i="2"/>
  <c r="BJ4" i="2"/>
  <c r="BF31" i="2"/>
  <c r="BC15" i="2" l="1"/>
  <c r="BF5" i="2"/>
  <c r="BE8" i="2"/>
  <c r="BF8" i="2" s="1"/>
  <c r="BC34" i="2" l="1"/>
  <c r="BC33" i="2"/>
  <c r="BC32" i="2"/>
  <c r="BC31" i="2"/>
  <c r="BC30" i="2"/>
  <c r="BC28" i="2"/>
  <c r="BC27" i="2"/>
  <c r="BC26" i="2"/>
  <c r="BC25" i="2"/>
  <c r="BC24" i="2"/>
  <c r="BC23" i="2"/>
  <c r="BC22" i="2"/>
  <c r="BC21" i="2"/>
  <c r="BC20" i="2"/>
  <c r="BC19" i="2"/>
  <c r="BC18" i="2"/>
  <c r="BC17" i="2"/>
  <c r="BC16" i="2"/>
  <c r="BC14" i="2"/>
  <c r="BC13" i="2"/>
  <c r="BC12" i="2"/>
  <c r="BC11" i="2"/>
  <c r="BC10" i="2"/>
  <c r="BC9" i="2"/>
  <c r="BC8" i="2"/>
  <c r="BC7" i="2"/>
  <c r="BC6" i="2"/>
  <c r="BC4" i="2"/>
  <c r="AY12" i="2"/>
  <c r="AW8" i="2" l="1"/>
  <c r="AX8" i="2" s="1"/>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4" i="2"/>
  <c r="AO5" i="2" l="1"/>
  <c r="AO6" i="2"/>
  <c r="AO7" i="2"/>
  <c r="AR6" i="2" l="1"/>
  <c r="AK13" i="2" l="1"/>
  <c r="AK20" i="2" l="1"/>
  <c r="AK18" i="2" l="1"/>
  <c r="AH18" i="2" l="1"/>
  <c r="AM35" i="5" l="1"/>
  <c r="AM34" i="5"/>
  <c r="AD34" i="5"/>
  <c r="AK33" i="5"/>
  <c r="AH33" i="5"/>
  <c r="AM33" i="5" s="1"/>
  <c r="AM32" i="5"/>
  <c r="AM31" i="5"/>
  <c r="AM30" i="5"/>
  <c r="AM29" i="5"/>
  <c r="AH28" i="5"/>
  <c r="AM28" i="5" s="1"/>
  <c r="AH27" i="5"/>
  <c r="AM27" i="5" s="1"/>
  <c r="AK26" i="5"/>
  <c r="AH26" i="5"/>
  <c r="AM26" i="5" s="1"/>
  <c r="AM25" i="5"/>
  <c r="AK24" i="5"/>
  <c r="AH24" i="5"/>
  <c r="AM24" i="5" s="1"/>
  <c r="AM23" i="5"/>
  <c r="AK22" i="5"/>
  <c r="AH22" i="5"/>
  <c r="AM22" i="5" s="1"/>
  <c r="AM21" i="5"/>
  <c r="AM20" i="5"/>
  <c r="AH19" i="5"/>
  <c r="AM19" i="5" s="1"/>
  <c r="AM18" i="5"/>
  <c r="AM17" i="5"/>
  <c r="AM16" i="5"/>
  <c r="AM15" i="5"/>
  <c r="AM14" i="5"/>
  <c r="AH13" i="5"/>
  <c r="AM13" i="5" s="1"/>
  <c r="AH12" i="5"/>
  <c r="AM12" i="5" s="1"/>
  <c r="AM11" i="5"/>
  <c r="AH10" i="5"/>
  <c r="AM10" i="5" s="1"/>
  <c r="AM9" i="5"/>
  <c r="AJ8" i="5"/>
  <c r="AI8" i="5"/>
  <c r="AH8" i="5"/>
  <c r="AM8" i="5" s="1"/>
  <c r="AH7" i="5"/>
  <c r="AM7" i="5" s="1"/>
  <c r="AK6" i="5"/>
  <c r="AH6" i="5"/>
  <c r="AM6" i="5" s="1"/>
  <c r="AK5" i="5"/>
  <c r="AH5" i="5"/>
  <c r="AM5" i="5" s="1"/>
  <c r="AK4" i="5"/>
  <c r="AH4" i="5"/>
  <c r="AM4" i="5" s="1"/>
  <c r="AK8" i="5" l="1"/>
  <c r="AK12" i="5"/>
  <c r="AK13" i="5"/>
  <c r="AJ8" i="2" l="1"/>
  <c r="AI8" i="2"/>
  <c r="AH8" i="2"/>
  <c r="AK8" i="2" l="1"/>
  <c r="AH13" i="2"/>
  <c r="AH24" i="2"/>
  <c r="AK24" i="2"/>
  <c r="AH6" i="2" l="1"/>
  <c r="AH10" i="2" l="1"/>
  <c r="AD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P12" authorId="0" shapeId="0" xr:uid="{021CD8B0-ED28-4C42-A6FE-0518512662D1}">
      <text>
        <r>
          <rPr>
            <b/>
            <sz val="16"/>
            <color indexed="81"/>
            <rFont val="Tahoma"/>
            <family val="2"/>
          </rPr>
          <t>Laura:</t>
        </r>
        <r>
          <rPr>
            <sz val="16"/>
            <color indexed="81"/>
            <rFont val="Tahoma"/>
            <family val="2"/>
          </rPr>
          <t xml:space="preserve">
no se argumenta el avance </t>
        </r>
      </text>
    </comment>
    <comment ref="BI23" authorId="0" shapeId="0" xr:uid="{877DE128-A5A1-44AB-ABE5-78A5C9256B0F}">
      <text>
        <r>
          <rPr>
            <b/>
            <sz val="9"/>
            <color indexed="81"/>
            <rFont val="Tahoma"/>
            <family val="2"/>
          </rPr>
          <t>Laura:</t>
        </r>
        <r>
          <rPr>
            <sz val="9"/>
            <color indexed="81"/>
            <rFont val="Tahoma"/>
            <family val="2"/>
          </rPr>
          <t xml:space="preserve">
coordinar con los actores involucrados el cumplimiento del indicado</t>
        </r>
      </text>
    </comment>
    <comment ref="BM25" authorId="0" shapeId="0" xr:uid="{229C466D-43B7-4377-8254-849AFA727800}">
      <text>
        <r>
          <rPr>
            <b/>
            <sz val="14"/>
            <color indexed="81"/>
            <rFont val="Tahoma"/>
            <family val="2"/>
          </rPr>
          <t>Laura:</t>
        </r>
        <r>
          <rPr>
            <sz val="14"/>
            <color indexed="81"/>
            <rFont val="Tahoma"/>
            <family val="2"/>
          </rPr>
          <t xml:space="preserve">
ajustar el % de avance</t>
        </r>
      </text>
    </comment>
    <comment ref="BN25" authorId="0" shapeId="0" xr:uid="{2C1B4B6D-DC7B-46BE-85AA-DB0E38AB8698}">
      <text>
        <r>
          <rPr>
            <b/>
            <sz val="16"/>
            <color indexed="81"/>
            <rFont val="Tahoma"/>
            <family val="2"/>
          </rPr>
          <t>Laura:</t>
        </r>
        <r>
          <rPr>
            <sz val="16"/>
            <color indexed="81"/>
            <rFont val="Tahoma"/>
            <family val="2"/>
          </rPr>
          <t xml:space="preserve">
argumentar el recurso  programado y ejecutado toda vez que no hay avace en la meta fisica  </t>
        </r>
      </text>
    </comment>
    <comment ref="BT25" authorId="0" shapeId="0" xr:uid="{9A513F1B-E0FD-44D5-B874-3201023B44CD}">
      <text>
        <r>
          <rPr>
            <b/>
            <sz val="14"/>
            <color indexed="81"/>
            <rFont val="Tahoma"/>
            <family val="2"/>
          </rPr>
          <t>Laura:</t>
        </r>
        <r>
          <rPr>
            <sz val="14"/>
            <color indexed="81"/>
            <rFont val="Tahoma"/>
            <family val="2"/>
          </rPr>
          <t xml:space="preserve">
ajustar el % de avance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AUXFAMILIA23</author>
  </authors>
  <commentList>
    <comment ref="AH3" authorId="0" shapeId="0" xr:uid="{00000000-0006-0000-0100-000001000000}">
      <text>
        <r>
          <rPr>
            <b/>
            <sz val="9"/>
            <color indexed="81"/>
            <rFont val="Tahoma"/>
            <family val="2"/>
          </rPr>
          <t>AUXFAMILIA23:</t>
        </r>
        <r>
          <rPr>
            <sz val="9"/>
            <color indexed="81"/>
            <rFont val="Tahoma"/>
            <family val="2"/>
          </rPr>
          <t xml:space="preserve">
semaforo
</t>
        </r>
      </text>
    </comment>
  </commentList>
</comments>
</file>

<file path=xl/sharedStrings.xml><?xml version="1.0" encoding="utf-8"?>
<sst xmlns="http://schemas.openxmlformats.org/spreadsheetml/2006/main" count="1030" uniqueCount="438">
  <si>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</si>
  <si>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</si>
  <si>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</si>
  <si>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</si>
  <si>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</si>
  <si>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</si>
  <si>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</si>
  <si>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</si>
  <si>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</si>
  <si>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</si>
  <si>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</si>
  <si>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</si>
  <si>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</si>
  <si>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</si>
  <si>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</si>
  <si>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</si>
  <si>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</si>
  <si>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</si>
  <si>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</si>
  <si>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</si>
  <si>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</si>
  <si>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</si>
  <si>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</si>
  <si>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</si>
  <si>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</si>
  <si>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</si>
  <si>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</si>
  <si>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</si>
  <si>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</si>
  <si>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</si>
  <si>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</si>
  <si>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</si>
  <si>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</si>
  <si>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</si>
  <si>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</si>
  <si>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</si>
  <si>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</si>
  <si>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</si>
  <si>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</si>
  <si>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</si>
  <si>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</si>
  <si>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</si>
  <si>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</si>
  <si>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</si>
  <si>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</si>
  <si>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</si>
  <si>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</si>
  <si>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</si>
  <si>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</si>
  <si>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</si>
  <si>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</si>
  <si>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</si>
  <si>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</si>
  <si>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</si>
  <si>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</si>
  <si>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</si>
  <si>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</si>
  <si>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</si>
  <si>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</si>
  <si>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</si>
  <si>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</si>
  <si>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</si>
  <si>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</si>
  <si>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</si>
  <si>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</si>
  <si>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</si>
  <si>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</si>
  <si>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</si>
  <si>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</si>
  <si>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</si>
  <si>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</si>
  <si>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</si>
  <si>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</si>
  <si>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</si>
  <si>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</si>
  <si>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</si>
  <si>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</si>
  <si>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</si>
  <si>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</si>
  <si>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</si>
  <si>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</si>
  <si>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</si>
  <si>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</si>
  <si>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</si>
  <si>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</si>
  <si>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</si>
  <si>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</si>
  <si>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</si>
  <si>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</si>
  <si>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</si>
  <si>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</si>
  <si>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</si>
  <si>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</si>
  <si>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</si>
  <si>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</si>
  <si>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</si>
  <si>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</si>
  <si>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</si>
  <si>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</si>
  <si>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</si>
  <si>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</si>
  <si>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</si>
  <si>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</si>
  <si>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</si>
  <si>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</si>
  <si>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</si>
  <si>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</si>
  <si>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</si>
  <si>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</si>
  <si>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</si>
  <si>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</si>
  <si>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</si>
  <si>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</si>
  <si>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</si>
  <si>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</si>
  <si>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</si>
  <si>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</si>
  <si>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</si>
  <si>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</si>
  <si>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</si>
  <si>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</si>
  <si>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</si>
  <si>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</si>
  <si>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</si>
  <si>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</si>
  <si>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</si>
  <si>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</si>
  <si>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</si>
  <si>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</si>
  <si>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</si>
  <si>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</si>
  <si>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</si>
  <si>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</si>
  <si>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</si>
  <si>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</si>
  <si>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</si>
  <si>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</si>
  <si>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</si>
  <si>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</si>
  <si>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</si>
  <si>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</si>
  <si>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</si>
  <si>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</si>
  <si>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</si>
  <si>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</si>
  <si>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</si>
  <si>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</si>
  <si>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</si>
  <si>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</si>
  <si>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</si>
  <si>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</si>
  <si>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</si>
  <si>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</si>
  <si>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</si>
  <si>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</si>
  <si>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</si>
  <si>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</si>
  <si>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</si>
  <si>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</si>
  <si>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</si>
  <si>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</si>
  <si>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</si>
  <si>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</si>
  <si>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</si>
  <si>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</si>
  <si>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</si>
  <si>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</si>
  <si>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</si>
  <si>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</si>
  <si>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</si>
  <si>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</si>
  <si>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</si>
  <si>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</si>
  <si>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</si>
  <si>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</si>
  <si>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</si>
  <si>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</si>
  <si>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</si>
  <si>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</si>
  <si>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</si>
  <si>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</si>
  <si>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</si>
  <si>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</si>
  <si>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</si>
  <si>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</si>
  <si>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</si>
  <si>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</si>
  <si>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</si>
  <si>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</si>
  <si>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</si>
  <si>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</si>
  <si>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</si>
  <si>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</si>
  <si>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</si>
  <si>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</si>
  <si>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</si>
  <si>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</si>
  <si>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</si>
  <si>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</si>
  <si>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</si>
  <si>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</si>
  <si>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</si>
  <si>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</si>
  <si>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</si>
  <si>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</si>
  <si>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</si>
  <si>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</si>
  <si>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</si>
  <si>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</si>
  <si>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</si>
  <si>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</si>
  <si>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</si>
  <si>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</si>
  <si>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</si>
  <si>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</si>
  <si>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</si>
  <si>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</si>
  <si>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</si>
  <si>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</si>
  <si>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</si>
  <si>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</si>
  <si>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SOCIAL</t>
  </si>
  <si>
    <t>TERRITORIAL</t>
  </si>
  <si>
    <t>3.TERRITORIAL</t>
  </si>
  <si>
    <t>1.2.1.3 Comunidad educativa de las instituciones educativas de los 11 municipios no certificados del departamento del Quindío,  capacitada cada año en inclusión educativa con enfoque diferencial y de interseccionalidad</t>
  </si>
  <si>
    <t>La unidad Departamental para la Gestión del Riesgo de Desastres UDEGERD ha asistido técnicamente a las 12 entidades territoriales del Departamento, por intermedio de las áreas de conocimiento y manejo convocando a mesas de trabajo para actualización de los diferentes instrumentos de planificación. (fortalecimiento de las capacidades de manejo, reduccion y conomientos frente a las nuevos procesos de manejo en cada una de las lineas de accion).
Se han realizado capacitaciones para la comunidad n general de acuerdo a solicitudes y requerimientos de las mismas.</t>
  </si>
  <si>
    <t xml:space="preserve">La unidad Departamental para la Gestión del Riesgo de Desastres UDEGERD, dentro de su meta "Servicio de educación informal", con el fin de fortalecer los procesos de conocimiento, a través de los profesionales de apoyo, realizó capacitaciones a 5000 personas en 10 municipios del departamento del Quindío: Armenia, La Tebaida,  Buenavista, Cordoba, Quimbaya, Génova, Pijao, Calarcá, Montenegro y Circasia. En temas enmarcados en la Ley 1523 de 2012, vendavales, incendios forestales, movimientos en masa, prevención de riesgo volcánico, kit de emergencias y deslizamientos. </t>
  </si>
  <si>
    <t>No se han logrado avances que apunte al cumplimiento del indicador</t>
  </si>
  <si>
    <t xml:space="preserve">La secretaria de cultura desarrollo actividades con todo sector artístico y cultural del departamento, sin distinción de población. Dentro de la caracterizacion que la poblacion NARP hace poca asistencia de las actividades realizadas. </t>
  </si>
  <si>
    <t>Para el apoyo a productores con activos productivos y de comercialización, dentro del convenio de tasa subsidiada con el Banco Agrario, se logró certificar la aprobación de tasa ante el banco de 166 solicitudes de crédito de los municipios del Departamento del Quindío.
Se realizaron las acciones de socializacion de los proyectos a uno de los intergrantes de la consultiva departamental con el  Banco Agrario sobre los programas que se ofrecen a las comunidades NARP, en razon de adquirir creditos para la implementacion de programas y proyectos para el AGRO.</t>
  </si>
  <si>
    <t>Desde el proyecto de Cambio Climatico, se convoco a la poblacion narp del departametno, generandoles la posibilidad de fomentar proyectos de impacto para el PCC 
Se solicito a las alcaldias el reporte de la poblacion NARP para iniciar procesos de acciones dirigidos al fomento prodcutivo orientado a la conservacion del PCC 
se adjuntan evidencias de la informacion solicitada a los municipios de : 
Salento-Genova-Filandia-Quimbaya-Cordoba.</t>
  </si>
  <si>
    <t xml:space="preserve">Durante la vigencia 2022 se realizaron 60 talleres en 10 instituciones educativas del Departamento en el tema de prevencion de la Discriminacion a la Poblacion Narp. Estos talleres se plasmaran en la estrategia que se encuentra en la fase de diseño la cual ya fue revisada por la secretaria de Planeacion se complementaran las observaciones realizadas por esta secretaria y posteriormente sera concertada con la Consultiva Departamental. </t>
  </si>
  <si>
    <t xml:space="preserve">Para la vigencia 2022 la Empresa Proyecta no conto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</si>
  <si>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realizó 9 caracterizaciones de condiciones de hogar de población Narp, en los Municipios de Montenegro y La Tebaida, con el fin de aunar esfuerzos con los municpios para el mejoramiento de vivienda. </t>
  </si>
  <si>
    <t>Se brinda apoyo a la estrategia Institucional con enfoque etnico,realizando acciones de Prevención del riesgo y promoción de hábitos de estilos de vida Saludable dirigido a la población Afrodescendiente en 5 Municipios del Departamento del Quindío. (Montenegro, Circasia, La Tebaida, Quimbaya y Córdoba.</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</si>
  <si>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</si>
  <si>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Durante la vigencia 2022, no se desarrollaron actividades para el cumplimineto de estos indicadores</t>
  </si>
  <si>
    <t>MATRIZ DE PLANIFICACIÓN POLÍTICA PÚBLICA NARP 2020 - 2030</t>
  </si>
  <si>
    <t>Los proyectos presentados en el programa de concertacion y estimulos no se registro ninguno que fuece presentado por esta poblacion,  pero si se beneficiaron en la ejecucion de los mismos con una totalidad de 45 personas NARP.</t>
  </si>
  <si>
    <t>En la plataforma soy cultura quedaron capacitados 8 personas e impactadas a 42 de esta poblacion.</t>
  </si>
  <si>
    <t xml:space="preserve">No reporto informacion </t>
  </si>
  <si>
    <t>SEGUIMIENTO 2022 OCTUBRE-DICIEMBRE</t>
  </si>
  <si>
    <t>En el proceso de formacion informal realizada en los municipios del departamento en las areas de danza musica , teatro y  artes plasticas han participado en este trimestre 7 personas de esta poblacion. Y en programa de lectura y oralidad se han capacitado 71 personas de esta poblacion.</t>
  </si>
  <si>
    <t>ECONOMICO</t>
  </si>
  <si>
    <t xml:space="preserve">INSTITUCIONAL </t>
  </si>
  <si>
    <t xml:space="preserve">La Empresa para el Desarrollo Teritorial Proyecta realizó 9 caracterizaciones de condiciones de hogar de población Narp, en los Municipios de Montenegro y La Tebaida,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t>
  </si>
  <si>
    <t xml:space="preserve">Para el desarrollo de esta actividad la Direccion de Desarrollo y Medio ambiente, propendera por concertar con la comunidad NARP, estrategias de apropiacion del patrimonio ambiental. </t>
  </si>
  <si>
    <t xml:space="preserve">1.2.2.1 Estrategia de etnoeducación en el  contexto educativo formulada e implementada  </t>
  </si>
  <si>
    <t>implementacion de la consulta preconsepcional, control penatral , interrupcion voluntaria de el embarazo , atencion del parto humanizado , atencion  del puerperio y atencion del  recien  nacido y atencion  madre  e hijo,con enfoque diferencial e intercultural</t>
  </si>
  <si>
    <t>1.2.1.2 Una semana anual para la promoción en el entorno educativo de la paz, la resolución alternativa de conflictos, la democracia y la ciudadanía  institucionalizada, la inclusión y el gobierno escolar promoción de los elementos identitarios de la población NARP.</t>
  </si>
  <si>
    <t xml:space="preserve">La Secretaria de Familia ha realizado asistencias tecnicas a la Secretaria de cultura con el fin de establecer acciones que apunten al cumplimiento del indicador </t>
  </si>
  <si>
    <t>La Secretaria de Interior informa que no se han logrado avances que apunte al cumplimiento del indicador</t>
  </si>
  <si>
    <t>Indicador programado para darle cumplimiento a partir de la vigencia 2023</t>
  </si>
  <si>
    <t>La Secretaria de Educacion informa que durante la vigencia 2022, no se desarrollaron actividades para el cumplimineto de este indicador</t>
  </si>
  <si>
    <t>Indicador programado para darle cumplimiento a partir de   la vigencia 2023</t>
  </si>
  <si>
    <t xml:space="preserve">'A través del convenio de tasa subsidiada con el Banco Agrario, se realizo en la consultiva departamental la socialización sobre los programas que se ofrecen a las comunidades NARP. </t>
  </si>
  <si>
    <t>Cuatro (4) emprendimientos de población NARP fortalecidos a través del CINNE Centro de Innovación y Emprendimiento en etapa preliminar y/o preparatoria en los ciclos y/o etapas de mejoramiento de las ideas de negocio.  
Es importantes tener en cuenta que las 4 iniciativas siguen recibiendo apoyo técnico desde el CINNE (Centro de Innovación y Emprendimiento), con el objetivo de sus ideas de negocio vayan avanzando de acuerdo a la metodología utilizada en el este centro e ir avanzando en las diferentes etapas de maduración de dichos emprendimientos.</t>
  </si>
  <si>
    <t xml:space="preserve">SEGUIMIENTO 2022 </t>
  </si>
  <si>
    <t>SEGUIMIENTO PRIMER TRIMESTRE 2023</t>
  </si>
  <si>
    <t>Seguimiento Decenio</t>
  </si>
  <si>
    <t xml:space="preserve">Meta Programada </t>
  </si>
  <si>
    <t xml:space="preserve">Meta Acumulada </t>
  </si>
  <si>
    <t xml:space="preserve">PORCENTAJE DE AVANCE TOTAL DE LA POLÍTICA PÚBLICA </t>
  </si>
  <si>
    <t xml:space="preserve">Para la vigencia 2023 la Empresa Proyecta no conto para el 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</si>
  <si>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de acuerdo a la iniciativa para el mejoramiento de vivienda que se estableció con el Municipio de Buenavista, dentro de las 72 caracterizaciones se encontrarón dos (2) hogares con población Narp. </t>
  </si>
  <si>
    <t xml:space="preserve">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</si>
  <si>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</si>
  <si>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 En este periodo no se realiazó acciones referentes a brindar  asistencia  Resolución pacífica de conflictos para la inclusión de la población NARP en los espacios de participación y concertación de manera especifica, ya que las acciones adelantadas se realizarón mediante oferta institucional dirigido a la población en general. </t>
  </si>
  <si>
    <t>En este periodo no se realizarón acciones de promoción para nuevas organizaciones con enfoque de derechos  étnico NARP</t>
  </si>
  <si>
    <t xml:space="preserve">Observaciones cumplimiento Politica </t>
  </si>
  <si>
    <t>0.1</t>
  </si>
  <si>
    <t xml:space="preserve">
 La Secretaría de Cultura elaboró  el formato para realizar el diagnostico identitario cultural de la población NARP, se pasara  para la revisión, sugerencias  y aprobación de la consultiva.
</t>
  </si>
  <si>
    <t xml:space="preserve">La secretaría de Educación durante los periodos 2021,2022 y 2023 no reporta información de  una estrategia etnoeducativa en el contexto educativo </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</si>
  <si>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</si>
  <si>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 xml:space="preserve">Para el  periodo reportado no se han adealntado acciones para el cumplimiento del indicador. </t>
  </si>
  <si>
    <t xml:space="preserve">Durante el periodo 2023, Para este trimestre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</si>
  <si>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La Secretaria de Turismo en el 2022, reporto que brindo apoyo 4 emprendimientos de la comunidad NARP  en  los municipio de la Tebaida, Quimbaya,circasia para el periodo 2023 no se han reportado acciones de cumpliento con el imdicador. </t>
  </si>
  <si>
    <t>0.4</t>
  </si>
  <si>
    <t xml:space="preserve"> No se han adelantado acciones para el cumplimiento del indicador. </t>
  </si>
  <si>
    <t xml:space="preserve">Durante el periodo reportado no  adelantaron  acciones en cumplimidento al indicador.  </t>
  </si>
  <si>
    <t xml:space="preserve">Para el  periodo reportado no se han adelantado acciones en  el cumplimiento del indicador. </t>
  </si>
  <si>
    <t>1.2.2.1.Una estrategia e etnoeducación en el contexto educativo formulada e implementada.</t>
  </si>
  <si>
    <t>2.2.2.1 Acciones de promoción  de la economía naranja con población NARP del Departamento del Quindío ejecutadas</t>
  </si>
  <si>
    <t xml:space="preserve">Durante el periodo reportado no adelantaron acciones en cumplimidento al indicador.  </t>
  </si>
  <si>
    <t xml:space="preserve">En el momento no se han adelantado procesos con la poblacion Narp , esta pendiente  una reunion con el representante de la comunidad NARP. </t>
  </si>
  <si>
    <t>Para este periodo no se realizarón actividades relacionadas.</t>
  </si>
  <si>
    <t xml:space="preserve">En este periodo no se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t>
  </si>
  <si>
    <t>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t>
  </si>
  <si>
    <t>Se realizaron gestiones con la Secretaría de Familia para realizar acciones directas con la Población Narp, en donde Indeportes Quindío proporciona la oferta de distintos programas y disponibilidad de intervención.</t>
  </si>
  <si>
    <t>Se realizaron gestiones con la Secretaría de Familia para realizar acciones directas con la Población Narp, en donde Indeportes Quindío proporciona la oferta  y disponibilidad de intervención para torneos y encuentros deportivos.</t>
  </si>
  <si>
    <t>12 Municipios del departamento del Quindío  que durante enero y marzo de 2023 dispusieron de oferta  para la inclusión de población NARP en la formación deportiva, mediante las escuelas de formación</t>
  </si>
  <si>
    <t>En el momento se encuentran en viabilidad juridica los convenios para poderse suscribir y adelantar avances a la meta</t>
  </si>
  <si>
    <t>En el momento no se han adelantado procesos con la poblacion esta pendiente la sitacion a una reunion con el representante de la comunidad.</t>
  </si>
  <si>
    <r>
      <t>La Empresa para el Desarrollo Teritorial Proyecta realizó 1</t>
    </r>
    <r>
      <rPr>
        <sz val="12"/>
        <color rgb="FFFF0000"/>
        <rFont val="Arial"/>
        <family val="2"/>
      </rPr>
      <t xml:space="preserve"> </t>
    </r>
    <r>
      <rPr>
        <sz val="12"/>
        <rFont val="Arial"/>
        <family val="2"/>
      </rPr>
      <t>caracterización de condiciones de hogar de población Narp, en el Municipio de Buenavista,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Con relación al porcentaje de avance en caracterizaciones, se requiere conocer el número de población total NARP del departamento del Quindío, para realizar la comparación entre lo adelantando y el total, por lo anterior no se diligencia la casilla O</t>
    </r>
  </si>
  <si>
    <t xml:space="preserve">La Secretaria de Familia se encuentra diseñando la Estrategias de fortalecimiento  de las organizaciones de base social y comunitaria con enfoque diferencial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</si>
  <si>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t>
  </si>
  <si>
    <t xml:space="preserve">No se han adelantado acciones para el cumplimiento del indicador. </t>
  </si>
  <si>
    <t>Durante el periodo ejecutado no se realizaron acciones en cumplimiento al indicador en razon a que este esta programado a partir del año 2025</t>
  </si>
  <si>
    <t>En el 2022 la Secretaria de Salud adelanto acciones de  Enfoque diferencial NARP y de interseccionalidad en el sistema de acceso con calidad y oportunidad a servicios integrales de salud en el Departamento del Quindío. Confome  a lo siguiente;  implementacion de la consulta preconsepcional, control penatral , interrupcion voluntaria de el embarazo , atencion del parto humanizado , atencion  del puerperio y atencion del  recien  nacido y atencion  madre  e hijo,con enfoque diferencial e intercultural</t>
  </si>
  <si>
    <t>SEGUIMIENTO SEGUNDO TRIMESTRE  2023</t>
  </si>
  <si>
    <t>Presupesto Programado</t>
  </si>
  <si>
    <t>Meta Física programada</t>
  </si>
  <si>
    <t>Meta física ejecutada</t>
  </si>
  <si>
    <t xml:space="preserve">Para la vigencia 2023, la Empresa Proyecta no contó para el II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</si>
  <si>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En  virtud al acta # 63, se incluyó dentro del contrato de prestación de servicios profesionales N° 3113 del 2023, la obligación del apoyo en  la creación del plan de promoción y protección de los DDHH de las comunidades NARP. Así mismo  y en ocasiones a las actividades de oferta institucional que brinda la secretaria del interior;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</si>
  <si>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Desde la Dirección de participación ciudadana, se consolida y se adelantan las gestiones para la programación de una agenda de trabajo para el siguiente periodo del enfoque NARP en los temas relacionados con la seguridad y convivencia ciudadana.</t>
  </si>
  <si>
    <t xml:space="preserve">En este período no se realizaron acciones tendientes a la resolución pacifica de conflictos de la población NARP, sin embargo,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t>
  </si>
  <si>
    <t>12 Municipios del departamento del Quindío  que durante enero y junio de 2023 dispusieron de oferta deportiva inclusiva, mediante las escuelas de formación</t>
  </si>
  <si>
    <t xml:space="preserve">La Secretaría de Cultura se encuentra en la elaboración del formato para realizar el diagnóstico identitario cultural de la población NARP, se pasa para la revisión, sugerencias  y aprobación de la consultiva.                          </t>
  </si>
  <si>
    <t>1 acción para el apoyo a torneos y encuentros deportivos de población NARP en el departamento del Quindío. Se realizaron gestiones con la Secretaría de Familia para realizar acciones directas con la Población Narp, en donde Indeportes Quindío proporciona la oferta  y disponibilidad de intervención para torneos y encuentros deportivos, se articularán con la SEcretaría de familia para llevar a cabo los torneos con la población NARP, el cual se llevará a cabo en el tercer trimestre.</t>
  </si>
  <si>
    <t xml:space="preserve">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Sin embargo la secretari de Familia en articulación con la secretaria del interior establecieron compromisos para brinadar asistencia técnica en los municipios del departamento, la cual se llevara acabo a partir del  tercer trimestre del 2023. </t>
  </si>
  <si>
    <t xml:space="preserve">Porcentaje de avance meta fisica </t>
  </si>
  <si>
    <t>La Secretaía de Cultura y  secretaria de Familia como Corresponsable de la politica NARP, adelantan acciones para la elaboraciónn de la estrategia orientada a la recuperación, conservación y promoción de las practicas culturalres de la población NARP. 
Sin embargo La Secretaría de Cultura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 con las asociaciones NARP no esta formulado el  documento de la Estrategia orientada a la  recuperación, conservación y promoción de las prácticas culturales de la población NARP del Departamento</t>
  </si>
  <si>
    <t xml:space="preserve">La Secretaía de Cultura y  secretaria de Familia como Corresponsable de la politica NARP, adelantan acciones para la elaboración de la estrategia orientada a la recuperación, conservación y promoción de las practicas culturalres de la población NARP. </t>
  </si>
  <si>
    <t>La Secretaria de Cultura no ha adelantado acciones que den cumplimiento con el indicador. Durante las convocatorias ofertadas por el Ministerio del Interior, en el  programa de concertación, quedaron ganadores los proyectos Fundeafro y Afrofuturo de la Población NARP.</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</si>
  <si>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donde se haran los respetivos reportes apartir del tercer trimestre 2023.  </t>
  </si>
  <si>
    <t xml:space="preserve"> Desde la Secretaria de Familia, se han realizado los seguimientos a la Política Pública NARP.</t>
  </si>
  <si>
    <t>La secretaria de Interior para el segundo trimestre no  realizaron acciones de promoción para la creación de nuevas organizaciones con enfoque NARP.</t>
  </si>
  <si>
    <t xml:space="preserve">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t>
  </si>
  <si>
    <t xml:space="preserve">La Secretaria de Turismo, Industria y Comercio no cuenta con la competencia para abordar en el territorio aspectos asociados a la Economia Naranja. Sin embargo, se analizara con las dependencias competentes la articulacion necesaria para tal fin. </t>
  </si>
  <si>
    <t xml:space="preserve"> La Secretaria de Agricultura,  en el momento no se han adelantado procesos con la poblacion NARP. Esta pendiente  una reunion con el representante de la comunidad. </t>
  </si>
  <si>
    <t>La secretaria de Agricultura, desarrollo y medio ambiente;  en el momento se encuentran en viabilidad juridica los convenios para poderse suscribir y adelantar avances,  a la meta</t>
  </si>
  <si>
    <t xml:space="preserve"> Desde la Secretaria de Agricultura ,en el momento no se han adelantado procesos con la poblacion NARP.  esta pendiente la citacion a una reunion con el representante de la comunidad.</t>
  </si>
  <si>
    <t xml:space="preserve">Para el  periodo reportado no se han adelantado acciones para el cumplimiento del indicador. </t>
  </si>
  <si>
    <t xml:space="preserve">Para el  periodo reportado no se han adelantado  acciones para el cumplimiento del indicador. </t>
  </si>
  <si>
    <t xml:space="preserve">La Secretaria de Educación, para el periodo reportado  no  han adealantado  acciones para el cumplimiento del indicador. </t>
  </si>
  <si>
    <t xml:space="preserve">La secretaria de Turismo Industria y Comercio, Para este trimestre  no  ha  adelantado actividades que le den cumplimiento al indicador .                          </t>
  </si>
  <si>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El presupuesto relacionado deriva de estas acciones.</t>
  </si>
  <si>
    <t xml:space="preserve"> Para el cumplimiento del indicador la secretarìa de familia se encuentra estructurando la ficha de caracterización de la Población Negra, Afrodescendiente, Raizal y Palenquera residentes en el Departamento del Quindío en el marco de su autonomía., posteriormente se esta a la espera de que la consultiva narp la apruebe, y ser normalizada  a traves de MIPG.  La empresa Proyecta   manifiesta que la  Caracterización de las condiciones de vivienda de las diferentes poblaciones se adelatan siempre y cuando "Proyecta" vaya a desarrollar proyectos y/o convenios con los entes territoriales para construcción o mejoramientos de vivienda.                La Empresa para el Desarrollo Teritorial Proyecta no realizó caracterizaciones de condiciones de hogar de población Narp, en el departamento del Quindío.  
Con relación al porcentaje de avance en caracterizaciones, se requiere conocer el número de población total NARP del departamento del Quindío, para realizar la comparación entre lo adelantando y el total, por lo anterior no se diligencia la casilla O.                                                                                                                                                                                                                                                                     *</t>
  </si>
  <si>
    <t xml:space="preserve"> Para la vigencia  2023, se llevó a cabo la siguiente acción:                                                                                                                                   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</si>
  <si>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el 2022 la Empresa para el Desarrollo Teritorial Proyecta realizó 9 caracterizaciones de condiciones de hogar de población Narp, en los Municipios de Montenegro y La Tebaida, con el fin de aunar esfuerzos con los municpios para el mejoramiento de vivienda.  
Para el  2023   la Secretaria de Familia envío la ficha de caracterización de la Población Negra, Afrodescendiente, Raizal y Palenquera residentes en el Departamento del Quindío  la cual ya esta normalizada por MIPG. </t>
  </si>
  <si>
    <t xml:space="preserve">Para el primer trimestre La Empresa para el Desarrollo Teritorial Proyecta, de acuerdo a la iniciativa para el mejoramiento de vivienda que se estableció con el Municipio de Buenavista, dentro de las 72 caracterizaciones se encontrarón dos (2) hogares con población Narp.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Para el segundo trimestre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La entidad proyecta a la fecha, no ha realizado las visitas técnicas y sociales para identiificar los beneficiarios que serán parte del mejoramiento de vivienda, los cuales se reportarán en el tercer trimestre. </t>
  </si>
  <si>
    <t xml:space="preserve">Para este periodo,  en virtud a la reunión de acercamiento con los enlaces NARP de los municipios, se realizó acercamiento con las direcciones de  participación ciudadana y Derechos Humanos de la secretaria del interior junto al equipo psicosocial  para definir y  crear plan de trabajo para la inclusión del  enfoque  NARP en las actividades en relación al acta N°63 </t>
  </si>
  <si>
    <t>la secretaría de familia en articulación con Indeportes anuarán esfuerzos en acciones que den cumplimiento con el indicador orientadas con enfoque diferencial a la población NARP, el cual se llevará a cabo a partir del tercer trimestre.                                                                                
 Indeportes realiza 1 acción deportiva, recrerativa y de actividad fisica orientada a la promoción de  hábitos saludables, la lúdica y el uso adecuado del tiempo libre de población NARP del Departamento del Quindío. Se realizaron gestiones con la Secretaría de Familia para realizar acciones directas con la Población Narp, en donde Indeportes Quindío proporciona la oferta de distintos programas y disponibilidad de intervención.</t>
  </si>
  <si>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Para  el  primer trimestre del  2023: La Secretaria de Cultura  en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Nota ;el presupuesto reportado correspon de a las acciones adelantadas por la Secretaria del Cultura en su oferta de formacióin en areas artisticas para la comunidad en general.   51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se realizó acompañamiento en la Institucion Educativa la Adiela Sede la Cecilia, se apoyó con la celebracion de la afrocolombianidad paisaje cultural cafetero, pero no se identifca el proyecto de información y divulgación del arte y la cultura de la Población NARP.</t>
  </si>
  <si>
    <r>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Nota ;el presupuesto reportado correspon de a las acciones adelantadas por la Secretaria del Cultura en su oferta de formacióin en areas artisticas para la comunidad en general.  </t>
    </r>
    <r>
      <rPr>
        <b/>
        <sz val="12"/>
        <color theme="1"/>
        <rFont val="Arial"/>
        <family val="2"/>
      </rPr>
      <t>51</t>
    </r>
    <r>
      <rPr>
        <sz val="12"/>
        <color theme="1"/>
        <rFont val="Arial"/>
        <family val="2"/>
      </rPr>
      <t xml:space="preserve">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t>
    </r>
  </si>
  <si>
    <t>La Secretaria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t>
  </si>
  <si>
    <t>La  Secretaria de Turismo El día 11 de mayo de 2023 se realizó el taller “Herramienta de google para promocionar mi emprendimiento”el cual se lllevo a cabo de manera virtual, y donde participaron 38 mujeres, una de ellas de la población objeto. El presupuesto relacionado deriva de estas acciones.                                                                                                                                      Sin embargo,  no se evidencia el programa  para la promoción de las personas NARP capacitadas para el empleo, el mejoramiento de la mano de obra, la calificación y certificación por competencias creado e implementado.</t>
  </si>
  <si>
    <t xml:space="preserve"> Para el periodo reportado no se adelantaron acciones en cumplimiento del indicador, sin embargo Para este trimestre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</si>
  <si>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 Para el primer trimestre 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  para el segundo trimestre La secretaría de Educación Dentro de la implementación de acciones se realiza: Oferta de Grados para  niños, niñas, adolescentes y jóvenes con enfoque diferencial NARP al sistema educativo en los 11 municipios  no certificados del Departamento del Quindío a traves de la plataforma Simat . Campañas de matriculas en los diferentes municipios del departamento. Implementación del PAE.</t>
  </si>
  <si>
    <t xml:space="preserve">La Secretaria de Educación, para el periodo reportado  no  han adealantado  acciones para el cumplimiento del indicador. 
</t>
  </si>
  <si>
    <t xml:space="preserve">
 La Secretaría de Educación La Secretaria de Educación, para el periodo reportado  no  han adealantado  acciones para el cumplimiento del indicador.            
</t>
  </si>
  <si>
    <t>SEGUIMIENTO III  TRIMESTRE  2023</t>
  </si>
  <si>
    <t xml:space="preserve">La Secretatia de Educaión ,Desde la Dirección de cobertura  no se tiene programado la institucionalización de una semana anual por la promoción del entorno  educativo. 
</t>
  </si>
  <si>
    <t xml:space="preserve">La Secretaria de Educación, durante el periodo de presentación de este informe no se han realizado capacitaciones desde la dirección de cobertura.
</t>
  </si>
  <si>
    <t xml:space="preserve">La Secretaria de Educación  desde la Dirección de cobertura  no se implementan estrategias de etnoeducación en el contexto educativo. 
</t>
  </si>
  <si>
    <t>La Secretaria de Salud,  no  realizo acciones  con Enfoque diferencial NARP y de interseccionalidad en el sistema de acceso con calidad y oportunidad a servicios integrales de salud en el Departamento del Quindío</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</si>
  <si>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t>
  </si>
  <si>
    <t xml:space="preserve">Para  la vigencia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</si>
  <si>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La Secretaria de Agricultura no  han realizado avances  para el fomento productivo orientado a la conservación, protección y sostenibilidad del PCC incluyendo el enfoque NARP.</t>
  </si>
  <si>
    <t xml:space="preserve">La Secretaria de Turismo, Industria y Comercio Durante el periodo reportado no adelantaron acciones en cumplimidento al indicador.  sin embartgo  la Secretaía de Turismo  no cuenta con la competencia para abordar en el territorio aspectos asociados a la Economia Naranja, se  analizara con las dependencias competentes la articulacion necesaria para tal fin. 
</t>
  </si>
  <si>
    <t xml:space="preserve">La Empresa para el Desarrollo Teritorial Proyecta, de acuerdo a la iniciativa para el mejoramiento de vivienda que se estableció con el Municipio de Buenavista, dentro de las 72 caracterizaciones se encontrarón dos (2) hogares con población Narp.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t>
  </si>
  <si>
    <t>La Secretaria del Interior;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la Secretaria del Interior; en 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La secretaria de Interior para el tercer trimestre, no  realizaron  acciones  en  Redes de prevención del riesgo y promocion de habitos conformadas en cada municipio del Quindio.</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</si>
  <si>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</si>
  <si>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del Interior  no realizo  acciones de promoción para nuevas organizaciones con enfoque de derechos  étnico NARP.
</t>
  </si>
  <si>
    <t>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</si>
  <si>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</si>
  <si>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;el presupuesto reportado corresponde a las acciones adelantadas por la Secretaria del Cultura,   en su oferta de formacióin en areas artisticas para la comunidad en genera</t>
  </si>
  <si>
    <t xml:space="preserve">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</si>
  <si>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</si>
  <si>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 ndo la oferta de distintos programas y disponibilidad de intervención. se atendieron a 3 personas de la población NARP en escuelas deportivas</t>
  </si>
  <si>
    <t>Para el periodo reportado 2023, Indeportes realizo gestiones con la Secretaría de Familia para realizar acciones directas con la Población Narp, en donde Indeportes Quindío proporciona la oferta  y disponibilidad de intervención para torneos y encuentros deportivos,  se atendieron a 67 personas de la población NARP el programa de deportes social comunitario.</t>
  </si>
  <si>
    <t>Indeportes   dispuso  la  oferta  para la inclusión de la población NARP en formación deportiva inclusiva, mediante las escuelas de formación en los 12 municipios del Departamento del Quindío en la cual  se atendieron a 7 personas de la población NARP en el deporte de altos logros.</t>
  </si>
  <si>
    <t xml:space="preserve">La Secretaria de Turismo Industria y Comercio   ,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Se realizó el taller “Herramienta de google para promocionar mi emprendimiento”el cual se lllevo a cabo de manera virtual, y donde participaron 38 mujeres, una de ellas de la población objeto. El presupuesto relacionado deriva de estas acciones. Igualmete La Secretaría de Turismo dispuso del  taller de la APE del SENA, agencia pública de empleo,  para que la poblacion  objetivo de La Tebaida, reciba capacitación en cómo acceder a la página de empleo del SENA, cómo postularse, hacer una hoja de vida y presentar una entrevista. sin embargo por causas agenas no se realizo </t>
  </si>
  <si>
    <t xml:space="preserve"> no se han adelantado acciones en  el cumplimiento del indicador. </t>
  </si>
  <si>
    <t xml:space="preserve">La Secretaria de Turismo Industria y Comercio;  no ha adelanto acciones en cumplimiento del indicador.   se realizo  visita al establecimiento “SATIVA 4.20”  del municipio de Armenia, representado por el señor Manuel Andrés Palacios Hernandez, perteneciente al grupo poblacional étnico de las negritudes, con el fin de hacerle una socialización del programa de asistencia técnica a las mipymes para el acceso a nuevos mercados y se inició con dicho acompañamiento.
Nota ;el presupuesto reportado corresponde a las acciones adelantadas por la Secretaria del Turismo,   en del programa de asistencia técnica a las mipymes </t>
  </si>
  <si>
    <t xml:space="preserve">La Empresa para el Desarrollo Teritorial Proyecta realizó 1 caracterización de condiciones de hogar de población Narp, en el Municipio de Buenavista , con el fin de aunar esfuerzos con los municpios para el mejoramiento de vivienda.  Proyecta  realizó 1 caracterizació de condiciones de hogar de población Narp, en el Municipio de Quimbaya. La Caracterización de las condiciones de vivienda de las diferentes poblaciones se adelatan siempre y cuando "Proyecta" vaya a desarrollar proyectos y/o convenios con los entes territoriales para construcción o mejoramientos de vivienda. 
Nota ;el presupuesto reportado corresponde a las acciones adelantadas por la Empresa para el Desarrollo Teritorial Proyecta  
</t>
  </si>
  <si>
    <t xml:space="preserve">la Empresa Proyecta no conto con proyectos para acceso a vivienda  para la población NARP  ejecutadas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</si>
  <si>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 la Empresa Proyecta  no ha adelantado acciones en  el cumplimiento del indicador.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</si>
  <si>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t>
  </si>
  <si>
    <t>La Secretaria del Interior, no realizarón actividades relacionadas con asistencia técnica para la inclusión del enfoque NARP en sus planes municipales de gestión de riesgo de desastres. 
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de gestión de riesgo de desastres.</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</si>
  <si>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</si>
  <si>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</si>
  <si>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</si>
  <si>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</si>
  <si>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Nota: se aclara que, el presuesto que se relaciona corresponde  al programa de estimulos. </t>
  </si>
  <si>
    <t>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</si>
  <si>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SEGUIMIENTO IV  TRIMESTRE  2023</t>
  </si>
  <si>
    <t xml:space="preserve">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 
-Se realizo junto con La asociacin afrofuturo  mesas tecnicas para la elaboracion de la ficha identitaria de la poblacion NARP residentes en el municipio de Montenegro, 
</t>
  </si>
  <si>
    <t xml:space="preserve">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
- En aras de impulsar acciones para el acceso a creditos,Se realizo un convenio con el Banco Agrario para compensar 3 puntos de la tasa y facilitar creditos agropecuarios a todo tipo de poblacion incluyendo la NARP.  </t>
  </si>
  <si>
    <t xml:space="preserve"> En el 2022, la Secretaria de Agricultura realizo la sigueinte acción : A través del convenio de tasa subsidiada con el Banco Agrario, se realizo en la consultiva departamental la socialización sobre los programas que se ofrecen a las comunidades NARP. 
Durante la vigenciam2023, la secretaria de agricultura, realizo acciones para el acceso acreditos de medianas y pequeñas productoras mediante el convenio con el Banco Agrario para compensar 3 puntos de la tasa y facilitar creditos agropecuarios a todo tipo de poblacion incluyendo la NARP.   </t>
  </si>
  <si>
    <t xml:space="preserve">Para la vigencia  2023, se llevó a cabo la siguiente acción:          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</si>
  <si>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</si>
  <si>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-El proyecto de la fundacion quindio afro, ejecuto su proyecto orientado a la poblacion NARD con  la formacion de vigias del patrimonio.
En esta vigencia resultaron ganadores de la covocatoria 2 fundaciones de esta poblacion  que son:  Quindio Afro y Afrofuturo.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</si>
  <si>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 Ninguna beca de creacion fue presentada por alguien de esta poblacion , en la ejecucion de lo proyectos de los ganadores de esta convocatoria se benefio esta poblacion.
Nota: se aclara que, el presuesto que se relaciona corresponde  al programa de estimulos.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</si>
  <si>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 el presupuesto reportado corresponde a las acciones adelantadas por la Secretaria del Cultura,   en su oferta de formacióin en areas artisticas para la comunidad en genera.           
-En la realizacion de la ruta de la felicidad los educadores de la secrataria, dictaron sus clases en los municipios y en la promocion de lectura en donde estapoblacion fue beneficiada .Durantela vigencia 2023 se beneficiaron 261 personas de esta poblacion.</t>
  </si>
  <si>
    <t>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-La secretaria de Educación Contrato y puso  en marcha del Programa de Alimentación Escolar PAE, con el que se benefician a 239 estudiantes de la Població NARP.</t>
  </si>
  <si>
    <t xml:space="preserve">La Secretatia de Educaión ,Desde la Dirección de cobertura  no se tiene programado la institucionalización de una semana anual por la promoción del entorno  educativo.    A la fecha no se han ejecutado acciones para el cumplimiento de este indicador
</t>
  </si>
  <si>
    <t xml:space="preserve">La Secretaria de Educación, durante el periodo de presentación de este informe no se han realizado capacitaciones desde la dirección de cobertura.  Sin embargo  a la fecha no se han ejecutado acciones para el cumplimiento de este indicador 
</t>
  </si>
  <si>
    <t xml:space="preserve">La Secretaria de Educación  desde la Dirección de cobertura  no se implementan estrategias de etnoeducación en el contexto educativo. Y a la fecha no se han ejecutado acciones para el cumplimiento de este indicador
</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</si>
  <si>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 en el marco del convenio COID - 970 FIRMADO CON EL MINISTERIO DEL DEPORTE.</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</si>
  <si>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-En el marco de la construcción del plan y promoción de Derechos Humanos para la población NARP, en el espacio del congreso del Pueblo Negro, Afrocolombiano, Raizal y Palenquero desarrollado en Bogota; se solicitó acompañamiento del Director de asuntos étnicos, para que en el marco de la competencia del ministerio y de la secretaría del Interior se diera asistencia técnica para la correcta expedición y concertación del plan de promoción y protección de los derechos humanos.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</si>
  <si>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Sin embargo Desde la Dirección de participación ciudadana, se consolida y se adelantan las gestiones para la programación de una agenda de trabajo para el siguiente periodo del enfoque NARP en los temas relacionados con los planes integrales de seguridad y convivencia ciudadana. 
</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</si>
  <si>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</si>
  <si>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 Familia  realiza  seguimiento Trimestral a la Política Pública para las Comunidades Negras, Afrocolombianas, Raizales y Palenqueras residentes en el Departamento del Quindío. 
</t>
  </si>
  <si>
    <t xml:space="preserve">Para el periodo 2023, la Secretaría de Cultura elaboró  el formato para realizar el diagnostico identitario cultural de la población NARP, se pasara  para la revisión, sugerencias  y aprobación de la consultiva.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</si>
  <si>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 Se realizo socializacion de los proyectos de gestion y educacion ambiental a la comunidad, tambien se dejo abierta la posibilidad de poder participar en nuevas mesas y el acompañamiento para presentacion de proyectos para las comunidades NARP.  (Es de aclara  que el presuspuesto programado y ejecutado hace relación a acciones ejecutadas por el personal contratado por prestación de servicios). 
</t>
  </si>
  <si>
    <t>SEGUIMIENTO I  TRIMESTRE  2024</t>
  </si>
  <si>
    <t xml:space="preserve">La Secretaría de Cultura esta realizando mesas de trabajo con el área de familia para estructurar las actividades a realizar de la estrategia que se requiere desarrollar los elementos identitarios de la comunidad NARP. </t>
  </si>
  <si>
    <t xml:space="preserve">La Secretaría de Educación a la fecha no han ejecutado acciones para el cumplimiento de este indicador. </t>
  </si>
  <si>
    <t>La secretaría de Educación a la fecha no han ejecutado acciones para el cumplimiento de este indicador</t>
  </si>
  <si>
    <t>La Secretaría de Educación a la fecha no  han ejecutado acciones para el cumplimiento de este indicador</t>
  </si>
  <si>
    <t xml:space="preserve"> Indeportes en el primer semestre del 2024  no ha realizado acciones de apoyo a encuentro deportivos de la población NARP. </t>
  </si>
  <si>
    <t xml:space="preserve">Indeportes en el primer trimestre del 2024 comprendido entre enero y marzo, abrio la oferta instirucional de escuelas deportivas en los doce municipios del Departamento , la cual es abierta a todo público. </t>
  </si>
  <si>
    <t>La Secretaría de Turismo Industri y Comercio  programará eventos y/o actividades de socialización para dar a conocer la ruta de emprendimiento del CINNE (Centro de Innovación y Emprendimiento Empresarial), Los cuales apuntarán a Grupos poblacionales vulnerables.</t>
  </si>
  <si>
    <t>La Empresa para el Desarrollo Teritorial Proyecta informa que la caracterización de las condiciones de vivienda de las diferentes poblaciones se adelatan siempre y cuando "Proyecta" vaya a desarrollar proyectos y/o convenios con los entes territoriales para construcción o mejoramientos de vivienda, situacion que a la fecha no se cuenta. 
Por lo anterior se sugiere que el responsable directo de una caracterización para la población NARP, sea la Secretaría de Familia, toda vez que es quien lidera las necesidades de la población y la implementación y seguimiento a la polìtica pública NARP, asi como otras polìticas, dentro de las cuales tambien se pueden priozar necesidades de esta comunidad.  
Con relación al porcentaje de avance en caracterizaciones, se requiere conocer el número de población total NARP del departamento del Quindío, para realizar la comparación entre lo adelantando y el total, por lo anterior Secretaria de Familia debe dar la cifra total de la poblacion.</t>
  </si>
  <si>
    <t xml:space="preserve">Proyecta </t>
  </si>
  <si>
    <t>Desde la empresa para el Desarrollo Territorial, se están adelantando las gestiones pertinentes en cada uno de los municipios, para el análisis territorial frente a la disponibilidad de terreno para construcción de vivienda nueva, así mismo se está dando la asesoría frente a las dificultades que presentan algunos predios con el saneamiento y titulación. Lo anterior con el objetivo de lograr en este periodo de Gobierno la construcción de vivienda nueva, la cual se tendrá un enfoque diferencial.</t>
  </si>
  <si>
    <t xml:space="preserve">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t>
  </si>
  <si>
    <t>´Para este trimestre la secretaría de interior no desarrolló actividades frente a este indicador</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</si>
  <si>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t>
  </si>
  <si>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t>
    </r>
  </si>
  <si>
    <t>La Secretaría de Salud  no reporto  acciones para el cumplimiento de este indicador</t>
  </si>
  <si>
    <t xml:space="preserve">Para el primer trimestre del 2024, la  Secretaría de  Agricultura no reporto Información en relacion con el indicador. </t>
  </si>
  <si>
    <t xml:space="preserve">Para el primer trimestre del 2024, la Secretaría  de Agricultura no reporto Información en relacion con el indicador. </t>
  </si>
  <si>
    <t xml:space="preserve">La Secretaria de Familia  realiza  seguimiento Trimestral a la Política Pública para las Comunidades Negras, Afrocolombianas, Raizales y Palenqueras residentes en el Departamento del Quindío.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</si>
  <si>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Secretaría de Familia , socializo la estrategia  “TU y YO FORTALECIENDO COMUNIDADES NARP”  a la lider de la población  NARP en el municipio de Circasia, Montenegro y Quimbaya. 
 </t>
  </si>
  <si>
    <t xml:space="preserve">1.2.1.3 Comunidad educativa de las instituciones educativas de los 11 municipios no certificados del Departamento del Quindío, capacitada cada año en inclusión educativa con enfoque diferencial y de interseccionalidad. </t>
  </si>
  <si>
    <t>Según el Plan Decenal el indicador esta programado a partir del año 2025</t>
  </si>
  <si>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t>
  </si>
  <si>
    <t xml:space="preserve">Para la vigencia 2023  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           Para  el primer periodo del 2024  Indeportes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t>
  </si>
  <si>
    <t xml:space="preserve">Para la vigencia 2023,  Indeportes reportan que los  12 municipios  dispusieron de oferta deportiva inclusiva, mediante las escuelas de formación deportiva en la cual  se atendieron a 7 personas de la población NARP en el deporte de altos logros.  Para el periodo 2024   comprendido entre enero y marzo, Indeportes  abrio la oferta instirucional de escuelas deportivas en los doce municipios del Departamento , la cual es abierta a todo público. </t>
  </si>
  <si>
    <t xml:space="preserve">Para el  periodo reportado no se han adelantado acciones en  el cumplimiento del indicador.  Duranrte el 2023,  la Secretaría de Agricultrura    no ha   diseño  una estrategia de apropiación del patrimonio ambiental que incluya a la población NARP. Para el primer periodo del 2024, la Secretaría de Agricultura no reporto Información en relacion con el indicador.  </t>
  </si>
  <si>
    <r>
      <t xml:space="preserve">En el </t>
    </r>
    <r>
      <rPr>
        <b/>
        <sz val="12"/>
        <color theme="1"/>
        <rFont val="Arial"/>
        <family val="2"/>
      </rPr>
      <t xml:space="preserve">2022 </t>
    </r>
    <r>
      <rPr>
        <sz val="12"/>
        <color theme="1"/>
        <rFont val="Arial"/>
        <family val="2"/>
      </rPr>
      <t>, la Empresa para el Desarrollo Teritorial Proyecta reporto que  realizó 9 caracterizaciones de condiciones de hogar de población Narp, en los Municipios de Montenegro y La Tebaida, con el fin de aunar esfuerzos con los municpios para el mejoramiento de vivienda. Y en el periodo</t>
    </r>
    <r>
      <rPr>
        <b/>
        <sz val="12"/>
        <color theme="1"/>
        <rFont val="Arial"/>
        <family val="2"/>
      </rPr>
      <t xml:space="preserve"> 2023 </t>
    </r>
    <r>
      <rPr>
        <sz val="12"/>
        <color theme="1"/>
        <rFont val="Arial"/>
        <family val="2"/>
      </rPr>
      <t xml:space="preserve">La Empresa para el Desarrollo Teritorial Proyecta, de acuerdo a la iniciativa para el mejoramiento de vivienda que se estableció con el Municipio de Buenavista, dentro de las 72 caracterizaciones se encontrarón dos (2) hogares con población Narp. </t>
    </r>
    <r>
      <rPr>
        <sz val="12"/>
        <rFont val="Arial"/>
        <family val="2"/>
      </rPr>
      <t xml:space="preserve">          Durante el primer trimestre del 2024, 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t>
    </r>
  </si>
  <si>
    <r>
      <t>Desde la Secretaria de Educación se le ha dado cumplimiento al indicador cada año en los 11 municipios a través  de las siguientes acciones:     desde las I.E se realiza la oferta a los 11 municipios no certificados y es aprobada por la Secretaria Departamental  y el MEN. 
En el 2023 La Secretaría de Educación Departamental ,  desarrollo  la Jornada de Matricula “Nos vemos en el cole” que se lleva a cabo en diferentes municipios no certificados del Departamento del Quindío. y en el</t>
    </r>
    <r>
      <rPr>
        <b/>
        <sz val="12"/>
        <color theme="1"/>
        <rFont val="Arial"/>
        <family val="2"/>
      </rPr>
      <t xml:space="preserve"> 2022 ; </t>
    </r>
    <r>
      <rPr>
        <sz val="12"/>
        <color theme="1"/>
        <rFont val="Arial"/>
        <family val="2"/>
      </rPr>
      <t>La Secretaría de Educación, ejecuta como estrategias de acceso y permanencia para la población en edad escolar del Departamento del Quindío (No Incluye Armenia).             
* Estrategia 1, Programa de Alimentación Escolar: 459 Estudiantes 
* Estrategia 2, Transporte Escolar 111 Estudiantes.               En el primer periodo del 2024 la Secretaría de Educación contrato y puso en marcha el Programa de Alimentación Escolar PAE, con el que se benefician a 221 estudiantes de la Població NARP.</t>
    </r>
  </si>
  <si>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La Secretaría de  Salud  aunque no  ha diseñado una  Estrategia institucional con enfoque étnico NARP. sin  embargo  ,se realizaron  3 acciones de prevención del riesgo y promoción de hábitos de estilos de vida Saludable dirigido a la población Afrodescendiente en los municipios de Calarca, Circasia, Montenegro, La Tebaida.</t>
  </si>
  <si>
    <t xml:space="preserve">Para la vigencia 2023 , la Secretaía de Cultura y  secretaria de Familia como Corresponsable de la politica NARP, adelantan acciones para la elaboración de la estrategia orientada a la recuperación, conservación y promoción de las practicas culturalres de la población NARP.          Para el primer periodo 2024, La Secretaría de Cultura esta realizando mesas de trabajo con el área de familia para estructurar las actividades a realizar de la estrategia que se requiere desarrollar los elementos identitarios de la comunidad NARP. </t>
  </si>
  <si>
    <r>
      <t>La Secretaria de Familia y Cultura se encuentran en proceso de articulación   para diseñar e implementar un proyecto de formulación y divulgación de las diversas manifestaciones del arte y la cultura  de la población NARP.    
Sin embargo la Secretaria de Cultura ha adelantado  para la vigencia 2023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t>
    </r>
    <r>
      <rPr>
        <b/>
        <sz val="12"/>
        <color theme="1"/>
        <rFont val="Arial"/>
        <family val="2"/>
      </rPr>
      <t>51</t>
    </r>
    <r>
      <rPr>
        <sz val="12"/>
        <color theme="1"/>
        <rFont val="Arial"/>
        <family val="2"/>
      </rPr>
      <t xml:space="preserve"> personas son inscritas en la plataforma soy cultura.
 El 31 de Marzo 2023, se dio apertura a  la convocatoria de concertación y estímulos, cual da paso para la presentación de proyectos y propuestas culturales y desarrollarlas en todo el territorio Quindiano, esperando que la poblacion NARP presente proyectos </t>
    </r>
  </si>
  <si>
    <t>$ 2.400. 000</t>
  </si>
  <si>
    <t xml:space="preserve">En el periodo repoertado no se  ha formulado  Proyecto de formación y divulgación de diversas manifestaciones del arte y la cultura de la población NARP,   sin embargo la Secretaría del Cultura ;  dió  inicio a los procesos de formación artísticas en áreas como música  y artes plásticas en las casas de  cultura de los municipios de Calarcá, La Tebaida, Quimbaya, Filandia y Salento.  Así mismo retomo el programa de promoción de lectura, escritura y oralidad en las Bibliotecas de la Red departamental el cual incluye  lugares convencionales y no convencionales a la  fecha de corte se han caractetrizado 7 personas de la poblacion NARP.         
Es de aclarar que   el presupuesto reportado corresponde a las acciones adelantadas por la Secretaria del Cultura,   en su oferta de formacióin en areas artisticas para la comunidad en genera.    </t>
  </si>
  <si>
    <t>Para la vigencia 2023 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Para  el primer trimestre del 2024 , la Secretaría de Salud no reporto  acciones para el cumplimiento de este indicador y a la fecha no se cuentan con una  estrategia institucional con enfoque étnico NARP que fomente estilos de vida y prácticas saludables a partir del reconocimiento de valores culturales de la población NARP diseñada e implementada.</t>
  </si>
  <si>
    <t xml:space="preserve">La Secretaría de Cultura esta realizando mesas de trabajo con el área de familia para estructurar las actividades a realizar de la estrategia que se requiere desarrollar  los elementos identitarios de la comunidad NARP. </t>
  </si>
  <si>
    <t xml:space="preserve">La secretaria de Cultura no ha adenatado acciones para   crear e implementar una esrategia de estimulos a talentos y/o expresiones artisticas y culturales NARP en el departamento del Quindío.         
    Para el priomer periodo del 2024.  la Secretaría de Cultura  dio  apertura a las convocatorias de concertación resolución 1831/ 21 de marzo y estímulos resolución 1832/ 21 de marzo de 2024, este genera un estímulo de 5 puntos adicionales para los proyectos que se ejecuten con población NARP, como incentivo a la participación   </t>
  </si>
  <si>
    <t xml:space="preserve">En los periodos 2021,2022 y 2023, Desde la Secretaria de Familia, se han realizado los seguimientos a la Política Pública NARP.       
 La secretaría de Familia en el primer trimestre del 2024,  realizo el seguimiento a la Política Pública NARP. </t>
  </si>
  <si>
    <t>4.2.2.3 Estrategia de fortalecimiento de las organizaciones de base social y comunitaria con enfoque diferencial NARP existentes en el Departamento del Quindio elaborada e implementada.</t>
  </si>
  <si>
    <t xml:space="preserve">La Secretaria de Familia  en la vigencia 2023, diseño la  Estrategia de fortalecimiento  de las organizaciones de base social y comunitaria con enfoque diferencial NARP  denominada “TU y YO FORTALECIENDO COMUNIDADES NARP” , la cual  fue  normalizada  por MIPG con el codigo: PR-FAM-03. Sin embargo se encuentra en proceso  de socialización para  la implementación. 
-Durante la vigencia  2023, se socilaizo la  estrategia “ Tu Yo  FORTALECIENDO COMUNIDADES NARP” a los lideres  de la población NARP  en los municipios   de Circasia, La Tebaida , Genova,Montenegro,Quimbaya .            
Para el primer periodo del 2024 La Secretaría de Familia , socializo la estrategia  " Tu y Yo FORTALECIENDO COMUNIDADES NARP”  a  lideres  de la población  NARP en el municipio de Circasia, Montenegro y Quimbaya.    La secretaría de familia a traves de la Estrategia " Tu y Yo Fortaleciendo Comunidades "  ha realizado   ferias de servicios  en los municipios de Circasia, Tebaida y  Pijao;  a demás se  llevo acabo talleres sobre derechos culturales a la población afro en el barrio Zuldemaida en el municipio de Armenia. 
</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</si>
  <si>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t>
  </si>
  <si>
    <t xml:space="preserve">En el Perio reportado  no se ha  elaborada una Estrategia de estímulos a talentos y/o expresiones artisticas y culturales NARP, no obstante  la secretaría de Cultura ,en este momento  dio  apertura a las convocatorias de concertación resolución 1831/ 21 de marzo y estímulos resolución 1832/ 21 de marzo de 2024, este genera un estímulo de 5  puntos adicionales para los proyectos que se ejecuten con población NARP, como incentivo a la participación.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</si>
</sst>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0_-;\-* #,##0.000_-;_-* &quot;-&quot;??_-;_-@_-"/>
    <numFmt numFmtId="166" formatCode="&quot;$&quot;\ #,##0"/>
    <numFmt numFmtId="167" formatCode="_-* #,##0_-;\-* #,##0_-;_-* &quot;-&quot;??_-;_-@_-"/>
    <numFmt numFmtId="168" formatCode="_(&quot;$&quot;\ * #,##0_);_(&quot;$&quot;\ * \(#,##0\);_(&quot;$&quot;\ * &quot;-&quot;??_);_(@_)"/>
    <numFmt numFmtId="169" formatCode="0.0%"/>
    <numFmt numFmtId="170" formatCode="_-[$$-240A]\ * #,##0.00_-;\-[$$-240A]\ * #,##0.00_-;_-[$$-240A]\ * &quot;-&quot;??_-;_-@_-"/>
    <numFmt numFmtId="171" formatCode="_-&quot;$&quot;\ * #,##0_-;\-&quot;$&quot;\ * #,##0_-;_-&quot;$&quot;\ *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sz val="9"/>
      <color indexed="81"/>
      <name val="Tahoma"/>
      <family val="2"/>
    </font>
    <font>
      <b/>
      <sz val="9"/>
      <color indexed="81"/>
      <name val="Tahoma"/>
      <family val="2"/>
    </font>
    <font>
      <b/>
      <sz val="14"/>
      <color theme="1"/>
      <name val="Calibri"/>
      <family val="2"/>
      <scheme val="minor"/>
    </font>
    <font>
      <b/>
      <sz val="14"/>
      <color theme="1"/>
      <name val="Arial"/>
      <family val="2"/>
    </font>
    <font>
      <b/>
      <sz val="14"/>
      <name val="Arial"/>
      <family val="2"/>
    </font>
    <font>
      <sz val="12"/>
      <color rgb="FFFF0000"/>
      <name val="Arial"/>
      <family val="2"/>
    </font>
    <font>
      <b/>
      <sz val="16"/>
      <name val="Arial"/>
      <family val="2"/>
    </font>
    <font>
      <sz val="12"/>
      <name val="Calibri"/>
      <family val="2"/>
      <scheme val="minor"/>
    </font>
    <font>
      <b/>
      <sz val="11"/>
      <color theme="0"/>
      <name val="Calibri"/>
      <family val="2"/>
      <scheme val="minor"/>
    </font>
    <font>
      <sz val="12"/>
      <color theme="1"/>
      <name val="Calibri"/>
      <family val="2"/>
      <scheme val="minor"/>
    </font>
    <font>
      <sz val="14"/>
      <name val="Arial"/>
      <family val="2"/>
    </font>
    <font>
      <sz val="15"/>
      <name val="Arial"/>
      <family val="2"/>
    </font>
    <font>
      <b/>
      <sz val="14"/>
      <color indexed="81"/>
      <name val="Tahoma"/>
      <family val="2"/>
    </font>
    <font>
      <sz val="14"/>
      <color indexed="81"/>
      <name val="Tahoma"/>
      <family val="2"/>
    </font>
    <font>
      <b/>
      <sz val="16"/>
      <color indexed="81"/>
      <name val="Tahoma"/>
      <family val="2"/>
    </font>
    <font>
      <sz val="16"/>
      <color indexed="81"/>
      <name val="Tahoma"/>
      <family val="2"/>
    </font>
    <font>
      <sz val="11"/>
      <color theme="1"/>
      <name val="Arial"/>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522B57"/>
        <bgColor indexed="64"/>
      </patternFill>
    </fill>
    <fill>
      <patternFill patternType="solid">
        <fgColor rgb="FFE794FE"/>
        <bgColor indexed="64"/>
      </patternFill>
    </fill>
    <fill>
      <patternFill patternType="solid">
        <fgColor theme="5" tint="0.59999389629810485"/>
        <bgColor indexed="64"/>
      </patternFill>
    </fill>
    <fill>
      <patternFill patternType="solid">
        <fgColor theme="9"/>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rgb="FFECECEC"/>
      </left>
      <right style="medium">
        <color rgb="FFECECEC"/>
      </right>
      <top style="medium">
        <color rgb="FFECECEC"/>
      </top>
      <bottom style="medium">
        <color rgb="FFECECEC"/>
      </bottom>
      <diagonal/>
    </border>
  </borders>
  <cellStyleXfs count="10">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9" fillId="15" borderId="27">
      <alignment horizontal="center" vertical="center" wrapText="1"/>
    </xf>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289">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0" fontId="3" fillId="0" borderId="1" xfId="0" applyFont="1" applyBorder="1" applyAlignment="1">
      <alignment wrapText="1"/>
    </xf>
    <xf numFmtId="0" fontId="3" fillId="2" borderId="0" xfId="0" applyFont="1" applyFill="1"/>
    <xf numFmtId="0" fontId="3" fillId="2" borderId="1" xfId="0" applyFont="1" applyFill="1" applyBorder="1"/>
    <xf numFmtId="0" fontId="3" fillId="2" borderId="1" xfId="0" applyFont="1" applyFill="1" applyBorder="1" applyAlignment="1">
      <alignment vertical="center" wrapText="1"/>
    </xf>
    <xf numFmtId="0" fontId="3" fillId="4" borderId="0" xfId="0" applyFont="1" applyFill="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3" fillId="2" borderId="1" xfId="0" applyFont="1" applyFill="1" applyBorder="1" applyAlignment="1">
      <alignment wrapText="1"/>
    </xf>
    <xf numFmtId="0" fontId="3" fillId="2" borderId="0" xfId="0" applyFont="1" applyFill="1" applyAlignment="1">
      <alignment horizontal="center" vertical="center"/>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9" fontId="5" fillId="8" borderId="1" xfId="3" applyFont="1" applyFill="1" applyBorder="1" applyAlignment="1">
      <alignment horizontal="center" vertical="center" wrapText="1"/>
    </xf>
    <xf numFmtId="43" fontId="0" fillId="2" borderId="1" xfId="1" applyFont="1" applyFill="1" applyBorder="1" applyAlignment="1">
      <alignment horizontal="center" vertical="center"/>
    </xf>
    <xf numFmtId="0" fontId="3" fillId="2" borderId="1" xfId="0" applyFont="1" applyFill="1" applyBorder="1" applyAlignment="1">
      <alignment vertical="center"/>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10" fillId="2" borderId="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9" fontId="5" fillId="10" borderId="1" xfId="3" applyFont="1" applyFill="1" applyBorder="1" applyAlignment="1">
      <alignment horizontal="center" vertical="center" wrapText="1"/>
    </xf>
    <xf numFmtId="167"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5" fillId="2" borderId="1" xfId="0" quotePrefix="1" applyFont="1" applyFill="1" applyBorder="1" applyAlignment="1">
      <alignment horizontal="justify" vertical="center" wrapText="1"/>
    </xf>
    <xf numFmtId="168" fontId="3" fillId="0" borderId="1" xfId="2" applyNumberFormat="1" applyFont="1" applyBorder="1" applyAlignment="1">
      <alignment horizontal="center" vertical="center"/>
    </xf>
    <xf numFmtId="168" fontId="3" fillId="0" borderId="1" xfId="1" applyNumberFormat="1" applyFont="1" applyBorder="1" applyAlignment="1">
      <alignment horizontal="center" vertical="center"/>
    </xf>
    <xf numFmtId="168" fontId="5" fillId="2" borderId="1" xfId="2"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3" fillId="2" borderId="5" xfId="0" applyFont="1" applyFill="1" applyBorder="1" applyAlignment="1">
      <alignment horizontal="center" vertical="center"/>
    </xf>
    <xf numFmtId="43" fontId="3" fillId="2" borderId="1" xfId="1" applyFont="1" applyFill="1" applyBorder="1" applyAlignment="1">
      <alignment horizontal="center" vertical="center"/>
    </xf>
    <xf numFmtId="165" fontId="3" fillId="2" borderId="1"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3" fontId="5" fillId="2" borderId="1" xfId="1" applyFont="1" applyFill="1" applyBorder="1" applyAlignment="1">
      <alignment horizontal="center" vertical="center"/>
    </xf>
    <xf numFmtId="164" fontId="5" fillId="2" borderId="1" xfId="2" applyFont="1" applyFill="1" applyBorder="1" applyAlignment="1">
      <alignment horizontal="center" vertical="center"/>
    </xf>
    <xf numFmtId="4"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6" fontId="5" fillId="2" borderId="1" xfId="0" applyNumberFormat="1" applyFont="1" applyFill="1" applyBorder="1" applyAlignment="1">
      <alignment horizontal="center" vertical="center"/>
    </xf>
    <xf numFmtId="43" fontId="3" fillId="0" borderId="1" xfId="1" applyFont="1" applyBorder="1" applyAlignment="1">
      <alignment horizontal="center" vertical="center"/>
    </xf>
    <xf numFmtId="4" fontId="5" fillId="2"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xf>
    <xf numFmtId="9" fontId="15" fillId="0" borderId="1" xfId="3" applyFont="1" applyFill="1" applyBorder="1" applyAlignment="1">
      <alignment horizontal="center" vertical="center" wrapText="1"/>
    </xf>
    <xf numFmtId="0" fontId="5" fillId="11" borderId="1" xfId="0" applyFont="1" applyFill="1" applyBorder="1" applyAlignment="1">
      <alignment horizontal="center" vertical="center"/>
    </xf>
    <xf numFmtId="0" fontId="3" fillId="11" borderId="1" xfId="1" applyNumberFormat="1" applyFont="1" applyFill="1" applyBorder="1" applyAlignment="1">
      <alignment horizontal="center" vertical="center"/>
    </xf>
    <xf numFmtId="0" fontId="5" fillId="0" borderId="1" xfId="0" applyFont="1" applyBorder="1" applyAlignment="1">
      <alignment horizontal="center" vertical="center"/>
    </xf>
    <xf numFmtId="0" fontId="8" fillId="11" borderId="1" xfId="0" applyFont="1" applyFill="1" applyBorder="1" applyAlignment="1">
      <alignment horizontal="center" vertical="center"/>
    </xf>
    <xf numFmtId="0" fontId="5" fillId="11"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1" borderId="1" xfId="0" quotePrefix="1" applyFont="1" applyFill="1" applyBorder="1" applyAlignment="1">
      <alignment horizontal="justify" vertical="center" wrapText="1"/>
    </xf>
    <xf numFmtId="169" fontId="5" fillId="2" borderId="1" xfId="0" applyNumberFormat="1" applyFont="1" applyFill="1" applyBorder="1" applyAlignment="1">
      <alignment horizontal="center" vertical="center" wrapText="1"/>
    </xf>
    <xf numFmtId="169" fontId="5" fillId="0" borderId="1" xfId="3" applyNumberFormat="1" applyFont="1" applyFill="1" applyBorder="1" applyAlignment="1">
      <alignment horizontal="center" vertical="center" wrapText="1"/>
    </xf>
    <xf numFmtId="9" fontId="5" fillId="9" borderId="1" xfId="3" applyFont="1" applyFill="1" applyBorder="1" applyAlignment="1">
      <alignment horizontal="center" vertical="center" wrapText="1"/>
    </xf>
    <xf numFmtId="9" fontId="5" fillId="12" borderId="1" xfId="3" applyFont="1" applyFill="1" applyBorder="1" applyAlignment="1">
      <alignment horizontal="center" vertical="center" wrapText="1"/>
    </xf>
    <xf numFmtId="0" fontId="3" fillId="12" borderId="0" xfId="0" applyFont="1" applyFill="1"/>
    <xf numFmtId="0" fontId="3" fillId="0" borderId="1" xfId="1" applyNumberFormat="1" applyFont="1" applyFill="1" applyBorder="1" applyAlignment="1">
      <alignment horizontal="center" vertical="center"/>
    </xf>
    <xf numFmtId="0" fontId="5" fillId="0" borderId="1" xfId="0" quotePrefix="1" applyFont="1" applyBorder="1" applyAlignment="1">
      <alignment horizontal="justify" vertical="center" wrapText="1"/>
    </xf>
    <xf numFmtId="167" fontId="5"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9" fontId="5" fillId="8"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0" xfId="0" applyFont="1" applyFill="1" applyBorder="1" applyAlignment="1">
      <alignment horizontal="center" vertical="center" wrapText="1"/>
    </xf>
    <xf numFmtId="9" fontId="5" fillId="0" borderId="10" xfId="3" applyFont="1" applyFill="1" applyBorder="1" applyAlignment="1">
      <alignment horizontal="center" vertical="center" wrapText="1"/>
    </xf>
    <xf numFmtId="9" fontId="5" fillId="8" borderId="10" xfId="3" applyFont="1" applyFill="1" applyBorder="1" applyAlignment="1">
      <alignment horizontal="center" vertical="center" wrapText="1"/>
    </xf>
    <xf numFmtId="9" fontId="5" fillId="12" borderId="10" xfId="3" applyFont="1" applyFill="1" applyBorder="1" applyAlignment="1">
      <alignment horizontal="center" vertical="center" wrapText="1"/>
    </xf>
    <xf numFmtId="0" fontId="5" fillId="3" borderId="0" xfId="0" applyFont="1" applyFill="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4" fontId="5" fillId="0" borderId="1" xfId="2" applyFont="1" applyFill="1" applyBorder="1" applyAlignment="1">
      <alignment horizontal="center" vertical="center"/>
    </xf>
    <xf numFmtId="4" fontId="5"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169" fontId="5" fillId="0" borderId="1" xfId="0" applyNumberFormat="1" applyFont="1" applyBorder="1" applyAlignment="1">
      <alignment horizontal="center" vertical="center" wrapText="1"/>
    </xf>
    <xf numFmtId="168" fontId="5" fillId="0" borderId="1" xfId="2" applyNumberFormat="1" applyFont="1" applyFill="1" applyBorder="1" applyAlignment="1">
      <alignment horizontal="center" vertical="center"/>
    </xf>
    <xf numFmtId="6" fontId="5" fillId="0" borderId="1" xfId="0" applyNumberFormat="1" applyFont="1" applyBorder="1" applyAlignment="1">
      <alignment horizontal="justify" vertical="center" wrapText="1"/>
    </xf>
    <xf numFmtId="169" fontId="5" fillId="0" borderId="10" xfId="3" applyNumberFormat="1" applyFont="1" applyFill="1" applyBorder="1" applyAlignment="1">
      <alignment horizontal="center" vertical="center" wrapText="1"/>
    </xf>
    <xf numFmtId="0" fontId="5" fillId="0" borderId="0" xfId="0" applyFont="1"/>
    <xf numFmtId="4" fontId="5" fillId="0" borderId="1" xfId="0" applyNumberFormat="1" applyFont="1" applyBorder="1" applyAlignment="1">
      <alignment horizontal="center" vertical="center" wrapText="1"/>
    </xf>
    <xf numFmtId="0" fontId="5" fillId="0" borderId="26" xfId="0" applyFont="1" applyBorder="1" applyAlignment="1">
      <alignment horizontal="justify" vertical="center" wrapText="1"/>
    </xf>
    <xf numFmtId="0" fontId="4" fillId="13" borderId="5" xfId="0" applyFont="1" applyFill="1" applyBorder="1" applyAlignment="1">
      <alignment horizontal="center" vertical="center" wrapText="1"/>
    </xf>
    <xf numFmtId="6" fontId="9" fillId="2" borderId="1" xfId="0" applyNumberFormat="1" applyFont="1" applyFill="1" applyBorder="1" applyAlignment="1">
      <alignment vertical="center" wrapText="1"/>
    </xf>
    <xf numFmtId="9" fontId="5" fillId="0" borderId="1" xfId="0" applyNumberFormat="1" applyFont="1" applyBorder="1" applyAlignment="1">
      <alignment horizontal="justify" vertical="center" wrapText="1"/>
    </xf>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9" fontId="5" fillId="2" borderId="10" xfId="3" applyFont="1" applyFill="1" applyBorder="1" applyAlignment="1">
      <alignment horizontal="center" vertical="center" wrapText="1"/>
    </xf>
    <xf numFmtId="43" fontId="5" fillId="0" borderId="1" xfId="1" applyFont="1" applyBorder="1" applyAlignment="1">
      <alignment horizontal="justify" vertical="center" wrapText="1"/>
    </xf>
    <xf numFmtId="170" fontId="18" fillId="0" borderId="1" xfId="0" applyNumberFormat="1" applyFont="1" applyBorder="1" applyAlignment="1">
      <alignment horizontal="center" vertical="center" wrapText="1"/>
    </xf>
    <xf numFmtId="0" fontId="4" fillId="13" borderId="13"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7" fontId="3" fillId="0" borderId="0" xfId="1" applyNumberFormat="1" applyFont="1"/>
    <xf numFmtId="167" fontId="3" fillId="0" borderId="0" xfId="0" applyNumberFormat="1" applyFont="1"/>
    <xf numFmtId="0" fontId="3" fillId="0" borderId="7" xfId="0" applyFont="1" applyBorder="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5" fillId="2" borderId="10"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3" fillId="2" borderId="7" xfId="0" applyFont="1" applyFill="1" applyBorder="1" applyAlignment="1">
      <alignment horizontal="center" vertical="center" wrapText="1"/>
    </xf>
    <xf numFmtId="9" fontId="14" fillId="2" borderId="1" xfId="0" applyNumberFormat="1" applyFont="1" applyFill="1" applyBorder="1" applyAlignment="1">
      <alignment horizontal="center" vertical="center"/>
    </xf>
    <xf numFmtId="9" fontId="15" fillId="2" borderId="1" xfId="3"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5" fillId="2" borderId="26" xfId="0" applyFont="1" applyFill="1" applyBorder="1" applyAlignment="1">
      <alignment horizontal="justify" vertical="center" wrapText="1"/>
    </xf>
    <xf numFmtId="6" fontId="5"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3" fontId="5" fillId="2" borderId="26" xfId="0" applyNumberFormat="1" applyFont="1" applyFill="1" applyBorder="1" applyAlignment="1">
      <alignment horizontal="justify" vertical="center" wrapText="1"/>
    </xf>
    <xf numFmtId="0" fontId="0" fillId="0" borderId="1" xfId="0" applyBorder="1" applyAlignment="1">
      <alignment vertical="center" wrapText="1"/>
    </xf>
    <xf numFmtId="0" fontId="0" fillId="0" borderId="1" xfId="0" quotePrefix="1" applyBorder="1" applyAlignment="1">
      <alignment horizontal="left" wrapText="1"/>
    </xf>
    <xf numFmtId="0" fontId="0" fillId="0" borderId="1" xfId="0" applyBorder="1" applyAlignment="1">
      <alignment wrapText="1"/>
    </xf>
    <xf numFmtId="170" fontId="0" fillId="0" borderId="1" xfId="0" applyNumberFormat="1" applyBorder="1" applyAlignment="1">
      <alignment horizontal="center" vertical="center"/>
    </xf>
    <xf numFmtId="0" fontId="5" fillId="2" borderId="1" xfId="0" applyFont="1" applyFill="1" applyBorder="1" applyAlignment="1">
      <alignment horizontal="justify" vertical="center"/>
    </xf>
    <xf numFmtId="0" fontId="0" fillId="2" borderId="1" xfId="0" applyFill="1" applyBorder="1" applyAlignment="1">
      <alignment vertical="center" wrapText="1"/>
    </xf>
    <xf numFmtId="170" fontId="0" fillId="0" borderId="1" xfId="2" applyNumberFormat="1" applyFont="1" applyFill="1" applyBorder="1" applyAlignment="1">
      <alignment vertical="center"/>
    </xf>
    <xf numFmtId="170" fontId="20" fillId="0" borderId="1" xfId="0" applyNumberFormat="1" applyFont="1" applyBorder="1" applyAlignment="1">
      <alignment horizontal="center" vertical="center" wrapText="1"/>
    </xf>
    <xf numFmtId="171" fontId="3" fillId="0" borderId="1" xfId="8" applyNumberFormat="1" applyFont="1" applyBorder="1" applyAlignment="1">
      <alignment vertical="center"/>
    </xf>
    <xf numFmtId="171" fontId="3" fillId="0" borderId="5" xfId="8" applyNumberFormat="1" applyFont="1" applyBorder="1" applyAlignment="1">
      <alignment vertical="center"/>
    </xf>
    <xf numFmtId="0" fontId="18" fillId="0" borderId="1" xfId="0" applyFont="1" applyBorder="1" applyAlignment="1">
      <alignment horizontal="justify" vertical="center" wrapText="1"/>
    </xf>
    <xf numFmtId="9" fontId="21" fillId="0" borderId="1" xfId="3" applyFont="1" applyFill="1" applyBorder="1" applyAlignment="1">
      <alignment horizontal="center" vertical="center" wrapText="1"/>
    </xf>
    <xf numFmtId="0" fontId="18" fillId="2" borderId="1" xfId="0" applyFont="1" applyFill="1" applyBorder="1" applyAlignment="1">
      <alignment horizontal="justify" vertical="center" wrapText="1"/>
    </xf>
    <xf numFmtId="9" fontId="18" fillId="2" borderId="10" xfId="3" applyFont="1" applyFill="1" applyBorder="1" applyAlignment="1">
      <alignment horizontal="center" vertical="center" wrapText="1"/>
    </xf>
    <xf numFmtId="0" fontId="20" fillId="2" borderId="10" xfId="0" applyFont="1" applyFill="1" applyBorder="1" applyAlignment="1">
      <alignment horizontal="justify" vertical="center" wrapText="1"/>
    </xf>
    <xf numFmtId="0" fontId="20" fillId="0" borderId="10" xfId="0" applyFont="1" applyBorder="1" applyAlignment="1">
      <alignment horizontal="justify" vertical="center" wrapText="1"/>
    </xf>
    <xf numFmtId="0" fontId="4" fillId="14" borderId="13" xfId="0" applyFont="1" applyFill="1" applyBorder="1" applyAlignment="1">
      <alignment horizontal="center" vertical="center" wrapText="1"/>
    </xf>
    <xf numFmtId="0" fontId="22" fillId="2" borderId="1" xfId="0" applyFont="1" applyFill="1" applyBorder="1" applyAlignment="1">
      <alignment horizontal="justify" vertical="center" wrapText="1"/>
    </xf>
    <xf numFmtId="9" fontId="5" fillId="16" borderId="1" xfId="3" applyFont="1" applyFill="1" applyBorder="1" applyAlignment="1">
      <alignment horizontal="center" vertical="center" wrapText="1"/>
    </xf>
    <xf numFmtId="9" fontId="21" fillId="2" borderId="1" xfId="3" applyFont="1" applyFill="1" applyBorder="1" applyAlignment="1">
      <alignment horizontal="center" vertical="center" wrapText="1"/>
    </xf>
    <xf numFmtId="170" fontId="3" fillId="2" borderId="1" xfId="0" applyNumberFormat="1" applyFont="1" applyFill="1" applyBorder="1" applyAlignment="1">
      <alignment horizontal="center" vertical="center" wrapText="1"/>
    </xf>
    <xf numFmtId="1" fontId="5" fillId="2" borderId="10" xfId="0" applyNumberFormat="1" applyFont="1" applyFill="1" applyBorder="1" applyAlignment="1">
      <alignment horizontal="justify" vertical="center" wrapText="1"/>
    </xf>
    <xf numFmtId="170" fontId="0" fillId="2" borderId="1" xfId="2" applyNumberFormat="1" applyFont="1" applyFill="1" applyBorder="1" applyAlignment="1">
      <alignment vertical="center"/>
    </xf>
    <xf numFmtId="43" fontId="20" fillId="0" borderId="1" xfId="1" applyFont="1" applyBorder="1" applyAlignment="1">
      <alignment horizontal="center" vertical="center" wrapText="1"/>
    </xf>
    <xf numFmtId="170" fontId="5" fillId="2" borderId="1" xfId="0" applyNumberFormat="1" applyFont="1" applyFill="1" applyBorder="1" applyAlignment="1">
      <alignment horizontal="center" vertical="center" wrapText="1"/>
    </xf>
    <xf numFmtId="42" fontId="0" fillId="2" borderId="5" xfId="0" applyNumberFormat="1" applyFill="1" applyBorder="1" applyAlignment="1">
      <alignment vertical="center"/>
    </xf>
    <xf numFmtId="42" fontId="0" fillId="2" borderId="1" xfId="0" applyNumberFormat="1" applyFill="1" applyBorder="1" applyAlignment="1">
      <alignment vertical="center"/>
    </xf>
    <xf numFmtId="43" fontId="5" fillId="2" borderId="1" xfId="1"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2" borderId="7"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0" borderId="0" xfId="0" applyFont="1" applyAlignment="1">
      <alignment horizontal="justify" wrapText="1"/>
    </xf>
    <xf numFmtId="43" fontId="3" fillId="2" borderId="1" xfId="1" applyFont="1" applyFill="1" applyBorder="1" applyAlignment="1">
      <alignment horizontal="right" vertical="center"/>
    </xf>
    <xf numFmtId="0" fontId="0" fillId="2" borderId="1" xfId="0" applyFill="1" applyBorder="1" applyAlignment="1">
      <alignment horizontal="justify" vertical="center" wrapText="1"/>
    </xf>
    <xf numFmtId="2" fontId="5" fillId="2" borderId="1" xfId="3" quotePrefix="1" applyNumberFormat="1" applyFont="1" applyFill="1" applyBorder="1" applyAlignment="1">
      <alignment horizontal="justify" vertical="center" wrapText="1"/>
    </xf>
    <xf numFmtId="167" fontId="5" fillId="2" borderId="1" xfId="1" applyNumberFormat="1" applyFont="1" applyFill="1" applyBorder="1" applyAlignment="1">
      <alignment horizontal="justify" vertical="center" wrapText="1"/>
    </xf>
    <xf numFmtId="43" fontId="5" fillId="2" borderId="1" xfId="1" applyFont="1" applyFill="1" applyBorder="1" applyAlignment="1">
      <alignment horizontal="justify" vertical="center" wrapText="1"/>
    </xf>
    <xf numFmtId="0" fontId="4" fillId="13" borderId="5" xfId="0" applyFont="1" applyFill="1" applyBorder="1" applyAlignment="1">
      <alignment horizontal="justify" vertical="center"/>
    </xf>
    <xf numFmtId="0" fontId="6" fillId="7"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13" xfId="0" applyFont="1" applyFill="1" applyBorder="1" applyAlignment="1">
      <alignment horizontal="justify" vertical="center"/>
    </xf>
    <xf numFmtId="0" fontId="20" fillId="2" borderId="1" xfId="0" applyFont="1" applyFill="1" applyBorder="1" applyAlignment="1">
      <alignment horizontal="justify" vertical="center"/>
    </xf>
    <xf numFmtId="0" fontId="20" fillId="2" borderId="7" xfId="0" applyFont="1" applyFill="1" applyBorder="1" applyAlignment="1">
      <alignment horizontal="justify" vertical="center"/>
    </xf>
    <xf numFmtId="0" fontId="0" fillId="2" borderId="1" xfId="0" applyFill="1" applyBorder="1" applyAlignment="1">
      <alignment horizontal="justify" vertical="center"/>
    </xf>
    <xf numFmtId="0" fontId="3" fillId="2" borderId="1" xfId="0" applyFont="1" applyFill="1" applyBorder="1" applyAlignment="1">
      <alignment horizontal="justify" vertical="center"/>
    </xf>
    <xf numFmtId="0" fontId="18" fillId="2" borderId="1" xfId="0" applyFont="1" applyFill="1" applyBorder="1" applyAlignment="1">
      <alignment horizontal="justify" vertical="center"/>
    </xf>
    <xf numFmtId="0" fontId="3" fillId="2" borderId="5" xfId="0" applyFont="1" applyFill="1" applyBorder="1" applyAlignment="1">
      <alignment horizontal="justify" vertical="center"/>
    </xf>
    <xf numFmtId="0" fontId="0" fillId="2" borderId="1" xfId="0" quotePrefix="1" applyFill="1" applyBorder="1" applyAlignment="1">
      <alignment horizontal="justify" vertical="center" wrapText="1"/>
    </xf>
    <xf numFmtId="0" fontId="4" fillId="17" borderId="13" xfId="0" applyFont="1" applyFill="1" applyBorder="1" applyAlignment="1">
      <alignment horizontal="center" vertical="center" wrapText="1"/>
    </xf>
    <xf numFmtId="0" fontId="4" fillId="17" borderId="13" xfId="0" applyFont="1" applyFill="1" applyBorder="1" applyAlignment="1">
      <alignment horizontal="justify" vertical="center"/>
    </xf>
    <xf numFmtId="42" fontId="3" fillId="2" borderId="1" xfId="9" applyFont="1" applyFill="1" applyBorder="1"/>
    <xf numFmtId="3" fontId="5"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1" fontId="5" fillId="2" borderId="1" xfId="0" applyNumberFormat="1" applyFont="1" applyFill="1" applyBorder="1" applyAlignment="1">
      <alignment horizontal="left" vertical="center" wrapText="1"/>
    </xf>
    <xf numFmtId="44" fontId="5" fillId="2" borderId="1" xfId="8" applyFont="1" applyFill="1" applyBorder="1" applyAlignment="1">
      <alignment horizontal="center" vertical="center" wrapText="1"/>
    </xf>
    <xf numFmtId="0" fontId="27" fillId="0" borderId="1" xfId="0" applyFont="1" applyBorder="1" applyAlignment="1">
      <alignment horizontal="center" vertical="center" wrapText="1"/>
    </xf>
    <xf numFmtId="42" fontId="0" fillId="0" borderId="1" xfId="0" applyNumberFormat="1" applyBorder="1" applyAlignment="1">
      <alignment vertical="center"/>
    </xf>
    <xf numFmtId="0" fontId="27" fillId="0" borderId="1" xfId="0" applyFont="1" applyBorder="1" applyAlignment="1">
      <alignment horizontal="left" vertical="center" wrapText="1"/>
    </xf>
    <xf numFmtId="0" fontId="20" fillId="0" borderId="1" xfId="0" applyFont="1" applyBorder="1" applyAlignment="1">
      <alignment vertical="center" wrapText="1"/>
    </xf>
    <xf numFmtId="9" fontId="5" fillId="18" borderId="1" xfId="3"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0" borderId="0" xfId="0" applyFont="1" applyAlignment="1">
      <alignment horizontal="center"/>
    </xf>
    <xf numFmtId="0" fontId="4" fillId="19" borderId="13" xfId="0" applyFont="1" applyFill="1" applyBorder="1" applyAlignment="1">
      <alignment horizontal="center" vertical="center" wrapText="1"/>
    </xf>
    <xf numFmtId="0" fontId="4" fillId="19" borderId="13" xfId="0" applyFont="1" applyFill="1" applyBorder="1" applyAlignment="1">
      <alignment horizontal="justify" vertical="center"/>
    </xf>
    <xf numFmtId="0" fontId="3" fillId="2" borderId="1" xfId="0" applyFont="1" applyFill="1" applyBorder="1" applyAlignment="1">
      <alignment horizontal="left" vertical="center" wrapText="1"/>
    </xf>
    <xf numFmtId="9" fontId="5" fillId="16" borderId="1" xfId="3"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5" fillId="2" borderId="1" xfId="1" applyNumberFormat="1" applyFont="1" applyFill="1" applyBorder="1" applyAlignment="1">
      <alignment horizontal="justify" vertical="center" wrapText="1"/>
    </xf>
    <xf numFmtId="0" fontId="5"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2" borderId="7" xfId="0" applyFont="1" applyFill="1" applyBorder="1" applyAlignment="1">
      <alignment horizontal="left" vertical="center" wrapText="1"/>
    </xf>
    <xf numFmtId="0" fontId="4" fillId="0" borderId="9" xfId="0" applyFont="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justify" vertical="center" wrapText="1"/>
    </xf>
    <xf numFmtId="0" fontId="4" fillId="0" borderId="0" xfId="0" applyFont="1" applyAlignment="1">
      <alignment horizontal="center" vertical="center"/>
    </xf>
    <xf numFmtId="0" fontId="5" fillId="2" borderId="7"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13" fillId="14" borderId="19" xfId="0"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13" fillId="14" borderId="21" xfId="0" applyFont="1" applyFill="1" applyBorder="1" applyAlignment="1">
      <alignment horizontal="center" vertical="center" wrapText="1"/>
    </xf>
    <xf numFmtId="0" fontId="4" fillId="13" borderId="1"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3" fillId="14" borderId="13"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14" borderId="7" xfId="0" applyFont="1" applyFill="1" applyBorder="1" applyAlignment="1">
      <alignment horizontal="center" vertical="center"/>
    </xf>
    <xf numFmtId="0" fontId="4" fillId="14" borderId="6" xfId="0" applyFont="1" applyFill="1" applyBorder="1" applyAlignment="1">
      <alignment horizontal="center" vertical="center"/>
    </xf>
    <xf numFmtId="0" fontId="4" fillId="14" borderId="5" xfId="0" applyFont="1" applyFill="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7" borderId="9"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 xfId="0" applyFont="1" applyFill="1" applyBorder="1" applyAlignment="1">
      <alignment horizontal="center" vertical="center"/>
    </xf>
    <xf numFmtId="0" fontId="7" fillId="14" borderId="1" xfId="0" applyFont="1" applyFill="1" applyBorder="1" applyAlignment="1">
      <alignment horizontal="center" vertical="center"/>
    </xf>
    <xf numFmtId="0" fontId="7" fillId="17" borderId="1" xfId="0" applyFont="1" applyFill="1" applyBorder="1" applyAlignment="1">
      <alignment horizontal="center" vertical="center"/>
    </xf>
    <xf numFmtId="0" fontId="7" fillId="19" borderId="1"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25" xfId="0" applyFont="1" applyFill="1" applyBorder="1" applyAlignment="1">
      <alignment horizontal="center"/>
    </xf>
    <xf numFmtId="0" fontId="3" fillId="0" borderId="1" xfId="0" applyFont="1" applyBorder="1" applyAlignment="1">
      <alignment horizontal="center"/>
    </xf>
    <xf numFmtId="0" fontId="3" fillId="0" borderId="25" xfId="0" applyFont="1" applyBorder="1" applyAlignment="1">
      <alignment horizontal="center"/>
    </xf>
  </cellXfs>
  <cellStyles count="10">
    <cellStyle name="KPT04_Main" xfId="4" xr:uid="{00000000-0005-0000-0000-000000000000}"/>
    <cellStyle name="Millares" xfId="1" builtinId="3"/>
    <cellStyle name="Millares 2" xfId="6" xr:uid="{00000000-0005-0000-0000-000002000000}"/>
    <cellStyle name="Millares 3" xfId="7" xr:uid="{00000000-0005-0000-0000-000003000000}"/>
    <cellStyle name="Moneda" xfId="2" builtinId="4"/>
    <cellStyle name="Moneda [0]" xfId="9" builtinId="7"/>
    <cellStyle name="Moneda 2" xfId="5" xr:uid="{00000000-0005-0000-0000-000005000000}"/>
    <cellStyle name="Moneda 3" xfId="8" xr:uid="{00000000-0005-0000-0000-000006000000}"/>
    <cellStyle name="Normal" xfId="0" builtinId="0"/>
    <cellStyle name="Porcentaje" xfId="3" builtinId="5"/>
  </cellStyles>
  <dxfs count="75">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s>
  <tableStyles count="0" defaultTableStyle="TableStyleMedium2" defaultPivotStyle="PivotStyleLight16"/>
  <colors>
    <mruColors>
      <color rgb="FFE794FE"/>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X175"/>
  <sheetViews>
    <sheetView tabSelected="1" topLeftCell="BG25" zoomScale="41" zoomScaleNormal="41" zoomScaleSheetLayoutView="90" workbookViewId="0">
      <pane xSplit="2775" topLeftCell="BL1" activePane="topRight"/>
      <selection activeCell="BH23" sqref="BH23"/>
      <selection pane="topRight" activeCell="BO25" sqref="BO25"/>
    </sheetView>
  </sheetViews>
  <sheetFormatPr baseColWidth="10" defaultColWidth="11.42578125" defaultRowHeight="15" x14ac:dyDescent="0.2"/>
  <cols>
    <col min="1" max="1" width="7" style="3" hidden="1" customWidth="1"/>
    <col min="2" max="2" width="10.7109375" style="3" hidden="1" customWidth="1"/>
    <col min="3" max="3" width="15.5703125" style="181" hidden="1" customWidth="1"/>
    <col min="4" max="4" width="7.7109375" style="181" customWidth="1"/>
    <col min="5" max="5" width="10.5703125" style="181" customWidth="1"/>
    <col min="6" max="6" width="8.85546875" style="4" customWidth="1"/>
    <col min="7" max="7" width="10.5703125" style="3" customWidth="1"/>
    <col min="8" max="8" width="9.42578125" style="3" customWidth="1"/>
    <col min="9" max="9" width="11.42578125" style="3" customWidth="1"/>
    <col min="10" max="11" width="11.42578125" style="1" hidden="1" customWidth="1"/>
    <col min="12" max="12" width="10.85546875" style="1" hidden="1" customWidth="1"/>
    <col min="13" max="13" width="11.42578125" style="1" customWidth="1"/>
    <col min="14" max="14" width="24.42578125" style="1" customWidth="1"/>
    <col min="15" max="15" width="21.28515625" style="1" customWidth="1"/>
    <col min="16" max="16" width="19.42578125" style="1" customWidth="1"/>
    <col min="17" max="17" width="19" style="1" customWidth="1"/>
    <col min="18" max="18" width="17.7109375" style="1" customWidth="1"/>
    <col min="19" max="19" width="29.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31.7109375" style="1" customWidth="1"/>
    <col min="27" max="27" width="13.42578125" style="1" customWidth="1"/>
    <col min="28" max="28" width="33" style="2" hidden="1" customWidth="1"/>
    <col min="29" max="29" width="31.5703125" style="2" hidden="1" customWidth="1"/>
    <col min="30" max="30" width="27" style="1" hidden="1" customWidth="1"/>
    <col min="31" max="31" width="37.5703125" style="1" hidden="1" customWidth="1"/>
    <col min="32" max="32" width="25.85546875" style="1" hidden="1" customWidth="1"/>
    <col min="33" max="33" width="11.85546875" style="1" hidden="1" customWidth="1"/>
    <col min="34" max="34" width="1.42578125" style="1" hidden="1" customWidth="1"/>
    <col min="35" max="35" width="1.140625" style="1" hidden="1" customWidth="1"/>
    <col min="36" max="36" width="1.140625" style="1" customWidth="1"/>
    <col min="37" max="37" width="4.5703125" style="1" customWidth="1"/>
    <col min="38" max="38" width="4.85546875" style="1" customWidth="1"/>
    <col min="39" max="39" width="27.42578125" style="1" customWidth="1"/>
    <col min="40" max="40" width="62" style="1" customWidth="1"/>
    <col min="41" max="41" width="73.85546875" style="1" customWidth="1"/>
    <col min="42" max="42" width="61.85546875" style="1" customWidth="1"/>
    <col min="43" max="43" width="48.85546875" style="1" customWidth="1"/>
    <col min="44" max="44" width="53.5703125" style="1" customWidth="1"/>
    <col min="45" max="45" width="77.42578125" style="1" customWidth="1"/>
    <col min="46" max="46" width="14.42578125" style="1" customWidth="1"/>
    <col min="47" max="47" width="41.42578125" style="1" hidden="1" customWidth="1"/>
    <col min="48" max="48" width="38.5703125" style="1" hidden="1" customWidth="1"/>
    <col min="49" max="49" width="37.140625" style="1" hidden="1" customWidth="1"/>
    <col min="50" max="50" width="38.5703125" style="1" customWidth="1"/>
    <col min="51" max="51" width="25.7109375" style="1" customWidth="1"/>
    <col min="52" max="52" width="84.28515625" style="1" customWidth="1"/>
    <col min="53" max="53" width="58" style="1" customWidth="1"/>
    <col min="54" max="54" width="45" style="1" customWidth="1"/>
    <col min="55" max="55" width="36.85546875" style="1" customWidth="1"/>
    <col min="56" max="56" width="35" style="1" customWidth="1"/>
    <col min="57" max="57" width="46.140625" style="1" hidden="1" customWidth="1"/>
    <col min="58" max="58" width="52.7109375" style="1" hidden="1" customWidth="1"/>
    <col min="59" max="59" width="32.140625" style="132" customWidth="1"/>
    <col min="60" max="60" width="12" style="1" customWidth="1"/>
    <col min="61" max="61" width="12.28515625" style="1" customWidth="1"/>
    <col min="62" max="62" width="11.85546875" style="1" customWidth="1"/>
    <col min="63" max="63" width="23.7109375" style="1" customWidth="1"/>
    <col min="64" max="64" width="22" style="1" customWidth="1"/>
    <col min="65" max="65" width="12.85546875" style="1" customWidth="1"/>
    <col min="66" max="66" width="69.42578125" style="132" customWidth="1"/>
    <col min="67" max="67" width="11.28515625" style="212" customWidth="1"/>
    <col min="68" max="68" width="9.7109375" style="212" customWidth="1"/>
    <col min="69" max="69" width="9.42578125" style="1" customWidth="1"/>
    <col min="70" max="70" width="22.42578125" style="1" customWidth="1"/>
    <col min="71" max="71" width="25.5703125" style="1" customWidth="1"/>
    <col min="72" max="72" width="12.85546875" style="1" customWidth="1"/>
    <col min="73" max="73" width="37.42578125" style="132" customWidth="1"/>
    <col min="74" max="74" width="10" style="1" customWidth="1"/>
    <col min="75" max="75" width="11.7109375" style="1" customWidth="1"/>
    <col min="76" max="76" width="17" style="1" customWidth="1"/>
    <col min="77" max="77" width="42.140625" style="133" customWidth="1"/>
    <col min="78" max="78" width="20.42578125" style="1" customWidth="1"/>
    <col min="79" max="108" width="11.42578125" style="1" hidden="1" customWidth="1"/>
    <col min="109" max="16384" width="11.42578125" style="1"/>
  </cols>
  <sheetData>
    <row r="1" spans="1:237" ht="16.5" thickBot="1" x14ac:dyDescent="0.25">
      <c r="A1" s="251" t="s">
        <v>237</v>
      </c>
      <c r="B1" s="251"/>
      <c r="C1" s="251"/>
      <c r="D1" s="251"/>
      <c r="E1" s="251"/>
      <c r="F1" s="251"/>
      <c r="G1" s="251"/>
      <c r="H1" s="251"/>
      <c r="I1" s="251"/>
      <c r="J1" s="247" t="s">
        <v>201</v>
      </c>
      <c r="K1" s="247"/>
      <c r="L1" s="247"/>
      <c r="M1" s="247"/>
      <c r="N1" s="247"/>
      <c r="O1" s="247"/>
      <c r="P1" s="247"/>
      <c r="Q1" s="247"/>
      <c r="R1" s="247"/>
      <c r="S1" s="247"/>
      <c r="T1" s="249" t="s">
        <v>150</v>
      </c>
      <c r="U1" s="249"/>
      <c r="V1" s="249"/>
      <c r="W1" s="249"/>
      <c r="X1" s="249"/>
      <c r="Y1" s="249"/>
      <c r="Z1" s="249"/>
      <c r="AA1" s="226" t="s">
        <v>216</v>
      </c>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131"/>
    </row>
    <row r="2" spans="1:237" ht="19.5" thickBot="1" x14ac:dyDescent="0.25">
      <c r="A2" s="252"/>
      <c r="B2" s="252"/>
      <c r="C2" s="252"/>
      <c r="D2" s="252"/>
      <c r="E2" s="252"/>
      <c r="F2" s="252"/>
      <c r="G2" s="252"/>
      <c r="H2" s="252"/>
      <c r="I2" s="252"/>
      <c r="J2" s="248"/>
      <c r="K2" s="248"/>
      <c r="L2" s="248"/>
      <c r="M2" s="248"/>
      <c r="N2" s="248"/>
      <c r="O2" s="248"/>
      <c r="P2" s="248"/>
      <c r="Q2" s="248"/>
      <c r="R2" s="248"/>
      <c r="S2" s="248"/>
      <c r="T2" s="250"/>
      <c r="U2" s="250"/>
      <c r="V2" s="250"/>
      <c r="W2" s="250"/>
      <c r="X2" s="250"/>
      <c r="Y2" s="250"/>
      <c r="Z2" s="250"/>
      <c r="AA2" s="244" t="s">
        <v>151</v>
      </c>
      <c r="AB2" s="245"/>
      <c r="AC2" s="245"/>
      <c r="AD2" s="245"/>
      <c r="AE2" s="246"/>
      <c r="AF2" s="237" t="s">
        <v>257</v>
      </c>
      <c r="AG2" s="238"/>
      <c r="AH2" s="238"/>
      <c r="AI2" s="238"/>
      <c r="AJ2" s="238"/>
      <c r="AK2" s="238"/>
      <c r="AL2" s="239"/>
      <c r="AM2" s="265" t="s">
        <v>258</v>
      </c>
      <c r="AN2" s="266"/>
      <c r="AO2" s="266"/>
      <c r="AP2" s="266"/>
      <c r="AQ2" s="266"/>
      <c r="AR2" s="266"/>
      <c r="AS2" s="266"/>
      <c r="AT2" s="267" t="s">
        <v>299</v>
      </c>
      <c r="AU2" s="267"/>
      <c r="AV2" s="267"/>
      <c r="AW2" s="267"/>
      <c r="AX2" s="267"/>
      <c r="AY2" s="267"/>
      <c r="AZ2" s="267"/>
      <c r="BA2" s="268" t="s">
        <v>342</v>
      </c>
      <c r="BB2" s="268"/>
      <c r="BC2" s="268"/>
      <c r="BD2" s="268"/>
      <c r="BE2" s="268"/>
      <c r="BF2" s="268"/>
      <c r="BG2" s="268"/>
      <c r="BH2" s="269" t="s">
        <v>377</v>
      </c>
      <c r="BI2" s="269"/>
      <c r="BJ2" s="269"/>
      <c r="BK2" s="269"/>
      <c r="BL2" s="269"/>
      <c r="BM2" s="269"/>
      <c r="BN2" s="269"/>
      <c r="BO2" s="270" t="s">
        <v>397</v>
      </c>
      <c r="BP2" s="270"/>
      <c r="BQ2" s="270"/>
      <c r="BR2" s="270"/>
      <c r="BS2" s="270"/>
      <c r="BT2" s="270"/>
      <c r="BU2" s="270"/>
      <c r="BV2" s="240" t="s">
        <v>259</v>
      </c>
      <c r="BW2" s="240"/>
      <c r="BX2" s="240"/>
      <c r="BY2" s="240"/>
    </row>
    <row r="3" spans="1:237" ht="104.25" customHeight="1" thickBot="1" x14ac:dyDescent="0.25">
      <c r="A3" s="21" t="s">
        <v>149</v>
      </c>
      <c r="B3" s="20" t="s">
        <v>148</v>
      </c>
      <c r="C3" s="177" t="s">
        <v>147</v>
      </c>
      <c r="D3" s="177" t="s">
        <v>146</v>
      </c>
      <c r="E3" s="177"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88" t="s">
        <v>141</v>
      </c>
      <c r="U3" s="188" t="s">
        <v>140</v>
      </c>
      <c r="V3" s="188" t="s">
        <v>139</v>
      </c>
      <c r="W3" s="188" t="s">
        <v>138</v>
      </c>
      <c r="X3" s="188" t="s">
        <v>137</v>
      </c>
      <c r="Y3" s="188" t="s">
        <v>136</v>
      </c>
      <c r="Z3" s="188" t="s">
        <v>135</v>
      </c>
      <c r="AA3" s="189" t="s">
        <v>152</v>
      </c>
      <c r="AB3" s="189" t="s">
        <v>153</v>
      </c>
      <c r="AC3" s="189" t="s">
        <v>134</v>
      </c>
      <c r="AD3" s="176" t="s">
        <v>156</v>
      </c>
      <c r="AE3" s="176" t="s">
        <v>155</v>
      </c>
      <c r="AF3" s="176" t="s">
        <v>218</v>
      </c>
      <c r="AG3" s="176" t="s">
        <v>219</v>
      </c>
      <c r="AH3" s="176" t="s">
        <v>220</v>
      </c>
      <c r="AI3" s="189" t="s">
        <v>153</v>
      </c>
      <c r="AJ3" s="189" t="s">
        <v>134</v>
      </c>
      <c r="AK3" s="176" t="s">
        <v>154</v>
      </c>
      <c r="AL3" s="190" t="s">
        <v>155</v>
      </c>
      <c r="AM3" s="20" t="s">
        <v>218</v>
      </c>
      <c r="AN3" s="20" t="s">
        <v>219</v>
      </c>
      <c r="AO3" s="20" t="s">
        <v>311</v>
      </c>
      <c r="AP3" s="100" t="s">
        <v>153</v>
      </c>
      <c r="AQ3" s="100" t="s">
        <v>134</v>
      </c>
      <c r="AR3" s="20" t="s">
        <v>154</v>
      </c>
      <c r="AS3" s="101" t="s">
        <v>155</v>
      </c>
      <c r="AT3" s="143" t="s">
        <v>301</v>
      </c>
      <c r="AU3" s="143" t="s">
        <v>302</v>
      </c>
      <c r="AV3" s="143" t="s">
        <v>311</v>
      </c>
      <c r="AW3" s="143" t="s">
        <v>300</v>
      </c>
      <c r="AX3" s="143" t="s">
        <v>134</v>
      </c>
      <c r="AY3" s="143" t="s">
        <v>154</v>
      </c>
      <c r="AZ3" s="143" t="s">
        <v>155</v>
      </c>
      <c r="BA3" s="164" t="s">
        <v>301</v>
      </c>
      <c r="BB3" s="164" t="s">
        <v>302</v>
      </c>
      <c r="BC3" s="164" t="s">
        <v>311</v>
      </c>
      <c r="BD3" s="164" t="s">
        <v>300</v>
      </c>
      <c r="BE3" s="164" t="s">
        <v>134</v>
      </c>
      <c r="BF3" s="164" t="s">
        <v>154</v>
      </c>
      <c r="BG3" s="191" t="s">
        <v>155</v>
      </c>
      <c r="BH3" s="199" t="s">
        <v>301</v>
      </c>
      <c r="BI3" s="199" t="s">
        <v>302</v>
      </c>
      <c r="BJ3" s="199" t="s">
        <v>311</v>
      </c>
      <c r="BK3" s="199" t="s">
        <v>300</v>
      </c>
      <c r="BL3" s="199" t="s">
        <v>134</v>
      </c>
      <c r="BM3" s="199" t="s">
        <v>154</v>
      </c>
      <c r="BN3" s="200" t="s">
        <v>155</v>
      </c>
      <c r="BO3" s="213" t="s">
        <v>301</v>
      </c>
      <c r="BP3" s="213" t="s">
        <v>302</v>
      </c>
      <c r="BQ3" s="213" t="s">
        <v>311</v>
      </c>
      <c r="BR3" s="213" t="s">
        <v>300</v>
      </c>
      <c r="BS3" s="213" t="s">
        <v>134</v>
      </c>
      <c r="BT3" s="213" t="s">
        <v>154</v>
      </c>
      <c r="BU3" s="214" t="s">
        <v>155</v>
      </c>
      <c r="BV3" s="119" t="s">
        <v>260</v>
      </c>
      <c r="BW3" s="119" t="s">
        <v>261</v>
      </c>
      <c r="BX3" s="127" t="s">
        <v>262</v>
      </c>
      <c r="BY3" s="187" t="s">
        <v>269</v>
      </c>
    </row>
    <row r="4" spans="1:237" s="12" customFormat="1" ht="201" customHeight="1" x14ac:dyDescent="0.2">
      <c r="A4" s="241" t="s">
        <v>133</v>
      </c>
      <c r="B4" s="221" t="s">
        <v>132</v>
      </c>
      <c r="C4" s="223" t="s">
        <v>131</v>
      </c>
      <c r="D4" s="55" t="s">
        <v>130</v>
      </c>
      <c r="E4" s="55" t="s">
        <v>129</v>
      </c>
      <c r="F4" s="142">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c r="AC4" s="67">
        <v>1800000</v>
      </c>
      <c r="AD4" s="36" t="s">
        <v>202</v>
      </c>
      <c r="AE4" s="30" t="s">
        <v>160</v>
      </c>
      <c r="AF4" s="84">
        <v>1</v>
      </c>
      <c r="AG4" s="29">
        <v>0</v>
      </c>
      <c r="AH4" s="45">
        <v>0</v>
      </c>
      <c r="AI4" s="31">
        <v>0</v>
      </c>
      <c r="AJ4" s="31">
        <v>0</v>
      </c>
      <c r="AK4" s="37">
        <v>0</v>
      </c>
      <c r="AL4" s="87" t="s">
        <v>250</v>
      </c>
      <c r="AM4" s="87">
        <v>1</v>
      </c>
      <c r="AN4" s="87" t="s">
        <v>270</v>
      </c>
      <c r="AO4" s="92">
        <v>0.1</v>
      </c>
      <c r="AP4" s="128">
        <v>0</v>
      </c>
      <c r="AQ4" s="128">
        <v>0</v>
      </c>
      <c r="AR4" s="37">
        <v>0</v>
      </c>
      <c r="AS4" s="55" t="s">
        <v>271</v>
      </c>
      <c r="AT4" s="55">
        <v>1</v>
      </c>
      <c r="AU4" s="55">
        <v>0.1</v>
      </c>
      <c r="AV4" s="92">
        <f>+AU4/AT4</f>
        <v>0.1</v>
      </c>
      <c r="AW4" s="55">
        <v>0</v>
      </c>
      <c r="AX4" s="55">
        <v>0</v>
      </c>
      <c r="AY4" s="92">
        <v>0</v>
      </c>
      <c r="AZ4" s="55" t="s">
        <v>308</v>
      </c>
      <c r="BA4" s="55">
        <v>1</v>
      </c>
      <c r="BB4" s="55">
        <v>0.1</v>
      </c>
      <c r="BC4" s="92">
        <f>+BB4/BA4</f>
        <v>0.1</v>
      </c>
      <c r="BD4" s="31">
        <v>4000000</v>
      </c>
      <c r="BE4" s="31">
        <v>4000000</v>
      </c>
      <c r="BF4" s="92">
        <v>1</v>
      </c>
      <c r="BG4" s="152" t="s">
        <v>355</v>
      </c>
      <c r="BH4" s="55">
        <v>1</v>
      </c>
      <c r="BI4" s="55">
        <v>0.1</v>
      </c>
      <c r="BJ4" s="92">
        <f>+BI4/BH4</f>
        <v>0.1</v>
      </c>
      <c r="BK4" s="31">
        <v>4000000</v>
      </c>
      <c r="BL4" s="31">
        <v>4000000</v>
      </c>
      <c r="BM4" s="92">
        <v>1</v>
      </c>
      <c r="BN4" s="55" t="s">
        <v>378</v>
      </c>
      <c r="BO4" s="30">
        <v>1</v>
      </c>
      <c r="BP4" s="30">
        <v>0</v>
      </c>
      <c r="BQ4" s="92">
        <f>+BP4/BO4</f>
        <v>0</v>
      </c>
      <c r="BR4" s="31">
        <v>0</v>
      </c>
      <c r="BS4" s="31">
        <v>0</v>
      </c>
      <c r="BT4" s="91">
        <v>0</v>
      </c>
      <c r="BU4" s="204" t="s">
        <v>431</v>
      </c>
      <c r="BV4" s="87">
        <v>1</v>
      </c>
      <c r="BW4" s="219">
        <v>0.1</v>
      </c>
      <c r="BX4" s="104">
        <f>+BW4/BV4</f>
        <v>0.1</v>
      </c>
      <c r="BY4" s="169" t="s">
        <v>395</v>
      </c>
      <c r="BZ4" s="253" t="s">
        <v>133</v>
      </c>
    </row>
    <row r="5" spans="1:237" s="12" customFormat="1" ht="409.5" x14ac:dyDescent="0.2">
      <c r="A5" s="242"/>
      <c r="B5" s="221"/>
      <c r="C5" s="223"/>
      <c r="D5" s="55" t="s">
        <v>126</v>
      </c>
      <c r="E5" s="55"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30" t="s">
        <v>204</v>
      </c>
      <c r="AF5" s="29">
        <v>0</v>
      </c>
      <c r="AG5" s="29">
        <v>0</v>
      </c>
      <c r="AH5" s="45">
        <v>0</v>
      </c>
      <c r="AI5" s="31">
        <v>0</v>
      </c>
      <c r="AJ5" s="31">
        <v>0</v>
      </c>
      <c r="AK5" s="37">
        <v>0</v>
      </c>
      <c r="AL5" s="87" t="s">
        <v>252</v>
      </c>
      <c r="AM5" s="87">
        <v>1</v>
      </c>
      <c r="AN5" s="87">
        <v>0.1</v>
      </c>
      <c r="AO5" s="37">
        <f>+AN5/AM5</f>
        <v>0.1</v>
      </c>
      <c r="AP5" s="107">
        <v>0</v>
      </c>
      <c r="AQ5" s="107">
        <v>0</v>
      </c>
      <c r="AR5" s="37">
        <v>0</v>
      </c>
      <c r="AS5" s="55" t="s">
        <v>313</v>
      </c>
      <c r="AT5" s="55">
        <v>1</v>
      </c>
      <c r="AU5" s="55">
        <v>0.1</v>
      </c>
      <c r="AV5" s="92">
        <f t="shared" ref="AV5:AV34" si="0">+AU5/AT5</f>
        <v>0.1</v>
      </c>
      <c r="AW5" s="55">
        <v>0</v>
      </c>
      <c r="AX5" s="55">
        <v>0</v>
      </c>
      <c r="AY5" s="92">
        <v>0</v>
      </c>
      <c r="AZ5" s="55" t="s">
        <v>312</v>
      </c>
      <c r="BA5" s="55">
        <v>1</v>
      </c>
      <c r="BB5" s="55" t="s">
        <v>270</v>
      </c>
      <c r="BC5" s="92">
        <v>0.1</v>
      </c>
      <c r="BD5" s="73">
        <v>1516035846</v>
      </c>
      <c r="BE5" s="168">
        <v>47229551</v>
      </c>
      <c r="BF5" s="92">
        <f>BE5/BD5</f>
        <v>3.115332076389439E-2</v>
      </c>
      <c r="BG5" s="55" t="s">
        <v>356</v>
      </c>
      <c r="BH5" s="55">
        <v>1</v>
      </c>
      <c r="BI5" s="55" t="s">
        <v>270</v>
      </c>
      <c r="BJ5" s="92">
        <v>0.1</v>
      </c>
      <c r="BK5" s="73">
        <v>1516035846</v>
      </c>
      <c r="BL5" s="168">
        <v>47229551</v>
      </c>
      <c r="BM5" s="92">
        <f>BL5/BK5</f>
        <v>3.115332076389439E-2</v>
      </c>
      <c r="BN5" s="55" t="s">
        <v>383</v>
      </c>
      <c r="BO5" s="30">
        <v>1</v>
      </c>
      <c r="BP5" s="30" t="s">
        <v>270</v>
      </c>
      <c r="BQ5" s="92">
        <v>0.1</v>
      </c>
      <c r="BR5" s="31">
        <v>0</v>
      </c>
      <c r="BS5" s="31">
        <v>0</v>
      </c>
      <c r="BT5" s="91" t="e">
        <f>BS5/BR5</f>
        <v>#DIV/0!</v>
      </c>
      <c r="BU5" s="204" t="s">
        <v>398</v>
      </c>
      <c r="BV5" s="87">
        <v>1</v>
      </c>
      <c r="BW5" s="121" t="s">
        <v>270</v>
      </c>
      <c r="BX5" s="102">
        <v>0.1</v>
      </c>
      <c r="BY5" s="134" t="s">
        <v>426</v>
      </c>
      <c r="BZ5" s="254"/>
    </row>
    <row r="6" spans="1:237" s="27" customFormat="1" ht="409.5" x14ac:dyDescent="0.25">
      <c r="A6" s="242"/>
      <c r="B6" s="221"/>
      <c r="C6" s="223" t="s">
        <v>124</v>
      </c>
      <c r="D6" s="55" t="s">
        <v>157</v>
      </c>
      <c r="E6" s="55"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4">
        <v>1</v>
      </c>
      <c r="AG6" s="29"/>
      <c r="AH6" s="45">
        <f t="shared" ref="AH6" si="1">+AG6/AF6</f>
        <v>0</v>
      </c>
      <c r="AI6" s="31">
        <v>0</v>
      </c>
      <c r="AJ6" s="31">
        <v>0</v>
      </c>
      <c r="AK6" s="37">
        <v>0</v>
      </c>
      <c r="AL6" s="87" t="s">
        <v>250</v>
      </c>
      <c r="AM6" s="87">
        <v>1</v>
      </c>
      <c r="AN6" s="87">
        <v>0</v>
      </c>
      <c r="AO6" s="37">
        <f>+AN6/AM6</f>
        <v>0</v>
      </c>
      <c r="AP6" s="117">
        <v>3800000</v>
      </c>
      <c r="AQ6" s="117">
        <v>3800000</v>
      </c>
      <c r="AR6" s="37">
        <f>+AQ6/AP6</f>
        <v>1</v>
      </c>
      <c r="AS6" s="55" t="s">
        <v>335</v>
      </c>
      <c r="AT6" s="55">
        <v>1</v>
      </c>
      <c r="AU6" s="55">
        <v>0</v>
      </c>
      <c r="AV6" s="92">
        <f t="shared" si="0"/>
        <v>0</v>
      </c>
      <c r="AW6" s="55">
        <v>0</v>
      </c>
      <c r="AX6" s="55">
        <v>0</v>
      </c>
      <c r="AY6" s="37">
        <v>0</v>
      </c>
      <c r="AZ6" s="55" t="s">
        <v>334</v>
      </c>
      <c r="BA6" s="55">
        <v>1</v>
      </c>
      <c r="BB6" s="55">
        <v>0</v>
      </c>
      <c r="BC6" s="92">
        <f t="shared" ref="BC6:BC34" si="2">+BB6/BA6</f>
        <v>0</v>
      </c>
      <c r="BD6" s="172">
        <v>4400000</v>
      </c>
      <c r="BE6" s="175">
        <v>4400000</v>
      </c>
      <c r="BF6" s="44">
        <v>1</v>
      </c>
      <c r="BG6" s="152" t="s">
        <v>357</v>
      </c>
      <c r="BH6" s="55">
        <v>1</v>
      </c>
      <c r="BI6" s="55">
        <v>0</v>
      </c>
      <c r="BJ6" s="92">
        <f t="shared" ref="BJ6:BJ14" si="3">+BI6/BH6</f>
        <v>0</v>
      </c>
      <c r="BK6" s="172">
        <v>4400000</v>
      </c>
      <c r="BL6" s="175">
        <v>4400000</v>
      </c>
      <c r="BM6" s="44">
        <v>1</v>
      </c>
      <c r="BN6" s="55" t="s">
        <v>385</v>
      </c>
      <c r="BO6" s="30">
        <v>1</v>
      </c>
      <c r="BP6" s="30">
        <v>0</v>
      </c>
      <c r="BQ6" s="216">
        <v>0</v>
      </c>
      <c r="BR6" s="202" t="s">
        <v>428</v>
      </c>
      <c r="BS6" s="202" t="s">
        <v>428</v>
      </c>
      <c r="BT6" s="44">
        <v>1</v>
      </c>
      <c r="BU6" s="9" t="s">
        <v>429</v>
      </c>
      <c r="BV6" s="87">
        <v>1</v>
      </c>
      <c r="BW6" s="141">
        <v>0</v>
      </c>
      <c r="BX6" s="102">
        <f>+BW6/BV6</f>
        <v>0</v>
      </c>
      <c r="BY6" s="135" t="s">
        <v>427</v>
      </c>
      <c r="BZ6" s="254"/>
    </row>
    <row r="7" spans="1:237" s="12" customFormat="1" ht="154.5" customHeight="1" x14ac:dyDescent="0.2">
      <c r="A7" s="242"/>
      <c r="B7" s="221"/>
      <c r="C7" s="223"/>
      <c r="D7" s="55" t="s">
        <v>120</v>
      </c>
      <c r="E7" s="55" t="s">
        <v>119</v>
      </c>
      <c r="F7" s="16">
        <v>1</v>
      </c>
      <c r="G7" s="22">
        <v>0</v>
      </c>
      <c r="H7" s="14"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8" t="s">
        <v>202</v>
      </c>
      <c r="AE7" s="30" t="s">
        <v>203</v>
      </c>
      <c r="AF7" s="29">
        <v>1</v>
      </c>
      <c r="AG7" s="29">
        <v>0</v>
      </c>
      <c r="AH7" s="45">
        <v>0</v>
      </c>
      <c r="AI7" s="31">
        <v>0</v>
      </c>
      <c r="AJ7" s="31">
        <v>0</v>
      </c>
      <c r="AK7" s="44">
        <v>0</v>
      </c>
      <c r="AL7" s="55" t="s">
        <v>252</v>
      </c>
      <c r="AM7" s="55">
        <v>1</v>
      </c>
      <c r="AN7" s="55">
        <v>0</v>
      </c>
      <c r="AO7" s="44">
        <f>+AN7/AM7</f>
        <v>0</v>
      </c>
      <c r="AP7" s="140">
        <v>0</v>
      </c>
      <c r="AQ7" s="30">
        <v>0</v>
      </c>
      <c r="AR7" s="44">
        <v>0</v>
      </c>
      <c r="AS7" s="55" t="s">
        <v>336</v>
      </c>
      <c r="AT7" s="55">
        <v>1</v>
      </c>
      <c r="AU7" s="55">
        <v>0</v>
      </c>
      <c r="AV7" s="92">
        <f t="shared" si="0"/>
        <v>0</v>
      </c>
      <c r="AW7" s="55">
        <v>0</v>
      </c>
      <c r="AX7" s="55">
        <v>0</v>
      </c>
      <c r="AY7" s="44">
        <v>0</v>
      </c>
      <c r="AZ7" s="55" t="s">
        <v>314</v>
      </c>
      <c r="BA7" s="55">
        <v>1</v>
      </c>
      <c r="BB7" s="55">
        <v>0</v>
      </c>
      <c r="BC7" s="92">
        <f t="shared" si="2"/>
        <v>0</v>
      </c>
      <c r="BD7" s="182">
        <v>261643826</v>
      </c>
      <c r="BE7" s="55">
        <v>0</v>
      </c>
      <c r="BF7" s="44">
        <v>0</v>
      </c>
      <c r="BG7" s="55" t="s">
        <v>375</v>
      </c>
      <c r="BH7" s="55">
        <v>1</v>
      </c>
      <c r="BI7" s="55">
        <v>0</v>
      </c>
      <c r="BJ7" s="92">
        <f t="shared" si="3"/>
        <v>0</v>
      </c>
      <c r="BK7" s="182">
        <v>261643826</v>
      </c>
      <c r="BL7" s="55">
        <v>0</v>
      </c>
      <c r="BM7" s="44">
        <v>0</v>
      </c>
      <c r="BN7" s="55" t="s">
        <v>384</v>
      </c>
      <c r="BO7" s="30">
        <v>1</v>
      </c>
      <c r="BP7" s="30">
        <v>0</v>
      </c>
      <c r="BQ7" s="92">
        <f t="shared" ref="BQ7:BQ14" si="4">+BP7/BO7</f>
        <v>0</v>
      </c>
      <c r="BR7" s="182">
        <v>261643826</v>
      </c>
      <c r="BS7" s="55">
        <v>0</v>
      </c>
      <c r="BT7" s="44">
        <v>0</v>
      </c>
      <c r="BU7" s="9" t="s">
        <v>437</v>
      </c>
      <c r="BV7" s="55">
        <v>1</v>
      </c>
      <c r="BW7" s="141">
        <v>0</v>
      </c>
      <c r="BX7" s="124">
        <v>0</v>
      </c>
      <c r="BY7" s="217" t="s">
        <v>432</v>
      </c>
      <c r="BZ7" s="254"/>
    </row>
    <row r="8" spans="1:237" s="12" customFormat="1" ht="293.25" customHeight="1" x14ac:dyDescent="0.2">
      <c r="A8" s="242"/>
      <c r="B8" s="221" t="s">
        <v>114</v>
      </c>
      <c r="C8" s="223" t="s">
        <v>113</v>
      </c>
      <c r="D8" s="55" t="s">
        <v>112</v>
      </c>
      <c r="E8" s="55"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30" t="s">
        <v>207</v>
      </c>
      <c r="AF8" s="84">
        <v>11</v>
      </c>
      <c r="AG8" s="29">
        <v>11</v>
      </c>
      <c r="AH8" s="44">
        <f>+AG8/AF8</f>
        <v>1</v>
      </c>
      <c r="AI8" s="79">
        <f>14049858249.51+(577000000)</f>
        <v>14626858249.51</v>
      </c>
      <c r="AJ8" s="79">
        <f>12902520459.5+(562000000)</f>
        <v>13464520459.5</v>
      </c>
      <c r="AK8" s="81">
        <f>+AJ8/AI8</f>
        <v>0.92053400872679281</v>
      </c>
      <c r="AL8" s="87" t="s">
        <v>273</v>
      </c>
      <c r="AM8" s="87">
        <v>11</v>
      </c>
      <c r="AN8" s="87">
        <v>11</v>
      </c>
      <c r="AO8" s="81">
        <v>1</v>
      </c>
      <c r="AP8" s="107">
        <v>0</v>
      </c>
      <c r="AQ8" s="107">
        <v>0</v>
      </c>
      <c r="AR8" s="81">
        <v>0</v>
      </c>
      <c r="AS8" s="55" t="s">
        <v>287</v>
      </c>
      <c r="AT8" s="55">
        <v>11</v>
      </c>
      <c r="AU8" s="55">
        <v>11</v>
      </c>
      <c r="AV8" s="92">
        <f t="shared" si="0"/>
        <v>1</v>
      </c>
      <c r="AW8" s="151">
        <f>421023.34*139</f>
        <v>58522244.260000005</v>
      </c>
      <c r="AX8" s="151">
        <f>AW8/88*61</f>
        <v>40566555.68022728</v>
      </c>
      <c r="AY8" s="81">
        <v>1</v>
      </c>
      <c r="AZ8" s="9" t="s">
        <v>339</v>
      </c>
      <c r="BA8" s="55">
        <v>11</v>
      </c>
      <c r="BB8" s="55">
        <v>11</v>
      </c>
      <c r="BC8" s="92">
        <f t="shared" si="2"/>
        <v>1</v>
      </c>
      <c r="BD8" s="151">
        <v>153091706</v>
      </c>
      <c r="BE8" s="151">
        <f>BD8/159*121</f>
        <v>116503751.10691825</v>
      </c>
      <c r="BF8" s="159">
        <f>+BE8/BD8</f>
        <v>0.76100628930817615</v>
      </c>
      <c r="BG8" s="55" t="s">
        <v>358</v>
      </c>
      <c r="BH8" s="55">
        <v>11</v>
      </c>
      <c r="BI8" s="55">
        <v>11</v>
      </c>
      <c r="BJ8" s="92">
        <f t="shared" si="3"/>
        <v>1</v>
      </c>
      <c r="BK8" s="151">
        <v>153091706</v>
      </c>
      <c r="BL8" s="151">
        <f>BK8/159*121</f>
        <v>116503751.10691825</v>
      </c>
      <c r="BM8" s="159">
        <f>+BL8/BK8</f>
        <v>0.76100628930817615</v>
      </c>
      <c r="BN8" s="55" t="s">
        <v>386</v>
      </c>
      <c r="BO8" s="30">
        <v>11</v>
      </c>
      <c r="BP8" s="30">
        <v>11</v>
      </c>
      <c r="BQ8" s="92">
        <f t="shared" si="4"/>
        <v>1</v>
      </c>
      <c r="BR8" s="205">
        <v>16412493216.040001</v>
      </c>
      <c r="BS8" s="205">
        <v>1808448723</v>
      </c>
      <c r="BT8" s="159">
        <v>1</v>
      </c>
      <c r="BU8" s="58" t="s">
        <v>411</v>
      </c>
      <c r="BV8" s="87">
        <v>11</v>
      </c>
      <c r="BW8" s="87">
        <v>11</v>
      </c>
      <c r="BX8" s="102">
        <v>1</v>
      </c>
      <c r="BY8" s="135" t="s">
        <v>424</v>
      </c>
      <c r="BZ8" s="254"/>
    </row>
    <row r="9" spans="1:237" s="12" customFormat="1" ht="409.5" x14ac:dyDescent="0.2">
      <c r="A9" s="242"/>
      <c r="B9" s="221"/>
      <c r="C9" s="223"/>
      <c r="D9" s="55" t="s">
        <v>108</v>
      </c>
      <c r="E9" s="55" t="s">
        <v>249</v>
      </c>
      <c r="F9" s="16">
        <v>1</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v>
      </c>
      <c r="AA9" s="29">
        <v>0</v>
      </c>
      <c r="AB9" s="70">
        <v>0</v>
      </c>
      <c r="AC9" s="17">
        <v>0</v>
      </c>
      <c r="AD9" s="38">
        <v>0</v>
      </c>
      <c r="AE9" s="29" t="s">
        <v>217</v>
      </c>
      <c r="AF9" s="29">
        <v>1</v>
      </c>
      <c r="AG9" s="29">
        <v>0</v>
      </c>
      <c r="AH9" s="30">
        <v>0</v>
      </c>
      <c r="AI9" s="30">
        <v>0</v>
      </c>
      <c r="AJ9" s="30">
        <v>0</v>
      </c>
      <c r="AK9" s="138">
        <v>0</v>
      </c>
      <c r="AL9" s="55" t="s">
        <v>253</v>
      </c>
      <c r="AM9" s="55">
        <v>1</v>
      </c>
      <c r="AN9" s="55">
        <v>0</v>
      </c>
      <c r="AO9" s="138">
        <v>0</v>
      </c>
      <c r="AP9" s="55">
        <v>0</v>
      </c>
      <c r="AQ9" s="55">
        <v>0</v>
      </c>
      <c r="AR9" s="138">
        <v>0</v>
      </c>
      <c r="AS9" s="55" t="s">
        <v>324</v>
      </c>
      <c r="AT9" s="55">
        <v>1</v>
      </c>
      <c r="AU9" s="55">
        <v>0</v>
      </c>
      <c r="AV9" s="92">
        <f t="shared" si="0"/>
        <v>0</v>
      </c>
      <c r="AW9" s="55">
        <v>0</v>
      </c>
      <c r="AX9" s="55">
        <v>0</v>
      </c>
      <c r="AY9" s="138">
        <v>0</v>
      </c>
      <c r="AZ9" s="9" t="s">
        <v>341</v>
      </c>
      <c r="BA9" s="55">
        <v>1</v>
      </c>
      <c r="BB9" s="55">
        <v>0</v>
      </c>
      <c r="BC9" s="92">
        <f t="shared" si="2"/>
        <v>0</v>
      </c>
      <c r="BD9" s="55">
        <v>0</v>
      </c>
      <c r="BE9" s="55">
        <v>0</v>
      </c>
      <c r="BF9" s="138">
        <v>0</v>
      </c>
      <c r="BG9" s="152" t="s">
        <v>343</v>
      </c>
      <c r="BH9" s="55">
        <v>1</v>
      </c>
      <c r="BI9" s="55">
        <v>0</v>
      </c>
      <c r="BJ9" s="92">
        <f t="shared" si="3"/>
        <v>0</v>
      </c>
      <c r="BK9" s="55">
        <v>0</v>
      </c>
      <c r="BL9" s="55">
        <v>0</v>
      </c>
      <c r="BM9" s="138">
        <v>0</v>
      </c>
      <c r="BN9" s="55" t="s">
        <v>387</v>
      </c>
      <c r="BO9" s="30">
        <v>1</v>
      </c>
      <c r="BP9" s="30">
        <v>0</v>
      </c>
      <c r="BQ9" s="92">
        <f t="shared" si="4"/>
        <v>0</v>
      </c>
      <c r="BR9" s="55">
        <v>0</v>
      </c>
      <c r="BS9" s="55">
        <v>0</v>
      </c>
      <c r="BT9" s="138">
        <v>0</v>
      </c>
      <c r="BU9" s="58" t="s">
        <v>399</v>
      </c>
      <c r="BV9" s="55">
        <v>1</v>
      </c>
      <c r="BW9" s="55">
        <v>0</v>
      </c>
      <c r="BX9" s="124">
        <f t="shared" ref="BX9:BX32" si="5">+AH9</f>
        <v>0</v>
      </c>
      <c r="BY9" s="134" t="s">
        <v>278</v>
      </c>
      <c r="BZ9" s="254"/>
    </row>
    <row r="10" spans="1:237" s="12" customFormat="1" ht="195" customHeight="1" x14ac:dyDescent="0.2">
      <c r="A10" s="242"/>
      <c r="B10" s="221"/>
      <c r="C10" s="223"/>
      <c r="D10" s="146" t="s">
        <v>106</v>
      </c>
      <c r="E10" s="146" t="s">
        <v>417</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38">
        <v>0</v>
      </c>
      <c r="AE10" s="29" t="s">
        <v>217</v>
      </c>
      <c r="AF10" s="29">
        <v>54</v>
      </c>
      <c r="AG10" s="29">
        <v>0</v>
      </c>
      <c r="AH10" s="44">
        <f>+AG10/AF10</f>
        <v>0</v>
      </c>
      <c r="AI10" s="30">
        <v>0</v>
      </c>
      <c r="AJ10" s="30">
        <v>0</v>
      </c>
      <c r="AK10" s="138">
        <v>0</v>
      </c>
      <c r="AL10" s="55" t="s">
        <v>253</v>
      </c>
      <c r="AM10" s="55">
        <v>54</v>
      </c>
      <c r="AN10" s="55">
        <v>0</v>
      </c>
      <c r="AO10" s="138">
        <v>0</v>
      </c>
      <c r="AP10" s="55">
        <v>0</v>
      </c>
      <c r="AQ10" s="55">
        <v>0</v>
      </c>
      <c r="AR10" s="138">
        <v>0</v>
      </c>
      <c r="AS10" s="55" t="s">
        <v>323</v>
      </c>
      <c r="AT10" s="55">
        <v>54</v>
      </c>
      <c r="AU10" s="55">
        <v>0</v>
      </c>
      <c r="AV10" s="92">
        <f t="shared" si="0"/>
        <v>0</v>
      </c>
      <c r="AW10" s="55">
        <v>0</v>
      </c>
      <c r="AX10" s="55">
        <v>0</v>
      </c>
      <c r="AY10" s="138">
        <v>0</v>
      </c>
      <c r="AZ10" s="55" t="s">
        <v>340</v>
      </c>
      <c r="BA10" s="55">
        <v>54</v>
      </c>
      <c r="BB10" s="55">
        <v>0</v>
      </c>
      <c r="BC10" s="92">
        <f t="shared" si="2"/>
        <v>0</v>
      </c>
      <c r="BD10" s="55">
        <v>0</v>
      </c>
      <c r="BE10" s="55">
        <v>0</v>
      </c>
      <c r="BF10" s="138">
        <v>0</v>
      </c>
      <c r="BG10" s="152" t="s">
        <v>344</v>
      </c>
      <c r="BH10" s="55">
        <v>54</v>
      </c>
      <c r="BI10" s="55">
        <v>0</v>
      </c>
      <c r="BJ10" s="92">
        <f t="shared" si="3"/>
        <v>0</v>
      </c>
      <c r="BK10" s="55">
        <v>0</v>
      </c>
      <c r="BL10" s="55">
        <v>0</v>
      </c>
      <c r="BM10" s="138">
        <v>0</v>
      </c>
      <c r="BN10" s="55" t="s">
        <v>388</v>
      </c>
      <c r="BO10" s="30">
        <v>54</v>
      </c>
      <c r="BP10" s="30">
        <v>0</v>
      </c>
      <c r="BQ10" s="92">
        <f t="shared" si="4"/>
        <v>0</v>
      </c>
      <c r="BR10" s="55">
        <v>0</v>
      </c>
      <c r="BS10" s="55">
        <v>0</v>
      </c>
      <c r="BT10" s="138">
        <v>0</v>
      </c>
      <c r="BU10" s="58" t="s">
        <v>400</v>
      </c>
      <c r="BV10" s="55">
        <v>54</v>
      </c>
      <c r="BW10" s="55">
        <v>0</v>
      </c>
      <c r="BX10" s="124">
        <v>0</v>
      </c>
      <c r="BY10" s="134" t="s">
        <v>296</v>
      </c>
      <c r="BZ10" s="254"/>
    </row>
    <row r="11" spans="1:237" s="12" customFormat="1" ht="180" customHeight="1" x14ac:dyDescent="0.2">
      <c r="A11" s="242"/>
      <c r="B11" s="221"/>
      <c r="C11" s="146" t="s">
        <v>104</v>
      </c>
      <c r="D11" s="146" t="s">
        <v>103</v>
      </c>
      <c r="E11" s="146" t="s">
        <v>281</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8" t="s">
        <v>202</v>
      </c>
      <c r="AE11" s="29" t="s">
        <v>209</v>
      </c>
      <c r="AF11" s="29">
        <v>1</v>
      </c>
      <c r="AG11" s="29">
        <v>0</v>
      </c>
      <c r="AH11" s="30">
        <v>0</v>
      </c>
      <c r="AI11" s="30">
        <v>0</v>
      </c>
      <c r="AJ11" s="30">
        <v>0</v>
      </c>
      <c r="AK11" s="139">
        <v>0</v>
      </c>
      <c r="AL11" s="55" t="s">
        <v>253</v>
      </c>
      <c r="AM11" s="55">
        <v>1</v>
      </c>
      <c r="AN11" s="55">
        <v>0</v>
      </c>
      <c r="AO11" s="139">
        <v>0</v>
      </c>
      <c r="AP11" s="55">
        <v>0</v>
      </c>
      <c r="AQ11" s="55">
        <v>0</v>
      </c>
      <c r="AR11" s="139">
        <v>0</v>
      </c>
      <c r="AS11" s="55" t="s">
        <v>324</v>
      </c>
      <c r="AT11" s="55">
        <v>1</v>
      </c>
      <c r="AU11" s="55">
        <v>0</v>
      </c>
      <c r="AV11" s="92">
        <f t="shared" si="0"/>
        <v>0</v>
      </c>
      <c r="AW11" s="55">
        <v>0</v>
      </c>
      <c r="AX11" s="55">
        <v>0</v>
      </c>
      <c r="AY11" s="139">
        <v>0</v>
      </c>
      <c r="AZ11" s="152" t="s">
        <v>325</v>
      </c>
      <c r="BA11" s="55">
        <v>1</v>
      </c>
      <c r="BB11" s="55">
        <v>0</v>
      </c>
      <c r="BC11" s="92">
        <f t="shared" si="2"/>
        <v>0</v>
      </c>
      <c r="BD11" s="55">
        <v>0</v>
      </c>
      <c r="BE11" s="55">
        <v>0</v>
      </c>
      <c r="BF11" s="167">
        <v>0</v>
      </c>
      <c r="BG11" s="152" t="s">
        <v>345</v>
      </c>
      <c r="BH11" s="55">
        <v>1</v>
      </c>
      <c r="BI11" s="55">
        <v>0</v>
      </c>
      <c r="BJ11" s="92">
        <f t="shared" si="3"/>
        <v>0</v>
      </c>
      <c r="BK11" s="55">
        <v>0</v>
      </c>
      <c r="BL11" s="55">
        <v>0</v>
      </c>
      <c r="BM11" s="167">
        <v>0</v>
      </c>
      <c r="BN11" s="55" t="s">
        <v>389</v>
      </c>
      <c r="BO11" s="30">
        <v>1</v>
      </c>
      <c r="BP11" s="30">
        <v>0</v>
      </c>
      <c r="BQ11" s="92">
        <f t="shared" si="4"/>
        <v>0</v>
      </c>
      <c r="BR11" s="55">
        <v>0</v>
      </c>
      <c r="BS11" s="55">
        <v>0</v>
      </c>
      <c r="BT11" s="167">
        <v>0</v>
      </c>
      <c r="BU11" s="208" t="s">
        <v>401</v>
      </c>
      <c r="BV11" s="55">
        <v>1</v>
      </c>
      <c r="BW11" s="55">
        <v>0</v>
      </c>
      <c r="BX11" s="124">
        <v>0</v>
      </c>
      <c r="BY11" s="135" t="s">
        <v>272</v>
      </c>
      <c r="BZ11" s="254"/>
    </row>
    <row r="12" spans="1:237" s="15" customFormat="1" ht="219.75" customHeight="1" x14ac:dyDescent="0.2">
      <c r="A12" s="242"/>
      <c r="B12" s="221" t="s">
        <v>97</v>
      </c>
      <c r="C12" s="146" t="s">
        <v>96</v>
      </c>
      <c r="D12" s="146" t="s">
        <v>95</v>
      </c>
      <c r="E12" s="146"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30" t="s">
        <v>208</v>
      </c>
      <c r="AF12" s="29">
        <v>1</v>
      </c>
      <c r="AG12" s="29">
        <v>0</v>
      </c>
      <c r="AH12" s="30">
        <v>0</v>
      </c>
      <c r="AI12" s="64">
        <v>0</v>
      </c>
      <c r="AJ12" s="65">
        <v>0</v>
      </c>
      <c r="AK12" s="37">
        <v>0</v>
      </c>
      <c r="AL12" s="87" t="s">
        <v>252</v>
      </c>
      <c r="AM12" s="87">
        <v>1</v>
      </c>
      <c r="AN12" s="87">
        <v>0</v>
      </c>
      <c r="AO12" s="37">
        <v>0</v>
      </c>
      <c r="AP12" s="120">
        <v>0</v>
      </c>
      <c r="AQ12" s="120">
        <v>0</v>
      </c>
      <c r="AR12" s="37">
        <v>0</v>
      </c>
      <c r="AS12" s="55" t="s">
        <v>295</v>
      </c>
      <c r="AT12" s="55">
        <v>1</v>
      </c>
      <c r="AU12" s="55">
        <v>0</v>
      </c>
      <c r="AV12" s="92">
        <f t="shared" si="0"/>
        <v>0</v>
      </c>
      <c r="AW12" s="145">
        <v>3200000</v>
      </c>
      <c r="AX12" s="145">
        <v>3200000</v>
      </c>
      <c r="AY12" s="91">
        <f>+AX12/AW12</f>
        <v>1</v>
      </c>
      <c r="AZ12" s="55" t="s">
        <v>327</v>
      </c>
      <c r="BA12" s="55">
        <v>1</v>
      </c>
      <c r="BB12" s="55">
        <v>0</v>
      </c>
      <c r="BC12" s="92">
        <f t="shared" si="2"/>
        <v>0</v>
      </c>
      <c r="BD12" s="145">
        <v>0</v>
      </c>
      <c r="BE12" s="145">
        <v>0</v>
      </c>
      <c r="BF12" s="37">
        <v>0</v>
      </c>
      <c r="BG12" s="55" t="s">
        <v>359</v>
      </c>
      <c r="BH12" s="55">
        <v>1</v>
      </c>
      <c r="BI12" s="55">
        <v>0.1</v>
      </c>
      <c r="BJ12" s="92">
        <f t="shared" si="3"/>
        <v>0.1</v>
      </c>
      <c r="BK12" s="145">
        <v>0</v>
      </c>
      <c r="BL12" s="145">
        <v>0</v>
      </c>
      <c r="BM12" s="37">
        <v>0</v>
      </c>
      <c r="BN12" s="55" t="s">
        <v>425</v>
      </c>
      <c r="BO12" s="30">
        <v>1</v>
      </c>
      <c r="BP12" s="30">
        <v>0</v>
      </c>
      <c r="BQ12" s="92">
        <f t="shared" si="4"/>
        <v>0</v>
      </c>
      <c r="BR12" s="145">
        <v>0</v>
      </c>
      <c r="BS12" s="145">
        <v>0</v>
      </c>
      <c r="BT12" s="37">
        <v>0</v>
      </c>
      <c r="BU12" s="208" t="s">
        <v>412</v>
      </c>
      <c r="BV12" s="87">
        <v>1</v>
      </c>
      <c r="BW12" s="55" t="s">
        <v>270</v>
      </c>
      <c r="BX12" s="102">
        <v>0.1</v>
      </c>
      <c r="BY12" s="218" t="s">
        <v>430</v>
      </c>
      <c r="BZ12" s="254"/>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row>
    <row r="13" spans="1:237" s="15" customFormat="1" ht="240" customHeight="1" x14ac:dyDescent="0.2">
      <c r="A13" s="242"/>
      <c r="B13" s="221"/>
      <c r="C13" s="146" t="s">
        <v>94</v>
      </c>
      <c r="D13" s="146" t="s">
        <v>93</v>
      </c>
      <c r="E13" s="146"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94">
        <v>1</v>
      </c>
      <c r="AG13" s="71">
        <v>0.4</v>
      </c>
      <c r="AH13" s="60">
        <f>+AG13/AF13</f>
        <v>0.4</v>
      </c>
      <c r="AI13" s="64">
        <v>22840000</v>
      </c>
      <c r="AJ13" s="64">
        <v>22840000</v>
      </c>
      <c r="AK13" s="37">
        <f>+AJ13/AI13</f>
        <v>1</v>
      </c>
      <c r="AL13" s="87" t="s">
        <v>248</v>
      </c>
      <c r="AM13" s="87">
        <v>1</v>
      </c>
      <c r="AN13" s="55">
        <v>0</v>
      </c>
      <c r="AO13" s="37">
        <v>0</v>
      </c>
      <c r="AP13" s="87">
        <v>0</v>
      </c>
      <c r="AQ13" s="87">
        <v>0</v>
      </c>
      <c r="AR13" s="37">
        <v>0</v>
      </c>
      <c r="AS13" s="55" t="s">
        <v>274</v>
      </c>
      <c r="AT13" s="55">
        <v>1</v>
      </c>
      <c r="AU13" s="55"/>
      <c r="AV13" s="92">
        <f t="shared" si="0"/>
        <v>0</v>
      </c>
      <c r="AW13" s="55"/>
      <c r="AX13" s="55"/>
      <c r="AY13" s="37">
        <v>0</v>
      </c>
      <c r="AZ13" s="55" t="s">
        <v>324</v>
      </c>
      <c r="BA13" s="55">
        <v>1</v>
      </c>
      <c r="BB13" s="55">
        <v>0</v>
      </c>
      <c r="BC13" s="92">
        <f t="shared" si="2"/>
        <v>0</v>
      </c>
      <c r="BD13" s="55">
        <v>0</v>
      </c>
      <c r="BE13" s="55">
        <v>0</v>
      </c>
      <c r="BF13" s="37">
        <v>0</v>
      </c>
      <c r="BG13" s="152" t="s">
        <v>346</v>
      </c>
      <c r="BH13" s="55">
        <v>1</v>
      </c>
      <c r="BI13" s="55">
        <v>0</v>
      </c>
      <c r="BJ13" s="92">
        <f t="shared" si="3"/>
        <v>0</v>
      </c>
      <c r="BK13" s="55">
        <v>0</v>
      </c>
      <c r="BL13" s="55">
        <v>0</v>
      </c>
      <c r="BM13" s="37">
        <v>0</v>
      </c>
      <c r="BN13" s="152" t="s">
        <v>346</v>
      </c>
      <c r="BO13" s="30">
        <v>1</v>
      </c>
      <c r="BP13" s="30">
        <v>0</v>
      </c>
      <c r="BQ13" s="92">
        <f t="shared" si="4"/>
        <v>0</v>
      </c>
      <c r="BR13" s="55">
        <v>0</v>
      </c>
      <c r="BS13" s="55">
        <v>0</v>
      </c>
      <c r="BT13" s="37">
        <v>0</v>
      </c>
      <c r="BU13" s="208" t="s">
        <v>412</v>
      </c>
      <c r="BV13" s="87">
        <v>1</v>
      </c>
      <c r="BW13" s="55">
        <v>0.4</v>
      </c>
      <c r="BX13" s="102">
        <f>BW13/BV13</f>
        <v>0.4</v>
      </c>
      <c r="BY13" s="134" t="s">
        <v>298</v>
      </c>
      <c r="BZ13" s="254"/>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row>
    <row r="14" spans="1:237" s="12" customFormat="1" ht="330.75" customHeight="1" x14ac:dyDescent="0.2">
      <c r="A14" s="242"/>
      <c r="B14" s="229" t="s">
        <v>85</v>
      </c>
      <c r="C14" s="234" t="s">
        <v>84</v>
      </c>
      <c r="D14" s="146" t="s">
        <v>83</v>
      </c>
      <c r="E14" s="203" t="s">
        <v>82</v>
      </c>
      <c r="F14" s="22">
        <v>2</v>
      </c>
      <c r="G14" s="22">
        <v>2</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0</v>
      </c>
      <c r="AG14" s="29">
        <v>0</v>
      </c>
      <c r="AH14" s="45">
        <v>0</v>
      </c>
      <c r="AI14" s="30">
        <v>0</v>
      </c>
      <c r="AJ14" s="30">
        <v>0</v>
      </c>
      <c r="AK14" s="37">
        <v>0</v>
      </c>
      <c r="AL14" s="87" t="s">
        <v>254</v>
      </c>
      <c r="AM14" s="87">
        <v>2</v>
      </c>
      <c r="AN14" s="87">
        <v>0</v>
      </c>
      <c r="AO14" s="37">
        <v>0</v>
      </c>
      <c r="AP14" s="87">
        <v>0</v>
      </c>
      <c r="AQ14" s="87">
        <v>0</v>
      </c>
      <c r="AR14" s="37">
        <v>0</v>
      </c>
      <c r="AS14" s="55" t="s">
        <v>288</v>
      </c>
      <c r="AT14" s="55">
        <v>2</v>
      </c>
      <c r="AU14" s="55">
        <v>0</v>
      </c>
      <c r="AV14" s="92">
        <f t="shared" si="0"/>
        <v>0</v>
      </c>
      <c r="AW14" s="55">
        <v>0</v>
      </c>
      <c r="AX14" s="55">
        <v>0</v>
      </c>
      <c r="AY14" s="37">
        <v>0</v>
      </c>
      <c r="AZ14" s="55" t="s">
        <v>333</v>
      </c>
      <c r="BA14" s="55">
        <v>2</v>
      </c>
      <c r="BB14" s="55">
        <v>1</v>
      </c>
      <c r="BC14" s="92">
        <f t="shared" si="2"/>
        <v>0.5</v>
      </c>
      <c r="BD14" s="154">
        <v>15000000</v>
      </c>
      <c r="BE14" s="170">
        <v>15000000</v>
      </c>
      <c r="BF14" s="166">
        <v>1</v>
      </c>
      <c r="BG14" s="192" t="s">
        <v>410</v>
      </c>
      <c r="BH14" s="55">
        <v>2</v>
      </c>
      <c r="BI14" s="55">
        <v>1</v>
      </c>
      <c r="BJ14" s="92">
        <f t="shared" si="3"/>
        <v>0.5</v>
      </c>
      <c r="BK14" s="154">
        <v>15000000</v>
      </c>
      <c r="BL14" s="170">
        <v>15000000</v>
      </c>
      <c r="BM14" s="166">
        <v>1</v>
      </c>
      <c r="BN14" s="192" t="s">
        <v>360</v>
      </c>
      <c r="BO14" s="30">
        <v>2</v>
      </c>
      <c r="BP14" s="30">
        <v>1</v>
      </c>
      <c r="BQ14" s="92">
        <f t="shared" si="4"/>
        <v>0.5</v>
      </c>
      <c r="BR14" s="154">
        <v>15000000</v>
      </c>
      <c r="BS14" s="170">
        <v>15000000</v>
      </c>
      <c r="BT14" s="166">
        <v>1</v>
      </c>
      <c r="BU14" s="215" t="s">
        <v>419</v>
      </c>
      <c r="BV14" s="87">
        <v>2</v>
      </c>
      <c r="BW14" s="55">
        <f>+BB14</f>
        <v>1</v>
      </c>
      <c r="BX14" s="102">
        <f>+BW14/BV14</f>
        <v>0.5</v>
      </c>
      <c r="BY14" s="192" t="s">
        <v>420</v>
      </c>
      <c r="BZ14" s="254"/>
    </row>
    <row r="15" spans="1:237" s="12" customFormat="1" ht="299.25" customHeight="1" x14ac:dyDescent="0.2">
      <c r="A15" s="242"/>
      <c r="B15" s="231"/>
      <c r="C15" s="235"/>
      <c r="D15" s="146" t="s">
        <v>81</v>
      </c>
      <c r="E15" s="146"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87" t="s">
        <v>254</v>
      </c>
      <c r="AM15" s="87">
        <v>1</v>
      </c>
      <c r="AN15" s="87">
        <v>0</v>
      </c>
      <c r="AO15" s="37">
        <v>0</v>
      </c>
      <c r="AP15" s="87">
        <v>0</v>
      </c>
      <c r="AQ15" s="87">
        <v>0</v>
      </c>
      <c r="AR15" s="37">
        <v>0</v>
      </c>
      <c r="AS15" s="55" t="s">
        <v>289</v>
      </c>
      <c r="AT15" s="55">
        <v>1</v>
      </c>
      <c r="AU15" s="55">
        <v>0</v>
      </c>
      <c r="AV15" s="92">
        <f t="shared" si="0"/>
        <v>0</v>
      </c>
      <c r="AW15" s="55">
        <v>0</v>
      </c>
      <c r="AX15" s="55">
        <v>0</v>
      </c>
      <c r="AY15" s="37">
        <v>0</v>
      </c>
      <c r="AZ15" s="55" t="s">
        <v>309</v>
      </c>
      <c r="BA15" s="55">
        <v>1</v>
      </c>
      <c r="BB15" s="55">
        <v>1</v>
      </c>
      <c r="BC15" s="91">
        <f>+BB15/BA15</f>
        <v>1</v>
      </c>
      <c r="BD15" s="154">
        <v>15000000</v>
      </c>
      <c r="BE15" s="170">
        <v>15000000</v>
      </c>
      <c r="BF15" s="44">
        <v>1</v>
      </c>
      <c r="BG15" s="192" t="s">
        <v>390</v>
      </c>
      <c r="BH15" s="55">
        <v>1</v>
      </c>
      <c r="BI15" s="55">
        <v>1</v>
      </c>
      <c r="BJ15" s="91">
        <f>+BI15/BH15</f>
        <v>1</v>
      </c>
      <c r="BK15" s="154">
        <v>15000000</v>
      </c>
      <c r="BL15" s="170">
        <v>15000000</v>
      </c>
      <c r="BM15" s="44">
        <v>1</v>
      </c>
      <c r="BN15" s="192" t="s">
        <v>347</v>
      </c>
      <c r="BO15" s="30">
        <v>1</v>
      </c>
      <c r="BP15" s="30">
        <v>0</v>
      </c>
      <c r="BQ15" s="91">
        <f>+BP15/BO15</f>
        <v>0</v>
      </c>
      <c r="BR15" s="154">
        <v>0</v>
      </c>
      <c r="BS15" s="170">
        <v>0</v>
      </c>
      <c r="BT15" s="44">
        <v>0</v>
      </c>
      <c r="BU15" s="195" t="s">
        <v>402</v>
      </c>
      <c r="BV15" s="87">
        <v>1</v>
      </c>
      <c r="BW15" s="55">
        <v>1</v>
      </c>
      <c r="BX15" s="102">
        <f>+BW15/BV15</f>
        <v>1</v>
      </c>
      <c r="BY15" s="134" t="s">
        <v>361</v>
      </c>
      <c r="BZ15" s="254"/>
    </row>
    <row r="16" spans="1:237" s="12" customFormat="1" ht="158.25" customHeight="1" thickBot="1" x14ac:dyDescent="0.25">
      <c r="A16" s="243"/>
      <c r="B16" s="222"/>
      <c r="C16" s="236"/>
      <c r="D16" s="146" t="s">
        <v>79</v>
      </c>
      <c r="E16" s="146"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87" t="s">
        <v>254</v>
      </c>
      <c r="AM16" s="87">
        <v>12</v>
      </c>
      <c r="AN16" s="87">
        <v>12</v>
      </c>
      <c r="AO16" s="37">
        <v>1</v>
      </c>
      <c r="AP16" s="126">
        <v>27850000</v>
      </c>
      <c r="AQ16" s="126">
        <v>27850000</v>
      </c>
      <c r="AR16" s="37">
        <v>1</v>
      </c>
      <c r="AS16" s="55" t="s">
        <v>290</v>
      </c>
      <c r="AT16" s="55">
        <v>12</v>
      </c>
      <c r="AU16" s="55">
        <v>12</v>
      </c>
      <c r="AV16" s="92">
        <f t="shared" si="0"/>
        <v>1</v>
      </c>
      <c r="AW16" s="145">
        <v>60000000</v>
      </c>
      <c r="AX16" s="145">
        <v>60000000</v>
      </c>
      <c r="AY16" s="37">
        <v>1</v>
      </c>
      <c r="AZ16" s="55" t="s">
        <v>307</v>
      </c>
      <c r="BA16" s="55">
        <v>12</v>
      </c>
      <c r="BB16" s="55">
        <v>12</v>
      </c>
      <c r="BC16" s="92">
        <f t="shared" si="2"/>
        <v>1</v>
      </c>
      <c r="BD16" s="155">
        <v>70000000</v>
      </c>
      <c r="BE16" s="171">
        <v>70000000</v>
      </c>
      <c r="BF16" s="37">
        <v>1</v>
      </c>
      <c r="BG16" s="193" t="s">
        <v>362</v>
      </c>
      <c r="BH16" s="55">
        <v>12</v>
      </c>
      <c r="BI16" s="55">
        <v>12</v>
      </c>
      <c r="BJ16" s="92">
        <f t="shared" ref="BJ16:BJ28" si="6">+BI16/BH16</f>
        <v>1</v>
      </c>
      <c r="BK16" s="155">
        <v>70000000</v>
      </c>
      <c r="BL16" s="171">
        <v>70000000</v>
      </c>
      <c r="BM16" s="37">
        <v>1</v>
      </c>
      <c r="BN16" s="193" t="s">
        <v>362</v>
      </c>
      <c r="BO16" s="30">
        <v>12</v>
      </c>
      <c r="BP16" s="30">
        <v>12</v>
      </c>
      <c r="BQ16" s="92">
        <f t="shared" ref="BQ16:BQ28" si="7">+BP16/BO16</f>
        <v>1</v>
      </c>
      <c r="BR16" s="155">
        <v>70000000</v>
      </c>
      <c r="BS16" s="171">
        <v>70000000</v>
      </c>
      <c r="BT16" s="37">
        <v>1</v>
      </c>
      <c r="BU16" s="206" t="s">
        <v>403</v>
      </c>
      <c r="BV16" s="87">
        <v>12</v>
      </c>
      <c r="BW16" s="87">
        <v>12</v>
      </c>
      <c r="BX16" s="102">
        <v>1</v>
      </c>
      <c r="BY16" s="134" t="s">
        <v>421</v>
      </c>
      <c r="BZ16" s="255"/>
    </row>
    <row r="17" spans="1:1688" s="10" customFormat="1" ht="265.5" customHeight="1" thickBot="1" x14ac:dyDescent="0.25">
      <c r="A17" s="230" t="s">
        <v>76</v>
      </c>
      <c r="B17" s="229" t="s">
        <v>75</v>
      </c>
      <c r="C17" s="146" t="s">
        <v>74</v>
      </c>
      <c r="D17" s="146" t="s">
        <v>73</v>
      </c>
      <c r="E17" s="146"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87" t="s">
        <v>254</v>
      </c>
      <c r="AM17" s="87">
        <v>1</v>
      </c>
      <c r="AN17" s="87">
        <v>0</v>
      </c>
      <c r="AO17" s="37">
        <v>0</v>
      </c>
      <c r="AP17" s="87">
        <v>0</v>
      </c>
      <c r="AQ17" s="87">
        <v>0</v>
      </c>
      <c r="AR17" s="102">
        <v>0</v>
      </c>
      <c r="AS17" s="55" t="s">
        <v>275</v>
      </c>
      <c r="AT17" s="144">
        <v>1</v>
      </c>
      <c r="AU17" s="144">
        <v>0</v>
      </c>
      <c r="AV17" s="92">
        <f t="shared" si="0"/>
        <v>0</v>
      </c>
      <c r="AW17" s="147">
        <v>1500000</v>
      </c>
      <c r="AX17" s="147">
        <v>500000</v>
      </c>
      <c r="AY17" s="37">
        <v>0</v>
      </c>
      <c r="AZ17" s="148" t="s">
        <v>337</v>
      </c>
      <c r="BA17" s="144">
        <v>1</v>
      </c>
      <c r="BB17" s="144">
        <v>0.1</v>
      </c>
      <c r="BC17" s="92">
        <f t="shared" si="2"/>
        <v>0.1</v>
      </c>
      <c r="BD17" s="173">
        <v>1500000</v>
      </c>
      <c r="BE17" s="173">
        <v>1500000</v>
      </c>
      <c r="BF17" s="102">
        <v>1</v>
      </c>
      <c r="BG17" s="183" t="s">
        <v>363</v>
      </c>
      <c r="BH17" s="144">
        <v>1</v>
      </c>
      <c r="BI17" s="144">
        <v>0.1</v>
      </c>
      <c r="BJ17" s="92">
        <f t="shared" si="6"/>
        <v>0.1</v>
      </c>
      <c r="BK17" s="173">
        <v>1500000</v>
      </c>
      <c r="BL17" s="173">
        <v>1500000</v>
      </c>
      <c r="BM17" s="102">
        <v>1</v>
      </c>
      <c r="BN17" s="183" t="s">
        <v>363</v>
      </c>
      <c r="BO17" s="211">
        <v>1</v>
      </c>
      <c r="BP17" s="211">
        <v>0</v>
      </c>
      <c r="BQ17" s="92">
        <f t="shared" si="7"/>
        <v>0</v>
      </c>
      <c r="BR17" s="207">
        <v>5000000</v>
      </c>
      <c r="BS17" s="173">
        <v>0</v>
      </c>
      <c r="BT17" s="102">
        <v>1</v>
      </c>
      <c r="BU17" s="148" t="s">
        <v>404</v>
      </c>
      <c r="BV17" s="118">
        <v>1</v>
      </c>
      <c r="BW17" s="87">
        <v>0.1</v>
      </c>
      <c r="BX17" s="102">
        <f>+BW17/BV17</f>
        <v>0.1</v>
      </c>
      <c r="BY17" s="134" t="s">
        <v>348</v>
      </c>
      <c r="BZ17" s="256" t="s">
        <v>76</v>
      </c>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row>
    <row r="18" spans="1:1688" ht="409.6" thickBot="1" x14ac:dyDescent="0.3">
      <c r="A18" s="230"/>
      <c r="B18" s="231"/>
      <c r="C18" s="232" t="s">
        <v>71</v>
      </c>
      <c r="D18" s="146" t="s">
        <v>70</v>
      </c>
      <c r="E18" s="146" t="s">
        <v>69</v>
      </c>
      <c r="F18" s="7">
        <v>2</v>
      </c>
      <c r="G18" s="7">
        <v>0</v>
      </c>
      <c r="H18" s="8" t="s">
        <v>67</v>
      </c>
      <c r="I18" s="8" t="s">
        <v>1</v>
      </c>
      <c r="J18" s="6">
        <v>2</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38">
        <v>0</v>
      </c>
      <c r="AE18" s="29" t="s">
        <v>167</v>
      </c>
      <c r="AF18" s="84">
        <v>2</v>
      </c>
      <c r="AG18" s="29">
        <v>1</v>
      </c>
      <c r="AH18" s="48">
        <f>+AG18/AF18</f>
        <v>0.5</v>
      </c>
      <c r="AI18" s="49">
        <v>13000000</v>
      </c>
      <c r="AJ18" s="49">
        <v>13000000</v>
      </c>
      <c r="AK18" s="41">
        <f>+AJ18/AI18</f>
        <v>1</v>
      </c>
      <c r="AL18" s="95" t="s">
        <v>255</v>
      </c>
      <c r="AM18" s="95">
        <v>2</v>
      </c>
      <c r="AN18" s="95">
        <v>0</v>
      </c>
      <c r="AO18" s="41">
        <v>0</v>
      </c>
      <c r="AP18" s="95">
        <v>0</v>
      </c>
      <c r="AQ18" s="95">
        <v>0</v>
      </c>
      <c r="AR18" s="41">
        <v>0</v>
      </c>
      <c r="AS18" s="55" t="s">
        <v>291</v>
      </c>
      <c r="AT18" s="55">
        <v>2</v>
      </c>
      <c r="AU18" s="55">
        <v>0</v>
      </c>
      <c r="AV18" s="92">
        <f t="shared" si="0"/>
        <v>0</v>
      </c>
      <c r="AW18" s="55">
        <v>0</v>
      </c>
      <c r="AX18" s="55">
        <v>0</v>
      </c>
      <c r="AY18" s="41">
        <v>0</v>
      </c>
      <c r="AZ18" s="149" t="s">
        <v>321</v>
      </c>
      <c r="BA18" s="55">
        <v>2</v>
      </c>
      <c r="BB18" s="55">
        <v>0</v>
      </c>
      <c r="BC18" s="92">
        <f t="shared" si="2"/>
        <v>0</v>
      </c>
      <c r="BD18" s="55">
        <v>0</v>
      </c>
      <c r="BE18" s="55">
        <v>0</v>
      </c>
      <c r="BF18" s="41">
        <v>0</v>
      </c>
      <c r="BG18" s="198" t="s">
        <v>376</v>
      </c>
      <c r="BH18" s="55">
        <v>2</v>
      </c>
      <c r="BI18" s="55">
        <v>0</v>
      </c>
      <c r="BJ18" s="92">
        <f t="shared" si="6"/>
        <v>0</v>
      </c>
      <c r="BK18" s="55">
        <v>0</v>
      </c>
      <c r="BL18" s="55">
        <v>0</v>
      </c>
      <c r="BM18" s="41">
        <v>0</v>
      </c>
      <c r="BN18" s="198" t="s">
        <v>379</v>
      </c>
      <c r="BO18" s="30">
        <v>2</v>
      </c>
      <c r="BP18" s="30">
        <v>0</v>
      </c>
      <c r="BQ18" s="92">
        <f t="shared" si="7"/>
        <v>0</v>
      </c>
      <c r="BR18" s="55">
        <v>0</v>
      </c>
      <c r="BS18" s="55">
        <v>0</v>
      </c>
      <c r="BT18" s="41">
        <v>0</v>
      </c>
      <c r="BU18" s="198" t="s">
        <v>414</v>
      </c>
      <c r="BV18" s="95">
        <v>2</v>
      </c>
      <c r="BW18" s="184">
        <f>(AA18+AG18+BB18)/3</f>
        <v>0.33333333333333331</v>
      </c>
      <c r="BX18" s="102">
        <f>BW18/BV18</f>
        <v>0.16666666666666666</v>
      </c>
      <c r="BY18" s="134" t="s">
        <v>380</v>
      </c>
      <c r="BZ18" s="257"/>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row>
    <row r="19" spans="1:1688" ht="409.6" thickBot="1" x14ac:dyDescent="0.3">
      <c r="A19" s="230"/>
      <c r="B19" s="222"/>
      <c r="C19" s="224"/>
      <c r="D19" s="146" t="s">
        <v>68</v>
      </c>
      <c r="E19" s="146"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0</v>
      </c>
      <c r="AG19" s="29">
        <v>0</v>
      </c>
      <c r="AH19" s="45">
        <v>0</v>
      </c>
      <c r="AI19" s="30">
        <v>0</v>
      </c>
      <c r="AJ19" s="30">
        <v>0</v>
      </c>
      <c r="AK19" s="37">
        <v>0</v>
      </c>
      <c r="AL19" s="87" t="s">
        <v>254</v>
      </c>
      <c r="AM19" s="87">
        <v>3</v>
      </c>
      <c r="AN19" s="87">
        <v>0</v>
      </c>
      <c r="AO19" s="37">
        <v>0</v>
      </c>
      <c r="AP19" s="87">
        <v>0</v>
      </c>
      <c r="AQ19" s="87">
        <v>0</v>
      </c>
      <c r="AR19" s="37">
        <v>0</v>
      </c>
      <c r="AS19" s="55" t="s">
        <v>292</v>
      </c>
      <c r="AT19" s="55">
        <v>3</v>
      </c>
      <c r="AU19" s="55">
        <v>0</v>
      </c>
      <c r="AV19" s="92">
        <f t="shared" si="0"/>
        <v>0</v>
      </c>
      <c r="AW19" s="55">
        <v>0</v>
      </c>
      <c r="AX19" s="55">
        <v>0</v>
      </c>
      <c r="AY19" s="37">
        <v>0</v>
      </c>
      <c r="AZ19" s="150" t="s">
        <v>322</v>
      </c>
      <c r="BA19" s="55">
        <v>3</v>
      </c>
      <c r="BB19" s="55">
        <v>0</v>
      </c>
      <c r="BC19" s="92">
        <f t="shared" si="2"/>
        <v>0</v>
      </c>
      <c r="BD19" s="55">
        <v>0</v>
      </c>
      <c r="BE19" s="165">
        <v>0</v>
      </c>
      <c r="BF19" s="37">
        <v>0</v>
      </c>
      <c r="BG19" s="152" t="s">
        <v>349</v>
      </c>
      <c r="BH19" s="55">
        <v>3</v>
      </c>
      <c r="BI19" s="55">
        <v>0</v>
      </c>
      <c r="BJ19" s="92">
        <f t="shared" si="6"/>
        <v>0</v>
      </c>
      <c r="BK19" s="55">
        <v>0</v>
      </c>
      <c r="BL19" s="165">
        <v>0</v>
      </c>
      <c r="BM19" s="37">
        <v>0</v>
      </c>
      <c r="BN19" s="152" t="s">
        <v>349</v>
      </c>
      <c r="BO19" s="30">
        <v>3</v>
      </c>
      <c r="BP19" s="30">
        <v>0</v>
      </c>
      <c r="BQ19" s="92">
        <f t="shared" si="7"/>
        <v>0</v>
      </c>
      <c r="BR19" s="55">
        <v>0</v>
      </c>
      <c r="BS19" s="165">
        <v>0</v>
      </c>
      <c r="BT19" s="37">
        <v>0</v>
      </c>
      <c r="BU19" s="198" t="s">
        <v>413</v>
      </c>
      <c r="BV19" s="87">
        <v>3</v>
      </c>
      <c r="BW19" s="87">
        <v>0</v>
      </c>
      <c r="BX19" s="102">
        <v>0</v>
      </c>
      <c r="BY19" s="134" t="s">
        <v>364</v>
      </c>
      <c r="BZ19" s="257"/>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row>
    <row r="20" spans="1:1688" s="93" customFormat="1" ht="409.6" thickBot="1" x14ac:dyDescent="0.25">
      <c r="A20" s="230"/>
      <c r="B20" s="221" t="s">
        <v>66</v>
      </c>
      <c r="C20" s="178" t="s">
        <v>65</v>
      </c>
      <c r="D20" s="178" t="s">
        <v>64</v>
      </c>
      <c r="E20" s="178" t="s">
        <v>63</v>
      </c>
      <c r="F20" s="22">
        <v>20</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84" t="s">
        <v>165</v>
      </c>
      <c r="AF20" s="84">
        <v>2</v>
      </c>
      <c r="AG20" s="84">
        <v>4</v>
      </c>
      <c r="AH20" s="99">
        <v>1</v>
      </c>
      <c r="AI20" s="96">
        <v>3000000</v>
      </c>
      <c r="AJ20" s="96">
        <v>3000000</v>
      </c>
      <c r="AK20" s="92">
        <f>+AJ20/AI20</f>
        <v>1</v>
      </c>
      <c r="AL20" s="87" t="s">
        <v>256</v>
      </c>
      <c r="AM20" s="87">
        <v>2</v>
      </c>
      <c r="AN20" s="87">
        <v>0</v>
      </c>
      <c r="AO20" s="92">
        <v>0</v>
      </c>
      <c r="AP20" s="87">
        <v>0</v>
      </c>
      <c r="AQ20" s="87">
        <v>0</v>
      </c>
      <c r="AR20" s="104">
        <v>0</v>
      </c>
      <c r="AS20" s="55" t="s">
        <v>338</v>
      </c>
      <c r="AT20" s="55">
        <v>2</v>
      </c>
      <c r="AU20" s="55">
        <v>0</v>
      </c>
      <c r="AV20" s="92">
        <f t="shared" si="0"/>
        <v>0</v>
      </c>
      <c r="AW20" s="55">
        <v>0</v>
      </c>
      <c r="AX20" s="55" t="s">
        <v>161</v>
      </c>
      <c r="AY20" s="92">
        <v>0</v>
      </c>
      <c r="AZ20" s="148" t="s">
        <v>326</v>
      </c>
      <c r="BA20" s="55">
        <v>2</v>
      </c>
      <c r="BB20" s="55">
        <v>0</v>
      </c>
      <c r="BC20" s="92">
        <f t="shared" si="2"/>
        <v>0</v>
      </c>
      <c r="BD20" s="174">
        <v>2000000</v>
      </c>
      <c r="BE20" s="174">
        <v>2000000</v>
      </c>
      <c r="BF20" s="104">
        <v>0</v>
      </c>
      <c r="BG20" s="194" t="s">
        <v>365</v>
      </c>
      <c r="BH20" s="55">
        <v>2</v>
      </c>
      <c r="BI20" s="55">
        <v>0</v>
      </c>
      <c r="BJ20" s="92">
        <f t="shared" si="6"/>
        <v>0</v>
      </c>
      <c r="BK20" s="174">
        <v>2000000</v>
      </c>
      <c r="BL20" s="174">
        <v>2000000</v>
      </c>
      <c r="BM20" s="104">
        <v>0</v>
      </c>
      <c r="BN20" s="183" t="s">
        <v>365</v>
      </c>
      <c r="BO20" s="30">
        <v>2</v>
      </c>
      <c r="BP20" s="30">
        <v>0</v>
      </c>
      <c r="BQ20" s="92">
        <f t="shared" si="7"/>
        <v>0</v>
      </c>
      <c r="BR20" s="207">
        <v>5000000</v>
      </c>
      <c r="BS20" s="174">
        <v>0</v>
      </c>
      <c r="BT20" s="104">
        <v>0</v>
      </c>
      <c r="BU20" s="148" t="s">
        <v>404</v>
      </c>
      <c r="BV20" s="55">
        <v>20</v>
      </c>
      <c r="BW20" s="55">
        <v>4</v>
      </c>
      <c r="BX20" s="103">
        <f>BW20/BV20</f>
        <v>0.2</v>
      </c>
      <c r="BY20" s="134" t="s">
        <v>276</v>
      </c>
      <c r="BZ20" s="257"/>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row>
    <row r="21" spans="1:1688" s="10" customFormat="1" ht="375.75" thickBot="1" x14ac:dyDescent="0.25">
      <c r="A21" s="230"/>
      <c r="B21" s="221"/>
      <c r="C21" s="146" t="s">
        <v>57</v>
      </c>
      <c r="D21" s="146" t="s">
        <v>56</v>
      </c>
      <c r="E21" s="146" t="s">
        <v>282</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44">
        <v>0</v>
      </c>
      <c r="AI21" s="30">
        <v>0</v>
      </c>
      <c r="AJ21" s="30">
        <v>0</v>
      </c>
      <c r="AK21" s="37">
        <v>0</v>
      </c>
      <c r="AL21" s="87" t="s">
        <v>254</v>
      </c>
      <c r="AM21" s="87">
        <v>1</v>
      </c>
      <c r="AN21" s="87">
        <v>0</v>
      </c>
      <c r="AO21" s="37">
        <v>0</v>
      </c>
      <c r="AP21" s="87">
        <v>0</v>
      </c>
      <c r="AQ21" s="87">
        <v>0</v>
      </c>
      <c r="AR21" s="102">
        <v>0</v>
      </c>
      <c r="AS21" s="55" t="s">
        <v>283</v>
      </c>
      <c r="AT21" s="144">
        <v>1</v>
      </c>
      <c r="AU21" s="144">
        <v>0</v>
      </c>
      <c r="AV21" s="92">
        <f t="shared" si="0"/>
        <v>0</v>
      </c>
      <c r="AW21" s="144">
        <v>0</v>
      </c>
      <c r="AX21" s="144">
        <v>0</v>
      </c>
      <c r="AY21" s="37">
        <v>0</v>
      </c>
      <c r="AZ21" s="153" t="s">
        <v>319</v>
      </c>
      <c r="BA21" s="144">
        <v>1</v>
      </c>
      <c r="BB21" s="144">
        <v>0</v>
      </c>
      <c r="BC21" s="92">
        <f t="shared" si="2"/>
        <v>0</v>
      </c>
      <c r="BD21" s="144">
        <v>0</v>
      </c>
      <c r="BE21" s="144">
        <v>0</v>
      </c>
      <c r="BF21" s="102">
        <v>0</v>
      </c>
      <c r="BG21" s="194" t="s">
        <v>350</v>
      </c>
      <c r="BH21" s="144">
        <v>1</v>
      </c>
      <c r="BI21" s="144">
        <v>0</v>
      </c>
      <c r="BJ21" s="92">
        <f t="shared" si="6"/>
        <v>0</v>
      </c>
      <c r="BK21" s="144">
        <v>0</v>
      </c>
      <c r="BL21" s="144">
        <v>0</v>
      </c>
      <c r="BM21" s="102">
        <v>0</v>
      </c>
      <c r="BN21" s="194" t="s">
        <v>350</v>
      </c>
      <c r="BO21" s="211">
        <v>1</v>
      </c>
      <c r="BP21" s="211">
        <v>0</v>
      </c>
      <c r="BQ21" s="92">
        <f t="shared" si="7"/>
        <v>0</v>
      </c>
      <c r="BR21" s="207">
        <v>5000000</v>
      </c>
      <c r="BS21" s="144">
        <v>0</v>
      </c>
      <c r="BT21" s="102">
        <v>0</v>
      </c>
      <c r="BU21" s="148" t="s">
        <v>404</v>
      </c>
      <c r="BV21" s="118">
        <v>1</v>
      </c>
      <c r="BW21" s="87">
        <v>0</v>
      </c>
      <c r="BX21" s="102">
        <f t="shared" si="5"/>
        <v>0</v>
      </c>
      <c r="BY21" s="134" t="s">
        <v>279</v>
      </c>
      <c r="BZ21" s="258"/>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row>
    <row r="22" spans="1:1688" s="105" customFormat="1" ht="409.5" x14ac:dyDescent="0.2">
      <c r="A22" s="225" t="s">
        <v>223</v>
      </c>
      <c r="B22" s="221" t="s">
        <v>54</v>
      </c>
      <c r="C22" s="223" t="s">
        <v>53</v>
      </c>
      <c r="D22" s="87" t="s">
        <v>52</v>
      </c>
      <c r="E22" s="87" t="s">
        <v>51</v>
      </c>
      <c r="F22" s="107">
        <v>1</v>
      </c>
      <c r="G22" s="107">
        <v>0</v>
      </c>
      <c r="H22" s="108" t="s">
        <v>406</v>
      </c>
      <c r="I22" s="108" t="s">
        <v>1</v>
      </c>
      <c r="J22" s="84">
        <v>1</v>
      </c>
      <c r="K22" s="84">
        <v>1</v>
      </c>
      <c r="L22" s="108">
        <v>1</v>
      </c>
      <c r="M22" s="108">
        <v>1</v>
      </c>
      <c r="N22" s="84">
        <v>1</v>
      </c>
      <c r="O22" s="106">
        <v>1</v>
      </c>
      <c r="P22" s="108">
        <v>1</v>
      </c>
      <c r="Q22" s="108">
        <v>1</v>
      </c>
      <c r="R22" s="84">
        <v>1</v>
      </c>
      <c r="S22" s="84">
        <v>1</v>
      </c>
      <c r="T22" s="108" t="s">
        <v>41</v>
      </c>
      <c r="U22" s="108" t="s">
        <v>40</v>
      </c>
      <c r="V22" s="84">
        <v>4001017</v>
      </c>
      <c r="W22" s="106" t="s">
        <v>48</v>
      </c>
      <c r="X22" s="108" t="s">
        <v>47</v>
      </c>
      <c r="Y22" s="108" t="s">
        <v>46</v>
      </c>
      <c r="Z22" s="84">
        <v>1</v>
      </c>
      <c r="AA22" s="84">
        <v>0</v>
      </c>
      <c r="AB22" s="109">
        <v>0</v>
      </c>
      <c r="AC22" s="110">
        <v>0</v>
      </c>
      <c r="AD22" s="111" t="s">
        <v>202</v>
      </c>
      <c r="AE22" s="107" t="s">
        <v>169</v>
      </c>
      <c r="AF22" s="84">
        <v>1</v>
      </c>
      <c r="AG22" s="84">
        <v>0.05</v>
      </c>
      <c r="AH22" s="112">
        <v>5.0000000000000001E-3</v>
      </c>
      <c r="AI22" s="113">
        <v>3445000</v>
      </c>
      <c r="AJ22" s="113">
        <v>3445000</v>
      </c>
      <c r="AK22" s="37">
        <v>1</v>
      </c>
      <c r="AL22" s="87" t="s">
        <v>245</v>
      </c>
      <c r="AM22" s="87">
        <v>1</v>
      </c>
      <c r="AN22" s="87">
        <v>0</v>
      </c>
      <c r="AO22" s="37">
        <v>0</v>
      </c>
      <c r="AP22" s="114">
        <v>23570000</v>
      </c>
      <c r="AQ22" s="125">
        <v>5892500</v>
      </c>
      <c r="AR22" s="37">
        <v>0</v>
      </c>
      <c r="AS22" s="55" t="s">
        <v>293</v>
      </c>
      <c r="AT22" s="55">
        <v>1</v>
      </c>
      <c r="AU22" s="55">
        <v>0</v>
      </c>
      <c r="AV22" s="92">
        <f t="shared" si="0"/>
        <v>0</v>
      </c>
      <c r="AW22" s="55">
        <v>0</v>
      </c>
      <c r="AX22" s="55">
        <v>0</v>
      </c>
      <c r="AY22" s="37">
        <v>0</v>
      </c>
      <c r="AZ22" s="55" t="s">
        <v>328</v>
      </c>
      <c r="BA22" s="55">
        <v>1</v>
      </c>
      <c r="BB22" s="55">
        <v>0.1</v>
      </c>
      <c r="BC22" s="92">
        <f t="shared" si="2"/>
        <v>0.1</v>
      </c>
      <c r="BD22" s="185">
        <v>23570000</v>
      </c>
      <c r="BE22" s="156">
        <v>20000000</v>
      </c>
      <c r="BF22" s="37">
        <v>1</v>
      </c>
      <c r="BG22" s="197" t="s">
        <v>366</v>
      </c>
      <c r="BH22" s="55">
        <v>1</v>
      </c>
      <c r="BI22" s="55">
        <v>0.1</v>
      </c>
      <c r="BJ22" s="92">
        <f t="shared" si="6"/>
        <v>0.1</v>
      </c>
      <c r="BK22" s="185">
        <v>23570000</v>
      </c>
      <c r="BL22" s="156">
        <v>20000000</v>
      </c>
      <c r="BM22" s="37">
        <v>1</v>
      </c>
      <c r="BN22" s="197" t="s">
        <v>366</v>
      </c>
      <c r="BO22" s="30">
        <v>1</v>
      </c>
      <c r="BP22" s="30">
        <v>0</v>
      </c>
      <c r="BQ22" s="92">
        <f t="shared" si="7"/>
        <v>0</v>
      </c>
      <c r="BR22" s="185">
        <v>0</v>
      </c>
      <c r="BS22" s="156">
        <v>0</v>
      </c>
      <c r="BT22" s="37">
        <v>0</v>
      </c>
      <c r="BU22" s="30" t="s">
        <v>405</v>
      </c>
      <c r="BV22" s="87">
        <v>1</v>
      </c>
      <c r="BW22" s="87">
        <v>0.1</v>
      </c>
      <c r="BX22" s="115">
        <f>+BW22/BV22</f>
        <v>0.1</v>
      </c>
      <c r="BY22" s="134" t="s">
        <v>330</v>
      </c>
      <c r="BZ22" s="259" t="s">
        <v>223</v>
      </c>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row>
    <row r="23" spans="1:1688" ht="390" x14ac:dyDescent="0.2">
      <c r="A23" s="226"/>
      <c r="B23" s="221"/>
      <c r="C23" s="223"/>
      <c r="D23" s="146" t="s">
        <v>50</v>
      </c>
      <c r="E23" s="146" t="s">
        <v>49</v>
      </c>
      <c r="F23" s="22">
        <v>10</v>
      </c>
      <c r="G23" s="7">
        <v>0</v>
      </c>
      <c r="H23" s="8" t="s">
        <v>406</v>
      </c>
      <c r="I23" s="8" t="s">
        <v>1</v>
      </c>
      <c r="J23" s="6">
        <v>0</v>
      </c>
      <c r="K23" s="6">
        <v>0</v>
      </c>
      <c r="L23" s="14">
        <v>1</v>
      </c>
      <c r="M23" s="14">
        <v>1</v>
      </c>
      <c r="N23" s="16">
        <v>1</v>
      </c>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0</v>
      </c>
      <c r="AG23" s="29">
        <v>0</v>
      </c>
      <c r="AH23" s="45">
        <v>0</v>
      </c>
      <c r="AI23" s="63">
        <v>0</v>
      </c>
      <c r="AJ23" s="63">
        <v>0</v>
      </c>
      <c r="AK23" s="37">
        <v>0</v>
      </c>
      <c r="AL23" s="87" t="s">
        <v>254</v>
      </c>
      <c r="AM23" s="87">
        <v>1</v>
      </c>
      <c r="AN23" s="87">
        <v>0</v>
      </c>
      <c r="AO23" s="37">
        <v>0</v>
      </c>
      <c r="AP23" s="87">
        <v>0</v>
      </c>
      <c r="AQ23" s="87">
        <v>0</v>
      </c>
      <c r="AR23" s="37"/>
      <c r="AS23" s="55" t="s">
        <v>263</v>
      </c>
      <c r="AT23" s="55">
        <v>1</v>
      </c>
      <c r="AU23" s="55">
        <v>0</v>
      </c>
      <c r="AV23" s="92">
        <f t="shared" si="0"/>
        <v>0</v>
      </c>
      <c r="AW23" s="55"/>
      <c r="AX23" s="55"/>
      <c r="AY23" s="37">
        <v>0</v>
      </c>
      <c r="AZ23" s="146" t="s">
        <v>303</v>
      </c>
      <c r="BA23" s="55">
        <v>10</v>
      </c>
      <c r="BB23" s="55">
        <v>0</v>
      </c>
      <c r="BC23" s="92">
        <f t="shared" si="2"/>
        <v>0</v>
      </c>
      <c r="BD23" s="55">
        <v>0</v>
      </c>
      <c r="BE23" s="156">
        <v>0</v>
      </c>
      <c r="BF23" s="37">
        <v>0</v>
      </c>
      <c r="BG23" s="152" t="s">
        <v>367</v>
      </c>
      <c r="BH23" s="55">
        <v>1</v>
      </c>
      <c r="BI23" s="55">
        <v>0</v>
      </c>
      <c r="BJ23" s="92">
        <f t="shared" si="6"/>
        <v>0</v>
      </c>
      <c r="BK23" s="55">
        <v>0</v>
      </c>
      <c r="BL23" s="156">
        <v>0</v>
      </c>
      <c r="BM23" s="37">
        <v>0</v>
      </c>
      <c r="BN23" s="152" t="s">
        <v>367</v>
      </c>
      <c r="BO23" s="30">
        <v>1</v>
      </c>
      <c r="BP23" s="30">
        <v>0</v>
      </c>
      <c r="BQ23" s="92">
        <f t="shared" si="7"/>
        <v>0</v>
      </c>
      <c r="BR23" s="156">
        <v>2500000</v>
      </c>
      <c r="BS23" s="156">
        <v>0</v>
      </c>
      <c r="BT23" s="37">
        <v>0</v>
      </c>
      <c r="BU23" s="9" t="s">
        <v>407</v>
      </c>
      <c r="BV23" s="87">
        <v>10</v>
      </c>
      <c r="BW23" s="55">
        <v>0</v>
      </c>
      <c r="BX23" s="102">
        <f>+AH23</f>
        <v>0</v>
      </c>
      <c r="BY23" s="136" t="s">
        <v>368</v>
      </c>
      <c r="BZ23" s="260"/>
    </row>
    <row r="24" spans="1:1688" ht="409.5" x14ac:dyDescent="0.2">
      <c r="A24" s="226"/>
      <c r="B24" s="229"/>
      <c r="C24" s="179" t="s">
        <v>45</v>
      </c>
      <c r="D24" s="179" t="s">
        <v>44</v>
      </c>
      <c r="E24" s="179" t="s">
        <v>43</v>
      </c>
      <c r="F24" s="137">
        <v>10</v>
      </c>
      <c r="G24" s="51">
        <v>0</v>
      </c>
      <c r="H24" s="8" t="s">
        <v>406</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4">
        <v>1</v>
      </c>
      <c r="AG24" s="29">
        <v>1</v>
      </c>
      <c r="AH24" s="45">
        <f>+AG24/AF24</f>
        <v>1</v>
      </c>
      <c r="AI24" s="63">
        <v>3445000</v>
      </c>
      <c r="AJ24" s="63">
        <v>3445000</v>
      </c>
      <c r="AK24" s="37">
        <f>+AJ24/AI24</f>
        <v>1</v>
      </c>
      <c r="AL24" s="87" t="s">
        <v>233</v>
      </c>
      <c r="AM24" s="87">
        <v>1</v>
      </c>
      <c r="AN24" s="87">
        <v>1</v>
      </c>
      <c r="AO24" s="37">
        <v>1</v>
      </c>
      <c r="AP24" s="87">
        <v>0</v>
      </c>
      <c r="AQ24" s="87">
        <v>0</v>
      </c>
      <c r="AR24" s="37">
        <v>0</v>
      </c>
      <c r="AS24" s="55" t="s">
        <v>264</v>
      </c>
      <c r="AT24" s="55">
        <v>1</v>
      </c>
      <c r="AU24" s="55">
        <v>1</v>
      </c>
      <c r="AV24" s="92">
        <f t="shared" si="0"/>
        <v>1</v>
      </c>
      <c r="AW24" s="55">
        <v>0</v>
      </c>
      <c r="AX24" s="55">
        <v>0</v>
      </c>
      <c r="AY24" s="37">
        <v>0</v>
      </c>
      <c r="AZ24" s="146" t="s">
        <v>331</v>
      </c>
      <c r="BA24" s="55">
        <v>1</v>
      </c>
      <c r="BB24" s="55">
        <v>1</v>
      </c>
      <c r="BC24" s="92">
        <f t="shared" si="2"/>
        <v>1</v>
      </c>
      <c r="BD24" s="55">
        <v>0</v>
      </c>
      <c r="BE24" s="157">
        <v>0</v>
      </c>
      <c r="BF24" s="37">
        <v>0</v>
      </c>
      <c r="BG24" s="195" t="s">
        <v>351</v>
      </c>
      <c r="BH24" s="55">
        <v>1</v>
      </c>
      <c r="BI24" s="55">
        <v>1</v>
      </c>
      <c r="BJ24" s="92">
        <f t="shared" si="6"/>
        <v>1</v>
      </c>
      <c r="BK24" s="55">
        <v>0</v>
      </c>
      <c r="BL24" s="157">
        <v>0</v>
      </c>
      <c r="BM24" s="37">
        <v>0</v>
      </c>
      <c r="BN24" s="195" t="s">
        <v>351</v>
      </c>
      <c r="BO24" s="30">
        <v>1</v>
      </c>
      <c r="BP24" s="30">
        <v>1</v>
      </c>
      <c r="BQ24" s="92">
        <f t="shared" si="7"/>
        <v>1</v>
      </c>
      <c r="BR24" s="156">
        <v>2500000</v>
      </c>
      <c r="BS24" s="157">
        <v>0</v>
      </c>
      <c r="BT24" s="37">
        <v>0</v>
      </c>
      <c r="BU24" s="9" t="s">
        <v>408</v>
      </c>
      <c r="BV24" s="55">
        <v>10</v>
      </c>
      <c r="BW24" s="87">
        <v>2</v>
      </c>
      <c r="BX24" s="102">
        <f>+BW24/BV24</f>
        <v>0.2</v>
      </c>
      <c r="BY24" s="134" t="s">
        <v>423</v>
      </c>
      <c r="BZ24" s="260"/>
    </row>
    <row r="25" spans="1:1688" ht="409.5" x14ac:dyDescent="0.25">
      <c r="A25" s="227"/>
      <c r="B25" s="221" t="s">
        <v>36</v>
      </c>
      <c r="C25" s="223" t="s">
        <v>35</v>
      </c>
      <c r="D25" s="146" t="s">
        <v>34</v>
      </c>
      <c r="E25" s="146"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87" t="s">
        <v>254</v>
      </c>
      <c r="AM25" s="87">
        <v>1</v>
      </c>
      <c r="AN25" s="87">
        <v>0</v>
      </c>
      <c r="AO25" s="37">
        <v>0</v>
      </c>
      <c r="AP25" s="87">
        <v>0</v>
      </c>
      <c r="AQ25" s="87">
        <v>0</v>
      </c>
      <c r="AR25" s="37">
        <v>0</v>
      </c>
      <c r="AS25" s="55" t="s">
        <v>284</v>
      </c>
      <c r="AT25" s="55">
        <v>1</v>
      </c>
      <c r="AU25" s="55">
        <v>0</v>
      </c>
      <c r="AV25" s="92">
        <f t="shared" si="0"/>
        <v>0</v>
      </c>
      <c r="AW25" s="55">
        <v>0</v>
      </c>
      <c r="AX25" s="55">
        <v>0</v>
      </c>
      <c r="AY25" s="37">
        <v>0</v>
      </c>
      <c r="AZ25" s="150" t="s">
        <v>320</v>
      </c>
      <c r="BA25" s="55">
        <v>1</v>
      </c>
      <c r="BB25" s="55">
        <v>0</v>
      </c>
      <c r="BC25" s="92">
        <f t="shared" si="2"/>
        <v>0</v>
      </c>
      <c r="BD25" s="55">
        <v>0</v>
      </c>
      <c r="BE25" s="55">
        <v>0</v>
      </c>
      <c r="BF25" s="37">
        <v>0</v>
      </c>
      <c r="BG25" s="194" t="s">
        <v>369</v>
      </c>
      <c r="BH25" s="55">
        <v>1</v>
      </c>
      <c r="BI25" s="55">
        <v>0</v>
      </c>
      <c r="BJ25" s="92">
        <f t="shared" si="6"/>
        <v>0</v>
      </c>
      <c r="BK25" s="201">
        <v>68428332</v>
      </c>
      <c r="BL25" s="201">
        <v>68428332</v>
      </c>
      <c r="BM25" s="37">
        <v>0</v>
      </c>
      <c r="BN25" s="183" t="s">
        <v>396</v>
      </c>
      <c r="BO25" s="30">
        <v>1</v>
      </c>
      <c r="BP25" s="30">
        <v>0</v>
      </c>
      <c r="BQ25" s="92">
        <f t="shared" si="7"/>
        <v>0</v>
      </c>
      <c r="BR25" s="201">
        <v>0</v>
      </c>
      <c r="BS25" s="201">
        <v>0</v>
      </c>
      <c r="BT25" s="37">
        <v>0</v>
      </c>
      <c r="BU25" s="198" t="s">
        <v>413</v>
      </c>
      <c r="BV25" s="87">
        <v>1</v>
      </c>
      <c r="BW25" s="87">
        <v>0</v>
      </c>
      <c r="BX25" s="102">
        <f t="shared" si="5"/>
        <v>0</v>
      </c>
      <c r="BY25" s="136" t="s">
        <v>422</v>
      </c>
      <c r="BZ25" s="260"/>
    </row>
    <row r="26" spans="1:1688" ht="409.5" x14ac:dyDescent="0.2">
      <c r="A26" s="226"/>
      <c r="B26" s="222"/>
      <c r="C26" s="224"/>
      <c r="D26" s="180" t="s">
        <v>31</v>
      </c>
      <c r="E26" s="180"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97" t="s">
        <v>172</v>
      </c>
      <c r="AF26" s="76">
        <v>12</v>
      </c>
      <c r="AG26" s="76">
        <v>0</v>
      </c>
      <c r="AH26" s="56">
        <v>0</v>
      </c>
      <c r="AI26" s="30">
        <v>0</v>
      </c>
      <c r="AJ26" s="30">
        <v>0</v>
      </c>
      <c r="AK26" s="91">
        <v>0</v>
      </c>
      <c r="AL26" s="87" t="s">
        <v>254</v>
      </c>
      <c r="AM26" s="87">
        <v>12</v>
      </c>
      <c r="AN26" s="87">
        <v>0</v>
      </c>
      <c r="AO26" s="91">
        <v>0</v>
      </c>
      <c r="AP26" s="87">
        <v>0</v>
      </c>
      <c r="AQ26" s="87">
        <v>0</v>
      </c>
      <c r="AR26" s="91">
        <v>0</v>
      </c>
      <c r="AS26" s="55" t="s">
        <v>265</v>
      </c>
      <c r="AT26" s="55">
        <v>12</v>
      </c>
      <c r="AU26" s="55">
        <v>0</v>
      </c>
      <c r="AV26" s="92">
        <f t="shared" si="0"/>
        <v>0</v>
      </c>
      <c r="AW26" s="55">
        <v>0</v>
      </c>
      <c r="AX26" s="55">
        <v>0</v>
      </c>
      <c r="AY26" s="91">
        <v>0</v>
      </c>
      <c r="AZ26" s="55" t="s">
        <v>318</v>
      </c>
      <c r="BA26" s="55">
        <v>12</v>
      </c>
      <c r="BB26" s="55">
        <v>0</v>
      </c>
      <c r="BC26" s="92">
        <f t="shared" si="2"/>
        <v>0</v>
      </c>
      <c r="BD26" s="55">
        <v>0</v>
      </c>
      <c r="BE26" s="55">
        <v>0</v>
      </c>
      <c r="BF26" s="91">
        <v>0</v>
      </c>
      <c r="BG26" s="152" t="s">
        <v>352</v>
      </c>
      <c r="BH26" s="55">
        <v>12</v>
      </c>
      <c r="BI26" s="55">
        <v>0</v>
      </c>
      <c r="BJ26" s="92">
        <f t="shared" si="6"/>
        <v>0</v>
      </c>
      <c r="BK26" s="55">
        <v>0</v>
      </c>
      <c r="BL26" s="55">
        <v>0</v>
      </c>
      <c r="BM26" s="91">
        <v>0</v>
      </c>
      <c r="BN26" s="152" t="s">
        <v>352</v>
      </c>
      <c r="BO26" s="30">
        <v>12</v>
      </c>
      <c r="BP26" s="30">
        <v>0</v>
      </c>
      <c r="BQ26" s="92">
        <f t="shared" si="7"/>
        <v>0</v>
      </c>
      <c r="BR26" s="55">
        <v>0</v>
      </c>
      <c r="BS26" s="55">
        <v>0</v>
      </c>
      <c r="BT26" s="91">
        <v>0</v>
      </c>
      <c r="BU26" s="209" t="s">
        <v>409</v>
      </c>
      <c r="BV26" s="87">
        <v>12</v>
      </c>
      <c r="BW26" s="87">
        <v>0</v>
      </c>
      <c r="BX26" s="102">
        <v>0</v>
      </c>
      <c r="BY26" s="135" t="s">
        <v>329</v>
      </c>
      <c r="BZ26" s="260"/>
    </row>
    <row r="27" spans="1:1688" ht="409.6" thickBot="1" x14ac:dyDescent="0.25">
      <c r="A27" s="228"/>
      <c r="B27" s="221"/>
      <c r="C27" s="146" t="s">
        <v>28</v>
      </c>
      <c r="D27" s="146" t="s">
        <v>27</v>
      </c>
      <c r="E27" s="146" t="s">
        <v>26</v>
      </c>
      <c r="F27" s="22">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97" t="s">
        <v>214</v>
      </c>
      <c r="AF27" s="97">
        <v>0</v>
      </c>
      <c r="AG27" s="76">
        <v>0</v>
      </c>
      <c r="AH27" s="56">
        <v>0</v>
      </c>
      <c r="AI27" s="30">
        <v>0</v>
      </c>
      <c r="AJ27" s="30">
        <v>0</v>
      </c>
      <c r="AK27" s="37">
        <v>0</v>
      </c>
      <c r="AL27" s="87" t="s">
        <v>254</v>
      </c>
      <c r="AM27" s="87">
        <v>12</v>
      </c>
      <c r="AN27" s="87">
        <v>0</v>
      </c>
      <c r="AO27" s="37">
        <v>0</v>
      </c>
      <c r="AP27" s="87">
        <v>0</v>
      </c>
      <c r="AQ27" s="87">
        <v>0</v>
      </c>
      <c r="AR27" s="37">
        <v>0</v>
      </c>
      <c r="AS27" s="55" t="s">
        <v>285</v>
      </c>
      <c r="AT27" s="55">
        <v>12</v>
      </c>
      <c r="AU27" s="55">
        <v>0</v>
      </c>
      <c r="AV27" s="92">
        <f t="shared" si="0"/>
        <v>0</v>
      </c>
      <c r="AW27" s="55">
        <v>0</v>
      </c>
      <c r="AX27" s="55">
        <v>0</v>
      </c>
      <c r="AY27" s="37">
        <v>0</v>
      </c>
      <c r="AZ27" s="55" t="s">
        <v>310</v>
      </c>
      <c r="BA27" s="55">
        <v>12</v>
      </c>
      <c r="BB27" s="55">
        <v>0</v>
      </c>
      <c r="BC27" s="92">
        <f t="shared" si="2"/>
        <v>0</v>
      </c>
      <c r="BD27" s="55">
        <v>0</v>
      </c>
      <c r="BE27" s="55">
        <v>0</v>
      </c>
      <c r="BF27" s="37">
        <v>0</v>
      </c>
      <c r="BG27" s="152" t="s">
        <v>370</v>
      </c>
      <c r="BH27" s="55">
        <v>12</v>
      </c>
      <c r="BI27" s="55">
        <v>0</v>
      </c>
      <c r="BJ27" s="92">
        <f t="shared" si="6"/>
        <v>0</v>
      </c>
      <c r="BK27" s="55">
        <v>0</v>
      </c>
      <c r="BL27" s="55">
        <v>0</v>
      </c>
      <c r="BM27" s="37">
        <v>0</v>
      </c>
      <c r="BN27" s="152" t="s">
        <v>370</v>
      </c>
      <c r="BO27" s="30">
        <v>12</v>
      </c>
      <c r="BP27" s="30">
        <v>0</v>
      </c>
      <c r="BQ27" s="92">
        <f t="shared" si="7"/>
        <v>0</v>
      </c>
      <c r="BR27" s="55">
        <v>0</v>
      </c>
      <c r="BS27" s="55">
        <v>0</v>
      </c>
      <c r="BT27" s="37">
        <v>0</v>
      </c>
      <c r="BU27" s="209" t="s">
        <v>409</v>
      </c>
      <c r="BV27" s="87">
        <v>12</v>
      </c>
      <c r="BW27" s="87">
        <v>0</v>
      </c>
      <c r="BX27" s="102">
        <v>0</v>
      </c>
      <c r="BY27" s="136" t="s">
        <v>280</v>
      </c>
      <c r="BZ27" s="261"/>
    </row>
    <row r="28" spans="1:1688" ht="223.5" customHeight="1" x14ac:dyDescent="0.2">
      <c r="A28" s="225" t="s">
        <v>25</v>
      </c>
      <c r="B28" s="221" t="s">
        <v>24</v>
      </c>
      <c r="C28" s="146" t="s">
        <v>23</v>
      </c>
      <c r="D28" s="146" t="s">
        <v>22</v>
      </c>
      <c r="E28" s="146"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0</v>
      </c>
      <c r="AG28" s="76">
        <v>0</v>
      </c>
      <c r="AH28" s="56">
        <v>0</v>
      </c>
      <c r="AI28" s="30">
        <v>0</v>
      </c>
      <c r="AJ28" s="30">
        <v>0</v>
      </c>
      <c r="AK28" s="37">
        <v>0</v>
      </c>
      <c r="AL28" s="87" t="s">
        <v>254</v>
      </c>
      <c r="AM28" s="87">
        <v>1</v>
      </c>
      <c r="AN28" s="87">
        <v>0</v>
      </c>
      <c r="AO28" s="37">
        <v>0</v>
      </c>
      <c r="AP28" s="87">
        <v>0</v>
      </c>
      <c r="AQ28" s="87">
        <v>0</v>
      </c>
      <c r="AR28" s="37">
        <v>0</v>
      </c>
      <c r="AS28" s="55" t="s">
        <v>266</v>
      </c>
      <c r="AT28" s="55">
        <v>1</v>
      </c>
      <c r="AU28" s="55">
        <v>0</v>
      </c>
      <c r="AV28" s="92">
        <f t="shared" si="0"/>
        <v>0</v>
      </c>
      <c r="AW28" s="55">
        <v>0</v>
      </c>
      <c r="AX28" s="55">
        <v>0</v>
      </c>
      <c r="AY28" s="37">
        <v>0</v>
      </c>
      <c r="AZ28" s="55" t="s">
        <v>304</v>
      </c>
      <c r="BA28" s="55">
        <v>1</v>
      </c>
      <c r="BB28" s="55">
        <v>0</v>
      </c>
      <c r="BC28" s="92">
        <f t="shared" si="2"/>
        <v>0</v>
      </c>
      <c r="BD28" s="55">
        <v>0</v>
      </c>
      <c r="BE28" s="55">
        <v>0</v>
      </c>
      <c r="BF28" s="37">
        <v>0</v>
      </c>
      <c r="BG28" s="196" t="s">
        <v>371</v>
      </c>
      <c r="BH28" s="55">
        <v>1</v>
      </c>
      <c r="BI28" s="55">
        <v>0</v>
      </c>
      <c r="BJ28" s="92">
        <f t="shared" si="6"/>
        <v>0</v>
      </c>
      <c r="BK28" s="55">
        <v>0</v>
      </c>
      <c r="BL28" s="55">
        <v>0</v>
      </c>
      <c r="BM28" s="37">
        <v>0</v>
      </c>
      <c r="BN28" s="160" t="s">
        <v>391</v>
      </c>
      <c r="BO28" s="30">
        <v>1</v>
      </c>
      <c r="BP28" s="30">
        <v>0</v>
      </c>
      <c r="BQ28" s="92">
        <f t="shared" si="7"/>
        <v>0</v>
      </c>
      <c r="BR28" s="55">
        <v>0</v>
      </c>
      <c r="BS28" s="55">
        <v>0</v>
      </c>
      <c r="BT28" s="37">
        <v>0</v>
      </c>
      <c r="BU28" s="209" t="s">
        <v>409</v>
      </c>
      <c r="BV28" s="87">
        <v>1</v>
      </c>
      <c r="BW28" s="87">
        <v>0</v>
      </c>
      <c r="BX28" s="102">
        <v>0</v>
      </c>
      <c r="BY28" s="135" t="s">
        <v>381</v>
      </c>
      <c r="BZ28" s="262" t="s">
        <v>25</v>
      </c>
    </row>
    <row r="29" spans="1:1688" ht="193.5" customHeight="1" x14ac:dyDescent="0.2">
      <c r="A29" s="226"/>
      <c r="B29" s="221"/>
      <c r="C29" s="223" t="s">
        <v>20</v>
      </c>
      <c r="D29" s="146" t="s">
        <v>19</v>
      </c>
      <c r="E29" s="146" t="s">
        <v>18</v>
      </c>
      <c r="F29" s="7">
        <v>12</v>
      </c>
      <c r="G29" s="7">
        <v>0</v>
      </c>
      <c r="H29" s="8" t="s">
        <v>6</v>
      </c>
      <c r="I29" s="8" t="s">
        <v>1</v>
      </c>
      <c r="J29" s="6">
        <v>0</v>
      </c>
      <c r="K29" s="6">
        <v>0</v>
      </c>
      <c r="L29" s="6">
        <v>0</v>
      </c>
      <c r="M29" s="6">
        <v>0</v>
      </c>
      <c r="N29" s="1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87" t="s">
        <v>254</v>
      </c>
      <c r="AM29" s="87">
        <v>12</v>
      </c>
      <c r="AN29" s="87">
        <v>0</v>
      </c>
      <c r="AO29" s="37">
        <v>0</v>
      </c>
      <c r="AP29" s="87">
        <v>0</v>
      </c>
      <c r="AQ29" s="87">
        <v>0</v>
      </c>
      <c r="AR29" s="37">
        <v>0</v>
      </c>
      <c r="AS29" s="55" t="s">
        <v>297</v>
      </c>
      <c r="AT29" s="55">
        <v>12</v>
      </c>
      <c r="AU29" s="55">
        <v>0</v>
      </c>
      <c r="AV29" s="92">
        <f t="shared" si="0"/>
        <v>0</v>
      </c>
      <c r="AW29" s="55">
        <v>0</v>
      </c>
      <c r="AX29" s="55">
        <v>0</v>
      </c>
      <c r="AY29" s="37">
        <v>0</v>
      </c>
      <c r="AZ29" s="55" t="s">
        <v>305</v>
      </c>
      <c r="BA29" s="55">
        <v>0</v>
      </c>
      <c r="BB29" s="55">
        <v>0</v>
      </c>
      <c r="BC29" s="92">
        <v>0</v>
      </c>
      <c r="BD29" s="55">
        <v>0</v>
      </c>
      <c r="BE29" s="55">
        <v>0</v>
      </c>
      <c r="BF29" s="37">
        <v>0</v>
      </c>
      <c r="BG29" s="196" t="s">
        <v>372</v>
      </c>
      <c r="BH29" s="55">
        <v>0</v>
      </c>
      <c r="BI29" s="55">
        <v>0</v>
      </c>
      <c r="BJ29" s="92">
        <v>0</v>
      </c>
      <c r="BK29" s="55">
        <v>0</v>
      </c>
      <c r="BL29" s="55">
        <v>0</v>
      </c>
      <c r="BM29" s="37">
        <v>0</v>
      </c>
      <c r="BN29" s="160" t="s">
        <v>392</v>
      </c>
      <c r="BO29" s="30">
        <v>12</v>
      </c>
      <c r="BP29" s="30">
        <v>0</v>
      </c>
      <c r="BQ29" s="92">
        <v>0</v>
      </c>
      <c r="BR29" s="55">
        <v>0</v>
      </c>
      <c r="BS29" s="55">
        <v>0</v>
      </c>
      <c r="BT29" s="37">
        <v>0</v>
      </c>
      <c r="BU29" s="209" t="s">
        <v>409</v>
      </c>
      <c r="BV29" s="87">
        <v>12</v>
      </c>
      <c r="BW29" s="87">
        <v>0</v>
      </c>
      <c r="BX29" s="102">
        <v>0</v>
      </c>
      <c r="BY29" s="134" t="s">
        <v>418</v>
      </c>
      <c r="BZ29" s="263"/>
    </row>
    <row r="30" spans="1:1688" ht="312.75" customHeight="1" x14ac:dyDescent="0.2">
      <c r="A30" s="226"/>
      <c r="B30" s="221"/>
      <c r="C30" s="223"/>
      <c r="D30" s="146" t="s">
        <v>17</v>
      </c>
      <c r="E30" s="146"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87" t="s">
        <v>254</v>
      </c>
      <c r="AM30" s="87">
        <v>1</v>
      </c>
      <c r="AN30" s="87">
        <v>0</v>
      </c>
      <c r="AO30" s="37">
        <v>0</v>
      </c>
      <c r="AP30" s="87">
        <v>0</v>
      </c>
      <c r="AQ30" s="87">
        <v>0</v>
      </c>
      <c r="AR30" s="37">
        <v>0</v>
      </c>
      <c r="AS30" s="55" t="s">
        <v>267</v>
      </c>
      <c r="AT30" s="55">
        <v>1</v>
      </c>
      <c r="AU30" s="55">
        <v>0</v>
      </c>
      <c r="AV30" s="92">
        <f t="shared" si="0"/>
        <v>0</v>
      </c>
      <c r="AW30" s="55">
        <v>0</v>
      </c>
      <c r="AX30" s="55">
        <v>0</v>
      </c>
      <c r="AY30" s="37">
        <v>0</v>
      </c>
      <c r="AZ30" s="55" t="s">
        <v>306</v>
      </c>
      <c r="BA30" s="55">
        <v>1</v>
      </c>
      <c r="BB30" s="55">
        <v>0</v>
      </c>
      <c r="BC30" s="92">
        <f t="shared" si="2"/>
        <v>0</v>
      </c>
      <c r="BD30" s="55">
        <v>0</v>
      </c>
      <c r="BE30" s="55">
        <v>0</v>
      </c>
      <c r="BF30" s="37">
        <v>0</v>
      </c>
      <c r="BG30" s="196" t="s">
        <v>373</v>
      </c>
      <c r="BH30" s="55">
        <v>1</v>
      </c>
      <c r="BI30" s="55">
        <v>0</v>
      </c>
      <c r="BJ30" s="92">
        <f t="shared" ref="BJ30:BJ34" si="8">+BI30/BH30</f>
        <v>0</v>
      </c>
      <c r="BK30" s="55">
        <v>0</v>
      </c>
      <c r="BL30" s="55">
        <v>0</v>
      </c>
      <c r="BM30" s="37">
        <v>0</v>
      </c>
      <c r="BN30" s="160" t="s">
        <v>382</v>
      </c>
      <c r="BO30" s="30">
        <v>1</v>
      </c>
      <c r="BP30" s="30">
        <v>0</v>
      </c>
      <c r="BQ30" s="92">
        <f t="shared" ref="BQ30:BQ34" si="9">+BP30/BO30</f>
        <v>0</v>
      </c>
      <c r="BR30" s="55">
        <v>0</v>
      </c>
      <c r="BS30" s="55">
        <v>0</v>
      </c>
      <c r="BT30" s="37">
        <v>0</v>
      </c>
      <c r="BU30" s="209" t="s">
        <v>409</v>
      </c>
      <c r="BV30" s="87">
        <v>1</v>
      </c>
      <c r="BW30" s="87">
        <v>0</v>
      </c>
      <c r="BX30" s="102">
        <f t="shared" si="5"/>
        <v>0</v>
      </c>
      <c r="BY30" s="136" t="s">
        <v>280</v>
      </c>
      <c r="BZ30" s="263"/>
    </row>
    <row r="31" spans="1:1688" ht="279" customHeight="1" x14ac:dyDescent="0.2">
      <c r="A31" s="226"/>
      <c r="B31" s="221" t="s">
        <v>15</v>
      </c>
      <c r="C31" s="146" t="s">
        <v>14</v>
      </c>
      <c r="D31" s="55" t="s">
        <v>13</v>
      </c>
      <c r="E31" s="146"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87" t="s">
        <v>254</v>
      </c>
      <c r="AM31" s="87">
        <v>2</v>
      </c>
      <c r="AN31" s="87">
        <v>0</v>
      </c>
      <c r="AO31" s="37">
        <v>0</v>
      </c>
      <c r="AP31" s="87">
        <v>0</v>
      </c>
      <c r="AQ31" s="87">
        <v>0</v>
      </c>
      <c r="AR31" s="37">
        <v>0</v>
      </c>
      <c r="AS31" s="55" t="s">
        <v>286</v>
      </c>
      <c r="AT31" s="55">
        <v>2</v>
      </c>
      <c r="AU31" s="55">
        <v>0</v>
      </c>
      <c r="AV31" s="92">
        <f t="shared" si="0"/>
        <v>0</v>
      </c>
      <c r="AW31" s="55">
        <v>0</v>
      </c>
      <c r="AX31" s="55">
        <v>0</v>
      </c>
      <c r="AY31" s="37">
        <v>0</v>
      </c>
      <c r="AZ31" s="55" t="s">
        <v>332</v>
      </c>
      <c r="BA31" s="55">
        <v>12</v>
      </c>
      <c r="BB31" s="55">
        <v>0</v>
      </c>
      <c r="BC31" s="92">
        <f t="shared" si="2"/>
        <v>0</v>
      </c>
      <c r="BD31" s="186">
        <v>5600000</v>
      </c>
      <c r="BE31" s="175">
        <v>2800000</v>
      </c>
      <c r="BF31" s="91">
        <f>+BE31/BD31</f>
        <v>0.5</v>
      </c>
      <c r="BG31" s="196" t="s">
        <v>353</v>
      </c>
      <c r="BH31" s="55">
        <v>12</v>
      </c>
      <c r="BI31" s="55">
        <v>0</v>
      </c>
      <c r="BJ31" s="92">
        <f t="shared" si="8"/>
        <v>0</v>
      </c>
      <c r="BK31" s="186">
        <v>5600000</v>
      </c>
      <c r="BL31" s="175">
        <v>2800000</v>
      </c>
      <c r="BM31" s="210">
        <v>1</v>
      </c>
      <c r="BN31" s="196" t="s">
        <v>393</v>
      </c>
      <c r="BO31" s="30">
        <v>12</v>
      </c>
      <c r="BP31" s="30">
        <v>0</v>
      </c>
      <c r="BQ31" s="92">
        <f t="shared" si="9"/>
        <v>0</v>
      </c>
      <c r="BR31" s="186">
        <v>0</v>
      </c>
      <c r="BS31" s="175">
        <v>0</v>
      </c>
      <c r="BT31" s="91" t="e">
        <f>+BS31/BR31</f>
        <v>#DIV/0!</v>
      </c>
      <c r="BU31" s="209" t="s">
        <v>409</v>
      </c>
      <c r="BV31" s="87">
        <v>12</v>
      </c>
      <c r="BW31" s="87">
        <v>0</v>
      </c>
      <c r="BX31" s="102">
        <v>0</v>
      </c>
      <c r="BY31" s="136" t="s">
        <v>280</v>
      </c>
      <c r="BZ31" s="263"/>
    </row>
    <row r="32" spans="1:1688" ht="409.5" x14ac:dyDescent="0.2">
      <c r="A32" s="226"/>
      <c r="B32" s="221"/>
      <c r="C32" s="223" t="s">
        <v>11</v>
      </c>
      <c r="D32" s="146" t="s">
        <v>10</v>
      </c>
      <c r="E32" s="146" t="s">
        <v>9</v>
      </c>
      <c r="F32" s="22">
        <v>12</v>
      </c>
      <c r="G32" s="7">
        <v>0</v>
      </c>
      <c r="H32" s="8" t="s">
        <v>6</v>
      </c>
      <c r="I32" s="8" t="s">
        <v>1</v>
      </c>
      <c r="J32" s="6">
        <v>12</v>
      </c>
      <c r="K32" s="6">
        <v>12</v>
      </c>
      <c r="L32" s="6">
        <v>12</v>
      </c>
      <c r="M32" s="6">
        <v>12</v>
      </c>
      <c r="N32" s="6">
        <v>12</v>
      </c>
      <c r="O32" s="6">
        <v>12</v>
      </c>
      <c r="P32" s="6">
        <v>12</v>
      </c>
      <c r="Q32" s="6">
        <v>12</v>
      </c>
      <c r="R32" s="6">
        <v>12</v>
      </c>
      <c r="S32" s="6">
        <v>12</v>
      </c>
      <c r="T32" s="11" t="s">
        <v>184</v>
      </c>
      <c r="U32" s="11" t="s">
        <v>194</v>
      </c>
      <c r="V32" s="5">
        <v>1202004</v>
      </c>
      <c r="W32" s="11"/>
      <c r="X32" s="5"/>
      <c r="Y32" s="5"/>
      <c r="Z32" s="6">
        <v>12</v>
      </c>
      <c r="AA32" s="6">
        <v>0</v>
      </c>
      <c r="AB32" s="78">
        <v>6000000</v>
      </c>
      <c r="AC32" s="78">
        <v>6000000</v>
      </c>
      <c r="AD32" s="36" t="s">
        <v>202</v>
      </c>
      <c r="AE32" s="76" t="s">
        <v>214</v>
      </c>
      <c r="AF32" s="76">
        <v>12</v>
      </c>
      <c r="AG32" s="76">
        <v>0</v>
      </c>
      <c r="AH32" s="56">
        <v>0</v>
      </c>
      <c r="AI32" s="30">
        <v>0</v>
      </c>
      <c r="AJ32" s="30">
        <v>0</v>
      </c>
      <c r="AK32" s="37">
        <v>0</v>
      </c>
      <c r="AL32" s="87" t="s">
        <v>251</v>
      </c>
      <c r="AM32" s="87">
        <v>12</v>
      </c>
      <c r="AN32" s="87">
        <v>0</v>
      </c>
      <c r="AO32" s="37">
        <v>0</v>
      </c>
      <c r="AP32" s="87">
        <v>0</v>
      </c>
      <c r="AQ32" s="87">
        <v>0</v>
      </c>
      <c r="AR32" s="37">
        <v>0</v>
      </c>
      <c r="AS32" s="55" t="s">
        <v>268</v>
      </c>
      <c r="AT32" s="55">
        <v>12</v>
      </c>
      <c r="AU32" s="55">
        <v>0</v>
      </c>
      <c r="AV32" s="92">
        <f t="shared" si="0"/>
        <v>0</v>
      </c>
      <c r="AW32" s="55">
        <v>0</v>
      </c>
      <c r="AX32" s="55">
        <v>0</v>
      </c>
      <c r="AY32" s="37">
        <v>0</v>
      </c>
      <c r="AZ32" s="55" t="s">
        <v>317</v>
      </c>
      <c r="BA32" s="55">
        <v>12</v>
      </c>
      <c r="BB32" s="55">
        <v>0</v>
      </c>
      <c r="BC32" s="92">
        <f t="shared" si="2"/>
        <v>0</v>
      </c>
      <c r="BD32" s="55">
        <v>0</v>
      </c>
      <c r="BE32" s="55">
        <v>0</v>
      </c>
      <c r="BF32" s="37">
        <v>0</v>
      </c>
      <c r="BG32" s="196" t="s">
        <v>354</v>
      </c>
      <c r="BH32" s="55">
        <v>12</v>
      </c>
      <c r="BI32" s="55">
        <v>0</v>
      </c>
      <c r="BJ32" s="92">
        <f t="shared" si="8"/>
        <v>0</v>
      </c>
      <c r="BK32" s="55">
        <v>0</v>
      </c>
      <c r="BL32" s="55">
        <v>0</v>
      </c>
      <c r="BM32" s="37">
        <v>0</v>
      </c>
      <c r="BN32" s="196" t="s">
        <v>354</v>
      </c>
      <c r="BO32" s="30">
        <v>12</v>
      </c>
      <c r="BP32" s="30">
        <v>0</v>
      </c>
      <c r="BQ32" s="92">
        <f t="shared" si="9"/>
        <v>0</v>
      </c>
      <c r="BR32" s="55">
        <v>0</v>
      </c>
      <c r="BS32" s="55">
        <v>0</v>
      </c>
      <c r="BT32" s="37">
        <v>0</v>
      </c>
      <c r="BU32" s="209" t="s">
        <v>409</v>
      </c>
      <c r="BV32" s="87">
        <v>12</v>
      </c>
      <c r="BW32" s="87">
        <v>0</v>
      </c>
      <c r="BX32" s="102">
        <f t="shared" si="5"/>
        <v>0</v>
      </c>
      <c r="BY32" s="136" t="s">
        <v>280</v>
      </c>
      <c r="BZ32" s="263"/>
    </row>
    <row r="33" spans="1:403" ht="409.5" x14ac:dyDescent="0.2">
      <c r="A33" s="226"/>
      <c r="B33" s="221"/>
      <c r="C33" s="223"/>
      <c r="D33" s="146" t="s">
        <v>8</v>
      </c>
      <c r="E33" s="146" t="s">
        <v>434</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122">
        <v>1</v>
      </c>
      <c r="AG33" s="122">
        <v>0</v>
      </c>
      <c r="AH33" s="123">
        <v>0</v>
      </c>
      <c r="AI33" s="64">
        <v>0</v>
      </c>
      <c r="AJ33" s="64">
        <v>0</v>
      </c>
      <c r="AK33" s="44">
        <v>0</v>
      </c>
      <c r="AL33" s="55" t="s">
        <v>254</v>
      </c>
      <c r="AM33" s="55">
        <v>1</v>
      </c>
      <c r="AN33" s="55" t="s">
        <v>277</v>
      </c>
      <c r="AO33" s="44">
        <v>0.4</v>
      </c>
      <c r="AP33" s="55">
        <v>0</v>
      </c>
      <c r="AQ33" s="55">
        <v>0</v>
      </c>
      <c r="AR33" s="44">
        <v>0</v>
      </c>
      <c r="AS33" s="9" t="s">
        <v>294</v>
      </c>
      <c r="AT33" s="9">
        <v>1</v>
      </c>
      <c r="AU33" s="9">
        <v>0.5</v>
      </c>
      <c r="AV33" s="92">
        <f t="shared" si="0"/>
        <v>0.5</v>
      </c>
      <c r="AW33" s="9">
        <v>0</v>
      </c>
      <c r="AX33" s="9">
        <v>0</v>
      </c>
      <c r="AY33" s="44">
        <v>0</v>
      </c>
      <c r="AZ33" s="9" t="s">
        <v>315</v>
      </c>
      <c r="BA33" s="9">
        <v>1</v>
      </c>
      <c r="BB33" s="9">
        <v>0.6</v>
      </c>
      <c r="BC33" s="92">
        <f t="shared" si="2"/>
        <v>0.6</v>
      </c>
      <c r="BD33" s="9">
        <v>0</v>
      </c>
      <c r="BE33" s="9">
        <v>0</v>
      </c>
      <c r="BF33" s="44">
        <v>0</v>
      </c>
      <c r="BG33" s="196" t="s">
        <v>374</v>
      </c>
      <c r="BH33" s="9">
        <v>1</v>
      </c>
      <c r="BI33" s="9">
        <v>0.7</v>
      </c>
      <c r="BJ33" s="92">
        <f t="shared" si="8"/>
        <v>0.7</v>
      </c>
      <c r="BK33" s="9">
        <v>0</v>
      </c>
      <c r="BL33" s="9">
        <v>0</v>
      </c>
      <c r="BM33" s="44">
        <v>0</v>
      </c>
      <c r="BN33" s="160" t="s">
        <v>416</v>
      </c>
      <c r="BO33" s="30">
        <v>1</v>
      </c>
      <c r="BP33" s="220">
        <v>1</v>
      </c>
      <c r="BQ33" s="92">
        <f t="shared" si="9"/>
        <v>1</v>
      </c>
      <c r="BR33" s="9">
        <v>0</v>
      </c>
      <c r="BS33" s="9">
        <v>0</v>
      </c>
      <c r="BT33" s="44">
        <v>0</v>
      </c>
      <c r="BU33" s="160" t="s">
        <v>436</v>
      </c>
      <c r="BV33" s="160">
        <v>1</v>
      </c>
      <c r="BW33" s="160">
        <v>1</v>
      </c>
      <c r="BX33" s="161">
        <f>+BW33/BV33</f>
        <v>1</v>
      </c>
      <c r="BY33" s="162" t="s">
        <v>435</v>
      </c>
      <c r="BZ33" s="263"/>
    </row>
    <row r="34" spans="1:403" s="93" customFormat="1" ht="409.6" thickBot="1" x14ac:dyDescent="0.25">
      <c r="A34" s="228"/>
      <c r="B34" s="58" t="s">
        <v>5</v>
      </c>
      <c r="C34" s="178" t="s">
        <v>4</v>
      </c>
      <c r="D34" s="178" t="s">
        <v>3</v>
      </c>
      <c r="E34" s="178"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6">
        <f t="shared" ref="AD34" si="10">AA34/F34</f>
        <v>1</v>
      </c>
      <c r="AE34" s="87" t="s">
        <v>175</v>
      </c>
      <c r="AF34" s="84">
        <v>1</v>
      </c>
      <c r="AG34" s="84">
        <v>1</v>
      </c>
      <c r="AH34" s="92">
        <v>1</v>
      </c>
      <c r="AI34" s="98">
        <v>17310000</v>
      </c>
      <c r="AJ34" s="98">
        <v>17310000</v>
      </c>
      <c r="AK34" s="92">
        <v>1</v>
      </c>
      <c r="AL34" s="87" t="s">
        <v>175</v>
      </c>
      <c r="AM34" s="87">
        <v>1</v>
      </c>
      <c r="AN34" s="87">
        <v>1</v>
      </c>
      <c r="AO34" s="92">
        <v>1</v>
      </c>
      <c r="AP34" s="98">
        <v>9600000</v>
      </c>
      <c r="AQ34" s="98">
        <v>9600000</v>
      </c>
      <c r="AR34" s="92">
        <v>1</v>
      </c>
      <c r="AS34" s="106" t="s">
        <v>175</v>
      </c>
      <c r="AT34" s="106">
        <v>1</v>
      </c>
      <c r="AU34" s="106">
        <v>1</v>
      </c>
      <c r="AV34" s="92">
        <f t="shared" si="0"/>
        <v>1</v>
      </c>
      <c r="AW34" s="98">
        <v>9600000</v>
      </c>
      <c r="AX34" s="98">
        <v>9600000</v>
      </c>
      <c r="AY34" s="92">
        <v>1</v>
      </c>
      <c r="AZ34" s="106" t="s">
        <v>316</v>
      </c>
      <c r="BA34" s="106">
        <v>1</v>
      </c>
      <c r="BB34" s="106">
        <v>1</v>
      </c>
      <c r="BC34" s="92">
        <f t="shared" si="2"/>
        <v>1</v>
      </c>
      <c r="BD34" s="98">
        <v>9600000</v>
      </c>
      <c r="BE34" s="98">
        <v>9600000</v>
      </c>
      <c r="BF34" s="92">
        <v>1</v>
      </c>
      <c r="BG34" s="160" t="s">
        <v>394</v>
      </c>
      <c r="BH34" s="106">
        <v>1</v>
      </c>
      <c r="BI34" s="9">
        <v>1</v>
      </c>
      <c r="BJ34" s="92">
        <f t="shared" si="8"/>
        <v>1</v>
      </c>
      <c r="BK34" s="98">
        <v>13300000</v>
      </c>
      <c r="BL34" s="98">
        <v>13300000</v>
      </c>
      <c r="BM34" s="92">
        <v>1</v>
      </c>
      <c r="BN34" s="160" t="s">
        <v>394</v>
      </c>
      <c r="BO34" s="107">
        <v>1</v>
      </c>
      <c r="BP34" s="30">
        <v>1</v>
      </c>
      <c r="BQ34" s="92">
        <f t="shared" si="9"/>
        <v>1</v>
      </c>
      <c r="BR34" s="43">
        <v>14800000</v>
      </c>
      <c r="BS34" s="43">
        <v>7400000</v>
      </c>
      <c r="BT34" s="92">
        <v>0.5</v>
      </c>
      <c r="BU34" s="160" t="s">
        <v>415</v>
      </c>
      <c r="BV34" s="158">
        <v>1</v>
      </c>
      <c r="BW34" s="160">
        <v>1</v>
      </c>
      <c r="BX34" s="161">
        <f>+BW34/BV34</f>
        <v>1</v>
      </c>
      <c r="BY34" s="163" t="s">
        <v>433</v>
      </c>
      <c r="BZ34" s="264"/>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row>
    <row r="35" spans="1:403" x14ac:dyDescent="0.2">
      <c r="BY35" s="132"/>
    </row>
    <row r="36" spans="1:403" x14ac:dyDescent="0.2">
      <c r="AP36" s="129"/>
      <c r="BY36" s="132"/>
    </row>
    <row r="37" spans="1:403" x14ac:dyDescent="0.2">
      <c r="AP37" s="129"/>
      <c r="BY37" s="132"/>
    </row>
    <row r="38" spans="1:403" x14ac:dyDescent="0.2">
      <c r="AP38" s="129"/>
      <c r="BY38" s="132"/>
    </row>
    <row r="39" spans="1:403" x14ac:dyDescent="0.2">
      <c r="AP39" s="129"/>
      <c r="BY39" s="132"/>
    </row>
    <row r="40" spans="1:403" x14ac:dyDescent="0.2">
      <c r="AP40" s="130"/>
      <c r="BY40" s="132"/>
    </row>
    <row r="41" spans="1:403" x14ac:dyDescent="0.2">
      <c r="BY41" s="132"/>
    </row>
    <row r="42" spans="1:403" x14ac:dyDescent="0.2">
      <c r="AH42" s="12"/>
      <c r="AI42" s="12"/>
      <c r="AJ42" s="12"/>
      <c r="AK42" s="12"/>
      <c r="AL42" s="12"/>
      <c r="AM42" s="12"/>
      <c r="AN42" s="12"/>
      <c r="AO42" s="12"/>
      <c r="AP42" s="12"/>
      <c r="AQ42" s="12"/>
      <c r="AR42" s="12"/>
      <c r="AS42" s="12"/>
      <c r="BY42" s="132"/>
    </row>
    <row r="43" spans="1:403" x14ac:dyDescent="0.2">
      <c r="AH43" s="12"/>
      <c r="AI43" s="12"/>
      <c r="AJ43" s="12"/>
      <c r="AK43" s="12"/>
      <c r="AL43" s="12"/>
      <c r="AM43" s="12"/>
      <c r="AN43" s="12"/>
      <c r="AO43" s="12"/>
      <c r="AP43" s="12"/>
      <c r="AQ43" s="12"/>
      <c r="AR43" s="12"/>
      <c r="AS43" s="12"/>
      <c r="BY43" s="132"/>
    </row>
    <row r="44" spans="1:403" x14ac:dyDescent="0.2">
      <c r="AH44" s="12"/>
      <c r="AI44" s="12"/>
      <c r="AJ44" s="12"/>
      <c r="AK44" s="12"/>
      <c r="AL44" s="12"/>
      <c r="AM44" s="12"/>
      <c r="AN44" s="12"/>
      <c r="AO44" s="12"/>
      <c r="AP44" s="12"/>
      <c r="AQ44" s="12"/>
      <c r="AR44" s="12"/>
      <c r="AS44" s="12"/>
      <c r="BY44" s="132"/>
    </row>
    <row r="45" spans="1:403" x14ac:dyDescent="0.2">
      <c r="AH45" s="12"/>
      <c r="AI45" s="12"/>
      <c r="AJ45" s="12"/>
      <c r="AK45" s="12"/>
      <c r="AL45" s="12"/>
      <c r="AM45" s="12"/>
      <c r="AN45" s="12"/>
      <c r="AO45" s="12"/>
      <c r="AP45" s="12"/>
      <c r="AQ45" s="12"/>
      <c r="AR45" s="12"/>
      <c r="AS45" s="12"/>
      <c r="BY45" s="132"/>
    </row>
    <row r="46" spans="1:403" x14ac:dyDescent="0.2">
      <c r="AH46" s="12"/>
      <c r="AI46" s="12"/>
      <c r="AJ46" s="12"/>
      <c r="AK46" s="12"/>
      <c r="AL46" s="12"/>
      <c r="AM46" s="12"/>
      <c r="AN46" s="12"/>
      <c r="AO46" s="12"/>
      <c r="AP46" s="12"/>
      <c r="AQ46" s="12"/>
      <c r="AR46" s="12"/>
      <c r="AS46" s="12"/>
      <c r="BY46" s="132"/>
    </row>
    <row r="47" spans="1:403" x14ac:dyDescent="0.2">
      <c r="AH47" s="12"/>
      <c r="AI47" s="12"/>
      <c r="AJ47" s="12"/>
      <c r="AK47" s="12"/>
      <c r="AL47" s="12"/>
      <c r="AM47" s="12"/>
      <c r="AN47" s="12"/>
      <c r="AO47" s="12"/>
      <c r="AP47" s="12"/>
      <c r="AQ47" s="12"/>
      <c r="AR47" s="12"/>
      <c r="AS47" s="12"/>
      <c r="BY47" s="132"/>
    </row>
    <row r="48" spans="1:403" x14ac:dyDescent="0.2">
      <c r="AH48" s="12"/>
      <c r="AI48" s="12"/>
      <c r="AJ48" s="12"/>
      <c r="AK48" s="12"/>
      <c r="AL48" s="12"/>
      <c r="AM48" s="12"/>
      <c r="AN48" s="12"/>
      <c r="AO48" s="12"/>
      <c r="AP48" s="12"/>
      <c r="AQ48" s="12"/>
      <c r="AR48" s="12"/>
      <c r="AS48" s="12"/>
      <c r="BY48" s="132"/>
    </row>
    <row r="49" spans="34:77" x14ac:dyDescent="0.2">
      <c r="AH49" s="12"/>
      <c r="AI49" s="12"/>
      <c r="AJ49" s="12"/>
      <c r="AK49" s="12"/>
      <c r="AL49" s="12"/>
      <c r="AM49" s="12"/>
      <c r="AN49" s="12"/>
      <c r="AO49" s="12"/>
      <c r="AP49" s="12"/>
      <c r="AQ49" s="12"/>
      <c r="AR49" s="12"/>
      <c r="AS49" s="12"/>
      <c r="BY49" s="132"/>
    </row>
    <row r="50" spans="34:77" x14ac:dyDescent="0.2">
      <c r="AH50" s="12"/>
      <c r="AI50" s="12"/>
      <c r="AJ50" s="12"/>
      <c r="AK50" s="12"/>
      <c r="AL50" s="12"/>
      <c r="AM50" s="12"/>
      <c r="AN50" s="12"/>
      <c r="AO50" s="12"/>
      <c r="AP50" s="12"/>
      <c r="AQ50" s="12"/>
      <c r="AR50" s="12"/>
      <c r="AS50" s="12"/>
      <c r="BY50" s="132"/>
    </row>
    <row r="51" spans="34:77" x14ac:dyDescent="0.2">
      <c r="AH51" s="12"/>
      <c r="AI51" s="12"/>
      <c r="AJ51" s="12"/>
      <c r="AK51" s="12"/>
      <c r="AL51" s="12"/>
      <c r="AM51" s="12"/>
      <c r="AN51" s="12"/>
      <c r="AO51" s="12"/>
      <c r="AP51" s="12"/>
      <c r="AQ51" s="12"/>
      <c r="AR51" s="12"/>
      <c r="AS51" s="12"/>
      <c r="BY51" s="132"/>
    </row>
    <row r="52" spans="34:77" x14ac:dyDescent="0.2">
      <c r="AH52" s="12"/>
      <c r="AI52" s="12"/>
      <c r="AJ52" s="12"/>
      <c r="AK52" s="12"/>
      <c r="AL52" s="12"/>
      <c r="AM52" s="12"/>
      <c r="AN52" s="12"/>
      <c r="AO52" s="12"/>
      <c r="AP52" s="12"/>
      <c r="AQ52" s="12"/>
      <c r="AR52" s="12"/>
      <c r="AS52" s="12"/>
      <c r="BY52" s="132"/>
    </row>
    <row r="53" spans="34:77" x14ac:dyDescent="0.2">
      <c r="AH53" s="12"/>
      <c r="AI53" s="12"/>
      <c r="AJ53" s="12"/>
      <c r="AK53" s="12"/>
      <c r="AL53" s="12"/>
      <c r="AM53" s="12"/>
      <c r="AN53" s="12"/>
      <c r="AO53" s="12"/>
      <c r="AP53" s="12"/>
      <c r="AQ53" s="12"/>
      <c r="AR53" s="12"/>
      <c r="AS53" s="12"/>
      <c r="BY53" s="132"/>
    </row>
    <row r="54" spans="34:77" x14ac:dyDescent="0.2">
      <c r="AH54" s="12"/>
      <c r="AI54" s="12"/>
      <c r="AJ54" s="12"/>
      <c r="AK54" s="12"/>
      <c r="AL54" s="12"/>
      <c r="AM54" s="12"/>
      <c r="AN54" s="12"/>
      <c r="AO54" s="12"/>
      <c r="AP54" s="12"/>
      <c r="AQ54" s="12"/>
      <c r="AR54" s="12"/>
      <c r="AS54" s="12"/>
      <c r="BY54" s="132"/>
    </row>
    <row r="55" spans="34:77" x14ac:dyDescent="0.2">
      <c r="AH55" s="12"/>
      <c r="AI55" s="12"/>
      <c r="AJ55" s="12"/>
      <c r="AK55" s="12"/>
      <c r="AL55" s="12"/>
      <c r="AM55" s="12"/>
      <c r="AN55" s="12"/>
      <c r="AO55" s="12"/>
      <c r="AP55" s="12"/>
      <c r="AQ55" s="12"/>
      <c r="AR55" s="12"/>
      <c r="AS55" s="12"/>
      <c r="BY55" s="132"/>
    </row>
    <row r="56" spans="34:77" x14ac:dyDescent="0.2">
      <c r="AH56" s="12"/>
      <c r="AI56" s="12"/>
      <c r="AJ56" s="12"/>
      <c r="AK56" s="12"/>
      <c r="AL56" s="12"/>
      <c r="AM56" s="12"/>
      <c r="AN56" s="12"/>
      <c r="AO56" s="12"/>
      <c r="AP56" s="12"/>
      <c r="AQ56" s="12"/>
      <c r="AR56" s="12"/>
      <c r="AS56" s="12"/>
      <c r="BY56" s="132"/>
    </row>
    <row r="57" spans="34:77" x14ac:dyDescent="0.2">
      <c r="AH57" s="12"/>
      <c r="AI57" s="12"/>
      <c r="AJ57" s="12"/>
      <c r="AK57" s="12"/>
      <c r="AL57" s="12"/>
      <c r="AM57" s="12"/>
      <c r="AN57" s="12"/>
      <c r="AO57" s="12"/>
      <c r="AP57" s="12"/>
      <c r="AQ57" s="12"/>
      <c r="AR57" s="12"/>
      <c r="AS57" s="12"/>
      <c r="BY57" s="132"/>
    </row>
    <row r="58" spans="34:77" x14ac:dyDescent="0.2">
      <c r="AH58" s="12"/>
      <c r="AI58" s="12"/>
      <c r="AJ58" s="12"/>
      <c r="AK58" s="12"/>
      <c r="AL58" s="12"/>
      <c r="AM58" s="12"/>
      <c r="AN58" s="12"/>
      <c r="AO58" s="12"/>
      <c r="AP58" s="12"/>
      <c r="AQ58" s="12"/>
      <c r="AR58" s="12"/>
      <c r="AS58" s="12"/>
      <c r="BY58" s="132"/>
    </row>
    <row r="59" spans="34:77" x14ac:dyDescent="0.2">
      <c r="AH59" s="12"/>
      <c r="AI59" s="12"/>
      <c r="AJ59" s="12"/>
      <c r="AK59" s="12"/>
      <c r="AL59" s="12"/>
      <c r="AM59" s="12"/>
      <c r="AN59" s="12"/>
      <c r="AO59" s="12"/>
      <c r="AP59" s="12"/>
      <c r="AQ59" s="12"/>
      <c r="AR59" s="12"/>
      <c r="AS59" s="12"/>
      <c r="BY59" s="132"/>
    </row>
    <row r="60" spans="34:77" x14ac:dyDescent="0.2">
      <c r="AH60" s="12"/>
      <c r="AI60" s="12"/>
      <c r="AJ60" s="12"/>
      <c r="AK60" s="12"/>
      <c r="AL60" s="12"/>
      <c r="AM60" s="12"/>
      <c r="AN60" s="12"/>
      <c r="AO60" s="12"/>
      <c r="AP60" s="12"/>
      <c r="AQ60" s="12"/>
      <c r="AR60" s="12"/>
      <c r="AS60" s="12"/>
      <c r="BY60" s="132"/>
    </row>
    <row r="61" spans="34:77" x14ac:dyDescent="0.2">
      <c r="AH61" s="12"/>
      <c r="AI61" s="12"/>
      <c r="AJ61" s="12"/>
      <c r="AK61" s="12"/>
      <c r="AL61" s="12"/>
      <c r="AM61" s="12"/>
      <c r="AN61" s="12"/>
      <c r="AO61" s="12"/>
      <c r="AP61" s="12"/>
      <c r="AQ61" s="12"/>
      <c r="AR61" s="12"/>
      <c r="AS61" s="12"/>
      <c r="BY61" s="132"/>
    </row>
    <row r="62" spans="34:77" x14ac:dyDescent="0.2">
      <c r="AH62" s="12"/>
      <c r="AI62" s="12"/>
      <c r="AJ62" s="12"/>
      <c r="AK62" s="12"/>
      <c r="AL62" s="12"/>
      <c r="AM62" s="12"/>
      <c r="AN62" s="12"/>
      <c r="AO62" s="12"/>
      <c r="AP62" s="12"/>
      <c r="AQ62" s="12"/>
      <c r="AR62" s="12"/>
      <c r="AS62" s="12"/>
      <c r="BY62" s="132"/>
    </row>
    <row r="63" spans="34:77" x14ac:dyDescent="0.2">
      <c r="AH63" s="12"/>
      <c r="AI63" s="12"/>
      <c r="AJ63" s="12"/>
      <c r="AK63" s="12"/>
      <c r="AL63" s="12"/>
      <c r="AM63" s="12"/>
      <c r="AN63" s="12"/>
      <c r="AO63" s="12"/>
      <c r="AP63" s="12"/>
      <c r="AQ63" s="12"/>
      <c r="AR63" s="12"/>
      <c r="AS63" s="12"/>
      <c r="BY63" s="132"/>
    </row>
    <row r="64" spans="34:77" x14ac:dyDescent="0.2">
      <c r="AH64" s="12"/>
      <c r="AI64" s="12"/>
      <c r="AJ64" s="12"/>
      <c r="AK64" s="12"/>
      <c r="AL64" s="12"/>
      <c r="AM64" s="12"/>
      <c r="AN64" s="12"/>
      <c r="AO64" s="12"/>
      <c r="AP64" s="12"/>
      <c r="AQ64" s="12"/>
      <c r="AR64" s="12"/>
      <c r="AS64" s="12"/>
      <c r="BY64" s="132"/>
    </row>
    <row r="65" spans="34:77" x14ac:dyDescent="0.2">
      <c r="AH65" s="12"/>
      <c r="AI65" s="12"/>
      <c r="AJ65" s="12"/>
      <c r="AK65" s="12"/>
      <c r="AL65" s="12"/>
      <c r="AM65" s="12"/>
      <c r="AN65" s="12"/>
      <c r="AO65" s="12"/>
      <c r="AP65" s="12"/>
      <c r="AQ65" s="12"/>
      <c r="AR65" s="12"/>
      <c r="AS65" s="12"/>
      <c r="BY65" s="132"/>
    </row>
    <row r="66" spans="34:77" x14ac:dyDescent="0.2">
      <c r="AH66" s="12"/>
      <c r="AI66" s="12"/>
      <c r="AJ66" s="12"/>
      <c r="AK66" s="12"/>
      <c r="AL66" s="12"/>
      <c r="AM66" s="12"/>
      <c r="AN66" s="12"/>
      <c r="AO66" s="12"/>
      <c r="AP66" s="12"/>
      <c r="AQ66" s="12"/>
      <c r="AR66" s="12"/>
      <c r="AS66" s="12"/>
      <c r="BY66" s="132"/>
    </row>
    <row r="67" spans="34:77" x14ac:dyDescent="0.2">
      <c r="AH67" s="12"/>
      <c r="AI67" s="12"/>
      <c r="AJ67" s="12"/>
      <c r="AK67" s="12"/>
      <c r="AL67" s="12"/>
      <c r="AM67" s="12"/>
      <c r="AN67" s="12"/>
      <c r="AO67" s="12"/>
      <c r="AP67" s="12"/>
      <c r="AQ67" s="12"/>
      <c r="AR67" s="12"/>
      <c r="AS67" s="12"/>
      <c r="BY67" s="132"/>
    </row>
    <row r="68" spans="34:77" x14ac:dyDescent="0.2">
      <c r="AH68" s="12"/>
      <c r="AI68" s="12"/>
      <c r="AJ68" s="12"/>
      <c r="AK68" s="12"/>
      <c r="AL68" s="12"/>
      <c r="AM68" s="12"/>
      <c r="AN68" s="12"/>
      <c r="AO68" s="12"/>
      <c r="AP68" s="12"/>
      <c r="AQ68" s="12"/>
      <c r="AR68" s="12"/>
      <c r="AS68" s="12"/>
      <c r="BY68" s="132"/>
    </row>
    <row r="69" spans="34:77" x14ac:dyDescent="0.2">
      <c r="AH69" s="12"/>
      <c r="AI69" s="12"/>
      <c r="AJ69" s="12"/>
      <c r="AK69" s="12"/>
      <c r="AL69" s="12"/>
      <c r="AM69" s="12"/>
      <c r="AN69" s="12"/>
      <c r="AO69" s="12"/>
      <c r="AP69" s="12"/>
      <c r="AQ69" s="12"/>
      <c r="AR69" s="12"/>
      <c r="AS69" s="12"/>
      <c r="BY69" s="132"/>
    </row>
    <row r="70" spans="34:77" x14ac:dyDescent="0.2">
      <c r="AH70" s="12"/>
      <c r="AI70" s="12"/>
      <c r="AJ70" s="12"/>
      <c r="AK70" s="12"/>
      <c r="AL70" s="12"/>
      <c r="AM70" s="12"/>
      <c r="AN70" s="12"/>
      <c r="AO70" s="12"/>
      <c r="AP70" s="12"/>
      <c r="AQ70" s="12"/>
      <c r="AR70" s="12"/>
      <c r="AS70" s="12"/>
      <c r="BY70" s="132"/>
    </row>
    <row r="71" spans="34:77" x14ac:dyDescent="0.2">
      <c r="AH71" s="12"/>
      <c r="AI71" s="12"/>
      <c r="AJ71" s="12"/>
      <c r="AK71" s="12"/>
      <c r="AL71" s="12"/>
      <c r="AM71" s="12"/>
      <c r="AN71" s="12"/>
      <c r="AO71" s="12"/>
      <c r="AP71" s="12"/>
      <c r="AQ71" s="12"/>
      <c r="AR71" s="12"/>
      <c r="AS71" s="12"/>
      <c r="BY71" s="132"/>
    </row>
    <row r="72" spans="34:77" x14ac:dyDescent="0.2">
      <c r="AH72" s="12"/>
      <c r="AI72" s="12"/>
      <c r="AJ72" s="12"/>
      <c r="AK72" s="12"/>
      <c r="AL72" s="12"/>
      <c r="AM72" s="12"/>
      <c r="AN72" s="12"/>
      <c r="AO72" s="12"/>
      <c r="AP72" s="12"/>
      <c r="AQ72" s="12"/>
      <c r="AR72" s="12"/>
      <c r="AS72" s="12"/>
      <c r="BY72" s="132"/>
    </row>
    <row r="73" spans="34:77" x14ac:dyDescent="0.2">
      <c r="AH73" s="12"/>
      <c r="AI73" s="12"/>
      <c r="AJ73" s="12"/>
      <c r="AK73" s="12"/>
      <c r="AL73" s="12"/>
      <c r="AM73" s="12"/>
      <c r="AN73" s="12"/>
      <c r="AO73" s="12"/>
      <c r="AP73" s="12"/>
      <c r="AQ73" s="12"/>
      <c r="AR73" s="12"/>
      <c r="AS73" s="12"/>
      <c r="BY73" s="132"/>
    </row>
    <row r="74" spans="34:77" x14ac:dyDescent="0.2">
      <c r="AH74" s="12"/>
      <c r="AI74" s="12"/>
      <c r="AJ74" s="12"/>
      <c r="AK74" s="12"/>
      <c r="AL74" s="12"/>
      <c r="AM74" s="12"/>
      <c r="AN74" s="12"/>
      <c r="AO74" s="12"/>
      <c r="AP74" s="12"/>
      <c r="AQ74" s="12"/>
      <c r="AR74" s="12"/>
      <c r="AS74" s="12"/>
      <c r="BY74" s="132"/>
    </row>
    <row r="75" spans="34:77" x14ac:dyDescent="0.2">
      <c r="AH75" s="12"/>
      <c r="AI75" s="12"/>
      <c r="AJ75" s="12"/>
      <c r="AK75" s="12"/>
      <c r="AL75" s="12"/>
      <c r="AM75" s="12"/>
      <c r="AN75" s="12"/>
      <c r="AO75" s="12"/>
      <c r="AP75" s="12"/>
      <c r="AQ75" s="12"/>
      <c r="AR75" s="12"/>
      <c r="AS75" s="12"/>
      <c r="BY75" s="132"/>
    </row>
    <row r="76" spans="34:77" x14ac:dyDescent="0.2">
      <c r="AH76" s="12"/>
      <c r="AI76" s="12"/>
      <c r="AJ76" s="12"/>
      <c r="AK76" s="12"/>
      <c r="AL76" s="12"/>
      <c r="AM76" s="12"/>
      <c r="AN76" s="12"/>
      <c r="AO76" s="12"/>
      <c r="AP76" s="12"/>
      <c r="AQ76" s="12"/>
      <c r="AR76" s="12"/>
      <c r="AS76" s="12"/>
      <c r="BY76" s="132"/>
    </row>
    <row r="77" spans="34:77" x14ac:dyDescent="0.2">
      <c r="AH77" s="12"/>
      <c r="AI77" s="12"/>
      <c r="AJ77" s="12"/>
      <c r="AK77" s="12"/>
      <c r="AL77" s="12"/>
      <c r="AM77" s="12"/>
      <c r="AN77" s="12"/>
      <c r="AO77" s="12"/>
      <c r="AP77" s="12"/>
      <c r="AQ77" s="12"/>
      <c r="AR77" s="12"/>
      <c r="AS77" s="12"/>
      <c r="BY77" s="132"/>
    </row>
    <row r="78" spans="34:77" x14ac:dyDescent="0.2">
      <c r="AH78" s="12"/>
      <c r="AI78" s="12"/>
      <c r="AJ78" s="12"/>
      <c r="AK78" s="12"/>
      <c r="AL78" s="12"/>
      <c r="AM78" s="12"/>
      <c r="AN78" s="12"/>
      <c r="AO78" s="12"/>
      <c r="AP78" s="12"/>
      <c r="AQ78" s="12"/>
      <c r="AR78" s="12"/>
      <c r="AS78" s="12"/>
      <c r="BY78" s="132"/>
    </row>
    <row r="79" spans="34:77" x14ac:dyDescent="0.2">
      <c r="AH79" s="12"/>
      <c r="AI79" s="12"/>
      <c r="AJ79" s="12"/>
      <c r="AK79" s="12"/>
      <c r="AL79" s="12"/>
      <c r="AM79" s="12"/>
      <c r="AN79" s="12"/>
      <c r="AO79" s="12"/>
      <c r="AP79" s="12"/>
      <c r="AQ79" s="12"/>
      <c r="AR79" s="12"/>
      <c r="AS79" s="12"/>
      <c r="BY79" s="132"/>
    </row>
    <row r="80" spans="34:77" x14ac:dyDescent="0.2">
      <c r="AH80" s="12"/>
      <c r="AI80" s="12"/>
      <c r="AJ80" s="12"/>
      <c r="AK80" s="12"/>
      <c r="AL80" s="12"/>
      <c r="AM80" s="12"/>
      <c r="AN80" s="12"/>
      <c r="AO80" s="12"/>
      <c r="AP80" s="12"/>
      <c r="AQ80" s="12"/>
      <c r="AR80" s="12"/>
      <c r="AS80" s="12"/>
      <c r="BY80" s="132"/>
    </row>
    <row r="81" spans="34:77" x14ac:dyDescent="0.2">
      <c r="AH81" s="12"/>
      <c r="AI81" s="12"/>
      <c r="AJ81" s="12"/>
      <c r="AK81" s="12"/>
      <c r="AL81" s="12"/>
      <c r="AM81" s="12"/>
      <c r="AN81" s="12"/>
      <c r="AO81" s="12"/>
      <c r="AP81" s="12"/>
      <c r="AQ81" s="12"/>
      <c r="AR81" s="12"/>
      <c r="AS81" s="12"/>
      <c r="BY81" s="132"/>
    </row>
    <row r="82" spans="34:77" x14ac:dyDescent="0.2">
      <c r="AH82" s="12"/>
      <c r="AI82" s="12"/>
      <c r="AJ82" s="12"/>
      <c r="AK82" s="12"/>
      <c r="AL82" s="12"/>
      <c r="AM82" s="12"/>
      <c r="AN82" s="12"/>
      <c r="AO82" s="12"/>
      <c r="AP82" s="12"/>
      <c r="AQ82" s="12"/>
      <c r="AR82" s="12"/>
      <c r="AS82" s="12"/>
      <c r="BY82" s="132"/>
    </row>
    <row r="83" spans="34:77" x14ac:dyDescent="0.2">
      <c r="AH83" s="12"/>
      <c r="AI83" s="12"/>
      <c r="AJ83" s="12"/>
      <c r="AK83" s="12"/>
      <c r="AL83" s="12"/>
      <c r="AM83" s="12"/>
      <c r="AN83" s="12"/>
      <c r="AO83" s="12"/>
      <c r="AP83" s="12"/>
      <c r="AQ83" s="12"/>
      <c r="AR83" s="12"/>
      <c r="AS83" s="12"/>
      <c r="BY83" s="132"/>
    </row>
    <row r="84" spans="34:77" x14ac:dyDescent="0.2">
      <c r="AH84" s="12"/>
      <c r="AI84" s="12"/>
      <c r="AJ84" s="12"/>
      <c r="AK84" s="12"/>
      <c r="AL84" s="12"/>
      <c r="AM84" s="12"/>
      <c r="AN84" s="12"/>
      <c r="AO84" s="12"/>
      <c r="AP84" s="12"/>
      <c r="AQ84" s="12"/>
      <c r="AR84" s="12"/>
      <c r="AS84" s="12"/>
      <c r="BY84" s="132"/>
    </row>
    <row r="85" spans="34:77" x14ac:dyDescent="0.2">
      <c r="AH85" s="12"/>
      <c r="AI85" s="12"/>
      <c r="AJ85" s="12"/>
      <c r="AK85" s="12"/>
      <c r="AL85" s="12"/>
      <c r="AM85" s="12"/>
      <c r="AN85" s="12"/>
      <c r="AO85" s="12"/>
      <c r="AP85" s="12"/>
      <c r="AQ85" s="12"/>
      <c r="AR85" s="12"/>
      <c r="AS85" s="12"/>
      <c r="BY85" s="132"/>
    </row>
    <row r="86" spans="34:77" x14ac:dyDescent="0.2">
      <c r="AH86" s="12"/>
      <c r="AI86" s="12"/>
      <c r="AJ86" s="12"/>
      <c r="AK86" s="12"/>
      <c r="AL86" s="12"/>
      <c r="AM86" s="12"/>
      <c r="AN86" s="12"/>
      <c r="AO86" s="12"/>
      <c r="AP86" s="12"/>
      <c r="AQ86" s="12"/>
      <c r="AR86" s="12"/>
      <c r="AS86" s="12"/>
      <c r="BY86" s="132"/>
    </row>
    <row r="87" spans="34:77" x14ac:dyDescent="0.2">
      <c r="AH87" s="12"/>
      <c r="AI87" s="12"/>
      <c r="AJ87" s="12"/>
      <c r="AK87" s="12"/>
      <c r="AL87" s="12"/>
      <c r="AM87" s="12"/>
      <c r="AN87" s="12"/>
      <c r="AO87" s="12"/>
      <c r="AP87" s="12"/>
      <c r="AQ87" s="12"/>
      <c r="AR87" s="12"/>
      <c r="AS87" s="12"/>
      <c r="BY87" s="132"/>
    </row>
    <row r="88" spans="34:77" x14ac:dyDescent="0.2">
      <c r="AH88" s="12"/>
      <c r="AI88" s="12"/>
      <c r="AJ88" s="12"/>
      <c r="AK88" s="12"/>
      <c r="AL88" s="12"/>
      <c r="AM88" s="12"/>
      <c r="AN88" s="12"/>
      <c r="AO88" s="12"/>
      <c r="AP88" s="12"/>
      <c r="AQ88" s="12"/>
      <c r="AR88" s="12"/>
      <c r="AS88" s="12"/>
      <c r="BY88" s="132"/>
    </row>
    <row r="89" spans="34:77" x14ac:dyDescent="0.2">
      <c r="AH89" s="12"/>
      <c r="AI89" s="12"/>
      <c r="AJ89" s="12"/>
      <c r="AK89" s="12"/>
      <c r="AL89" s="12"/>
      <c r="AM89" s="12"/>
      <c r="AN89" s="12"/>
      <c r="AO89" s="12"/>
      <c r="AP89" s="12"/>
      <c r="AQ89" s="12"/>
      <c r="AR89" s="12"/>
      <c r="AS89" s="12"/>
      <c r="BY89" s="132"/>
    </row>
    <row r="90" spans="34:77" x14ac:dyDescent="0.2">
      <c r="AH90" s="12"/>
      <c r="AI90" s="12"/>
      <c r="AJ90" s="12"/>
      <c r="AK90" s="12"/>
      <c r="AL90" s="12"/>
      <c r="AM90" s="12"/>
      <c r="AN90" s="12"/>
      <c r="AO90" s="12"/>
      <c r="AP90" s="12"/>
      <c r="AQ90" s="12"/>
      <c r="AR90" s="12"/>
      <c r="AS90" s="12"/>
      <c r="BY90" s="132"/>
    </row>
    <row r="91" spans="34:77" x14ac:dyDescent="0.2">
      <c r="AH91" s="12"/>
      <c r="AI91" s="12"/>
      <c r="AJ91" s="12"/>
      <c r="AK91" s="12"/>
      <c r="AL91" s="12"/>
      <c r="AM91" s="12"/>
      <c r="AN91" s="12"/>
      <c r="AO91" s="12"/>
      <c r="AP91" s="12"/>
      <c r="AQ91" s="12"/>
      <c r="AR91" s="12"/>
      <c r="AS91" s="12"/>
      <c r="BY91" s="132"/>
    </row>
    <row r="92" spans="34:77" x14ac:dyDescent="0.2">
      <c r="AH92" s="12"/>
      <c r="AI92" s="12"/>
      <c r="AJ92" s="12"/>
      <c r="AK92" s="12"/>
      <c r="AL92" s="12"/>
      <c r="AM92" s="12"/>
      <c r="AN92" s="12"/>
      <c r="AO92" s="12"/>
      <c r="AP92" s="12"/>
      <c r="AQ92" s="12"/>
      <c r="AR92" s="12"/>
      <c r="AS92" s="12"/>
      <c r="BY92" s="132"/>
    </row>
    <row r="93" spans="34:77" x14ac:dyDescent="0.2">
      <c r="AH93" s="12"/>
      <c r="AI93" s="12"/>
      <c r="AJ93" s="12"/>
      <c r="AK93" s="12"/>
      <c r="AL93" s="12"/>
      <c r="AM93" s="12"/>
      <c r="AN93" s="12"/>
      <c r="AO93" s="12"/>
      <c r="AP93" s="12"/>
      <c r="AQ93" s="12"/>
      <c r="AR93" s="12"/>
      <c r="AS93" s="12"/>
      <c r="BY93" s="132"/>
    </row>
    <row r="94" spans="34:77" x14ac:dyDescent="0.2">
      <c r="AH94" s="12"/>
      <c r="AI94" s="12"/>
      <c r="AJ94" s="12"/>
      <c r="AK94" s="12"/>
      <c r="AL94" s="12"/>
      <c r="AM94" s="12"/>
      <c r="AN94" s="12"/>
      <c r="AO94" s="12"/>
      <c r="AP94" s="12"/>
      <c r="AQ94" s="12"/>
      <c r="AR94" s="12"/>
      <c r="AS94" s="12"/>
      <c r="BY94" s="132"/>
    </row>
    <row r="95" spans="34:77" x14ac:dyDescent="0.2">
      <c r="AH95" s="12"/>
      <c r="AI95" s="12"/>
      <c r="AJ95" s="12"/>
      <c r="AK95" s="12"/>
      <c r="AL95" s="12"/>
      <c r="AM95" s="12"/>
      <c r="AN95" s="12"/>
      <c r="AO95" s="12"/>
      <c r="AP95" s="12"/>
      <c r="AQ95" s="12"/>
      <c r="AR95" s="12"/>
      <c r="AS95" s="12"/>
      <c r="BY95" s="132"/>
    </row>
    <row r="96" spans="34:77" x14ac:dyDescent="0.2">
      <c r="AH96" s="12"/>
      <c r="AI96" s="12"/>
      <c r="AJ96" s="12"/>
      <c r="AK96" s="12"/>
      <c r="AL96" s="12"/>
      <c r="AM96" s="12"/>
      <c r="AN96" s="12"/>
      <c r="AO96" s="12"/>
      <c r="AP96" s="12"/>
      <c r="AQ96" s="12"/>
      <c r="AR96" s="12"/>
      <c r="AS96" s="12"/>
      <c r="BY96" s="132"/>
    </row>
    <row r="97" spans="34:77" x14ac:dyDescent="0.2">
      <c r="AH97" s="12"/>
      <c r="AI97" s="12"/>
      <c r="AJ97" s="12"/>
      <c r="AK97" s="12"/>
      <c r="AL97" s="12"/>
      <c r="AM97" s="12"/>
      <c r="AN97" s="12"/>
      <c r="AO97" s="12"/>
      <c r="AP97" s="12"/>
      <c r="AQ97" s="12"/>
      <c r="AR97" s="12"/>
      <c r="AS97" s="12"/>
      <c r="BY97" s="132"/>
    </row>
    <row r="98" spans="34:77" x14ac:dyDescent="0.2">
      <c r="AH98" s="12"/>
      <c r="AI98" s="12"/>
      <c r="AJ98" s="12"/>
      <c r="AK98" s="12"/>
      <c r="AL98" s="12"/>
      <c r="AM98" s="12"/>
      <c r="AN98" s="12"/>
      <c r="AO98" s="12"/>
      <c r="AP98" s="12"/>
      <c r="AQ98" s="12"/>
      <c r="AR98" s="12"/>
      <c r="AS98" s="12"/>
      <c r="BY98" s="132"/>
    </row>
    <row r="99" spans="34:77" x14ac:dyDescent="0.2">
      <c r="AH99" s="12"/>
      <c r="AI99" s="12"/>
      <c r="AJ99" s="12"/>
      <c r="AK99" s="12"/>
      <c r="AL99" s="12"/>
      <c r="AM99" s="12"/>
      <c r="AN99" s="12"/>
      <c r="AO99" s="12"/>
      <c r="AP99" s="12"/>
      <c r="AQ99" s="12"/>
      <c r="AR99" s="12"/>
      <c r="AS99" s="12"/>
      <c r="BY99" s="132"/>
    </row>
    <row r="100" spans="34:77" x14ac:dyDescent="0.2">
      <c r="AH100" s="12"/>
      <c r="AI100" s="12"/>
      <c r="AJ100" s="12"/>
      <c r="AK100" s="12"/>
      <c r="AL100" s="12"/>
      <c r="AM100" s="12"/>
      <c r="AN100" s="12"/>
      <c r="AO100" s="12"/>
      <c r="AP100" s="12"/>
      <c r="AQ100" s="12"/>
      <c r="AR100" s="12"/>
      <c r="AS100" s="12"/>
      <c r="BY100" s="132"/>
    </row>
    <row r="101" spans="34:77" x14ac:dyDescent="0.2">
      <c r="AH101" s="12"/>
      <c r="AI101" s="12"/>
      <c r="AJ101" s="12"/>
      <c r="AK101" s="12"/>
      <c r="AL101" s="12"/>
      <c r="AM101" s="12"/>
      <c r="AN101" s="12"/>
      <c r="AO101" s="12"/>
      <c r="AP101" s="12"/>
      <c r="AQ101" s="12"/>
      <c r="AR101" s="12"/>
      <c r="AS101" s="12"/>
      <c r="BY101" s="132"/>
    </row>
    <row r="102" spans="34:77" x14ac:dyDescent="0.2">
      <c r="AH102" s="12"/>
      <c r="AI102" s="12"/>
      <c r="AJ102" s="12"/>
      <c r="AK102" s="12"/>
      <c r="AL102" s="12"/>
      <c r="AM102" s="12"/>
      <c r="AN102" s="12"/>
      <c r="AO102" s="12"/>
      <c r="AP102" s="12"/>
      <c r="AQ102" s="12"/>
      <c r="AR102" s="12"/>
      <c r="AS102" s="12"/>
      <c r="BY102" s="132"/>
    </row>
    <row r="103" spans="34:77" x14ac:dyDescent="0.2">
      <c r="AH103" s="12"/>
      <c r="AI103" s="12"/>
      <c r="AJ103" s="12"/>
      <c r="AK103" s="12"/>
      <c r="AL103" s="12"/>
      <c r="AM103" s="12"/>
      <c r="AN103" s="12"/>
      <c r="AO103" s="12"/>
      <c r="AP103" s="12"/>
      <c r="AQ103" s="12"/>
      <c r="AR103" s="12"/>
      <c r="AS103" s="12"/>
      <c r="BY103" s="132"/>
    </row>
    <row r="104" spans="34:77" x14ac:dyDescent="0.2">
      <c r="AH104" s="12"/>
      <c r="AI104" s="12"/>
      <c r="AJ104" s="12"/>
      <c r="AK104" s="12"/>
      <c r="AL104" s="12"/>
      <c r="AM104" s="12"/>
      <c r="AN104" s="12"/>
      <c r="AO104" s="12"/>
      <c r="AP104" s="12"/>
      <c r="AQ104" s="12"/>
      <c r="AR104" s="12"/>
      <c r="AS104" s="12"/>
      <c r="BY104" s="132"/>
    </row>
    <row r="105" spans="34:77" x14ac:dyDescent="0.2">
      <c r="AH105" s="12"/>
      <c r="AI105" s="12"/>
      <c r="AJ105" s="12"/>
      <c r="AK105" s="12"/>
      <c r="AL105" s="12"/>
      <c r="AM105" s="12"/>
      <c r="AN105" s="12"/>
      <c r="AO105" s="12"/>
      <c r="AP105" s="12"/>
      <c r="AQ105" s="12"/>
      <c r="AR105" s="12"/>
      <c r="AS105" s="12"/>
      <c r="BY105" s="132"/>
    </row>
    <row r="106" spans="34:77" x14ac:dyDescent="0.2">
      <c r="AH106" s="12"/>
      <c r="AI106" s="12"/>
      <c r="AJ106" s="12"/>
      <c r="AK106" s="12"/>
      <c r="AL106" s="12"/>
      <c r="AM106" s="12"/>
      <c r="AN106" s="12"/>
      <c r="AO106" s="12"/>
      <c r="AP106" s="12"/>
      <c r="AQ106" s="12"/>
      <c r="AR106" s="12"/>
      <c r="AS106" s="12"/>
      <c r="BY106" s="132"/>
    </row>
    <row r="107" spans="34:77" x14ac:dyDescent="0.2">
      <c r="AH107" s="12"/>
      <c r="AI107" s="12"/>
      <c r="AJ107" s="12"/>
      <c r="AK107" s="12"/>
      <c r="AL107" s="12"/>
      <c r="AM107" s="12"/>
      <c r="AN107" s="12"/>
      <c r="AO107" s="12"/>
      <c r="AP107" s="12"/>
      <c r="AQ107" s="12"/>
      <c r="AR107" s="12"/>
      <c r="AS107" s="12"/>
      <c r="BY107" s="132"/>
    </row>
    <row r="108" spans="34:77" x14ac:dyDescent="0.2">
      <c r="AH108" s="12"/>
      <c r="AI108" s="12"/>
      <c r="AJ108" s="12"/>
      <c r="AK108" s="12"/>
      <c r="AL108" s="12"/>
      <c r="AM108" s="12"/>
      <c r="AN108" s="12"/>
      <c r="AO108" s="12"/>
      <c r="AP108" s="12"/>
      <c r="AQ108" s="12"/>
      <c r="AR108" s="12"/>
      <c r="AS108" s="12"/>
      <c r="BY108" s="132"/>
    </row>
    <row r="109" spans="34:77" x14ac:dyDescent="0.2">
      <c r="AH109" s="12"/>
      <c r="AI109" s="12"/>
      <c r="AJ109" s="12"/>
      <c r="AK109" s="12"/>
      <c r="AL109" s="12"/>
      <c r="AM109" s="12"/>
      <c r="AN109" s="12"/>
      <c r="AO109" s="12"/>
      <c r="AP109" s="12"/>
      <c r="AQ109" s="12"/>
      <c r="AR109" s="12"/>
      <c r="AS109" s="12"/>
      <c r="BY109" s="132"/>
    </row>
    <row r="110" spans="34:77" x14ac:dyDescent="0.2">
      <c r="AH110" s="12"/>
      <c r="AI110" s="12"/>
      <c r="AJ110" s="12"/>
      <c r="AK110" s="12"/>
      <c r="AL110" s="12"/>
      <c r="AM110" s="12"/>
      <c r="AN110" s="12"/>
      <c r="AO110" s="12"/>
      <c r="AP110" s="12"/>
      <c r="AQ110" s="12"/>
      <c r="AR110" s="12"/>
      <c r="AS110" s="12"/>
      <c r="BY110" s="132"/>
    </row>
    <row r="111" spans="34:77" x14ac:dyDescent="0.2">
      <c r="AH111" s="12"/>
      <c r="AI111" s="12"/>
      <c r="AJ111" s="12"/>
      <c r="AK111" s="12"/>
      <c r="AL111" s="12"/>
      <c r="AM111" s="12"/>
      <c r="AN111" s="12"/>
      <c r="AO111" s="12"/>
      <c r="AP111" s="12"/>
      <c r="AQ111" s="12"/>
      <c r="AR111" s="12"/>
      <c r="AS111" s="12"/>
      <c r="BY111" s="132"/>
    </row>
    <row r="112" spans="34:77" x14ac:dyDescent="0.2">
      <c r="AH112" s="12"/>
      <c r="AI112" s="12"/>
      <c r="AJ112" s="12"/>
      <c r="AK112" s="12"/>
      <c r="AL112" s="12"/>
      <c r="AM112" s="12"/>
      <c r="AN112" s="12"/>
      <c r="AO112" s="12"/>
      <c r="AP112" s="12"/>
      <c r="AQ112" s="12"/>
      <c r="AR112" s="12"/>
      <c r="AS112" s="12"/>
      <c r="BY112" s="132"/>
    </row>
    <row r="113" spans="34:77" x14ac:dyDescent="0.2">
      <c r="AH113" s="12"/>
      <c r="AI113" s="12"/>
      <c r="AJ113" s="12"/>
      <c r="AK113" s="12"/>
      <c r="AL113" s="12"/>
      <c r="AM113" s="12"/>
      <c r="AN113" s="12"/>
      <c r="AO113" s="12"/>
      <c r="AP113" s="12"/>
      <c r="AQ113" s="12"/>
      <c r="AR113" s="12"/>
      <c r="AS113" s="12"/>
      <c r="BY113" s="132"/>
    </row>
    <row r="114" spans="34:77" x14ac:dyDescent="0.2">
      <c r="AH114" s="12"/>
      <c r="AI114" s="12"/>
      <c r="AJ114" s="12"/>
      <c r="AK114" s="12"/>
      <c r="AL114" s="12"/>
      <c r="AM114" s="12"/>
      <c r="AN114" s="12"/>
      <c r="AO114" s="12"/>
      <c r="AP114" s="12"/>
      <c r="AQ114" s="12"/>
      <c r="AR114" s="12"/>
      <c r="AS114" s="12"/>
      <c r="BY114" s="132"/>
    </row>
    <row r="115" spans="34:77" x14ac:dyDescent="0.2">
      <c r="AH115" s="12"/>
      <c r="AI115" s="12"/>
      <c r="AJ115" s="12"/>
      <c r="AK115" s="12"/>
      <c r="AL115" s="12"/>
      <c r="AM115" s="12"/>
      <c r="AN115" s="12"/>
      <c r="AO115" s="12"/>
      <c r="AP115" s="12"/>
      <c r="AQ115" s="12"/>
      <c r="AR115" s="12"/>
      <c r="AS115" s="12"/>
      <c r="BY115" s="132"/>
    </row>
    <row r="116" spans="34:77" x14ac:dyDescent="0.2">
      <c r="AH116" s="12"/>
      <c r="AI116" s="12"/>
      <c r="AJ116" s="12"/>
      <c r="AK116" s="12"/>
      <c r="AL116" s="12"/>
      <c r="AM116" s="12"/>
      <c r="AN116" s="12"/>
      <c r="AO116" s="12"/>
      <c r="AP116" s="12"/>
      <c r="AQ116" s="12"/>
      <c r="AR116" s="12"/>
      <c r="AS116" s="12"/>
      <c r="BY116" s="132"/>
    </row>
    <row r="117" spans="34:77" x14ac:dyDescent="0.2">
      <c r="AH117" s="12"/>
      <c r="AI117" s="12"/>
      <c r="AJ117" s="12"/>
      <c r="AK117" s="12"/>
      <c r="AL117" s="12"/>
      <c r="AM117" s="12"/>
      <c r="AN117" s="12"/>
      <c r="AO117" s="12"/>
      <c r="AP117" s="12"/>
      <c r="AQ117" s="12"/>
      <c r="AR117" s="12"/>
      <c r="AS117" s="12"/>
      <c r="BY117" s="132"/>
    </row>
    <row r="118" spans="34:77" x14ac:dyDescent="0.2">
      <c r="AH118" s="12"/>
      <c r="AI118" s="12"/>
      <c r="AJ118" s="12"/>
      <c r="AK118" s="12"/>
      <c r="AL118" s="12"/>
      <c r="AM118" s="12"/>
      <c r="AN118" s="12"/>
      <c r="AO118" s="12"/>
      <c r="AP118" s="12"/>
      <c r="AQ118" s="12"/>
      <c r="AR118" s="12"/>
      <c r="AS118" s="12"/>
      <c r="BY118" s="132"/>
    </row>
    <row r="119" spans="34:77" x14ac:dyDescent="0.2">
      <c r="AH119" s="12"/>
      <c r="AI119" s="12"/>
      <c r="AJ119" s="12"/>
      <c r="AK119" s="12"/>
      <c r="AL119" s="12"/>
      <c r="AM119" s="12"/>
      <c r="AN119" s="12"/>
      <c r="AO119" s="12"/>
      <c r="AP119" s="12"/>
      <c r="AQ119" s="12"/>
      <c r="AR119" s="12"/>
      <c r="AS119" s="12"/>
      <c r="BY119" s="132"/>
    </row>
    <row r="120" spans="34:77" x14ac:dyDescent="0.2">
      <c r="AH120" s="12"/>
      <c r="AI120" s="12"/>
      <c r="AJ120" s="12"/>
      <c r="AK120" s="12"/>
      <c r="AL120" s="12"/>
      <c r="AM120" s="12"/>
      <c r="AN120" s="12"/>
      <c r="AO120" s="12"/>
      <c r="AP120" s="12"/>
      <c r="AQ120" s="12"/>
      <c r="AR120" s="12"/>
      <c r="AS120" s="12"/>
      <c r="BY120" s="132"/>
    </row>
    <row r="121" spans="34:77" x14ac:dyDescent="0.2">
      <c r="AH121" s="12"/>
      <c r="AI121" s="12"/>
      <c r="AJ121" s="12"/>
      <c r="AK121" s="12"/>
      <c r="AL121" s="12"/>
      <c r="AM121" s="12"/>
      <c r="AN121" s="12"/>
      <c r="AO121" s="12"/>
      <c r="AP121" s="12"/>
      <c r="AQ121" s="12"/>
      <c r="AR121" s="12"/>
      <c r="AS121" s="12"/>
      <c r="BY121" s="132"/>
    </row>
    <row r="122" spans="34:77" x14ac:dyDescent="0.2">
      <c r="AH122" s="12"/>
      <c r="AI122" s="12"/>
      <c r="AJ122" s="12"/>
      <c r="AK122" s="12"/>
      <c r="AL122" s="12"/>
      <c r="AM122" s="12"/>
      <c r="AN122" s="12"/>
      <c r="AO122" s="12"/>
      <c r="AP122" s="12"/>
      <c r="AQ122" s="12"/>
      <c r="AR122" s="12"/>
      <c r="AS122" s="12"/>
      <c r="BY122" s="132"/>
    </row>
    <row r="123" spans="34:77" x14ac:dyDescent="0.2">
      <c r="AH123" s="12"/>
      <c r="AI123" s="12"/>
      <c r="AJ123" s="12"/>
      <c r="AK123" s="12"/>
      <c r="AL123" s="12"/>
      <c r="AM123" s="12"/>
      <c r="AN123" s="12"/>
      <c r="AO123" s="12"/>
      <c r="AP123" s="12"/>
      <c r="AQ123" s="12"/>
      <c r="AR123" s="12"/>
      <c r="AS123" s="12"/>
      <c r="BY123" s="132"/>
    </row>
    <row r="124" spans="34:77" x14ac:dyDescent="0.2">
      <c r="AH124" s="12"/>
      <c r="AI124" s="12"/>
      <c r="AJ124" s="12"/>
      <c r="AK124" s="12"/>
      <c r="AL124" s="12"/>
      <c r="AM124" s="12"/>
      <c r="AN124" s="12"/>
      <c r="AO124" s="12"/>
      <c r="AP124" s="12"/>
      <c r="AQ124" s="12"/>
      <c r="AR124" s="12"/>
      <c r="AS124" s="12"/>
      <c r="BY124" s="132"/>
    </row>
    <row r="125" spans="34:77" x14ac:dyDescent="0.2">
      <c r="AH125" s="12"/>
      <c r="AI125" s="12"/>
      <c r="AJ125" s="12"/>
      <c r="AK125" s="12"/>
      <c r="AL125" s="12"/>
      <c r="AM125" s="12"/>
      <c r="AN125" s="12"/>
      <c r="AO125" s="12"/>
      <c r="AP125" s="12"/>
      <c r="AQ125" s="12"/>
      <c r="AR125" s="12"/>
      <c r="AS125" s="12"/>
      <c r="BY125" s="132"/>
    </row>
    <row r="126" spans="34:77" x14ac:dyDescent="0.2">
      <c r="AH126" s="12"/>
      <c r="AI126" s="12"/>
      <c r="AJ126" s="12"/>
      <c r="AK126" s="12"/>
      <c r="AL126" s="12"/>
      <c r="AM126" s="12"/>
      <c r="AN126" s="12"/>
      <c r="AO126" s="12"/>
      <c r="AP126" s="12"/>
      <c r="AQ126" s="12"/>
      <c r="AR126" s="12"/>
      <c r="AS126" s="12"/>
      <c r="BY126" s="132"/>
    </row>
    <row r="127" spans="34:77" x14ac:dyDescent="0.2">
      <c r="AH127" s="12"/>
      <c r="AI127" s="12"/>
      <c r="AJ127" s="12"/>
      <c r="AK127" s="12"/>
      <c r="AL127" s="12"/>
      <c r="AM127" s="12"/>
      <c r="AN127" s="12"/>
      <c r="AO127" s="12"/>
      <c r="AP127" s="12"/>
      <c r="AQ127" s="12"/>
      <c r="AR127" s="12"/>
      <c r="AS127" s="12"/>
      <c r="BY127" s="132"/>
    </row>
    <row r="128" spans="34:77" x14ac:dyDescent="0.2">
      <c r="AH128" s="12"/>
      <c r="AI128" s="12"/>
      <c r="AJ128" s="12"/>
      <c r="AK128" s="12"/>
      <c r="AL128" s="12"/>
      <c r="AM128" s="12"/>
      <c r="AN128" s="12"/>
      <c r="AO128" s="12"/>
      <c r="AP128" s="12"/>
      <c r="AQ128" s="12"/>
      <c r="AR128" s="12"/>
      <c r="AS128" s="12"/>
      <c r="BY128" s="132"/>
    </row>
    <row r="129" spans="34:77" x14ac:dyDescent="0.2">
      <c r="AH129" s="12"/>
      <c r="AI129" s="12"/>
      <c r="AJ129" s="12"/>
      <c r="AK129" s="12"/>
      <c r="AL129" s="12"/>
      <c r="AM129" s="12"/>
      <c r="AN129" s="12"/>
      <c r="AO129" s="12"/>
      <c r="AP129" s="12"/>
      <c r="AQ129" s="12"/>
      <c r="AR129" s="12"/>
      <c r="AS129" s="12"/>
      <c r="BY129" s="132"/>
    </row>
    <row r="130" spans="34:77" x14ac:dyDescent="0.2">
      <c r="AH130" s="12"/>
      <c r="AI130" s="12"/>
      <c r="AJ130" s="12"/>
      <c r="AK130" s="12"/>
      <c r="AL130" s="12"/>
      <c r="AM130" s="12"/>
      <c r="AN130" s="12"/>
      <c r="AO130" s="12"/>
      <c r="AP130" s="12"/>
      <c r="AQ130" s="12"/>
      <c r="AR130" s="12"/>
      <c r="AS130" s="12"/>
      <c r="BY130" s="132"/>
    </row>
    <row r="131" spans="34:77" x14ac:dyDescent="0.2">
      <c r="AH131" s="12"/>
      <c r="AI131" s="12"/>
      <c r="AJ131" s="12"/>
      <c r="AK131" s="12"/>
      <c r="AL131" s="12"/>
      <c r="AM131" s="12"/>
      <c r="AN131" s="12"/>
      <c r="AO131" s="12"/>
      <c r="AP131" s="12"/>
      <c r="AQ131" s="12"/>
      <c r="AR131" s="12"/>
      <c r="AS131" s="12"/>
      <c r="BY131" s="132"/>
    </row>
    <row r="132" spans="34:77" x14ac:dyDescent="0.2">
      <c r="AH132" s="12"/>
      <c r="AI132" s="12"/>
      <c r="AJ132" s="12"/>
      <c r="AK132" s="12"/>
      <c r="AL132" s="12"/>
      <c r="AM132" s="12"/>
      <c r="AN132" s="12"/>
      <c r="AO132" s="12"/>
      <c r="AP132" s="12"/>
      <c r="AQ132" s="12"/>
      <c r="AR132" s="12"/>
      <c r="AS132" s="12"/>
      <c r="BY132" s="132"/>
    </row>
    <row r="133" spans="34:77" x14ac:dyDescent="0.2">
      <c r="AH133" s="12"/>
      <c r="AI133" s="12"/>
      <c r="AJ133" s="12"/>
      <c r="AK133" s="12"/>
      <c r="AL133" s="12"/>
      <c r="AM133" s="12"/>
      <c r="AN133" s="12"/>
      <c r="AO133" s="12"/>
      <c r="AP133" s="12"/>
      <c r="AQ133" s="12"/>
      <c r="AR133" s="12"/>
      <c r="AS133" s="12"/>
      <c r="BY133" s="132"/>
    </row>
    <row r="134" spans="34:77" x14ac:dyDescent="0.2">
      <c r="AH134" s="12"/>
      <c r="AI134" s="12"/>
      <c r="AJ134" s="12"/>
      <c r="AK134" s="12"/>
      <c r="AL134" s="12"/>
      <c r="AM134" s="12"/>
      <c r="AN134" s="12"/>
      <c r="AO134" s="12"/>
      <c r="AP134" s="12"/>
      <c r="AQ134" s="12"/>
      <c r="AR134" s="12"/>
      <c r="AS134" s="12"/>
      <c r="BY134" s="132"/>
    </row>
    <row r="135" spans="34:77" x14ac:dyDescent="0.2">
      <c r="AH135" s="12"/>
      <c r="AI135" s="12"/>
      <c r="AJ135" s="12"/>
      <c r="AK135" s="12"/>
      <c r="AL135" s="12"/>
      <c r="AM135" s="12"/>
      <c r="AN135" s="12"/>
      <c r="AO135" s="12"/>
      <c r="AP135" s="12"/>
      <c r="AQ135" s="12"/>
      <c r="AR135" s="12"/>
      <c r="AS135" s="12"/>
      <c r="BY135" s="132"/>
    </row>
    <row r="136" spans="34:77" x14ac:dyDescent="0.2">
      <c r="AH136" s="12"/>
      <c r="AI136" s="12"/>
      <c r="AJ136" s="12"/>
      <c r="AK136" s="12"/>
      <c r="AL136" s="12"/>
      <c r="AM136" s="12"/>
      <c r="AN136" s="12"/>
      <c r="AO136" s="12"/>
      <c r="AP136" s="12"/>
      <c r="AQ136" s="12"/>
      <c r="AR136" s="12"/>
      <c r="AS136" s="12"/>
      <c r="BY136" s="132"/>
    </row>
    <row r="137" spans="34:77" x14ac:dyDescent="0.2">
      <c r="AH137" s="12"/>
      <c r="AI137" s="12"/>
      <c r="AJ137" s="12"/>
      <c r="AK137" s="12"/>
      <c r="AL137" s="12"/>
      <c r="AM137" s="12"/>
      <c r="AN137" s="12"/>
      <c r="AO137" s="12"/>
      <c r="AP137" s="12"/>
      <c r="AQ137" s="12"/>
      <c r="AR137" s="12"/>
      <c r="AS137" s="12"/>
      <c r="BY137" s="132"/>
    </row>
    <row r="138" spans="34:77" x14ac:dyDescent="0.2">
      <c r="AH138" s="12"/>
      <c r="AI138" s="12"/>
      <c r="AJ138" s="12"/>
      <c r="AK138" s="12"/>
      <c r="AL138" s="12"/>
      <c r="AM138" s="12"/>
      <c r="AN138" s="12"/>
      <c r="AO138" s="12"/>
      <c r="AP138" s="12"/>
      <c r="AQ138" s="12"/>
      <c r="AR138" s="12"/>
      <c r="AS138" s="12"/>
      <c r="BY138" s="132"/>
    </row>
    <row r="139" spans="34:77" x14ac:dyDescent="0.2">
      <c r="AH139" s="12"/>
      <c r="AI139" s="12"/>
      <c r="AJ139" s="12"/>
      <c r="AK139" s="12"/>
      <c r="AL139" s="12"/>
      <c r="AM139" s="12"/>
      <c r="AN139" s="12"/>
      <c r="AO139" s="12"/>
      <c r="AP139" s="12"/>
      <c r="AQ139" s="12"/>
      <c r="AR139" s="12"/>
      <c r="AS139" s="12"/>
      <c r="BY139" s="132"/>
    </row>
    <row r="140" spans="34:77" x14ac:dyDescent="0.2">
      <c r="AH140" s="12"/>
      <c r="AI140" s="12"/>
      <c r="AJ140" s="12"/>
      <c r="AK140" s="12"/>
      <c r="AL140" s="12"/>
      <c r="AM140" s="12"/>
      <c r="AN140" s="12"/>
      <c r="AO140" s="12"/>
      <c r="AP140" s="12"/>
      <c r="AQ140" s="12"/>
      <c r="AR140" s="12"/>
      <c r="AS140" s="12"/>
      <c r="BY140" s="132"/>
    </row>
    <row r="141" spans="34:77" x14ac:dyDescent="0.2">
      <c r="AH141" s="12"/>
      <c r="AI141" s="12"/>
      <c r="AJ141" s="12"/>
      <c r="AK141" s="12"/>
      <c r="AL141" s="12"/>
      <c r="AM141" s="12"/>
      <c r="AN141" s="12"/>
      <c r="AO141" s="12"/>
      <c r="AP141" s="12"/>
      <c r="AQ141" s="12"/>
      <c r="AR141" s="12"/>
      <c r="AS141" s="12"/>
      <c r="BY141" s="132"/>
    </row>
    <row r="142" spans="34:77" x14ac:dyDescent="0.2">
      <c r="AH142" s="12"/>
      <c r="AI142" s="12"/>
      <c r="AJ142" s="12"/>
      <c r="AK142" s="12"/>
      <c r="AL142" s="12"/>
      <c r="AM142" s="12"/>
      <c r="AN142" s="12"/>
      <c r="AO142" s="12"/>
      <c r="AP142" s="12"/>
      <c r="AQ142" s="12"/>
      <c r="AR142" s="12"/>
      <c r="AS142" s="12"/>
      <c r="BY142" s="132"/>
    </row>
    <row r="143" spans="34:77" x14ac:dyDescent="0.2">
      <c r="AH143" s="12"/>
      <c r="AI143" s="12"/>
      <c r="AJ143" s="12"/>
      <c r="AK143" s="12"/>
      <c r="AL143" s="12"/>
      <c r="AM143" s="12"/>
      <c r="AN143" s="12"/>
      <c r="AO143" s="12"/>
      <c r="AP143" s="12"/>
      <c r="AQ143" s="12"/>
      <c r="AR143" s="12"/>
      <c r="AS143" s="12"/>
      <c r="BY143" s="132"/>
    </row>
    <row r="144" spans="34:77" x14ac:dyDescent="0.2">
      <c r="AH144" s="12"/>
      <c r="AI144" s="12"/>
      <c r="AJ144" s="12"/>
      <c r="AK144" s="12"/>
      <c r="AL144" s="12"/>
      <c r="AM144" s="12"/>
      <c r="AN144" s="12"/>
      <c r="AO144" s="12"/>
      <c r="AP144" s="12"/>
      <c r="AQ144" s="12"/>
      <c r="AR144" s="12"/>
      <c r="AS144" s="12"/>
      <c r="BY144" s="132"/>
    </row>
    <row r="145" spans="34:77" x14ac:dyDescent="0.2">
      <c r="AH145" s="12"/>
      <c r="AI145" s="12"/>
      <c r="AJ145" s="12"/>
      <c r="AK145" s="12"/>
      <c r="AL145" s="12"/>
      <c r="AM145" s="12"/>
      <c r="AN145" s="12"/>
      <c r="AO145" s="12"/>
      <c r="AP145" s="12"/>
      <c r="AQ145" s="12"/>
      <c r="AR145" s="12"/>
      <c r="AS145" s="12"/>
      <c r="BY145" s="132"/>
    </row>
    <row r="146" spans="34:77" x14ac:dyDescent="0.2">
      <c r="AH146" s="12"/>
      <c r="AI146" s="12"/>
      <c r="AJ146" s="12"/>
      <c r="AK146" s="12"/>
      <c r="AL146" s="12"/>
      <c r="AM146" s="12"/>
      <c r="AN146" s="12"/>
      <c r="AO146" s="12"/>
      <c r="AP146" s="12"/>
      <c r="AQ146" s="12"/>
      <c r="AR146" s="12"/>
      <c r="AS146" s="12"/>
      <c r="BY146" s="132"/>
    </row>
    <row r="147" spans="34:77" x14ac:dyDescent="0.2">
      <c r="AH147" s="12"/>
      <c r="AI147" s="12"/>
      <c r="AJ147" s="12"/>
      <c r="AK147" s="12"/>
      <c r="AL147" s="12"/>
      <c r="AM147" s="12"/>
      <c r="AN147" s="12"/>
      <c r="AO147" s="12"/>
      <c r="AP147" s="12"/>
      <c r="AQ147" s="12"/>
      <c r="AR147" s="12"/>
      <c r="AS147" s="12"/>
      <c r="BY147" s="132"/>
    </row>
    <row r="148" spans="34:77" x14ac:dyDescent="0.2">
      <c r="AH148" s="12"/>
      <c r="AI148" s="12"/>
      <c r="AJ148" s="12"/>
      <c r="AK148" s="12"/>
      <c r="AL148" s="12"/>
      <c r="AM148" s="12"/>
      <c r="AN148" s="12"/>
      <c r="AO148" s="12"/>
      <c r="AP148" s="12"/>
      <c r="AQ148" s="12"/>
      <c r="AR148" s="12"/>
      <c r="AS148" s="12"/>
      <c r="BY148" s="132"/>
    </row>
    <row r="149" spans="34:77" x14ac:dyDescent="0.2">
      <c r="AH149" s="12"/>
      <c r="AI149" s="12"/>
      <c r="AJ149" s="12"/>
      <c r="AK149" s="12"/>
      <c r="AL149" s="12"/>
      <c r="AM149" s="12"/>
      <c r="AN149" s="12"/>
      <c r="AO149" s="12"/>
      <c r="AP149" s="12"/>
      <c r="AQ149" s="12"/>
      <c r="AR149" s="12"/>
      <c r="AS149" s="12"/>
      <c r="BY149" s="132"/>
    </row>
    <row r="150" spans="34:77" x14ac:dyDescent="0.2">
      <c r="AH150" s="12"/>
      <c r="AI150" s="12"/>
      <c r="AJ150" s="12"/>
      <c r="AK150" s="12"/>
      <c r="AL150" s="12"/>
      <c r="AM150" s="12"/>
      <c r="AN150" s="12"/>
      <c r="AO150" s="12"/>
      <c r="AP150" s="12"/>
      <c r="AQ150" s="12"/>
      <c r="AR150" s="12"/>
      <c r="AS150" s="12"/>
      <c r="BY150" s="132"/>
    </row>
    <row r="151" spans="34:77" x14ac:dyDescent="0.2">
      <c r="AH151" s="12"/>
      <c r="AI151" s="12"/>
      <c r="AJ151" s="12"/>
      <c r="AK151" s="12"/>
      <c r="AL151" s="12"/>
      <c r="AM151" s="12"/>
      <c r="AN151" s="12"/>
      <c r="AO151" s="12"/>
      <c r="AP151" s="12"/>
      <c r="AQ151" s="12"/>
      <c r="AR151" s="12"/>
      <c r="AS151" s="12"/>
      <c r="BY151" s="132"/>
    </row>
    <row r="152" spans="34:77" x14ac:dyDescent="0.2">
      <c r="AH152" s="12"/>
      <c r="AI152" s="12"/>
      <c r="AJ152" s="12"/>
      <c r="AK152" s="12"/>
      <c r="AL152" s="12"/>
      <c r="AM152" s="12"/>
      <c r="AN152" s="12"/>
      <c r="AO152" s="12"/>
      <c r="AP152" s="12"/>
      <c r="AQ152" s="12"/>
      <c r="AR152" s="12"/>
      <c r="AS152" s="12"/>
      <c r="BY152" s="132"/>
    </row>
    <row r="153" spans="34:77" x14ac:dyDescent="0.2">
      <c r="AH153" s="12"/>
      <c r="AI153" s="12"/>
      <c r="AJ153" s="12"/>
      <c r="AK153" s="12"/>
      <c r="AL153" s="12"/>
      <c r="AM153" s="12"/>
      <c r="AN153" s="12"/>
      <c r="AO153" s="12"/>
      <c r="AP153" s="12"/>
      <c r="AQ153" s="12"/>
      <c r="AR153" s="12"/>
      <c r="AS153" s="12"/>
      <c r="BY153" s="132"/>
    </row>
    <row r="154" spans="34:77" x14ac:dyDescent="0.2">
      <c r="AH154" s="12"/>
      <c r="AI154" s="12"/>
      <c r="AJ154" s="12"/>
      <c r="AK154" s="12"/>
      <c r="AL154" s="12"/>
      <c r="AM154" s="12"/>
      <c r="AN154" s="12"/>
      <c r="AO154" s="12"/>
      <c r="AP154" s="12"/>
      <c r="AQ154" s="12"/>
      <c r="AR154" s="12"/>
      <c r="AS154" s="12"/>
      <c r="BY154" s="132"/>
    </row>
    <row r="155" spans="34:77" x14ac:dyDescent="0.2">
      <c r="AH155" s="12"/>
      <c r="AI155" s="12"/>
      <c r="AJ155" s="12"/>
      <c r="AK155" s="12"/>
      <c r="AL155" s="12"/>
      <c r="AM155" s="12"/>
      <c r="AN155" s="12"/>
      <c r="AO155" s="12"/>
      <c r="AP155" s="12"/>
      <c r="AQ155" s="12"/>
      <c r="AR155" s="12"/>
      <c r="AS155" s="12"/>
      <c r="BY155" s="132"/>
    </row>
    <row r="156" spans="34:77" x14ac:dyDescent="0.2">
      <c r="AH156" s="12"/>
      <c r="AI156" s="12"/>
      <c r="AJ156" s="12"/>
      <c r="AK156" s="12"/>
      <c r="AL156" s="12"/>
      <c r="AM156" s="12"/>
      <c r="AN156" s="12"/>
      <c r="AO156" s="12"/>
      <c r="AP156" s="12"/>
      <c r="AQ156" s="12"/>
      <c r="AR156" s="12"/>
      <c r="AS156" s="12"/>
      <c r="BY156" s="132"/>
    </row>
    <row r="157" spans="34:77" x14ac:dyDescent="0.2">
      <c r="AH157" s="12"/>
      <c r="AI157" s="12"/>
      <c r="AJ157" s="12"/>
      <c r="AK157" s="12"/>
      <c r="AL157" s="12"/>
      <c r="AM157" s="12"/>
      <c r="AN157" s="12"/>
      <c r="AO157" s="12"/>
      <c r="AP157" s="12"/>
      <c r="AQ157" s="12"/>
      <c r="AR157" s="12"/>
      <c r="AS157" s="12"/>
      <c r="BY157" s="132"/>
    </row>
    <row r="158" spans="34:77" x14ac:dyDescent="0.2">
      <c r="AH158" s="12"/>
      <c r="AI158" s="12"/>
      <c r="AJ158" s="12"/>
      <c r="AK158" s="12"/>
      <c r="AL158" s="12"/>
      <c r="AM158" s="12"/>
      <c r="AN158" s="12"/>
      <c r="AO158" s="12"/>
      <c r="AP158" s="12"/>
      <c r="AQ158" s="12"/>
      <c r="AR158" s="12"/>
      <c r="AS158" s="12"/>
      <c r="BY158" s="132"/>
    </row>
    <row r="159" spans="34:77" x14ac:dyDescent="0.2">
      <c r="AH159" s="12"/>
      <c r="AI159" s="12"/>
      <c r="AJ159" s="12"/>
      <c r="AK159" s="12"/>
      <c r="AL159" s="12"/>
      <c r="AM159" s="12"/>
      <c r="AN159" s="12"/>
      <c r="AO159" s="12"/>
      <c r="AP159" s="12"/>
      <c r="AQ159" s="12"/>
      <c r="AR159" s="12"/>
      <c r="AS159" s="12"/>
      <c r="BY159" s="132"/>
    </row>
    <row r="160" spans="34:77" x14ac:dyDescent="0.2">
      <c r="AH160" s="12"/>
      <c r="AI160" s="12"/>
      <c r="AJ160" s="12"/>
      <c r="AK160" s="12"/>
      <c r="AL160" s="12"/>
      <c r="AM160" s="12"/>
      <c r="AN160" s="12"/>
      <c r="AO160" s="12"/>
      <c r="AP160" s="12"/>
      <c r="AQ160" s="12"/>
      <c r="AR160" s="12"/>
      <c r="AS160" s="12"/>
      <c r="BY160" s="132"/>
    </row>
    <row r="161" spans="34:77" x14ac:dyDescent="0.2">
      <c r="AH161" s="12"/>
      <c r="AI161" s="12"/>
      <c r="AJ161" s="12"/>
      <c r="AK161" s="12"/>
      <c r="AL161" s="12"/>
      <c r="AM161" s="12"/>
      <c r="AN161" s="12"/>
      <c r="AO161" s="12"/>
      <c r="AP161" s="12"/>
      <c r="AQ161" s="12"/>
      <c r="AR161" s="12"/>
      <c r="AS161" s="12"/>
      <c r="BY161" s="132"/>
    </row>
    <row r="162" spans="34:77" x14ac:dyDescent="0.2">
      <c r="AH162" s="12"/>
      <c r="AI162" s="12"/>
      <c r="AJ162" s="12"/>
      <c r="AK162" s="12"/>
      <c r="AL162" s="12"/>
      <c r="AM162" s="12"/>
      <c r="AN162" s="12"/>
      <c r="AO162" s="12"/>
      <c r="AP162" s="12"/>
      <c r="AQ162" s="12"/>
      <c r="AR162" s="12"/>
      <c r="AS162" s="12"/>
      <c r="BY162" s="132"/>
    </row>
    <row r="163" spans="34:77" x14ac:dyDescent="0.2">
      <c r="AH163" s="12"/>
      <c r="AI163" s="12"/>
      <c r="AJ163" s="12"/>
      <c r="AK163" s="12"/>
      <c r="AL163" s="12"/>
      <c r="AM163" s="12"/>
      <c r="AN163" s="12"/>
      <c r="AO163" s="12"/>
      <c r="AP163" s="12"/>
      <c r="AQ163" s="12"/>
      <c r="AR163" s="12"/>
      <c r="AS163" s="12"/>
      <c r="BY163" s="132"/>
    </row>
    <row r="164" spans="34:77" x14ac:dyDescent="0.2">
      <c r="AH164" s="12"/>
      <c r="AI164" s="12"/>
      <c r="AJ164" s="12"/>
      <c r="AK164" s="12"/>
      <c r="AL164" s="12"/>
      <c r="AM164" s="12"/>
      <c r="AN164" s="12"/>
      <c r="AO164" s="12"/>
      <c r="AP164" s="12"/>
      <c r="AQ164" s="12"/>
      <c r="AR164" s="12"/>
      <c r="AS164" s="12"/>
      <c r="BY164" s="132"/>
    </row>
    <row r="165" spans="34:77" x14ac:dyDescent="0.2">
      <c r="AH165" s="12"/>
      <c r="AI165" s="12"/>
      <c r="AJ165" s="12"/>
      <c r="AK165" s="12"/>
      <c r="AL165" s="12"/>
      <c r="AM165" s="12"/>
      <c r="AN165" s="12"/>
      <c r="AO165" s="12"/>
      <c r="AP165" s="12"/>
      <c r="AQ165" s="12"/>
      <c r="AR165" s="12"/>
      <c r="AS165" s="12"/>
      <c r="BY165" s="132"/>
    </row>
    <row r="166" spans="34:77" x14ac:dyDescent="0.2">
      <c r="AH166" s="12"/>
      <c r="AI166" s="12"/>
      <c r="AJ166" s="12"/>
      <c r="AK166" s="12"/>
      <c r="AL166" s="12"/>
      <c r="AM166" s="12"/>
      <c r="AN166" s="12"/>
      <c r="AO166" s="12"/>
      <c r="AP166" s="12"/>
      <c r="AQ166" s="12"/>
      <c r="AR166" s="12"/>
      <c r="AS166" s="12"/>
      <c r="BY166" s="132"/>
    </row>
    <row r="167" spans="34:77" x14ac:dyDescent="0.2">
      <c r="AH167" s="12"/>
      <c r="AI167" s="12"/>
      <c r="AJ167" s="12"/>
      <c r="AK167" s="12"/>
      <c r="AL167" s="12"/>
      <c r="AM167" s="12"/>
      <c r="AN167" s="12"/>
      <c r="AO167" s="12"/>
      <c r="AP167" s="12"/>
      <c r="AQ167" s="12"/>
      <c r="AR167" s="12"/>
      <c r="AS167" s="12"/>
      <c r="BY167" s="132"/>
    </row>
    <row r="168" spans="34:77" x14ac:dyDescent="0.2">
      <c r="AH168" s="12"/>
      <c r="AI168" s="12"/>
      <c r="AJ168" s="12"/>
      <c r="AK168" s="12"/>
      <c r="AL168" s="12"/>
      <c r="AM168" s="12"/>
      <c r="AN168" s="12"/>
      <c r="AO168" s="12"/>
      <c r="AP168" s="12"/>
      <c r="AQ168" s="12"/>
      <c r="AR168" s="12"/>
      <c r="AS168" s="12"/>
      <c r="BY168" s="132"/>
    </row>
    <row r="169" spans="34:77" x14ac:dyDescent="0.2">
      <c r="AH169" s="12"/>
      <c r="AI169" s="12"/>
      <c r="AJ169" s="12"/>
      <c r="AK169" s="12"/>
      <c r="AL169" s="12"/>
      <c r="AM169" s="12"/>
      <c r="AN169" s="12"/>
      <c r="AO169" s="12"/>
      <c r="AP169" s="12"/>
      <c r="AQ169" s="12"/>
      <c r="AR169" s="12"/>
      <c r="AS169" s="12"/>
      <c r="BY169" s="132"/>
    </row>
    <row r="170" spans="34:77" x14ac:dyDescent="0.2">
      <c r="BY170" s="132"/>
    </row>
    <row r="171" spans="34:77" x14ac:dyDescent="0.2">
      <c r="BY171" s="132"/>
    </row>
    <row r="172" spans="34:77" x14ac:dyDescent="0.2">
      <c r="BY172" s="132"/>
    </row>
    <row r="173" spans="34:77" x14ac:dyDescent="0.2">
      <c r="BY173" s="132"/>
    </row>
    <row r="174" spans="34:77" x14ac:dyDescent="0.2">
      <c r="BY174" s="132"/>
    </row>
    <row r="175" spans="34:77" x14ac:dyDescent="0.2">
      <c r="BY175" s="132"/>
    </row>
  </sheetData>
  <mergeCells count="39">
    <mergeCell ref="BZ4:BZ16"/>
    <mergeCell ref="BZ17:BZ21"/>
    <mergeCell ref="BZ22:BZ27"/>
    <mergeCell ref="BZ28:BZ34"/>
    <mergeCell ref="AM2:AS2"/>
    <mergeCell ref="AT2:AZ2"/>
    <mergeCell ref="BA2:BG2"/>
    <mergeCell ref="BH2:BN2"/>
    <mergeCell ref="BO2:BU2"/>
    <mergeCell ref="AA1:BX1"/>
    <mergeCell ref="C14:C16"/>
    <mergeCell ref="AF2:AL2"/>
    <mergeCell ref="BV2:BY2"/>
    <mergeCell ref="A4:A16"/>
    <mergeCell ref="AA2:AE2"/>
    <mergeCell ref="B12:B13"/>
    <mergeCell ref="J1:S2"/>
    <mergeCell ref="T1:Z2"/>
    <mergeCell ref="A1:I2"/>
    <mergeCell ref="B4:B7"/>
    <mergeCell ref="C4:C5"/>
    <mergeCell ref="C6:C7"/>
    <mergeCell ref="B8:B11"/>
    <mergeCell ref="C8:C10"/>
    <mergeCell ref="B14:B16"/>
    <mergeCell ref="A28:A34"/>
    <mergeCell ref="B28:B30"/>
    <mergeCell ref="C29:C30"/>
    <mergeCell ref="B31:B33"/>
    <mergeCell ref="C32:C33"/>
    <mergeCell ref="B25:B27"/>
    <mergeCell ref="C25:C26"/>
    <mergeCell ref="B20:B21"/>
    <mergeCell ref="A22:A27"/>
    <mergeCell ref="B22:B24"/>
    <mergeCell ref="C22:C23"/>
    <mergeCell ref="A17:A21"/>
    <mergeCell ref="B17:B19"/>
    <mergeCell ref="C18:C19"/>
  </mergeCells>
  <conditionalFormatting sqref="AD2:AD3 AD35:AD1048576">
    <cfRule type="colorScale" priority="115">
      <colorScale>
        <cfvo type="percent" val="0"/>
        <cfvo type="percent" val="&quot;0.6&quot;"/>
        <cfvo type="percent" val="&quot;0.8&quot;"/>
        <color rgb="FFF8696B"/>
        <color rgb="FFFFEB84"/>
        <color rgb="FF63BE7B"/>
      </colorScale>
    </cfRule>
    <cfRule type="colorScale" priority="116">
      <colorScale>
        <cfvo type="min"/>
        <cfvo type="percentile" val="50"/>
        <cfvo type="max"/>
        <color rgb="FFF8696B"/>
        <color rgb="FFFFEB84"/>
        <color rgb="FF63BE7B"/>
      </colorScale>
    </cfRule>
  </conditionalFormatting>
  <conditionalFormatting sqref="AD3">
    <cfRule type="colorScale" priority="114">
      <colorScale>
        <cfvo type="percent" val="0"/>
        <cfvo type="percent" val="&quot;0.6&quot;"/>
        <cfvo type="percent" val="&quot;0.8&quot;"/>
        <color rgb="FFFF0000"/>
        <color rgb="FFFFFF00"/>
        <color rgb="FF00B050"/>
      </colorScale>
    </cfRule>
  </conditionalFormatting>
  <conditionalFormatting sqref="AH2:AH1048576">
    <cfRule type="cellIs" dxfId="74" priority="89" operator="between">
      <formula>0.8</formula>
      <formula>1</formula>
    </cfRule>
    <cfRule type="cellIs" dxfId="73" priority="90" operator="between">
      <formula>0</formula>
      <formula>0.399</formula>
    </cfRule>
    <cfRule type="cellIs" dxfId="72" priority="91" operator="between">
      <formula>0.4</formula>
      <formula>0.59</formula>
    </cfRule>
  </conditionalFormatting>
  <conditionalFormatting sqref="AH18:AH34">
    <cfRule type="cellIs" dxfId="71" priority="92" operator="between">
      <formula>0.6</formula>
      <formula>0.69</formula>
    </cfRule>
    <cfRule type="cellIs" dxfId="70" priority="94" operator="between">
      <formula>0.7</formula>
      <formula>0.79</formula>
    </cfRule>
  </conditionalFormatting>
  <conditionalFormatting sqref="AK2:AK1048576 AO2:AO1048576 AR2:AR1048576">
    <cfRule type="cellIs" dxfId="69" priority="84" operator="between">
      <formula>0.8</formula>
      <formula>1</formula>
    </cfRule>
    <cfRule type="cellIs" dxfId="68" priority="85" operator="between">
      <formula>0.7</formula>
      <formula>0.79</formula>
    </cfRule>
    <cfRule type="cellIs" dxfId="67" priority="86" operator="between">
      <formula>0.6</formula>
      <formula>0.69</formula>
    </cfRule>
    <cfRule type="cellIs" dxfId="66" priority="87" operator="between">
      <formula>0.4</formula>
      <formula>0.59</formula>
    </cfRule>
    <cfRule type="cellIs" dxfId="65" priority="88" operator="between">
      <formula>0</formula>
      <formula>0.39</formula>
    </cfRule>
  </conditionalFormatting>
  <conditionalFormatting sqref="AV4:AV34">
    <cfRule type="cellIs" dxfId="64" priority="36" operator="between">
      <formula>0.8</formula>
      <formula>1</formula>
    </cfRule>
    <cfRule type="cellIs" dxfId="63" priority="37" operator="between">
      <formula>0.7</formula>
      <formula>0.79</formula>
    </cfRule>
    <cfRule type="cellIs" dxfId="62" priority="38" operator="between">
      <formula>0.6</formula>
      <formula>0.69</formula>
    </cfRule>
    <cfRule type="cellIs" dxfId="61" priority="39" operator="between">
      <formula>0.4</formula>
      <formula>0.59</formula>
    </cfRule>
    <cfRule type="cellIs" dxfId="60" priority="40" operator="between">
      <formula>0</formula>
      <formula>0.39</formula>
    </cfRule>
  </conditionalFormatting>
  <conditionalFormatting sqref="AY4:AY34">
    <cfRule type="cellIs" dxfId="59" priority="41" operator="between">
      <formula>0.8</formula>
      <formula>1</formula>
    </cfRule>
    <cfRule type="cellIs" dxfId="58" priority="42" operator="between">
      <formula>0.7</formula>
      <formula>0.79</formula>
    </cfRule>
    <cfRule type="cellIs" dxfId="57" priority="43" operator="between">
      <formula>0.6</formula>
      <formula>0.69</formula>
    </cfRule>
    <cfRule type="cellIs" dxfId="56" priority="44" operator="between">
      <formula>0.4</formula>
      <formula>0.59</formula>
    </cfRule>
    <cfRule type="cellIs" dxfId="55" priority="45" operator="between">
      <formula>0</formula>
      <formula>0.39</formula>
    </cfRule>
  </conditionalFormatting>
  <conditionalFormatting sqref="BC4:BC34">
    <cfRule type="cellIs" dxfId="54" priority="26" operator="between">
      <formula>0.8</formula>
      <formula>1</formula>
    </cfRule>
    <cfRule type="cellIs" dxfId="53" priority="27" operator="between">
      <formula>0.7</formula>
      <formula>0.79</formula>
    </cfRule>
    <cfRule type="cellIs" dxfId="52" priority="28" operator="between">
      <formula>0.6</formula>
      <formula>0.69</formula>
    </cfRule>
    <cfRule type="cellIs" dxfId="51" priority="29" operator="between">
      <formula>0.4</formula>
      <formula>0.59</formula>
    </cfRule>
    <cfRule type="cellIs" dxfId="50" priority="30" operator="between">
      <formula>0</formula>
      <formula>0.39</formula>
    </cfRule>
  </conditionalFormatting>
  <conditionalFormatting sqref="BF4:BF34">
    <cfRule type="cellIs" dxfId="49" priority="31" operator="between">
      <formula>0.8</formula>
      <formula>1</formula>
    </cfRule>
    <cfRule type="cellIs" dxfId="48" priority="32" operator="between">
      <formula>0.7</formula>
      <formula>0.79</formula>
    </cfRule>
    <cfRule type="cellIs" dxfId="47" priority="33" operator="between">
      <formula>0.6</formula>
      <formula>0.69</formula>
    </cfRule>
    <cfRule type="cellIs" dxfId="46" priority="34" operator="between">
      <formula>0.4</formula>
      <formula>0.59</formula>
    </cfRule>
    <cfRule type="cellIs" dxfId="45" priority="35" operator="between">
      <formula>0</formula>
      <formula>0.39</formula>
    </cfRule>
  </conditionalFormatting>
  <conditionalFormatting sqref="BX3:BX1048576">
    <cfRule type="cellIs" dxfId="44" priority="79" operator="between">
      <formula>0.4</formula>
      <formula>0.59</formula>
    </cfRule>
    <cfRule type="cellIs" dxfId="43" priority="80" operator="between">
      <formula>0.8</formula>
      <formula>1</formula>
    </cfRule>
    <cfRule type="cellIs" dxfId="42" priority="81" operator="between">
      <formula>0.7</formula>
      <formula>0.79</formula>
    </cfRule>
    <cfRule type="cellIs" dxfId="41" priority="82" operator="between">
      <formula>0.6</formula>
      <formula>0.69</formula>
    </cfRule>
    <cfRule type="cellIs" dxfId="40" priority="83" operator="between">
      <formula>0</formula>
      <formula>0.39</formula>
    </cfRule>
  </conditionalFormatting>
  <conditionalFormatting sqref="BJ4:BJ34">
    <cfRule type="cellIs" dxfId="39" priority="16" operator="between">
      <formula>0.8</formula>
      <formula>1</formula>
    </cfRule>
    <cfRule type="cellIs" dxfId="38" priority="17" operator="between">
      <formula>0.7</formula>
      <formula>0.79</formula>
    </cfRule>
    <cfRule type="cellIs" dxfId="37" priority="18" operator="between">
      <formula>0.6</formula>
      <formula>0.69</formula>
    </cfRule>
    <cfRule type="cellIs" dxfId="36" priority="19" operator="between">
      <formula>0.4</formula>
      <formula>0.59</formula>
    </cfRule>
    <cfRule type="cellIs" dxfId="35" priority="20" operator="between">
      <formula>0</formula>
      <formula>0.39</formula>
    </cfRule>
  </conditionalFormatting>
  <conditionalFormatting sqref="BM4:BM34">
    <cfRule type="cellIs" dxfId="34" priority="21" operator="between">
      <formula>0.8</formula>
      <formula>1</formula>
    </cfRule>
    <cfRule type="cellIs" dxfId="33" priority="22" operator="between">
      <formula>0.7</formula>
      <formula>0.79</formula>
    </cfRule>
    <cfRule type="cellIs" dxfId="32" priority="23" operator="between">
      <formula>0.6</formula>
      <formula>0.69</formula>
    </cfRule>
    <cfRule type="cellIs" dxfId="31" priority="24" operator="between">
      <formula>0.4</formula>
      <formula>0.59</formula>
    </cfRule>
    <cfRule type="cellIs" dxfId="30" priority="25" operator="between">
      <formula>0</formula>
      <formula>0.39</formula>
    </cfRule>
  </conditionalFormatting>
  <conditionalFormatting sqref="BQ4:BQ32 BQ34">
    <cfRule type="cellIs" dxfId="29" priority="6" operator="between">
      <formula>0.8</formula>
      <formula>1</formula>
    </cfRule>
    <cfRule type="cellIs" dxfId="28" priority="7" operator="between">
      <formula>0.7</formula>
      <formula>0.79</formula>
    </cfRule>
    <cfRule type="cellIs" dxfId="27" priority="8" operator="between">
      <formula>0.6</formula>
      <formula>0.69</formula>
    </cfRule>
    <cfRule type="cellIs" dxfId="26" priority="9" operator="between">
      <formula>0.4</formula>
      <formula>0.59</formula>
    </cfRule>
    <cfRule type="cellIs" dxfId="25" priority="10" operator="between">
      <formula>0</formula>
      <formula>0.39</formula>
    </cfRule>
  </conditionalFormatting>
  <conditionalFormatting sqref="BT4:BT34">
    <cfRule type="cellIs" dxfId="24" priority="11" operator="between">
      <formula>0.8</formula>
      <formula>1</formula>
    </cfRule>
    <cfRule type="cellIs" dxfId="23" priority="12" operator="between">
      <formula>0.7</formula>
      <formula>0.79</formula>
    </cfRule>
    <cfRule type="cellIs" dxfId="22" priority="13" operator="between">
      <formula>0.6</formula>
      <formula>0.69</formula>
    </cfRule>
    <cfRule type="cellIs" dxfId="21" priority="14" operator="between">
      <formula>0.4</formula>
      <formula>0.59</formula>
    </cfRule>
    <cfRule type="cellIs" dxfId="20" priority="15" operator="between">
      <formula>0</formula>
      <formula>0.39</formula>
    </cfRule>
  </conditionalFormatting>
  <conditionalFormatting sqref="BQ33">
    <cfRule type="cellIs" dxfId="19" priority="1" operator="between">
      <formula>0.8</formula>
      <formula>1</formula>
    </cfRule>
    <cfRule type="cellIs" dxfId="18" priority="2" operator="between">
      <formula>0.7</formula>
      <formula>0.79</formula>
    </cfRule>
    <cfRule type="cellIs" dxfId="17" priority="3" operator="between">
      <formula>0.6</formula>
      <formula>0.69</formula>
    </cfRule>
    <cfRule type="cellIs" dxfId="16" priority="4" operator="between">
      <formula>0.4</formula>
      <formula>0.59</formula>
    </cfRule>
    <cfRule type="cellIs" dxfId="15"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O35"/>
  <sheetViews>
    <sheetView zoomScale="70" zoomScaleNormal="70" zoomScaleSheetLayoutView="90" workbookViewId="0">
      <pane xSplit="9" ySplit="2" topLeftCell="AL3" activePane="bottomRight" state="frozen"/>
      <selection activeCell="D1" sqref="D1"/>
      <selection pane="topRight" activeCell="J1" sqref="J1"/>
      <selection pane="bottomLeft" activeCell="D3" sqref="D3"/>
      <selection pane="bottomRight" activeCell="AM8" sqref="AM8"/>
    </sheetView>
  </sheetViews>
  <sheetFormatPr baseColWidth="10" defaultColWidth="11.42578125" defaultRowHeight="15" x14ac:dyDescent="0.2"/>
  <cols>
    <col min="1" max="1" width="12.28515625" style="3" customWidth="1"/>
    <col min="2" max="2" width="14.7109375" style="3" customWidth="1"/>
    <col min="3" max="3" width="18.42578125" style="3" customWidth="1"/>
    <col min="4" max="4" width="30.42578125" style="3" customWidth="1"/>
    <col min="5" max="5" width="27.7109375" style="3" customWidth="1"/>
    <col min="6" max="6" width="20.140625" style="4" customWidth="1"/>
    <col min="7" max="7" width="17.140625" style="3" customWidth="1"/>
    <col min="8" max="8" width="28.85546875" style="3" customWidth="1"/>
    <col min="9" max="9" width="24"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22.5703125" style="1" customWidth="1"/>
    <col min="33" max="34" width="20.28515625" style="1" customWidth="1"/>
    <col min="35" max="35" width="20.42578125" style="1" customWidth="1"/>
    <col min="36" max="36" width="22" style="1" customWidth="1"/>
    <col min="37" max="37" width="16.140625" style="1" customWidth="1"/>
    <col min="38" max="38" width="56.7109375" style="1" customWidth="1"/>
    <col min="39" max="39" width="28.85546875" style="1" customWidth="1"/>
    <col min="40" max="43" width="11.42578125" style="1"/>
    <col min="44" max="44" width="11.42578125" style="1" customWidth="1"/>
    <col min="45" max="16384" width="11.42578125" style="1"/>
  </cols>
  <sheetData>
    <row r="1" spans="1:202" ht="37.5" customHeight="1" thickBot="1" x14ac:dyDescent="0.25">
      <c r="A1" s="251" t="s">
        <v>237</v>
      </c>
      <c r="B1" s="251"/>
      <c r="C1" s="251"/>
      <c r="D1" s="251"/>
      <c r="E1" s="251"/>
      <c r="F1" s="251"/>
      <c r="G1" s="251"/>
      <c r="H1" s="251"/>
      <c r="I1" s="251"/>
      <c r="J1" s="247" t="s">
        <v>201</v>
      </c>
      <c r="K1" s="247"/>
      <c r="L1" s="247"/>
      <c r="M1" s="247"/>
      <c r="N1" s="247"/>
      <c r="O1" s="247"/>
      <c r="P1" s="247"/>
      <c r="Q1" s="247"/>
      <c r="R1" s="247"/>
      <c r="S1" s="247"/>
      <c r="T1" s="247" t="s">
        <v>150</v>
      </c>
      <c r="U1" s="247"/>
      <c r="V1" s="247"/>
      <c r="W1" s="247"/>
      <c r="X1" s="247"/>
      <c r="Y1" s="247"/>
      <c r="Z1" s="247"/>
      <c r="AA1" s="274" t="s">
        <v>216</v>
      </c>
      <c r="AB1" s="275"/>
      <c r="AC1" s="275"/>
      <c r="AD1" s="275"/>
      <c r="AE1" s="275"/>
      <c r="AF1" s="275"/>
      <c r="AG1" s="275"/>
      <c r="AH1" s="275"/>
      <c r="AI1" s="275"/>
      <c r="AJ1" s="275"/>
      <c r="AK1" s="275"/>
      <c r="AL1" s="276"/>
      <c r="AM1" s="39" t="s">
        <v>215</v>
      </c>
    </row>
    <row r="2" spans="1:202" ht="24.75" customHeight="1" x14ac:dyDescent="0.2">
      <c r="A2" s="252"/>
      <c r="B2" s="252"/>
      <c r="C2" s="252"/>
      <c r="D2" s="252"/>
      <c r="E2" s="252"/>
      <c r="F2" s="252"/>
      <c r="G2" s="252"/>
      <c r="H2" s="252"/>
      <c r="I2" s="252"/>
      <c r="J2" s="248"/>
      <c r="K2" s="248"/>
      <c r="L2" s="248"/>
      <c r="M2" s="248"/>
      <c r="N2" s="248"/>
      <c r="O2" s="248"/>
      <c r="P2" s="248"/>
      <c r="Q2" s="248"/>
      <c r="R2" s="248"/>
      <c r="S2" s="248"/>
      <c r="T2" s="248"/>
      <c r="U2" s="248"/>
      <c r="V2" s="248"/>
      <c r="W2" s="248"/>
      <c r="X2" s="248"/>
      <c r="Y2" s="248"/>
      <c r="Z2" s="248"/>
      <c r="AA2" s="277" t="s">
        <v>151</v>
      </c>
      <c r="AB2" s="278"/>
      <c r="AC2" s="278"/>
      <c r="AD2" s="278"/>
      <c r="AE2" s="279"/>
      <c r="AF2" s="280" t="s">
        <v>241</v>
      </c>
      <c r="AG2" s="281"/>
      <c r="AH2" s="281"/>
      <c r="AI2" s="281"/>
      <c r="AJ2" s="281"/>
      <c r="AK2" s="281"/>
      <c r="AL2" s="282"/>
      <c r="AM2" s="271" t="s">
        <v>206</v>
      </c>
    </row>
    <row r="3" spans="1:202" ht="57" customHeight="1" thickBot="1" x14ac:dyDescent="0.25">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28" t="s">
        <v>218</v>
      </c>
      <c r="AG3" s="28" t="s">
        <v>219</v>
      </c>
      <c r="AH3" s="28" t="s">
        <v>220</v>
      </c>
      <c r="AI3" s="18" t="s">
        <v>153</v>
      </c>
      <c r="AJ3" s="18" t="s">
        <v>134</v>
      </c>
      <c r="AK3" s="28" t="s">
        <v>154</v>
      </c>
      <c r="AL3" s="40" t="s">
        <v>155</v>
      </c>
      <c r="AM3" s="272"/>
    </row>
    <row r="4" spans="1:202" s="12" customFormat="1" ht="298.5" customHeight="1" x14ac:dyDescent="0.2">
      <c r="A4" s="241" t="s">
        <v>133</v>
      </c>
      <c r="B4" s="221" t="s">
        <v>132</v>
      </c>
      <c r="C4" s="221" t="s">
        <v>131</v>
      </c>
      <c r="D4" s="9" t="s">
        <v>130</v>
      </c>
      <c r="E4" s="23" t="s">
        <v>129</v>
      </c>
      <c r="F4" s="22">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v>5400000</v>
      </c>
      <c r="AC4" s="67">
        <v>1800000</v>
      </c>
      <c r="AD4" s="36" t="s">
        <v>202</v>
      </c>
      <c r="AE4" s="29" t="s">
        <v>160</v>
      </c>
      <c r="AF4" s="82">
        <v>1</v>
      </c>
      <c r="AG4" s="29">
        <v>0.3</v>
      </c>
      <c r="AH4" s="45">
        <f>+AG4/AF4</f>
        <v>0.3</v>
      </c>
      <c r="AI4" s="31">
        <v>1800000</v>
      </c>
      <c r="AJ4" s="31">
        <v>1800000</v>
      </c>
      <c r="AK4" s="37">
        <f>+AJ4/AI4</f>
        <v>1</v>
      </c>
      <c r="AL4" s="86" t="s">
        <v>239</v>
      </c>
      <c r="AM4" s="37">
        <f>+AH4</f>
        <v>0.3</v>
      </c>
      <c r="AN4" s="273" t="s">
        <v>221</v>
      </c>
    </row>
    <row r="5" spans="1:202" s="12" customFormat="1" ht="162" customHeight="1" x14ac:dyDescent="0.2">
      <c r="A5" s="242"/>
      <c r="B5" s="221"/>
      <c r="C5" s="221"/>
      <c r="D5" s="23" t="s">
        <v>126</v>
      </c>
      <c r="E5" s="23"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29" t="s">
        <v>204</v>
      </c>
      <c r="AF5" s="29">
        <v>1</v>
      </c>
      <c r="AG5" s="29">
        <v>0.2</v>
      </c>
      <c r="AH5" s="45">
        <f t="shared" ref="AH5:AH7" si="0">+AG5/AF5</f>
        <v>0.2</v>
      </c>
      <c r="AI5" s="31">
        <v>5700000</v>
      </c>
      <c r="AJ5" s="31">
        <v>3800000</v>
      </c>
      <c r="AK5" s="37">
        <f>+AJ5/AI5</f>
        <v>0.66666666666666663</v>
      </c>
      <c r="AL5" s="55" t="s">
        <v>242</v>
      </c>
      <c r="AM5" s="37">
        <f t="shared" ref="AM5:AM35" si="1">+AH5</f>
        <v>0.2</v>
      </c>
      <c r="AN5" s="273"/>
    </row>
    <row r="6" spans="1:202" s="27" customFormat="1" ht="156.75" customHeight="1" x14ac:dyDescent="0.25">
      <c r="A6" s="242"/>
      <c r="B6" s="221"/>
      <c r="C6" s="221" t="s">
        <v>124</v>
      </c>
      <c r="D6" s="22" t="s">
        <v>157</v>
      </c>
      <c r="E6" s="22"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2">
        <v>1</v>
      </c>
      <c r="AG6" s="29">
        <v>0</v>
      </c>
      <c r="AH6" s="45">
        <f t="shared" si="0"/>
        <v>0</v>
      </c>
      <c r="AI6" s="31">
        <v>1800000</v>
      </c>
      <c r="AJ6" s="31">
        <v>800000</v>
      </c>
      <c r="AK6" s="37">
        <f>+AJ6/AI6</f>
        <v>0.44444444444444442</v>
      </c>
      <c r="AL6" s="86" t="s">
        <v>228</v>
      </c>
      <c r="AM6" s="37">
        <f t="shared" si="1"/>
        <v>0</v>
      </c>
      <c r="AN6" s="273"/>
    </row>
    <row r="7" spans="1:202" s="12" customFormat="1" ht="162" customHeight="1" x14ac:dyDescent="0.2">
      <c r="A7" s="242"/>
      <c r="B7" s="221"/>
      <c r="C7" s="221"/>
      <c r="D7" s="23" t="s">
        <v>120</v>
      </c>
      <c r="E7" s="23" t="s">
        <v>119</v>
      </c>
      <c r="F7" s="16">
        <v>1</v>
      </c>
      <c r="G7" s="22">
        <v>0</v>
      </c>
      <c r="H7" s="8"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6" t="s">
        <v>202</v>
      </c>
      <c r="AE7" s="29" t="s">
        <v>203</v>
      </c>
      <c r="AF7" s="29">
        <v>1</v>
      </c>
      <c r="AG7" s="29">
        <v>0</v>
      </c>
      <c r="AH7" s="45">
        <f t="shared" si="0"/>
        <v>0</v>
      </c>
      <c r="AI7" s="31">
        <v>918000000</v>
      </c>
      <c r="AJ7" s="31">
        <v>0</v>
      </c>
      <c r="AK7" s="37">
        <v>0</v>
      </c>
      <c r="AL7" s="55" t="s">
        <v>238</v>
      </c>
      <c r="AM7" s="37">
        <f t="shared" si="1"/>
        <v>0</v>
      </c>
      <c r="AN7" s="273"/>
    </row>
    <row r="8" spans="1:202" s="12" customFormat="1" ht="180" x14ac:dyDescent="0.2">
      <c r="A8" s="242"/>
      <c r="B8" s="221" t="s">
        <v>114</v>
      </c>
      <c r="C8" s="221" t="s">
        <v>113</v>
      </c>
      <c r="D8" s="23" t="s">
        <v>112</v>
      </c>
      <c r="E8" s="23"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29" t="s">
        <v>207</v>
      </c>
      <c r="AF8" s="82">
        <v>11</v>
      </c>
      <c r="AG8" s="29">
        <v>11</v>
      </c>
      <c r="AH8" s="44">
        <f>+AG8/AF8</f>
        <v>1</v>
      </c>
      <c r="AI8" s="79">
        <f>14049858249.51+(577000000)</f>
        <v>14626858249.51</v>
      </c>
      <c r="AJ8" s="79">
        <f>12902520459.5+(562000000)</f>
        <v>13464520459.5</v>
      </c>
      <c r="AK8" s="81">
        <f>+AJ8/AI8</f>
        <v>0.92053400872679281</v>
      </c>
      <c r="AL8" s="86" t="s">
        <v>235</v>
      </c>
      <c r="AM8" s="37">
        <f t="shared" si="1"/>
        <v>1</v>
      </c>
      <c r="AN8" s="273"/>
    </row>
    <row r="9" spans="1:202" s="12" customFormat="1" ht="186" customHeight="1" x14ac:dyDescent="0.2">
      <c r="A9" s="242"/>
      <c r="B9" s="221"/>
      <c r="C9" s="221"/>
      <c r="D9" s="23" t="s">
        <v>108</v>
      </c>
      <c r="E9" s="23" t="s">
        <v>107</v>
      </c>
      <c r="F9" s="16">
        <v>10</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10</v>
      </c>
      <c r="AA9" s="29">
        <v>0</v>
      </c>
      <c r="AB9" s="70">
        <v>0</v>
      </c>
      <c r="AC9" s="17">
        <v>0</v>
      </c>
      <c r="AD9" s="42">
        <v>0</v>
      </c>
      <c r="AE9" s="29" t="s">
        <v>217</v>
      </c>
      <c r="AF9" s="82">
        <v>0</v>
      </c>
      <c r="AG9" s="29">
        <v>0</v>
      </c>
      <c r="AH9" s="30">
        <v>0</v>
      </c>
      <c r="AI9" s="30">
        <v>0</v>
      </c>
      <c r="AJ9" s="30">
        <v>0</v>
      </c>
      <c r="AK9" s="80">
        <v>0</v>
      </c>
      <c r="AL9" s="86" t="s">
        <v>236</v>
      </c>
      <c r="AM9" s="37">
        <f t="shared" si="1"/>
        <v>0</v>
      </c>
      <c r="AN9" s="273"/>
    </row>
    <row r="10" spans="1:202" s="12" customFormat="1" ht="172.5" customHeight="1" x14ac:dyDescent="0.2">
      <c r="A10" s="242"/>
      <c r="B10" s="221"/>
      <c r="C10" s="221"/>
      <c r="D10" s="23" t="s">
        <v>106</v>
      </c>
      <c r="E10" s="23" t="s">
        <v>224</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42">
        <v>0</v>
      </c>
      <c r="AE10" s="29" t="s">
        <v>217</v>
      </c>
      <c r="AF10" s="82">
        <v>54</v>
      </c>
      <c r="AG10" s="29">
        <v>0</v>
      </c>
      <c r="AH10" s="44">
        <f>+AG10/AF10</f>
        <v>0</v>
      </c>
      <c r="AI10" s="30">
        <v>0</v>
      </c>
      <c r="AJ10" s="30">
        <v>0</v>
      </c>
      <c r="AK10" s="80">
        <v>0</v>
      </c>
      <c r="AL10" s="86" t="s">
        <v>236</v>
      </c>
      <c r="AM10" s="37">
        <f t="shared" si="1"/>
        <v>0</v>
      </c>
      <c r="AN10" s="273"/>
    </row>
    <row r="11" spans="1:202" s="12" customFormat="1" ht="128.25" customHeight="1" x14ac:dyDescent="0.2">
      <c r="A11" s="242"/>
      <c r="B11" s="221"/>
      <c r="C11" s="23" t="s">
        <v>104</v>
      </c>
      <c r="D11" s="23" t="s">
        <v>103</v>
      </c>
      <c r="E11" s="23" t="s">
        <v>247</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6" t="s">
        <v>202</v>
      </c>
      <c r="AE11" s="29" t="s">
        <v>209</v>
      </c>
      <c r="AF11" s="82">
        <v>1</v>
      </c>
      <c r="AG11" s="29">
        <v>0</v>
      </c>
      <c r="AH11" s="30">
        <v>0</v>
      </c>
      <c r="AI11" s="30">
        <v>0</v>
      </c>
      <c r="AJ11" s="30">
        <v>0</v>
      </c>
      <c r="AK11" s="81">
        <v>0</v>
      </c>
      <c r="AL11" s="86" t="s">
        <v>236</v>
      </c>
      <c r="AM11" s="37">
        <f t="shared" si="1"/>
        <v>0</v>
      </c>
      <c r="AN11" s="273"/>
    </row>
    <row r="12" spans="1:202" s="15" customFormat="1" ht="216" customHeight="1" x14ac:dyDescent="0.2">
      <c r="A12" s="242"/>
      <c r="B12" s="221"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29" t="s">
        <v>208</v>
      </c>
      <c r="AF12" s="29">
        <v>1</v>
      </c>
      <c r="AG12" s="29">
        <v>0.2</v>
      </c>
      <c r="AH12" s="45">
        <f>+AG12/AF12</f>
        <v>0.2</v>
      </c>
      <c r="AI12" s="64">
        <v>11540000</v>
      </c>
      <c r="AJ12" s="65">
        <v>11540000</v>
      </c>
      <c r="AK12" s="37">
        <f>+AH12</f>
        <v>0.2</v>
      </c>
      <c r="AL12" s="55" t="s">
        <v>234</v>
      </c>
      <c r="AM12" s="37">
        <f t="shared" si="1"/>
        <v>0.2</v>
      </c>
      <c r="AN12" s="273"/>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202" s="15" customFormat="1" ht="150.75" customHeight="1" x14ac:dyDescent="0.2">
      <c r="A13" s="242"/>
      <c r="B13" s="221"/>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83">
        <v>1</v>
      </c>
      <c r="AG13" s="71">
        <v>0.4</v>
      </c>
      <c r="AH13" s="60">
        <f>+AG13/AF13</f>
        <v>0.4</v>
      </c>
      <c r="AI13" s="64">
        <v>22840000</v>
      </c>
      <c r="AJ13" s="64">
        <v>22840000</v>
      </c>
      <c r="AK13" s="37">
        <f>+AH13</f>
        <v>0.4</v>
      </c>
      <c r="AL13" s="86" t="s">
        <v>248</v>
      </c>
      <c r="AM13" s="37">
        <f t="shared" si="1"/>
        <v>0.4</v>
      </c>
      <c r="AN13" s="273"/>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row>
    <row r="14" spans="1:202" s="12" customFormat="1" ht="152.25" customHeight="1" x14ac:dyDescent="0.2">
      <c r="A14" s="242"/>
      <c r="B14" s="229" t="s">
        <v>85</v>
      </c>
      <c r="C14" s="283"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2</v>
      </c>
      <c r="AG14" s="29">
        <v>0</v>
      </c>
      <c r="AH14" s="45">
        <v>0</v>
      </c>
      <c r="AI14" s="30">
        <v>0</v>
      </c>
      <c r="AJ14" s="30">
        <v>0</v>
      </c>
      <c r="AK14" s="37">
        <v>0</v>
      </c>
      <c r="AL14" s="87" t="s">
        <v>240</v>
      </c>
      <c r="AM14" s="37">
        <f t="shared" si="1"/>
        <v>0</v>
      </c>
      <c r="AN14" s="273"/>
    </row>
    <row r="15" spans="1:202" s="12" customFormat="1" ht="146.25" customHeight="1" x14ac:dyDescent="0.2">
      <c r="A15" s="242"/>
      <c r="B15" s="231"/>
      <c r="C15" s="284"/>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55" t="s">
        <v>240</v>
      </c>
      <c r="AM15" s="37">
        <f t="shared" si="1"/>
        <v>0</v>
      </c>
      <c r="AN15" s="273"/>
    </row>
    <row r="16" spans="1:202" s="12" customFormat="1" ht="173.25" customHeight="1" thickBot="1" x14ac:dyDescent="0.25">
      <c r="A16" s="243"/>
      <c r="B16" s="222"/>
      <c r="C16" s="285"/>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55" t="s">
        <v>240</v>
      </c>
      <c r="AM16" s="37">
        <f t="shared" si="1"/>
        <v>0</v>
      </c>
      <c r="AN16" s="273"/>
    </row>
    <row r="17" spans="1:1653" s="10" customFormat="1" ht="193.5" customHeight="1" thickBot="1" x14ac:dyDescent="0.25">
      <c r="A17" s="230" t="s">
        <v>76</v>
      </c>
      <c r="B17" s="229"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55" t="s">
        <v>240</v>
      </c>
      <c r="AM17" s="37">
        <f t="shared" si="1"/>
        <v>0</v>
      </c>
      <c r="AN17" s="286" t="s">
        <v>243</v>
      </c>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row>
    <row r="18" spans="1:1653" ht="375" customHeight="1" thickBot="1" x14ac:dyDescent="0.25">
      <c r="A18" s="230"/>
      <c r="B18" s="231"/>
      <c r="C18" s="229" t="s">
        <v>71</v>
      </c>
      <c r="D18" s="23" t="s">
        <v>70</v>
      </c>
      <c r="E18" s="23" t="s">
        <v>69</v>
      </c>
      <c r="F18" s="7">
        <v>2</v>
      </c>
      <c r="G18" s="7">
        <v>0</v>
      </c>
      <c r="H18" s="8" t="s">
        <v>67</v>
      </c>
      <c r="I18" s="8" t="s">
        <v>1</v>
      </c>
      <c r="J18" s="6">
        <v>0</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42">
        <v>0</v>
      </c>
      <c r="AE18" s="29" t="s">
        <v>167</v>
      </c>
      <c r="AF18" s="82">
        <v>2</v>
      </c>
      <c r="AG18" s="29">
        <v>2</v>
      </c>
      <c r="AH18" s="48">
        <v>1</v>
      </c>
      <c r="AI18" s="49">
        <v>13000000</v>
      </c>
      <c r="AJ18" s="49">
        <v>13000000</v>
      </c>
      <c r="AK18" s="41">
        <v>1</v>
      </c>
      <c r="AL18" s="88" t="s">
        <v>229</v>
      </c>
      <c r="AM18" s="37">
        <f t="shared" si="1"/>
        <v>1</v>
      </c>
      <c r="AN18" s="286"/>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row>
    <row r="19" spans="1:1653" ht="186.75" customHeight="1" thickBot="1" x14ac:dyDescent="0.25">
      <c r="A19" s="230"/>
      <c r="B19" s="222"/>
      <c r="C19" s="222"/>
      <c r="D19" s="23" t="s">
        <v>68</v>
      </c>
      <c r="E19" s="23"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3</v>
      </c>
      <c r="AG19" s="29">
        <v>2</v>
      </c>
      <c r="AH19" s="45">
        <f>+AG19/AF19</f>
        <v>0.66666666666666663</v>
      </c>
      <c r="AI19" s="30">
        <v>0</v>
      </c>
      <c r="AJ19" s="30">
        <v>0</v>
      </c>
      <c r="AK19" s="37">
        <v>0</v>
      </c>
      <c r="AL19" s="61" t="s">
        <v>230</v>
      </c>
      <c r="AM19" s="37">
        <f t="shared" si="1"/>
        <v>0.66666666666666663</v>
      </c>
      <c r="AN19" s="286"/>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row>
    <row r="20" spans="1:1653" ht="150.75" customHeight="1" thickBot="1" x14ac:dyDescent="0.25">
      <c r="A20" s="230"/>
      <c r="B20" s="221" t="s">
        <v>66</v>
      </c>
      <c r="C20" s="23" t="s">
        <v>65</v>
      </c>
      <c r="D20" s="23" t="s">
        <v>64</v>
      </c>
      <c r="E20" s="23" t="s">
        <v>63</v>
      </c>
      <c r="F20" s="7">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29" t="s">
        <v>165</v>
      </c>
      <c r="AF20" s="82">
        <v>2</v>
      </c>
      <c r="AG20" s="29">
        <v>2</v>
      </c>
      <c r="AH20" s="30">
        <v>0</v>
      </c>
      <c r="AI20" s="30">
        <v>0</v>
      </c>
      <c r="AJ20" s="30">
        <v>0</v>
      </c>
      <c r="AK20" s="37">
        <v>0</v>
      </c>
      <c r="AL20" s="86" t="s">
        <v>240</v>
      </c>
      <c r="AM20" s="37">
        <f t="shared" si="1"/>
        <v>0</v>
      </c>
      <c r="AN20" s="286"/>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row>
    <row r="21" spans="1:1653" s="10" customFormat="1" ht="148.5" customHeight="1" thickBot="1" x14ac:dyDescent="0.25">
      <c r="A21" s="230"/>
      <c r="B21" s="221"/>
      <c r="C21" s="23" t="s">
        <v>57</v>
      </c>
      <c r="D21" s="23" t="s">
        <v>56</v>
      </c>
      <c r="E21" s="23" t="s">
        <v>55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30">
        <v>0</v>
      </c>
      <c r="AI21" s="30">
        <v>0</v>
      </c>
      <c r="AJ21" s="30">
        <v>0</v>
      </c>
      <c r="AK21" s="37">
        <v>0</v>
      </c>
      <c r="AL21" s="55" t="s">
        <v>240</v>
      </c>
      <c r="AM21" s="37">
        <f t="shared" si="1"/>
        <v>0</v>
      </c>
      <c r="AN21" s="286"/>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row>
    <row r="22" spans="1:1653" ht="195" x14ac:dyDescent="0.2">
      <c r="A22" s="225" t="s">
        <v>223</v>
      </c>
      <c r="B22" s="221" t="s">
        <v>54</v>
      </c>
      <c r="C22" s="221" t="s">
        <v>53</v>
      </c>
      <c r="D22" s="23" t="s">
        <v>52</v>
      </c>
      <c r="E22" s="23" t="s">
        <v>51</v>
      </c>
      <c r="F22" s="7">
        <v>1</v>
      </c>
      <c r="G22" s="7">
        <v>0</v>
      </c>
      <c r="H22" s="8" t="s">
        <v>42</v>
      </c>
      <c r="I22" s="8" t="s">
        <v>1</v>
      </c>
      <c r="J22" s="6">
        <v>1</v>
      </c>
      <c r="K22" s="6">
        <v>1</v>
      </c>
      <c r="L22" s="14">
        <v>1</v>
      </c>
      <c r="M22" s="14">
        <v>1</v>
      </c>
      <c r="N22" s="16">
        <v>1</v>
      </c>
      <c r="O22" s="23">
        <v>1</v>
      </c>
      <c r="P22" s="14">
        <v>1</v>
      </c>
      <c r="Q22" s="14">
        <v>1</v>
      </c>
      <c r="R22" s="16">
        <v>1</v>
      </c>
      <c r="S22" s="16">
        <v>1</v>
      </c>
      <c r="T22" s="14" t="s">
        <v>41</v>
      </c>
      <c r="U22" s="14" t="s">
        <v>40</v>
      </c>
      <c r="V22" s="16">
        <v>4001017</v>
      </c>
      <c r="W22" s="23" t="s">
        <v>48</v>
      </c>
      <c r="X22" s="14" t="s">
        <v>47</v>
      </c>
      <c r="Y22" s="14" t="s">
        <v>46</v>
      </c>
      <c r="Z22" s="29">
        <v>1</v>
      </c>
      <c r="AA22" s="29">
        <v>0</v>
      </c>
      <c r="AB22" s="74">
        <v>0</v>
      </c>
      <c r="AC22" s="75">
        <v>0</v>
      </c>
      <c r="AD22" s="36" t="s">
        <v>202</v>
      </c>
      <c r="AE22" s="29" t="s">
        <v>169</v>
      </c>
      <c r="AF22" s="82">
        <v>1</v>
      </c>
      <c r="AG22" s="29">
        <v>5.0000000000000001E-3</v>
      </c>
      <c r="AH22" s="89">
        <f>+AG22/AF22</f>
        <v>5.0000000000000001E-3</v>
      </c>
      <c r="AI22" s="62">
        <v>3445000</v>
      </c>
      <c r="AJ22" s="62">
        <v>3445000</v>
      </c>
      <c r="AK22" s="37">
        <f>+AJ22/AI22</f>
        <v>1</v>
      </c>
      <c r="AL22" s="86" t="s">
        <v>245</v>
      </c>
      <c r="AM22" s="90">
        <f t="shared" si="1"/>
        <v>5.0000000000000001E-3</v>
      </c>
      <c r="AN22" s="287" t="s">
        <v>222</v>
      </c>
    </row>
    <row r="23" spans="1:1653" ht="231.75" customHeight="1" x14ac:dyDescent="0.2">
      <c r="A23" s="226"/>
      <c r="B23" s="221"/>
      <c r="C23" s="221"/>
      <c r="D23" s="23" t="s">
        <v>50</v>
      </c>
      <c r="E23" s="23" t="s">
        <v>49</v>
      </c>
      <c r="F23" s="7">
        <v>1</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55" t="s">
        <v>232</v>
      </c>
      <c r="AM23" s="37">
        <f t="shared" si="1"/>
        <v>0</v>
      </c>
      <c r="AN23" s="287"/>
    </row>
    <row r="24" spans="1:1653" ht="200.25" customHeight="1" x14ac:dyDescent="0.2">
      <c r="A24" s="226"/>
      <c r="B24" s="229"/>
      <c r="C24" s="46" t="s">
        <v>45</v>
      </c>
      <c r="D24" s="46" t="s">
        <v>44</v>
      </c>
      <c r="E24" s="46" t="s">
        <v>43</v>
      </c>
      <c r="F24" s="51">
        <v>1</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2">
        <v>1</v>
      </c>
      <c r="AG24" s="29">
        <v>1</v>
      </c>
      <c r="AH24" s="45">
        <f>+AG24/AF24</f>
        <v>1</v>
      </c>
      <c r="AI24" s="63">
        <v>3445000</v>
      </c>
      <c r="AJ24" s="63">
        <v>3445000</v>
      </c>
      <c r="AK24" s="37">
        <f>+AJ24/AI24</f>
        <v>1</v>
      </c>
      <c r="AL24" s="86" t="s">
        <v>233</v>
      </c>
      <c r="AM24" s="37">
        <f t="shared" si="1"/>
        <v>1</v>
      </c>
      <c r="AN24" s="287"/>
    </row>
    <row r="25" spans="1:1653" ht="105" x14ac:dyDescent="0.2">
      <c r="A25" s="227"/>
      <c r="B25" s="221" t="s">
        <v>36</v>
      </c>
      <c r="C25" s="221"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61" t="s">
        <v>246</v>
      </c>
      <c r="AM25" s="37">
        <f t="shared" si="1"/>
        <v>0</v>
      </c>
      <c r="AN25" s="287"/>
    </row>
    <row r="26" spans="1:1653" ht="238.5" customHeight="1" x14ac:dyDescent="0.2">
      <c r="A26" s="226"/>
      <c r="B26" s="222"/>
      <c r="C26" s="222"/>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76" t="s">
        <v>172</v>
      </c>
      <c r="AF26" s="76">
        <v>12</v>
      </c>
      <c r="AG26" s="76">
        <v>0</v>
      </c>
      <c r="AH26" s="56">
        <f>+AG26/AF26</f>
        <v>0</v>
      </c>
      <c r="AI26" s="30">
        <v>11540000</v>
      </c>
      <c r="AJ26" s="30">
        <v>11540000</v>
      </c>
      <c r="AK26" s="37">
        <f>+AJ26/AI26</f>
        <v>1</v>
      </c>
      <c r="AL26" s="55" t="s">
        <v>226</v>
      </c>
      <c r="AM26" s="37">
        <f>+AH26</f>
        <v>0</v>
      </c>
      <c r="AN26" s="287"/>
    </row>
    <row r="27" spans="1:1653" ht="195.75" thickBot="1" x14ac:dyDescent="0.25">
      <c r="A27" s="228"/>
      <c r="B27" s="221"/>
      <c r="C27" s="23" t="s">
        <v>28</v>
      </c>
      <c r="D27" s="23" t="s">
        <v>27</v>
      </c>
      <c r="E27" s="23" t="s">
        <v>26</v>
      </c>
      <c r="F27" s="7">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76" t="s">
        <v>214</v>
      </c>
      <c r="AF27" s="76">
        <v>12</v>
      </c>
      <c r="AG27" s="76">
        <v>0</v>
      </c>
      <c r="AH27" s="56">
        <f>+AG27/AF27</f>
        <v>0</v>
      </c>
      <c r="AI27" s="30">
        <v>0</v>
      </c>
      <c r="AJ27" s="30">
        <v>0</v>
      </c>
      <c r="AK27" s="37">
        <v>0</v>
      </c>
      <c r="AL27" s="55" t="s">
        <v>225</v>
      </c>
      <c r="AM27" s="37">
        <f t="shared" si="1"/>
        <v>0</v>
      </c>
      <c r="AN27" s="287"/>
    </row>
    <row r="28" spans="1:1653" ht="135" customHeight="1" x14ac:dyDescent="0.2">
      <c r="A28" s="225" t="s">
        <v>25</v>
      </c>
      <c r="B28" s="221"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1</v>
      </c>
      <c r="AG28" s="76">
        <v>0</v>
      </c>
      <c r="AH28" s="56">
        <f>+AG28/AF28</f>
        <v>0</v>
      </c>
      <c r="AI28" s="30">
        <v>0</v>
      </c>
      <c r="AJ28" s="30">
        <v>0</v>
      </c>
      <c r="AK28" s="37">
        <v>0</v>
      </c>
      <c r="AL28" s="55" t="s">
        <v>227</v>
      </c>
      <c r="AM28" s="37">
        <f t="shared" si="1"/>
        <v>0</v>
      </c>
      <c r="AN28" s="288" t="s">
        <v>244</v>
      </c>
    </row>
    <row r="29" spans="1:1653" ht="105" x14ac:dyDescent="0.2">
      <c r="A29" s="226"/>
      <c r="B29" s="221"/>
      <c r="C29" s="221"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55" t="s">
        <v>227</v>
      </c>
      <c r="AM29" s="37">
        <f t="shared" si="1"/>
        <v>0</v>
      </c>
      <c r="AN29" s="288"/>
    </row>
    <row r="30" spans="1:1653" ht="105" x14ac:dyDescent="0.2">
      <c r="A30" s="226"/>
      <c r="B30" s="221"/>
      <c r="C30" s="221"/>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55" t="s">
        <v>227</v>
      </c>
      <c r="AM30" s="37">
        <f t="shared" si="1"/>
        <v>0</v>
      </c>
      <c r="AN30" s="288"/>
    </row>
    <row r="31" spans="1:1653" ht="105" x14ac:dyDescent="0.2">
      <c r="A31" s="226"/>
      <c r="B31" s="221"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55" t="s">
        <v>227</v>
      </c>
      <c r="AM31" s="37">
        <f t="shared" si="1"/>
        <v>0</v>
      </c>
      <c r="AN31" s="288"/>
    </row>
    <row r="32" spans="1:1653" ht="105" x14ac:dyDescent="0.2">
      <c r="A32" s="226"/>
      <c r="B32" s="221"/>
      <c r="C32" s="221" t="s">
        <v>11</v>
      </c>
      <c r="D32" s="23" t="s">
        <v>10</v>
      </c>
      <c r="E32" s="23" t="s">
        <v>9</v>
      </c>
      <c r="F32" s="7">
        <v>12</v>
      </c>
      <c r="G32" s="7">
        <v>0</v>
      </c>
      <c r="H32" s="8" t="s">
        <v>6</v>
      </c>
      <c r="I32" s="8" t="s">
        <v>1</v>
      </c>
      <c r="J32" s="6">
        <v>2</v>
      </c>
      <c r="K32" s="6">
        <v>2</v>
      </c>
      <c r="L32" s="6">
        <v>2</v>
      </c>
      <c r="M32" s="6">
        <v>2</v>
      </c>
      <c r="N32" s="6">
        <v>2</v>
      </c>
      <c r="O32" s="6">
        <v>2</v>
      </c>
      <c r="P32" s="6"/>
      <c r="Q32" s="6"/>
      <c r="R32" s="6"/>
      <c r="S32" s="6"/>
      <c r="T32" s="11" t="s">
        <v>184</v>
      </c>
      <c r="U32" s="11" t="s">
        <v>194</v>
      </c>
      <c r="V32" s="5">
        <v>1202004</v>
      </c>
      <c r="W32" s="11"/>
      <c r="X32" s="5"/>
      <c r="Y32" s="5"/>
      <c r="Z32" s="6">
        <v>12</v>
      </c>
      <c r="AA32" s="6">
        <v>0</v>
      </c>
      <c r="AB32" s="78">
        <v>6000000</v>
      </c>
      <c r="AC32" s="78">
        <v>6000000</v>
      </c>
      <c r="AD32" s="36" t="s">
        <v>202</v>
      </c>
      <c r="AE32" s="76" t="s">
        <v>214</v>
      </c>
      <c r="AF32" s="85">
        <v>2</v>
      </c>
      <c r="AG32" s="76">
        <v>2</v>
      </c>
      <c r="AH32" s="56">
        <v>0</v>
      </c>
      <c r="AI32" s="30">
        <v>0</v>
      </c>
      <c r="AJ32" s="30">
        <v>0</v>
      </c>
      <c r="AK32" s="37">
        <v>0</v>
      </c>
      <c r="AL32" s="86" t="s">
        <v>227</v>
      </c>
      <c r="AM32" s="37">
        <f t="shared" si="1"/>
        <v>0</v>
      </c>
      <c r="AN32" s="288"/>
    </row>
    <row r="33" spans="1:40" ht="145.5" customHeight="1" x14ac:dyDescent="0.2">
      <c r="A33" s="226"/>
      <c r="B33" s="221"/>
      <c r="C33" s="221"/>
      <c r="D33" s="23" t="s">
        <v>8</v>
      </c>
      <c r="E33" s="23"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76">
        <v>1</v>
      </c>
      <c r="AG33" s="76">
        <v>0.5</v>
      </c>
      <c r="AH33" s="56">
        <f>+AG33/AF33</f>
        <v>0.5</v>
      </c>
      <c r="AI33" s="64">
        <v>2885000</v>
      </c>
      <c r="AJ33" s="64">
        <v>2885000</v>
      </c>
      <c r="AK33" s="37">
        <f>+AJ33/AI33</f>
        <v>1</v>
      </c>
      <c r="AL33" s="55" t="s">
        <v>231</v>
      </c>
      <c r="AM33" s="37">
        <f t="shared" si="1"/>
        <v>0.5</v>
      </c>
      <c r="AN33" s="288"/>
    </row>
    <row r="34" spans="1:40" ht="63.75" customHeight="1" thickBot="1" x14ac:dyDescent="0.25">
      <c r="A34" s="228"/>
      <c r="B34" s="23" t="s">
        <v>5</v>
      </c>
      <c r="C34" s="23" t="s">
        <v>4</v>
      </c>
      <c r="D34" s="23" t="s">
        <v>3</v>
      </c>
      <c r="E34" s="23"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8">
        <f t="shared" ref="AD34" si="2">AA34/F34</f>
        <v>1</v>
      </c>
      <c r="AE34" s="29">
        <v>1</v>
      </c>
      <c r="AF34" s="82">
        <v>1</v>
      </c>
      <c r="AG34" s="29">
        <v>1</v>
      </c>
      <c r="AH34" s="48">
        <v>1</v>
      </c>
      <c r="AI34" s="43">
        <v>17310000</v>
      </c>
      <c r="AJ34" s="43">
        <v>17310000</v>
      </c>
      <c r="AK34" s="33">
        <v>1</v>
      </c>
      <c r="AL34" s="86" t="s">
        <v>175</v>
      </c>
      <c r="AM34" s="37">
        <f t="shared" si="1"/>
        <v>1</v>
      </c>
      <c r="AN34" s="288"/>
    </row>
    <row r="35" spans="1:40" x14ac:dyDescent="0.2">
      <c r="AD35" s="12"/>
      <c r="AM35" s="37">
        <f t="shared" si="1"/>
        <v>0</v>
      </c>
    </row>
  </sheetData>
  <autoFilter ref="A3:BKO35" xr:uid="{00000000-0009-0000-0000-000001000000}"/>
  <mergeCells count="34">
    <mergeCell ref="A28:A34"/>
    <mergeCell ref="B28:B30"/>
    <mergeCell ref="AN28:AN34"/>
    <mergeCell ref="C29:C30"/>
    <mergeCell ref="B31:B33"/>
    <mergeCell ref="C32:C33"/>
    <mergeCell ref="A22:A27"/>
    <mergeCell ref="B22:B24"/>
    <mergeCell ref="C22:C23"/>
    <mergeCell ref="AN22:AN27"/>
    <mergeCell ref="B25:B27"/>
    <mergeCell ref="C25:C26"/>
    <mergeCell ref="C14:C16"/>
    <mergeCell ref="A17:A21"/>
    <mergeCell ref="B17:B19"/>
    <mergeCell ref="AN17:AN21"/>
    <mergeCell ref="C18:C19"/>
    <mergeCell ref="B20:B21"/>
    <mergeCell ref="AM2:AM3"/>
    <mergeCell ref="A4:A16"/>
    <mergeCell ref="B4:B7"/>
    <mergeCell ref="C4:C5"/>
    <mergeCell ref="AN4:AN16"/>
    <mergeCell ref="C6:C7"/>
    <mergeCell ref="B8:B11"/>
    <mergeCell ref="C8:C10"/>
    <mergeCell ref="B12:B13"/>
    <mergeCell ref="B14:B16"/>
    <mergeCell ref="A1:I2"/>
    <mergeCell ref="J1:S2"/>
    <mergeCell ref="T1:Z2"/>
    <mergeCell ref="AA1:AL1"/>
    <mergeCell ref="AA2:AE2"/>
    <mergeCell ref="AF2:AL2"/>
  </mergeCells>
  <conditionalFormatting sqref="AD2:AD3 AD35:AD1048576">
    <cfRule type="colorScale" priority="17">
      <colorScale>
        <cfvo type="percent" val="0"/>
        <cfvo type="percent" val="&quot;0.6&quot;"/>
        <cfvo type="percent" val="&quot;0.8&quot;"/>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D3">
    <cfRule type="colorScale" priority="16">
      <colorScale>
        <cfvo type="percent" val="0"/>
        <cfvo type="percent" val="&quot;0.6&quot;"/>
        <cfvo type="percent" val="&quot;0.8&quot;"/>
        <color rgb="FFFF0000"/>
        <color rgb="FFFFFF00"/>
        <color rgb="FF00B050"/>
      </colorScale>
    </cfRule>
  </conditionalFormatting>
  <conditionalFormatting sqref="AH1:AH1048576">
    <cfRule type="cellIs" dxfId="14" priority="11" operator="between">
      <formula>0.8</formula>
      <formula>1</formula>
    </cfRule>
    <cfRule type="cellIs" dxfId="13" priority="12" operator="between">
      <formula>0</formula>
      <formula>0.399</formula>
    </cfRule>
    <cfRule type="cellIs" dxfId="12" priority="13" operator="between">
      <formula>0.4</formula>
      <formula>0.59</formula>
    </cfRule>
  </conditionalFormatting>
  <conditionalFormatting sqref="AH18:AH34">
    <cfRule type="cellIs" dxfId="11" priority="14" operator="between">
      <formula>0.6</formula>
      <formula>0.69</formula>
    </cfRule>
    <cfRule type="cellIs" dxfId="10" priority="15" operator="between">
      <formula>0.7</formula>
      <formula>0.79</formula>
    </cfRule>
  </conditionalFormatting>
  <conditionalFormatting sqref="AK1:AK1048576">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AM1:AM1048576">
    <cfRule type="cellIs" dxfId="4" priority="1" operator="between">
      <formula>0.4</formula>
      <formula>0.59</formula>
    </cfRule>
    <cfRule type="cellIs" dxfId="3" priority="2" operator="between">
      <formula>0.8</formula>
      <formula>1</formula>
    </cfRule>
    <cfRule type="cellIs" dxfId="2" priority="3" operator="between">
      <formula>0.7</formula>
      <formula>0.79</formula>
    </cfRule>
    <cfRule type="cellIs" dxfId="1" priority="4" operator="between">
      <formula>0.6</formula>
      <formula>0.69</formula>
    </cfRule>
    <cfRule type="cellIs" dxfId="0"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SEGUIMIENTO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mireya salazar</cp:lastModifiedBy>
  <cp:lastPrinted>2023-02-01T13:24:33Z</cp:lastPrinted>
  <dcterms:created xsi:type="dcterms:W3CDTF">2022-03-03T14:50:50Z</dcterms:created>
  <dcterms:modified xsi:type="dcterms:W3CDTF">2024-09-03T21:23:08Z</dcterms:modified>
</cp:coreProperties>
</file>