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0" windowWidth="18915" windowHeight="8205" tabRatio="874"/>
  </bookViews>
  <sheets>
    <sheet name="CONTENIDO" sheetId="6" r:id="rId1"/>
    <sheet name="10.1.1" sheetId="1" r:id="rId2"/>
    <sheet name=" 10.1.2" sheetId="2" r:id="rId3"/>
    <sheet name=" 10.1.3" sheetId="3" r:id="rId4"/>
    <sheet name="10.1.4" sheetId="4" r:id="rId5"/>
    <sheet name="10.1.5" sheetId="5" r:id="rId6"/>
    <sheet name="10.1.6" sheetId="7" r:id="rId7"/>
    <sheet name="10.1.7" sheetId="8" r:id="rId8"/>
    <sheet name="10.1.8" sheetId="9" r:id="rId9"/>
    <sheet name="10.1.9" sheetId="10" r:id="rId10"/>
    <sheet name="10.1.10" sheetId="11" r:id="rId11"/>
    <sheet name="10.2.1" sheetId="12" r:id="rId12"/>
    <sheet name="10.2.2" sheetId="13" r:id="rId13"/>
    <sheet name="10.2.3" sheetId="14" r:id="rId14"/>
    <sheet name="10.2.5" sheetId="16" r:id="rId15"/>
    <sheet name="10.2.6" sheetId="17" r:id="rId16"/>
    <sheet name="10.2.7" sheetId="18" r:id="rId17"/>
    <sheet name="10.2.8" sheetId="19" r:id="rId18"/>
    <sheet name="10.3.1" sheetId="20" r:id="rId19"/>
    <sheet name="10.4.1" sheetId="21" r:id="rId20"/>
    <sheet name="10.5.1" sheetId="22" r:id="rId21"/>
  </sheets>
  <definedNames>
    <definedName name="_Hlt468077188" localSheetId="0">CONTENIDO!$C$39</definedName>
    <definedName name="_Hlt468077252" localSheetId="0">CONTENIDO!$C$47</definedName>
    <definedName name="_Hlt468077265" localSheetId="0">CONTENIDO!$C$49</definedName>
    <definedName name="_Hlt474061676" localSheetId="15">'10.2.6'!#REF!</definedName>
    <definedName name="_Hlt475155694" localSheetId="0">CONTENIDO!$B$16</definedName>
    <definedName name="_Hlt475155957" localSheetId="0">CONTENIDO!$B$26</definedName>
    <definedName name="_Hlt475155962" localSheetId="0">CONTENIDO!$B$27</definedName>
    <definedName name="_Hlt475156433" localSheetId="0">CONTENIDO!$B$40</definedName>
    <definedName name="_Hlt475156549" localSheetId="0">CONTENIDO!$B$33</definedName>
    <definedName name="_Hlt475156555" localSheetId="15">'10.2.6'!$A$6</definedName>
    <definedName name="_Hlt475156559" localSheetId="0">CONTENIDO!$B$32</definedName>
    <definedName name="_Hlt475156614" localSheetId="0">CONTENIDO!$B$31</definedName>
    <definedName name="_Hlt475156627" localSheetId="0">CONTENIDO!$B$30</definedName>
    <definedName name="_Hlt475156654" localSheetId="0">CONTENIDO!#REF!</definedName>
    <definedName name="_Hlt475156666" localSheetId="0">CONTENIDO!$B$29</definedName>
    <definedName name="_Hlt475156676" localSheetId="0">CONTENIDO!$B$28</definedName>
    <definedName name="_Hlt475157311" localSheetId="0">CONTENIDO!$C$44</definedName>
  </definedNames>
  <calcPr calcId="145621"/>
</workbook>
</file>

<file path=xl/calcChain.xml><?xml version="1.0" encoding="utf-8"?>
<calcChain xmlns="http://schemas.openxmlformats.org/spreadsheetml/2006/main">
  <c r="C12" i="20" l="1"/>
  <c r="C25" i="20"/>
  <c r="C24" i="20"/>
  <c r="C23" i="20"/>
  <c r="C22" i="20"/>
  <c r="C21" i="20"/>
  <c r="C16" i="20"/>
  <c r="C15" i="20"/>
  <c r="C14" i="20"/>
  <c r="C13" i="20"/>
  <c r="C11" i="20" l="1"/>
  <c r="C20" i="20"/>
  <c r="C37" i="14"/>
  <c r="C38" i="14" s="1"/>
  <c r="C39" i="14" s="1"/>
  <c r="C40" i="14" s="1"/>
  <c r="C41" i="14" s="1"/>
  <c r="C42" i="14" s="1"/>
  <c r="C43" i="14" s="1"/>
  <c r="C44" i="14" s="1"/>
  <c r="C45" i="14" s="1"/>
  <c r="C46" i="14" s="1"/>
  <c r="C47" i="14" s="1"/>
  <c r="C48" i="14" s="1"/>
  <c r="C49" i="14" s="1"/>
  <c r="C50" i="14" s="1"/>
  <c r="C11" i="14"/>
  <c r="C12" i="14" s="1"/>
  <c r="C13" i="14" s="1"/>
  <c r="C14" i="14" s="1"/>
  <c r="C15" i="14" s="1"/>
  <c r="C16" i="14" s="1"/>
  <c r="C17" i="14" s="1"/>
  <c r="C18" i="14" s="1"/>
  <c r="C19" i="14" s="1"/>
  <c r="C20" i="14" s="1"/>
  <c r="C21" i="14" s="1"/>
  <c r="C22" i="14" s="1"/>
  <c r="C23" i="14" s="1"/>
  <c r="C24" i="14" s="1"/>
  <c r="C25" i="14" s="1"/>
  <c r="C26" i="14" s="1"/>
  <c r="C27" i="14" s="1"/>
  <c r="C28" i="14" s="1"/>
  <c r="C29" i="14" s="1"/>
  <c r="C30" i="14" s="1"/>
  <c r="C31" i="14" s="1"/>
  <c r="C32" i="14" s="1"/>
  <c r="C33" i="14" s="1"/>
  <c r="C34" i="14" s="1"/>
  <c r="C35" i="14" s="1"/>
  <c r="B26" i="13" l="1"/>
  <c r="B24" i="13"/>
  <c r="B23" i="13"/>
  <c r="B19" i="13"/>
  <c r="B16" i="13"/>
  <c r="B27" i="13" l="1"/>
  <c r="C23" i="13"/>
  <c r="C26" i="13"/>
  <c r="C25" i="13"/>
  <c r="C22" i="13"/>
  <c r="C19" i="13"/>
  <c r="C21" i="13"/>
  <c r="C27" i="13"/>
  <c r="C20" i="13"/>
  <c r="C24" i="13"/>
</calcChain>
</file>

<file path=xl/sharedStrings.xml><?xml version="1.0" encoding="utf-8"?>
<sst xmlns="http://schemas.openxmlformats.org/spreadsheetml/2006/main" count="1087" uniqueCount="434">
  <si>
    <t>-</t>
  </si>
  <si>
    <t>Concepto</t>
  </si>
  <si>
    <t>Presupuesto Inicial</t>
  </si>
  <si>
    <t>Presupuesto Definitivo</t>
  </si>
  <si>
    <t>Ejecución de Ingresos</t>
  </si>
  <si>
    <t>Ejecución de Egresos</t>
  </si>
  <si>
    <t>Miles de pesos</t>
  </si>
  <si>
    <t>MES</t>
  </si>
  <si>
    <t>INGRESOS</t>
  </si>
  <si>
    <t>TRIBUTARIOS</t>
  </si>
  <si>
    <t>INGRESOS NO TRIBUTARIOS</t>
  </si>
  <si>
    <t>INGRESOS DE CAPITAL</t>
  </si>
  <si>
    <t>FONDOS ESPECIALES</t>
  </si>
  <si>
    <t>SERVICIO DE LA DEUDA</t>
  </si>
  <si>
    <t>INVERSIÓN</t>
  </si>
  <si>
    <t>DIRECTA</t>
  </si>
  <si>
    <t>INDIRECTA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</si>
  <si>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</si>
  <si>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</si>
  <si>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</si>
  <si>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</si>
  <si>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</si>
  <si>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</si>
  <si>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</si>
  <si>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</si>
  <si>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</si>
  <si>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</si>
  <si>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</si>
  <si>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</si>
  <si>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</si>
  <si>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FUENTE:  Dirección Financiera-Secretaría de Hacienda Departamental</t>
  </si>
  <si>
    <t xml:space="preserve">   Miles de pesos</t>
  </si>
  <si>
    <t>CONCEPTO</t>
  </si>
  <si>
    <t>INGRESOS CORRIENTES</t>
  </si>
  <si>
    <t>A- Tributarios</t>
  </si>
  <si>
    <t>Consumo de tabaco</t>
  </si>
  <si>
    <t>Consumo de Cerveza</t>
  </si>
  <si>
    <t>Anotación y Registro</t>
  </si>
  <si>
    <t>Otros ingresos Tributarios</t>
  </si>
  <si>
    <t>B. No Tributarios</t>
  </si>
  <si>
    <t>Tasas, multas y tarifas</t>
  </si>
  <si>
    <t>Monopolios Rentísticos</t>
  </si>
  <si>
    <t>Situado Fiscal</t>
  </si>
  <si>
    <t>Recursos de Cofinanciación</t>
  </si>
  <si>
    <t>Otras transferencias</t>
  </si>
  <si>
    <t xml:space="preserve">Otros Ingresos No tributarios </t>
  </si>
  <si>
    <t>Otros Ingresos No tributarios SGP</t>
  </si>
  <si>
    <t>C. Recursos de Capital</t>
  </si>
  <si>
    <t>RECURSOS DE CREDITO</t>
  </si>
  <si>
    <t>Rendimiento Financiero</t>
  </si>
  <si>
    <t>Recursos del Balance</t>
  </si>
  <si>
    <t>Otros recursos de capital</t>
  </si>
  <si>
    <t>TOTAL RECURSOS DE CAPITAL</t>
  </si>
  <si>
    <t>D. Fondos Especiales</t>
  </si>
  <si>
    <t>TOTAL FONDOS ESPECIALES</t>
  </si>
  <si>
    <t xml:space="preserve">FUENTE : Dirección Financiera –  Secretaría de Hacienda Departamental </t>
  </si>
  <si>
    <t>OBJETO DEL GASTO</t>
  </si>
  <si>
    <t>Total Egresos</t>
  </si>
  <si>
    <t>I- GASTOS DE FUNCIONAMIENTO</t>
  </si>
  <si>
    <t>Servicios personales</t>
  </si>
  <si>
    <t>Gastos generales</t>
  </si>
  <si>
    <t>Transferencias</t>
  </si>
  <si>
    <t>II- SERVICIO DE LA DEUDA</t>
  </si>
  <si>
    <t>Amortizaciones</t>
  </si>
  <si>
    <t>Intereses</t>
  </si>
  <si>
    <t>III- INVERSION</t>
  </si>
  <si>
    <t>Inversión Social</t>
  </si>
  <si>
    <t>Inversión en Infraestructura</t>
  </si>
  <si>
    <t>QUINDÍO. Indicadores financieros de los municipios.</t>
  </si>
  <si>
    <t>MUNICIPIO</t>
  </si>
  <si>
    <t>TOTAL INGRESOS</t>
  </si>
  <si>
    <t>TOTAL DEUDA PÚBLICA</t>
  </si>
  <si>
    <t>Armenia</t>
  </si>
  <si>
    <t>Buenavista</t>
  </si>
  <si>
    <t>Calarcá</t>
  </si>
  <si>
    <t>Circasia</t>
  </si>
  <si>
    <t>Córdoba</t>
  </si>
  <si>
    <t>Filandia</t>
  </si>
  <si>
    <t>Génova</t>
  </si>
  <si>
    <t>La Tebaida</t>
  </si>
  <si>
    <t>Montenegro</t>
  </si>
  <si>
    <t>Pijao</t>
  </si>
  <si>
    <t>Quimbaya</t>
  </si>
  <si>
    <t>Salento</t>
  </si>
  <si>
    <t>Contenido:</t>
  </si>
  <si>
    <t xml:space="preserve">10 . Finanzas </t>
  </si>
  <si>
    <t>10.1.1</t>
  </si>
  <si>
    <t>10.1.2</t>
  </si>
  <si>
    <t>10.1.4</t>
  </si>
  <si>
    <t>10.1.5</t>
  </si>
  <si>
    <t>FISCAL DEPARTAMENTAL</t>
  </si>
  <si>
    <t>10.1.3</t>
  </si>
  <si>
    <t>10.1.6</t>
  </si>
  <si>
    <t>10.1.7</t>
  </si>
  <si>
    <t>QUINDÍO. Indicadores financieros, del Departamento y sus Municipios.</t>
  </si>
  <si>
    <t>10.1.8</t>
  </si>
  <si>
    <t>10.1.9</t>
  </si>
  <si>
    <t>10.1.10</t>
  </si>
  <si>
    <t xml:space="preserve">QUINDÍO. Saldo de la Deuda Pública del Gobierno Central Departamental y de Gobiernos Centrales Municipales. </t>
  </si>
  <si>
    <t>FISCAL DESCENTRALIZADO DEPARTAMENTAL</t>
  </si>
  <si>
    <t>10.2.1</t>
  </si>
  <si>
    <t>10.2.2</t>
  </si>
  <si>
    <t>10.2.3</t>
  </si>
  <si>
    <t>10.2.5</t>
  </si>
  <si>
    <t>10.2.6</t>
  </si>
  <si>
    <t>10.2.7</t>
  </si>
  <si>
    <t>10.2.8</t>
  </si>
  <si>
    <t xml:space="preserve">FISCAL DESCENTRALIZADO MUNICIPAL </t>
  </si>
  <si>
    <t>10.3.1</t>
  </si>
  <si>
    <t>FISCAL MUNICIPAL</t>
  </si>
  <si>
    <t>10.4.1</t>
  </si>
  <si>
    <t>10.5.1</t>
  </si>
  <si>
    <t>GASTOS DE INVERSIÓN DEL ORDEN NACIONAL</t>
  </si>
  <si>
    <t xml:space="preserve">QUINDÍO. Consolidado del Diagnóstico y Cumplimiento del Límite de Ley 617 de 2000 </t>
  </si>
  <si>
    <t>Municipio</t>
  </si>
  <si>
    <t>Categoría</t>
  </si>
  <si>
    <t>Limite gasto ley 617 de 2000</t>
  </si>
  <si>
    <t>Cumplió Sí o No</t>
  </si>
  <si>
    <t>Cumplió Si o No Transferencia al Concejo</t>
  </si>
  <si>
    <t>Cumplió Si o No Transferencia a la Personería</t>
  </si>
  <si>
    <t>Cumplió Si o No Transferencia a la Contraloría</t>
  </si>
  <si>
    <t>Sí</t>
  </si>
  <si>
    <t>Sexta</t>
  </si>
  <si>
    <t>NO</t>
  </si>
  <si>
    <t>Quinta</t>
  </si>
  <si>
    <t>Magnitud de la Inversión %</t>
  </si>
  <si>
    <t>Capacidad de Ahorro %</t>
  </si>
  <si>
    <t>MAX</t>
  </si>
  <si>
    <t>MIN</t>
  </si>
  <si>
    <t xml:space="preserve">Tabla 8 </t>
  </si>
  <si>
    <t>Eficacia</t>
  </si>
  <si>
    <t>Eficiencia</t>
  </si>
  <si>
    <t>Requisitos legales</t>
  </si>
  <si>
    <t>Gestión administrativa y fiscal</t>
  </si>
  <si>
    <t>Índice Integral</t>
  </si>
  <si>
    <t>Rango índice integral</t>
  </si>
  <si>
    <t>Sobresaliente</t>
  </si>
  <si>
    <t>Satisfactorio</t>
  </si>
  <si>
    <t>Medio</t>
  </si>
  <si>
    <t>BANCO</t>
  </si>
  <si>
    <t>NÚMERO DE OBLIGACION</t>
  </si>
  <si>
    <t>RENTA PIGNORADA</t>
  </si>
  <si>
    <t>%  DE PIGNO.</t>
  </si>
  <si>
    <t>INFIVALLE</t>
  </si>
  <si>
    <t>SOBRETASA AL ACPM</t>
  </si>
  <si>
    <t>OCCIDENTE</t>
  </si>
  <si>
    <t>DAVIVIENDA</t>
  </si>
  <si>
    <t>Total Gobierno Central Regional (A+B)</t>
  </si>
  <si>
    <t>A- Gobierno Central Departamental</t>
  </si>
  <si>
    <t>B- Gobierno Central Municipal (I+II)</t>
  </si>
  <si>
    <t xml:space="preserve">I- Armenia </t>
  </si>
  <si>
    <t xml:space="preserve">II- Resto de Municipios </t>
  </si>
  <si>
    <t>Fuente: Secretaría de Hacienda en cada uno de los municipios. Para el caso de Gobierno Central Departamental la suministra la Secretaría de Hacienda Departamental</t>
  </si>
  <si>
    <t>FACTORES ECONÓMICOS</t>
  </si>
  <si>
    <t>VALOR EJECUTADO</t>
  </si>
  <si>
    <t>Lotería Ordinaria</t>
  </si>
  <si>
    <t>Apuestas Permanentes</t>
  </si>
  <si>
    <t>Financieros</t>
  </si>
  <si>
    <t>Extraordinarios</t>
  </si>
  <si>
    <t>Venta de Activos</t>
  </si>
  <si>
    <t>LOTIQUINDÍO</t>
  </si>
  <si>
    <t>TOTAL GASTOS Y COSTOS</t>
  </si>
  <si>
    <t>TOTAL GASTOS</t>
  </si>
  <si>
    <t>Sueldos y Salarios</t>
  </si>
  <si>
    <t>Contribuciones Efectivas</t>
  </si>
  <si>
    <t>Gastos Generales</t>
  </si>
  <si>
    <t>Impuestos contribuciones y tasas</t>
  </si>
  <si>
    <t>Provisiones, Agotamiento, Depreciación</t>
  </si>
  <si>
    <t>TOTAL COSTOS</t>
  </si>
  <si>
    <t>Pago de Premios</t>
  </si>
  <si>
    <t>Comisiones a distribuidores</t>
  </si>
  <si>
    <t>Bonificaciones</t>
  </si>
  <si>
    <t>Impresión de Billetes</t>
  </si>
  <si>
    <t>Publicidad</t>
  </si>
  <si>
    <t>Impuesto Loterías Foráneas</t>
  </si>
  <si>
    <t>Actividades de Apoyo comercial</t>
  </si>
  <si>
    <t>Gastos por sorteo</t>
  </si>
  <si>
    <t>Impresión de talonarios</t>
  </si>
  <si>
    <t>Otros Apuestas Permanentes</t>
  </si>
  <si>
    <t>Cuentas por pagar</t>
  </si>
  <si>
    <t xml:space="preserve">QUINDÍO. UNIVERSIDAD DEL QUINDÍO. Ejecución Presupuestal de Ingresos y Egresos, según factores económicos. </t>
  </si>
  <si>
    <t>Venta de Bienes y Servicios</t>
  </si>
  <si>
    <t>Aportes</t>
  </si>
  <si>
    <t>Operaciones Financieras</t>
  </si>
  <si>
    <t>TOTAL EGRESOS</t>
  </si>
  <si>
    <t>Servicios Personales</t>
  </si>
  <si>
    <t>Deuda Pública</t>
  </si>
  <si>
    <t>Previsión Social</t>
  </si>
  <si>
    <t>Capacitación</t>
  </si>
  <si>
    <t>Otros: Transferencias</t>
  </si>
  <si>
    <t>Convenios</t>
  </si>
  <si>
    <t>Inversión</t>
  </si>
  <si>
    <t xml:space="preserve">QUINDÍO. INSTITUTO DEPARTAMENTAL DE TRÁNSITO. Ejecución presupuestal de Ingresos y Gastos, según factores económicos. </t>
  </si>
  <si>
    <t>NOMBRE</t>
  </si>
  <si>
    <t>No Tributarios</t>
  </si>
  <si>
    <t>TASA, MULTAS Y CONTRIBUCIONES</t>
  </si>
  <si>
    <t>Multas y Sanciones</t>
  </si>
  <si>
    <t>SERVICIOS</t>
  </si>
  <si>
    <t>Venta de Servicios</t>
  </si>
  <si>
    <t>Servicios Educativos</t>
  </si>
  <si>
    <t>Programas Especiales</t>
  </si>
  <si>
    <t>SERVICIOS DE TRANSITO Y TRANSPORTE</t>
  </si>
  <si>
    <t>Matriculas</t>
  </si>
  <si>
    <t>Placas</t>
  </si>
  <si>
    <t>Traspasos</t>
  </si>
  <si>
    <t>Licencias de Conducción</t>
  </si>
  <si>
    <t>Otros servicios de tránsito y transporte</t>
  </si>
  <si>
    <t>SERVICIOS DE DOCUMENTACION E INFORMACIÓN</t>
  </si>
  <si>
    <t>Certificados y Derechos</t>
  </si>
  <si>
    <t>ARRENDAMIENTOS</t>
  </si>
  <si>
    <t>APROVECHAMIENTOS</t>
  </si>
  <si>
    <t>Transferencias Gubernamentales</t>
  </si>
  <si>
    <t>RECURSOS DE CAPITAL</t>
  </si>
  <si>
    <t>RECURSOS DE BALANCE</t>
  </si>
  <si>
    <t>RENDIMIENTO DE OPERACIONES FINANCIERAS</t>
  </si>
  <si>
    <t>GASTOS</t>
  </si>
  <si>
    <t>GASTOS DE FUNCIONAMIENTO</t>
  </si>
  <si>
    <t>Gastos de Personal</t>
  </si>
  <si>
    <t>Servicios Personales Asociados a la Nomina</t>
  </si>
  <si>
    <t>Servicios Personales Indirectos</t>
  </si>
  <si>
    <t>Contribuciones Inherentes a la Nomina</t>
  </si>
  <si>
    <t>Adquisiciones de Servicios</t>
  </si>
  <si>
    <t>Impuestos y Multas</t>
  </si>
  <si>
    <t>Transferencias Corrientes</t>
  </si>
  <si>
    <t>GASTOS OPERATIVOS</t>
  </si>
  <si>
    <t>Gastos de Comercialización</t>
  </si>
  <si>
    <t>Recurso Humano</t>
  </si>
  <si>
    <t>GASTOS DE INVERSION</t>
  </si>
  <si>
    <t>Infraestructura</t>
  </si>
  <si>
    <t>Funcionamiento</t>
  </si>
  <si>
    <t>Suministros</t>
  </si>
  <si>
    <t xml:space="preserve">             Miles de pesos</t>
  </si>
  <si>
    <t xml:space="preserve">QUINDÍO. HOSPITAL DEPARTAMENTAL UNIVERSITARIO SAN JUAN DE DIOS. Ejecución presupuestal de Ingresos,  según factores económicos. </t>
  </si>
  <si>
    <t>Otros ingresos corrientes</t>
  </si>
  <si>
    <t xml:space="preserve">QUINDÍO. INSTITUTO DEPARTAMENTAL DEL DEPORTE Y RECREACIÓN DEL QUINDÍO. Ejecución presupuestal de  Ingresos y Egresos, según factores económicos. </t>
  </si>
  <si>
    <t>No Tributarios (Imp. al cigarrillo nacional y extranjero y otras rentas)</t>
  </si>
  <si>
    <t>Aportes del Departamento</t>
  </si>
  <si>
    <t>Rendimientos Financieros</t>
  </si>
  <si>
    <t>Aportes Nacionales</t>
  </si>
  <si>
    <t>Excedentes Financieros</t>
  </si>
  <si>
    <t>Gastos Personales</t>
  </si>
  <si>
    <t xml:space="preserve">Transferencias </t>
  </si>
  <si>
    <t>Gastos de Inversión</t>
  </si>
  <si>
    <t>QUINDÍO. HOSPITAL LA MISERICORDIA DE CALARCÁ. Ejecución Presupuestal de  Ingresos y Egresos, según factores económicos.</t>
  </si>
  <si>
    <t>DISPONIBILIDAD INICIAL</t>
  </si>
  <si>
    <t>APORTES</t>
  </si>
  <si>
    <t>Nación</t>
  </si>
  <si>
    <t>RENTAS CEDIDAS</t>
  </si>
  <si>
    <t>RENTAS PROPIAS</t>
  </si>
  <si>
    <t>Venta de servicios</t>
  </si>
  <si>
    <t>Otros ingresos</t>
  </si>
  <si>
    <t>Rendimientos financieros</t>
  </si>
  <si>
    <t>Gastos de personal</t>
  </si>
  <si>
    <t>Inversiones</t>
  </si>
  <si>
    <t>Deuda Interna</t>
  </si>
  <si>
    <t>Fuente: Empresa Social del Estado- Hospital  La Misericordia de Calarcá</t>
  </si>
  <si>
    <t>QUINDÍO. HOSPITAL LA MENTAL DE FILANDIA. Ejecución Presupuestal de  Ingresos y Egresos, según factores económicos.</t>
  </si>
  <si>
    <t>EJECUTADO</t>
  </si>
  <si>
    <t>Recuperación de Cartera</t>
  </si>
  <si>
    <t xml:space="preserve">QUINDÍO. Ejecución presupuestal de Ingresos de la Administración Central Departamental. </t>
  </si>
  <si>
    <t>QUINDÍO. Ejecución presupuestal gastos de la Administración Central Departamental, según objeto del gasto.</t>
  </si>
  <si>
    <t xml:space="preserve">ARMENIA.  EMPRESAS PÚBLICAS DE ARMENIA. Ejecución presupuestal de Ingresos y Egresos, según factores Económicos. </t>
  </si>
  <si>
    <t>Acueducto</t>
  </si>
  <si>
    <t>Alcantarillado</t>
  </si>
  <si>
    <t>Aseo</t>
  </si>
  <si>
    <t>FISCAL DESCENTRALIZADO MUNICIPAL</t>
  </si>
  <si>
    <t xml:space="preserve">ARMENIA. EMPRESAS PÚBLICAS DE ARMENIA. Inversión Pública. </t>
  </si>
  <si>
    <t>TIPO DE INVERSIÓN</t>
  </si>
  <si>
    <t>ACUEDUCTO</t>
  </si>
  <si>
    <t>Otras inversiones de acueducto</t>
  </si>
  <si>
    <t>Planta</t>
  </si>
  <si>
    <t>Redes</t>
  </si>
  <si>
    <t>Pérdidas (control de fugas)</t>
  </si>
  <si>
    <t>ALCANTARILLADO</t>
  </si>
  <si>
    <t>Obras redes y alcantarillado</t>
  </si>
  <si>
    <t>Otras inversiones alcantarillado</t>
  </si>
  <si>
    <t>ASEO</t>
  </si>
  <si>
    <t>NEGOCIOS (Gastos de Matadero-Escombreras)</t>
  </si>
  <si>
    <t>PLANEACIÓN</t>
  </si>
  <si>
    <t>SISTEMAS</t>
  </si>
  <si>
    <t>SERVICIOS ADMINISTRATIVOS</t>
  </si>
  <si>
    <t xml:space="preserve">QUINDÍO. Presupuesto inicial, definitivo y Ejecución de Ingresos y Gastos de la Administración Central  Departamental.  </t>
  </si>
  <si>
    <t xml:space="preserve">QUINDÍO.  Ejecución de Ingresos y Egresos mensuales de la Gobernación </t>
  </si>
  <si>
    <t>PRESUPUESTO DEFINITIVO</t>
  </si>
  <si>
    <t xml:space="preserve">  TOTAL GASTOS DE FUNCIONAMIENTO</t>
  </si>
  <si>
    <t xml:space="preserve">       Indicador Ley 617</t>
  </si>
  <si>
    <t>Si</t>
  </si>
  <si>
    <t>N.A</t>
  </si>
  <si>
    <t xml:space="preserve">QUINDÍO. LOTERÍA DEL QUINDÍO. Ejecución presupuestal de Ingresos y Egresos, según factores económicos. </t>
  </si>
  <si>
    <t xml:space="preserve">EJECUTADO </t>
  </si>
  <si>
    <t xml:space="preserve">QUINDÍO. Instituto Colombiano de Bienestar Familiar. Inversión Pública. </t>
  </si>
  <si>
    <t>REGALÍAS</t>
  </si>
  <si>
    <t>SGR ( Sistema General de Regalías ) Inversión</t>
  </si>
  <si>
    <t>Gastos de Operación Comercial</t>
  </si>
  <si>
    <t xml:space="preserve">          TOTAL GASTOS DE INVERSIÓN</t>
  </si>
  <si>
    <t>1.928.572*</t>
  </si>
  <si>
    <t>2.708.333*</t>
  </si>
  <si>
    <t>*No reportó el formato de deuda del año 2014 en el FUT. Información tomada del SEUD</t>
  </si>
  <si>
    <t xml:space="preserve">QUINDÍO. Síntesis de Resultados de Desempeño Integral Municipal. </t>
  </si>
  <si>
    <t xml:space="preserve">QUINDÍO. Estado de la Deuda Pública de la Administración Central Departamental, según banco y objeto del crédito.         </t>
  </si>
  <si>
    <t>Otros Ingresos Corrientes</t>
  </si>
  <si>
    <t xml:space="preserve">Otros Ingresos </t>
  </si>
  <si>
    <t>Recursos del Crédito -Banca Comercial-</t>
  </si>
  <si>
    <t>Gastos de Operación Comercial y Servicios</t>
  </si>
  <si>
    <t>Cuentas por pagas</t>
  </si>
  <si>
    <t xml:space="preserve">         EJECUCIÓN</t>
  </si>
  <si>
    <t xml:space="preserve"> SALDO DE LA DEUDA </t>
  </si>
  <si>
    <t xml:space="preserve">IMPUESTO AL CONSUMO DE LICORES DE LIBRE DESTINACIÓN </t>
  </si>
  <si>
    <t>IMPUESTO A VEHICULOS AUTOMOTORES</t>
  </si>
  <si>
    <t>IMPUESTO DE REGISTRO</t>
  </si>
  <si>
    <t>IMPUESTO CONSUMO DE CERVEZA</t>
  </si>
  <si>
    <t xml:space="preserve">SOBRETASA AL ACPM </t>
  </si>
  <si>
    <t xml:space="preserve">IMPUESTO AL CONSUMO DE CIGARRILLOS Y TABACO DE LIBRE DESTINACIÓN </t>
  </si>
  <si>
    <t>Fuente: Instituto Colombiano de Bienestar Familiar. Los Ingresos ICBF son del orden nacional; La Regional es ejecutora.</t>
  </si>
  <si>
    <t>VOLVER</t>
  </si>
  <si>
    <t>10.2</t>
  </si>
  <si>
    <t>10.3</t>
  </si>
  <si>
    <t>10.4</t>
  </si>
  <si>
    <t>10.5</t>
  </si>
  <si>
    <t>10.1</t>
  </si>
  <si>
    <t>10. FINANZAS PÚBLICAS</t>
  </si>
  <si>
    <t>Fuente:  Hospital Departamental San Juan de Dios</t>
  </si>
  <si>
    <t>Participación %</t>
  </si>
  <si>
    <t>FUENTE: Dirección Financiera – Secretaría de Hacienda Departamental. Sistema CHIP, Contaduría General de la nación - FUT</t>
  </si>
  <si>
    <t>PARTICIPACIÓN %</t>
  </si>
  <si>
    <t xml:space="preserve">Fuente: Secretaría de Planeación -  Informe de Viabilidad Fiscal </t>
  </si>
  <si>
    <t>59.50</t>
  </si>
  <si>
    <t>67.10</t>
  </si>
  <si>
    <t>42.74</t>
  </si>
  <si>
    <t>59.71</t>
  </si>
  <si>
    <t>75.27</t>
  </si>
  <si>
    <t>59.44</t>
  </si>
  <si>
    <t>77.02</t>
  </si>
  <si>
    <t>53.50</t>
  </si>
  <si>
    <t>62.89</t>
  </si>
  <si>
    <t>66.98</t>
  </si>
  <si>
    <t>64.58</t>
  </si>
  <si>
    <t>46.48</t>
  </si>
  <si>
    <t>Autofinanciación de los Gastos de Funcionamiento %</t>
  </si>
  <si>
    <t>Respaldo del Servicio de la Deuda %</t>
  </si>
  <si>
    <t>Dependencia de las transferencias de la Nación y las Regalías %</t>
  </si>
  <si>
    <t>Generación de recursos propios %</t>
  </si>
  <si>
    <t>Indicador de Desempeño Fiscal %</t>
  </si>
  <si>
    <t>Fuente: Resultados de desempeño fiscal de los departamentos y municipios - DNP</t>
  </si>
  <si>
    <t>5. Sobresaliente (&gt;=80)</t>
  </si>
  <si>
    <t>4. Satisfactorio (&gt;=70 y &lt;80)</t>
  </si>
  <si>
    <t>2. Bajo (&gt;=40 y &lt;60)</t>
  </si>
  <si>
    <t>1. Crítico (&lt;40)</t>
  </si>
  <si>
    <t>3. Medio (&gt;=60 y &lt;70)</t>
  </si>
  <si>
    <t>Fuente: Dirección Financiera - Secretaría de Hacienda Departamental</t>
  </si>
  <si>
    <t>Entidad</t>
  </si>
  <si>
    <t>Fuente: Informe Lotería del Quindío</t>
  </si>
  <si>
    <r>
      <rPr>
        <sz val="9"/>
        <color theme="1"/>
        <rFont val="Times New Roman"/>
        <family val="1"/>
      </rPr>
      <t>Fuente</t>
    </r>
    <r>
      <rPr>
        <b/>
        <sz val="9"/>
        <color theme="1"/>
        <rFont val="Times New Roman"/>
        <family val="1"/>
      </rPr>
      <t>:</t>
    </r>
    <r>
      <rPr>
        <sz val="9"/>
        <color theme="1"/>
        <rFont val="Times New Roman"/>
        <family val="1"/>
      </rPr>
      <t xml:space="preserve"> Universidad del Quindío - División Contable y Financiera</t>
    </r>
  </si>
  <si>
    <t>TRANSFERENCIAS</t>
  </si>
  <si>
    <t>Fuente: Subdirección Administrativa  y Financiera Instituto Departamental de Tránsito del Quindío</t>
  </si>
  <si>
    <t>Fuente:  Instituto Departamental del Deporte y Recreación del Quindío - INDEPORTES</t>
  </si>
  <si>
    <t xml:space="preserve"> Miles de pesos</t>
  </si>
  <si>
    <t>%</t>
  </si>
  <si>
    <t>Fuente: Empresa Social del Estado- Hospital  Mental de Filandia</t>
  </si>
  <si>
    <t>Negocios</t>
  </si>
  <si>
    <t>Procesos Estratégicos y de Soporte</t>
  </si>
  <si>
    <t>Fuente: Presupuesto EPA ESP.</t>
  </si>
  <si>
    <t>Plan de Saneamiento y Manejo de Vertimientos*</t>
  </si>
  <si>
    <t>OTRAS INVERSIONES (Leasing Financiero)</t>
  </si>
  <si>
    <t>Fuente: Empresas Públicas de Armenia EPA – Dirección de Presupuesto</t>
  </si>
  <si>
    <t>Tabla 10.1.1</t>
  </si>
  <si>
    <t>Tabla 10.1.2</t>
  </si>
  <si>
    <t>Tabla 10.1.3</t>
  </si>
  <si>
    <t>Tabla 10.1.4</t>
  </si>
  <si>
    <t xml:space="preserve">Tabla 10.1.5 </t>
  </si>
  <si>
    <t>Tabla 10.1.6</t>
  </si>
  <si>
    <t>Tabla 10.1.7</t>
  </si>
  <si>
    <t>Tabla 10.1.9</t>
  </si>
  <si>
    <t>Tabla 10.1.10</t>
  </si>
  <si>
    <t>Tabla 10.2.1</t>
  </si>
  <si>
    <t>Tabla 10.2.2</t>
  </si>
  <si>
    <t>Tabla 10.2.3</t>
  </si>
  <si>
    <t>Tabla 10.2.5</t>
  </si>
  <si>
    <t>Tabla 10.2.6</t>
  </si>
  <si>
    <t>Tabla 10.2.7</t>
  </si>
  <si>
    <t>Tabla 10.2.8</t>
  </si>
  <si>
    <t>Tabla 10.3.1</t>
  </si>
  <si>
    <t>Tabla 10.4.1</t>
  </si>
  <si>
    <t>Tabla 10.5.1</t>
  </si>
  <si>
    <t>QUINDÍO. HOSPITAL DEPARTAMENTAL UNIVERSITARIO SAN JUAN DE DIOS. Ejecución presupuestal de Ingresos,  según factores económicos. Año 2014</t>
  </si>
  <si>
    <t>Año 2016</t>
  </si>
  <si>
    <t>Valor Ejecutado 2016</t>
  </si>
  <si>
    <t>SISTEMA GENERAL DE REGALÁS</t>
  </si>
  <si>
    <t>PARTICIPACIÓN</t>
  </si>
  <si>
    <t xml:space="preserve">PARTICIPACIÓN % </t>
  </si>
  <si>
    <t>S/D</t>
  </si>
  <si>
    <t>Primera</t>
  </si>
  <si>
    <t>No</t>
  </si>
  <si>
    <t>*</t>
  </si>
  <si>
    <t>Año 2017</t>
  </si>
  <si>
    <t>EJECUTADO 2017</t>
  </si>
  <si>
    <t>Valor en Pesos</t>
  </si>
  <si>
    <t>Porcentaje</t>
  </si>
  <si>
    <t>Derechos Academicos</t>
  </si>
  <si>
    <t>Años 2012- 2017</t>
  </si>
  <si>
    <t>Transito y transporte</t>
  </si>
  <si>
    <t>TOTAL CUENTAS POR COBRAR</t>
  </si>
  <si>
    <t>Cuentas por cobrar acueducto</t>
  </si>
  <si>
    <t>Cuentas por cobrar alcantarillado</t>
  </si>
  <si>
    <t>Año  2017</t>
  </si>
  <si>
    <t>Años 2011- 2017</t>
  </si>
  <si>
    <t>QUINDÍO. Presupuesto inicial, definitivo y ejecución de ingresos y gastos de la Administración Central Departamental. Año 2017</t>
  </si>
  <si>
    <t>QUINDÍO.  Ejecución de Ingresos y Egresos mensuales de la Gobernación Año 2017</t>
  </si>
  <si>
    <t xml:space="preserve">QUINDÍO. Ejecución presupuestal de ingresos de la Administración Central Departamental. Año 2017 </t>
  </si>
  <si>
    <t>QUINDÍO. Ejecución presupuestal gastos de la Administración Central Departamental, según objeto del gasto. Año 2017</t>
  </si>
  <si>
    <t>QUINDÍO. Indicadores financieros, del Departamento y sus Municipios Años 2011 - 2017</t>
  </si>
  <si>
    <t>QUINDÍO. Consolidado del Diagnóstico y Cumplimiento del Límite de Ley 617 de 2000 Años 2011 - 2017</t>
  </si>
  <si>
    <t>QUINDÍO. Indicadores financieros, del Departamento y sus Municipios. Años 2011 - 2017</t>
  </si>
  <si>
    <t>QUINDÍO. Síntesis de Resultados de Desempeño Integral Municipal. Año 2011 - 2017</t>
  </si>
  <si>
    <t xml:space="preserve">QUINDÍO. Estado de la Deuda Pública de la Administración Central Departamental, según banco y objeto del crédito. Año 2017     </t>
  </si>
  <si>
    <t>QUINDÍO. Saldo de la Deuda Pública del Gobierno Central Departamental y de Gobiernos Centrales Municipales. Año 2012 - 2017</t>
  </si>
  <si>
    <t>QUINDÍO. LOTERÍA DEL QUINDÍO. Ejecución presupuestal de Ingresos y Egresos, según factores económicos. Año 2017</t>
  </si>
  <si>
    <t>QUINDÍO. UNIVERSIDAD DEL QUINDÍO. Ejecución Presupuestal de Ingresos y Egresos, según factores económicos. Año 2017</t>
  </si>
  <si>
    <t>QUINDÍO. INSTITUTO DEPARTAMENTAL DE TRÁNSITO. Ejecución presupuestal de Ingresos y Egresos, según factores económicos. Año 2017</t>
  </si>
  <si>
    <t>QUINDÍO. INSTITUTO DEPARTAMENTAL DEL DEPORTE Y RECREACIÓN DEL QUINDÍO. Ejecución presupuestal de  Ingresos y Egresos, según factores económicos. Año 2017</t>
  </si>
  <si>
    <t>QUINDÍO. HOSPITAL LA MISERICORDIA DE CALARCÁ. Ejecución Presupuestal de  Ingresos y Egresos, según factores económicos. Año 2017</t>
  </si>
  <si>
    <t>ARMENIA.  EMPRESAS PÚBLICAS DE ARMENIA. Ejecución presupuestal de Ingresos y Egresos, según factores Económicos. Año 2017</t>
  </si>
  <si>
    <t>ARMENIA. EMPRESAS PÚBLICAS DE ARMENIA. Inversión Pública. Año 2017</t>
  </si>
  <si>
    <t>QUINDÍO. Instituto Colombiano de Bienestar Familiar. Inversión Pública. Año 2017</t>
  </si>
  <si>
    <t>GASTOS DE FUNCIONA</t>
  </si>
  <si>
    <t>MIENTO</t>
  </si>
  <si>
    <t xml:space="preserve">         Miles de pesos</t>
  </si>
  <si>
    <t>Timbre Nacional Rodamiento</t>
  </si>
  <si>
    <r>
      <t>E. INGRESOS SGR (Sistema General de Regalías</t>
    </r>
    <r>
      <rPr>
        <b/>
        <sz val="10"/>
        <color indexed="8"/>
        <rFont val="Times New Roman"/>
        <family val="1"/>
      </rPr>
      <t>)</t>
    </r>
  </si>
  <si>
    <t>1.TOTAL INGRESOS (A+B+C+D+E)</t>
  </si>
  <si>
    <t>Fuente: DNP -  Resultados de Desempeño Integral de los departamentos y municipios</t>
  </si>
  <si>
    <t xml:space="preserve">TRAMO </t>
  </si>
  <si>
    <t>BOGOTA</t>
  </si>
  <si>
    <t>QUINDÍO. HOSPITAL LA MENTAL DE FILANDIA. Ejecución Presupuestal de  Ingresos y Egresos, según factores económicos. Año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</si>
</sst>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\ #,##0_);[Red]\(&quot;$&quot;\ #,##0\)"/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_-* #,##0.00_-;\-* #,##0.00_-;_-* &quot;-&quot;??_-;_-@_-"/>
    <numFmt numFmtId="167" formatCode="[$-240A]General"/>
    <numFmt numFmtId="168" formatCode="&quot;$&quot;&quot; &quot;#,##0&quot; &quot;;[Red]&quot;(&quot;&quot;$&quot;&quot; &quot;#,##0&quot;)&quot;"/>
    <numFmt numFmtId="169" formatCode="_ &quot;$&quot;\ * #.##0.00_ ;_ &quot;$&quot;\ * \-#.##0.00_ ;_ &quot;$&quot;\ * &quot;-&quot;??_ ;_ @_ "/>
    <numFmt numFmtId="170" formatCode="0.0%"/>
    <numFmt numFmtId="171" formatCode="_-* #,##0_-;\-* #,##0_-;_-* &quot;-&quot;_-;_-@_-"/>
    <numFmt numFmtId="172" formatCode="_-* #.##0_-;\-* #.##0_-;_-* &quot;-&quot;_-;_-@_-"/>
  </numFmts>
  <fonts count="4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9"/>
      <color theme="1"/>
      <name val="Times New Roman"/>
      <family val="1"/>
    </font>
    <font>
      <b/>
      <sz val="14"/>
      <color theme="6" tint="-0.499984740745262"/>
      <name val="Berlin Sans FB Demi"/>
      <family val="2"/>
    </font>
    <font>
      <b/>
      <sz val="16"/>
      <color theme="1"/>
      <name val="Arial Black"/>
      <family val="2"/>
    </font>
    <font>
      <sz val="9"/>
      <color rgb="FF000000"/>
      <name val="Times New Roman"/>
      <family val="1"/>
    </font>
    <font>
      <b/>
      <sz val="2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8"/>
      <color rgb="FF000000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color rgb="FF000000"/>
      <name val="Times New Roman"/>
      <family val="1"/>
    </font>
    <font>
      <sz val="12"/>
      <name val="Times New Roman"/>
      <family val="1"/>
    </font>
    <font>
      <sz val="12"/>
      <color theme="1"/>
      <name val="Verdana"/>
      <family val="2"/>
    </font>
    <font>
      <b/>
      <i/>
      <sz val="10"/>
      <color rgb="FF000000"/>
      <name val="Times New Roman"/>
      <family val="1"/>
    </font>
    <font>
      <sz val="9"/>
      <name val="Times New Roman"/>
      <family val="1"/>
    </font>
    <font>
      <sz val="8"/>
      <color theme="1"/>
      <name val="Times New Roman"/>
      <family val="1"/>
    </font>
    <font>
      <sz val="11"/>
      <color theme="7" tint="-0.249977111117893"/>
      <name val="Calibri"/>
      <family val="2"/>
      <scheme val="minor"/>
    </font>
    <font>
      <b/>
      <sz val="16"/>
      <color rgb="FF612F6F"/>
      <name val="Times New Roman"/>
      <family val="1"/>
    </font>
    <font>
      <b/>
      <sz val="12"/>
      <color rgb="FF612F6F"/>
      <name val="Times New Roman"/>
      <family val="1"/>
    </font>
    <font>
      <sz val="11"/>
      <color theme="7" tint="-0.249977111117893"/>
      <name val="Times New Roman"/>
      <family val="1"/>
    </font>
    <font>
      <b/>
      <sz val="11"/>
      <color theme="7" tint="-0.249977111117893"/>
      <name val="Times New Roman"/>
      <family val="1"/>
    </font>
    <font>
      <u/>
      <sz val="11"/>
      <color theme="7" tint="-0.249977111117893"/>
      <name val="Times New Roman"/>
      <family val="1"/>
    </font>
    <font>
      <sz val="11"/>
      <color theme="0"/>
      <name val="Rockwell Extra Bold"/>
      <family val="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0"/>
      <name val="Arial Black"/>
      <family val="2"/>
    </font>
    <font>
      <sz val="12"/>
      <color theme="0"/>
      <name val="Arial Black"/>
      <family val="2"/>
    </font>
    <font>
      <sz val="10"/>
      <name val="Arial"/>
      <family val="2"/>
    </font>
    <font>
      <b/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thin">
        <color indexed="64"/>
      </top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rgb="FFFFFFFF"/>
      </left>
      <right style="medium">
        <color rgb="FFFFFFFF"/>
      </right>
      <top/>
      <bottom style="thin">
        <color indexed="64"/>
      </bottom>
      <diagonal/>
    </border>
    <border>
      <left/>
      <right style="medium">
        <color rgb="FFFFFFFF"/>
      </right>
      <top/>
      <bottom style="thin">
        <color indexed="64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/>
      <right/>
      <top/>
      <bottom style="medium">
        <color rgb="FFFFFFFF"/>
      </bottom>
      <diagonal/>
    </border>
    <border>
      <left/>
      <right/>
      <top style="double">
        <color indexed="64"/>
      </top>
      <bottom/>
      <diagonal/>
    </border>
  </borders>
  <cellStyleXfs count="11">
    <xf numFmtId="0" fontId="0" fillId="0" borderId="0"/>
    <xf numFmtId="0" fontId="11" fillId="0" borderId="0" applyNumberFormat="0" applyFill="0" applyBorder="0" applyAlignment="0" applyProtection="0"/>
    <xf numFmtId="9" fontId="34" fillId="0" borderId="0" applyFont="0" applyFill="0" applyBorder="0" applyAlignment="0" applyProtection="0"/>
    <xf numFmtId="0" fontId="34" fillId="0" borderId="0"/>
    <xf numFmtId="165" fontId="34" fillId="0" borderId="0" applyFont="0" applyFill="0" applyBorder="0" applyAlignment="0" applyProtection="0"/>
    <xf numFmtId="167" fontId="35" fillId="0" borderId="0" applyBorder="0" applyProtection="0"/>
    <xf numFmtId="0" fontId="38" fillId="0" borderId="0"/>
    <xf numFmtId="16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164" fontId="34" fillId="0" borderId="0" applyFont="0" applyFill="0" applyBorder="0" applyAlignment="0" applyProtection="0"/>
    <xf numFmtId="172" fontId="34" fillId="0" borderId="0" applyFont="0" applyFill="0" applyBorder="0" applyAlignment="0" applyProtection="0"/>
  </cellStyleXfs>
  <cellXfs count="390">
    <xf numFmtId="0" fontId="0" fillId="0" borderId="0" xfId="0"/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2" borderId="0" xfId="0" applyFill="1" applyBorder="1"/>
    <xf numFmtId="0" fontId="12" fillId="2" borderId="0" xfId="0" applyFont="1" applyFill="1"/>
    <xf numFmtId="0" fontId="3" fillId="2" borderId="0" xfId="0" applyFont="1" applyFill="1"/>
    <xf numFmtId="0" fontId="1" fillId="2" borderId="0" xfId="0" applyFont="1" applyFill="1"/>
    <xf numFmtId="0" fontId="13" fillId="2" borderId="0" xfId="0" applyFont="1" applyFill="1"/>
    <xf numFmtId="0" fontId="10" fillId="2" borderId="0" xfId="0" applyFont="1" applyFill="1"/>
    <xf numFmtId="0" fontId="0" fillId="3" borderId="0" xfId="0" applyFill="1"/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Border="1"/>
    <xf numFmtId="0" fontId="29" fillId="2" borderId="0" xfId="0" applyFont="1" applyFill="1"/>
    <xf numFmtId="0" fontId="30" fillId="2" borderId="0" xfId="0" applyFont="1" applyFill="1"/>
    <xf numFmtId="0" fontId="31" fillId="2" borderId="0" xfId="0" applyFont="1" applyFill="1"/>
    <xf numFmtId="0" fontId="31" fillId="2" borderId="0" xfId="0" applyFont="1" applyFill="1" applyAlignment="1">
      <alignment horizontal="left"/>
    </xf>
    <xf numFmtId="0" fontId="32" fillId="2" borderId="0" xfId="1" applyFont="1" applyFill="1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4" fontId="5" fillId="2" borderId="9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0" xfId="0" applyFont="1" applyFill="1" applyAlignment="1" applyProtection="1">
      <alignment horizontal="right" vertical="center"/>
      <protection locked="0"/>
    </xf>
    <xf numFmtId="0" fontId="0" fillId="2" borderId="0" xfId="0" applyFill="1" applyBorder="1" applyAlignment="1" applyProtection="1">
      <alignment horizontal="right" vertical="center"/>
      <protection locked="0"/>
    </xf>
    <xf numFmtId="0" fontId="0" fillId="2" borderId="0" xfId="0" applyFill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9" fontId="2" fillId="2" borderId="0" xfId="0" applyNumberFormat="1" applyFont="1" applyFill="1" applyAlignment="1" applyProtection="1">
      <alignment horizontal="right" vertical="center"/>
      <protection locked="0"/>
    </xf>
    <xf numFmtId="4" fontId="5" fillId="2" borderId="10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0" xfId="0" applyFill="1" applyBorder="1" applyProtection="1">
      <protection locked="0"/>
    </xf>
    <xf numFmtId="0" fontId="6" fillId="2" borderId="0" xfId="0" applyFont="1" applyFill="1" applyProtection="1">
      <protection locked="0"/>
    </xf>
    <xf numFmtId="0" fontId="0" fillId="2" borderId="0" xfId="0" applyFill="1" applyProtection="1"/>
    <xf numFmtId="0" fontId="0" fillId="0" borderId="0" xfId="0" applyProtection="1"/>
    <xf numFmtId="0" fontId="27" fillId="2" borderId="0" xfId="0" applyFont="1" applyFill="1" applyProtection="1"/>
    <xf numFmtId="0" fontId="3" fillId="2" borderId="0" xfId="0" applyFont="1" applyFill="1" applyProtection="1"/>
    <xf numFmtId="0" fontId="3" fillId="2" borderId="0" xfId="0" applyFont="1" applyFill="1" applyAlignment="1" applyProtection="1">
      <alignment vertical="center"/>
    </xf>
    <xf numFmtId="0" fontId="0" fillId="2" borderId="0" xfId="0" applyFill="1" applyAlignment="1" applyProtection="1"/>
    <xf numFmtId="0" fontId="3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 applyProtection="1">
      <alignment horizontal="center" vertical="center" wrapText="1"/>
      <protection locked="0"/>
    </xf>
    <xf numFmtId="0" fontId="17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4" fontId="5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2" fillId="2" borderId="9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9" xfId="0" applyFont="1" applyFill="1" applyBorder="1" applyAlignment="1" applyProtection="1">
      <alignment horizontal="right" vertical="center" wrapText="1"/>
      <protection locked="0"/>
    </xf>
    <xf numFmtId="4" fontId="5" fillId="2" borderId="9" xfId="0" applyNumberFormat="1" applyFont="1" applyFill="1" applyBorder="1" applyAlignment="1" applyProtection="1">
      <alignment vertical="center" wrapText="1"/>
      <protection locked="0"/>
    </xf>
    <xf numFmtId="4" fontId="5" fillId="2" borderId="6" xfId="0" applyNumberFormat="1" applyFont="1" applyFill="1" applyBorder="1" applyAlignment="1" applyProtection="1">
      <alignment horizontal="right" vertical="center" wrapText="1"/>
      <protection locked="0"/>
    </xf>
    <xf numFmtId="4" fontId="5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0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4" fontId="4" fillId="2" borderId="14" xfId="0" applyNumberFormat="1" applyFont="1" applyFill="1" applyBorder="1" applyAlignment="1" applyProtection="1">
      <alignment vertical="center" wrapText="1"/>
      <protection locked="0"/>
    </xf>
    <xf numFmtId="0" fontId="3" fillId="2" borderId="0" xfId="0" applyFont="1" applyFill="1" applyAlignment="1" applyProtection="1"/>
    <xf numFmtId="4" fontId="0" fillId="2" borderId="0" xfId="0" applyNumberFormat="1" applyFill="1" applyProtection="1">
      <protection locked="0"/>
    </xf>
    <xf numFmtId="4" fontId="4" fillId="2" borderId="0" xfId="0" applyNumberFormat="1" applyFont="1" applyFill="1" applyAlignment="1" applyProtection="1">
      <alignment vertical="center"/>
      <protection locked="0"/>
    </xf>
    <xf numFmtId="4" fontId="0" fillId="0" borderId="2" xfId="0" applyNumberFormat="1" applyBorder="1" applyProtection="1">
      <protection locked="0"/>
    </xf>
    <xf numFmtId="0" fontId="3" fillId="2" borderId="2" xfId="0" applyNumberFormat="1" applyFont="1" applyFill="1" applyBorder="1" applyAlignment="1" applyProtection="1">
      <alignment horizontal="left" vertical="center"/>
      <protection locked="0"/>
    </xf>
    <xf numFmtId="4" fontId="0" fillId="2" borderId="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6" fillId="2" borderId="4" xfId="0" applyNumberFormat="1" applyFont="1" applyFill="1" applyBorder="1" applyAlignment="1" applyProtection="1">
      <alignment horizontal="center"/>
      <protection locked="0"/>
    </xf>
    <xf numFmtId="4" fontId="4" fillId="2" borderId="0" xfId="0" applyNumberFormat="1" applyFont="1" applyFill="1" applyBorder="1" applyAlignment="1" applyProtection="1">
      <alignment horizontal="justify" vertical="center" wrapText="1"/>
      <protection locked="0"/>
    </xf>
    <xf numFmtId="4" fontId="0" fillId="2" borderId="0" xfId="0" applyNumberFormat="1" applyFill="1" applyAlignment="1" applyProtection="1">
      <alignment vertical="center"/>
      <protection locked="0"/>
    </xf>
    <xf numFmtId="4" fontId="4" fillId="2" borderId="3" xfId="0" applyNumberFormat="1" applyFont="1" applyFill="1" applyBorder="1" applyAlignment="1" applyProtection="1">
      <alignment horizontal="justify" vertical="center" wrapText="1"/>
      <protection locked="0"/>
    </xf>
    <xf numFmtId="4" fontId="3" fillId="2" borderId="3" xfId="0" applyNumberFormat="1" applyFont="1" applyFill="1" applyBorder="1" applyAlignment="1" applyProtection="1">
      <alignment horizontal="right" vertical="center" wrapText="1"/>
      <protection locked="0"/>
    </xf>
    <xf numFmtId="4" fontId="5" fillId="2" borderId="0" xfId="0" applyNumberFormat="1" applyFont="1" applyFill="1" applyBorder="1" applyAlignment="1" applyProtection="1">
      <alignment horizontal="justify" vertical="center" wrapText="1"/>
      <protection locked="0"/>
    </xf>
    <xf numFmtId="9" fontId="2" fillId="2" borderId="0" xfId="2" applyFont="1" applyFill="1" applyAlignment="1" applyProtection="1">
      <alignment horizontal="center" vertical="center"/>
      <protection locked="0"/>
    </xf>
    <xf numFmtId="4" fontId="4" fillId="2" borderId="11" xfId="0" applyNumberFormat="1" applyFont="1" applyFill="1" applyBorder="1" applyAlignment="1" applyProtection="1">
      <alignment horizontal="right" vertical="center" wrapText="1"/>
      <protection locked="0"/>
    </xf>
    <xf numFmtId="4" fontId="4" fillId="2" borderId="7" xfId="0" applyNumberFormat="1" applyFont="1" applyFill="1" applyBorder="1" applyAlignment="1" applyProtection="1">
      <alignment horizontal="right" vertical="center" wrapText="1"/>
      <protection locked="0"/>
    </xf>
    <xf numFmtId="9" fontId="2" fillId="2" borderId="12" xfId="2" applyFont="1" applyFill="1" applyBorder="1" applyAlignment="1" applyProtection="1">
      <alignment horizontal="center" vertical="center"/>
      <protection locked="0"/>
    </xf>
    <xf numFmtId="4" fontId="24" fillId="2" borderId="11" xfId="0" applyNumberFormat="1" applyFont="1" applyFill="1" applyBorder="1" applyAlignment="1" applyProtection="1">
      <alignment horizontal="right" vertical="center" wrapText="1"/>
      <protection locked="0"/>
    </xf>
    <xf numFmtId="4" fontId="5" fillId="2" borderId="11" xfId="0" applyNumberFormat="1" applyFont="1" applyFill="1" applyBorder="1" applyAlignment="1" applyProtection="1">
      <alignment horizontal="right" vertical="center" wrapText="1"/>
      <protection locked="0"/>
    </xf>
    <xf numFmtId="4" fontId="5" fillId="2" borderId="7" xfId="0" applyNumberFormat="1" applyFont="1" applyFill="1" applyBorder="1" applyAlignment="1" applyProtection="1">
      <alignment horizontal="right" vertical="center" wrapText="1"/>
      <protection locked="0"/>
    </xf>
    <xf numFmtId="4" fontId="4" fillId="2" borderId="3" xfId="0" applyNumberFormat="1" applyFont="1" applyFill="1" applyBorder="1" applyAlignment="1" applyProtection="1">
      <alignment vertical="center" wrapText="1"/>
      <protection locked="0"/>
    </xf>
    <xf numFmtId="4" fontId="9" fillId="2" borderId="2" xfId="0" applyNumberFormat="1" applyFont="1" applyFill="1" applyBorder="1" applyAlignment="1" applyProtection="1">
      <alignment vertical="top"/>
      <protection locked="0"/>
    </xf>
    <xf numFmtId="4" fontId="0" fillId="2" borderId="0" xfId="0" applyNumberFormat="1" applyFill="1" applyProtection="1"/>
    <xf numFmtId="4" fontId="3" fillId="2" borderId="0" xfId="0" applyNumberFormat="1" applyFont="1" applyFill="1" applyProtection="1"/>
    <xf numFmtId="4" fontId="4" fillId="2" borderId="0" xfId="0" applyNumberFormat="1" applyFont="1" applyFill="1" applyAlignment="1" applyProtection="1">
      <alignment vertical="center"/>
    </xf>
    <xf numFmtId="0" fontId="12" fillId="2" borderId="0" xfId="0" applyFont="1" applyFill="1" applyProtection="1"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5" fillId="2" borderId="0" xfId="0" applyFont="1" applyFill="1" applyBorder="1" applyAlignment="1" applyProtection="1">
      <alignment horizontal="left" vertical="center" wrapText="1" indent="1"/>
      <protection locked="0"/>
    </xf>
    <xf numFmtId="0" fontId="5" fillId="2" borderId="0" xfId="0" applyFont="1" applyFill="1" applyBorder="1" applyAlignment="1" applyProtection="1">
      <alignment horizontal="right" vertical="center" wrapText="1"/>
      <protection locked="0"/>
    </xf>
    <xf numFmtId="0" fontId="5" fillId="2" borderId="0" xfId="0" applyFont="1" applyFill="1" applyBorder="1" applyAlignment="1" applyProtection="1">
      <alignment horizontal="left" vertical="center" wrapText="1" indent="2"/>
      <protection locked="0"/>
    </xf>
    <xf numFmtId="0" fontId="5" fillId="2" borderId="4" xfId="0" applyFont="1" applyFill="1" applyBorder="1" applyAlignment="1" applyProtection="1">
      <alignment vertical="top" wrapText="1"/>
      <protection locked="0"/>
    </xf>
    <xf numFmtId="0" fontId="5" fillId="2" borderId="4" xfId="0" applyFont="1" applyFill="1" applyBorder="1" applyAlignment="1" applyProtection="1">
      <alignment horizontal="right" vertical="center" wrapText="1"/>
      <protection locked="0"/>
    </xf>
    <xf numFmtId="0" fontId="12" fillId="2" borderId="0" xfId="0" applyFont="1" applyFill="1" applyProtection="1"/>
    <xf numFmtId="0" fontId="2" fillId="2" borderId="0" xfId="0" applyFont="1" applyFill="1" applyProtection="1"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5" fillId="2" borderId="0" xfId="0" applyNumberFormat="1" applyFont="1" applyFill="1" applyBorder="1" applyAlignment="1" applyProtection="1">
      <alignment horizontal="right" vertical="center" wrapText="1"/>
      <protection locked="0"/>
    </xf>
    <xf numFmtId="3" fontId="2" fillId="2" borderId="0" xfId="0" applyNumberFormat="1" applyFont="1" applyFill="1" applyBorder="1" applyAlignment="1" applyProtection="1">
      <alignment horizontal="right" vertical="center" wrapText="1"/>
      <protection locked="0"/>
    </xf>
    <xf numFmtId="3" fontId="15" fillId="2" borderId="0" xfId="0" applyNumberFormat="1" applyFont="1" applyFill="1" applyBorder="1" applyAlignment="1" applyProtection="1">
      <alignment horizontal="right" vertical="center" wrapText="1"/>
      <protection locked="0"/>
    </xf>
    <xf numFmtId="3" fontId="2" fillId="2" borderId="0" xfId="0" applyNumberFormat="1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right" vertical="center" wrapText="1"/>
      <protection locked="0"/>
    </xf>
    <xf numFmtId="0" fontId="15" fillId="2" borderId="0" xfId="0" applyFont="1" applyFill="1" applyBorder="1" applyAlignment="1" applyProtection="1">
      <alignment horizontal="right" vertical="center" wrapText="1"/>
      <protection locked="0"/>
    </xf>
    <xf numFmtId="0" fontId="2" fillId="2" borderId="0" xfId="0" applyFont="1" applyFill="1" applyBorder="1" applyProtection="1">
      <protection locked="0"/>
    </xf>
    <xf numFmtId="3" fontId="5" fillId="2" borderId="4" xfId="0" applyNumberFormat="1" applyFont="1" applyFill="1" applyBorder="1" applyAlignment="1" applyProtection="1">
      <alignment horizontal="right" vertical="center" wrapText="1"/>
      <protection locked="0"/>
    </xf>
    <xf numFmtId="3" fontId="2" fillId="2" borderId="4" xfId="0" applyNumberFormat="1" applyFont="1" applyFill="1" applyBorder="1" applyAlignment="1" applyProtection="1">
      <alignment horizontal="right" vertical="center" wrapText="1"/>
      <protection locked="0"/>
    </xf>
    <xf numFmtId="3" fontId="15" fillId="2" borderId="4" xfId="0" applyNumberFormat="1" applyFont="1" applyFill="1" applyBorder="1" applyAlignment="1" applyProtection="1">
      <alignment horizontal="right" vertical="center" wrapText="1"/>
      <protection locked="0"/>
    </xf>
    <xf numFmtId="0" fontId="15" fillId="2" borderId="4" xfId="0" applyFont="1" applyFill="1" applyBorder="1" applyAlignment="1" applyProtection="1">
      <alignment horizontal="right" vertical="center" wrapText="1"/>
      <protection locked="0"/>
    </xf>
    <xf numFmtId="3" fontId="2" fillId="2" borderId="4" xfId="0" applyNumberFormat="1" applyFont="1" applyFill="1" applyBorder="1" applyProtection="1">
      <protection locked="0"/>
    </xf>
    <xf numFmtId="0" fontId="9" fillId="2" borderId="0" xfId="0" applyFont="1" applyFill="1" applyBorder="1" applyAlignment="1" applyProtection="1">
      <alignment vertical="center" wrapText="1"/>
      <protection locked="0"/>
    </xf>
    <xf numFmtId="0" fontId="5" fillId="2" borderId="0" xfId="0" applyFont="1" applyFill="1" applyProtection="1"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4" fillId="2" borderId="0" xfId="0" applyFont="1" applyFill="1" applyProtection="1"/>
    <xf numFmtId="0" fontId="2" fillId="2" borderId="0" xfId="0" applyFont="1" applyFill="1" applyProtection="1"/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10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0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19" fillId="2" borderId="0" xfId="0" applyFont="1" applyFill="1" applyProtection="1">
      <protection locked="0"/>
    </xf>
    <xf numFmtId="0" fontId="20" fillId="2" borderId="0" xfId="0" applyFont="1" applyFill="1" applyProtection="1">
      <protection locked="0"/>
    </xf>
    <xf numFmtId="0" fontId="12" fillId="2" borderId="2" xfId="0" applyFont="1" applyFill="1" applyBorder="1" applyProtection="1">
      <protection locked="0"/>
    </xf>
    <xf numFmtId="0" fontId="12" fillId="2" borderId="1" xfId="0" applyFont="1" applyFill="1" applyBorder="1" applyProtection="1">
      <protection locked="0"/>
    </xf>
    <xf numFmtId="2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0" xfId="0" applyNumberFormat="1" applyFont="1" applyFill="1" applyBorder="1" applyAlignment="1" applyProtection="1">
      <alignment horizontal="center" vertical="center"/>
      <protection locked="0"/>
    </xf>
    <xf numFmtId="2" fontId="2" fillId="2" borderId="0" xfId="0" applyNumberFormat="1" applyFont="1" applyFill="1" applyAlignment="1" applyProtection="1">
      <alignment horizontal="center" vertical="center"/>
      <protection locked="0"/>
    </xf>
    <xf numFmtId="2" fontId="2" fillId="5" borderId="0" xfId="3" applyNumberFormat="1" applyFont="1" applyFill="1" applyBorder="1" applyAlignment="1" applyProtection="1">
      <alignment horizontal="center" vertical="center"/>
      <protection locked="0"/>
    </xf>
    <xf numFmtId="2" fontId="2" fillId="2" borderId="0" xfId="3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vertical="center" wrapText="1"/>
      <protection locked="0"/>
    </xf>
    <xf numFmtId="2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Protection="1">
      <protection locked="0"/>
    </xf>
    <xf numFmtId="0" fontId="1" fillId="2" borderId="0" xfId="0" applyFont="1" applyFill="1" applyProtection="1"/>
    <xf numFmtId="2" fontId="2" fillId="2" borderId="0" xfId="0" applyNumberFormat="1" applyFont="1" applyFill="1" applyBorder="1" applyAlignment="1" applyProtection="1">
      <alignment horizontal="left" vertical="center"/>
      <protection locked="0"/>
    </xf>
    <xf numFmtId="2" fontId="2" fillId="2" borderId="0" xfId="0" applyNumberFormat="1" applyFont="1" applyFill="1" applyAlignment="1" applyProtection="1">
      <alignment horizontal="left" vertical="center"/>
      <protection locked="0"/>
    </xf>
    <xf numFmtId="2" fontId="2" fillId="2" borderId="0" xfId="0" applyNumberFormat="1" applyFont="1" applyFill="1" applyBorder="1" applyAlignment="1" applyProtection="1">
      <alignment horizontal="left"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5" borderId="4" xfId="3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left" vertical="center"/>
      <protection locked="0"/>
    </xf>
    <xf numFmtId="2" fontId="2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5" fillId="2" borderId="0" xfId="0" applyFont="1" applyFill="1" applyBorder="1" applyAlignment="1" applyProtection="1">
      <alignment vertical="center" wrapText="1"/>
      <protection locked="0"/>
    </xf>
    <xf numFmtId="0" fontId="15" fillId="2" borderId="2" xfId="0" applyFont="1" applyFill="1" applyBorder="1" applyAlignment="1" applyProtection="1">
      <alignment vertical="center" wrapText="1"/>
      <protection locked="0"/>
    </xf>
    <xf numFmtId="0" fontId="0" fillId="2" borderId="13" xfId="0" applyFill="1" applyBorder="1" applyProtection="1">
      <protection locked="0"/>
    </xf>
    <xf numFmtId="3" fontId="4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0" xfId="0" applyFont="1" applyFill="1" applyBorder="1" applyAlignment="1" applyProtection="1">
      <alignment horizontal="right" vertical="center" wrapText="1"/>
      <protection locked="0"/>
    </xf>
    <xf numFmtId="3" fontId="3" fillId="2" borderId="0" xfId="0" applyNumberFormat="1" applyFont="1" applyFill="1" applyBorder="1" applyAlignment="1" applyProtection="1">
      <alignment horizontal="right" vertical="center" wrapText="1"/>
      <protection locked="0"/>
    </xf>
    <xf numFmtId="3" fontId="17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17" fillId="2" borderId="0" xfId="0" applyFont="1" applyFill="1" applyBorder="1" applyAlignment="1" applyProtection="1">
      <alignment horizontal="right" vertical="center" wrapText="1"/>
      <protection locked="0"/>
    </xf>
    <xf numFmtId="3" fontId="3" fillId="2" borderId="0" xfId="0" applyNumberFormat="1" applyFont="1" applyFill="1" applyAlignment="1" applyProtection="1">
      <alignment vertical="center"/>
      <protection locked="0"/>
    </xf>
    <xf numFmtId="3" fontId="2" fillId="2" borderId="0" xfId="0" applyNumberFormat="1" applyFont="1" applyFill="1" applyAlignment="1" applyProtection="1">
      <alignment vertical="center"/>
      <protection locked="0"/>
    </xf>
    <xf numFmtId="0" fontId="0" fillId="2" borderId="4" xfId="0" applyFill="1" applyBorder="1" applyProtection="1">
      <protection locked="0"/>
    </xf>
    <xf numFmtId="3" fontId="2" fillId="2" borderId="4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3" fontId="3" fillId="2" borderId="0" xfId="0" applyNumberFormat="1" applyFont="1" applyFill="1" applyBorder="1" applyAlignment="1" applyProtection="1">
      <alignment horizontal="right" vertical="center"/>
      <protection locked="0"/>
    </xf>
    <xf numFmtId="3" fontId="2" fillId="2" borderId="0" xfId="0" applyNumberFormat="1" applyFont="1" applyFill="1" applyBorder="1" applyAlignment="1" applyProtection="1">
      <alignment horizontal="right" vertical="center"/>
      <protection locked="0"/>
    </xf>
    <xf numFmtId="10" fontId="2" fillId="2" borderId="0" xfId="0" applyNumberFormat="1" applyFont="1" applyFill="1" applyBorder="1" applyAlignment="1" applyProtection="1">
      <alignment horizontal="center" vertical="center"/>
      <protection locked="0"/>
    </xf>
    <xf numFmtId="9" fontId="3" fillId="2" borderId="0" xfId="0" applyNumberFormat="1" applyFont="1" applyFill="1" applyBorder="1" applyAlignment="1" applyProtection="1">
      <alignment horizontal="center" vertical="center"/>
      <protection locked="0"/>
    </xf>
    <xf numFmtId="3" fontId="2" fillId="2" borderId="4" xfId="0" applyNumberFormat="1" applyFont="1" applyFill="1" applyBorder="1" applyAlignment="1" applyProtection="1">
      <alignment horizontal="right" vertical="center"/>
      <protection locked="0"/>
    </xf>
    <xf numFmtId="1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/>
    <xf numFmtId="9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vertical="center" wrapText="1"/>
      <protection locked="0"/>
    </xf>
    <xf numFmtId="0" fontId="23" fillId="2" borderId="0" xfId="0" applyFont="1" applyFill="1" applyAlignment="1" applyProtection="1">
      <alignment horizontal="justify" vertical="center"/>
      <protection locked="0"/>
    </xf>
    <xf numFmtId="0" fontId="3" fillId="2" borderId="0" xfId="0" applyFont="1" applyFill="1" applyBorder="1" applyAlignment="1" applyProtection="1">
      <alignment horizontal="right" vertical="center" wrapText="1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vertical="center" wrapText="1"/>
      <protection locked="0"/>
    </xf>
    <xf numFmtId="0" fontId="12" fillId="2" borderId="0" xfId="0" applyFont="1" applyFill="1" applyBorder="1" applyAlignment="1" applyProtection="1">
      <alignment horizontal="right" vertical="center" wrapText="1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vertical="center" wrapText="1"/>
      <protection locked="0"/>
    </xf>
    <xf numFmtId="0" fontId="13" fillId="2" borderId="0" xfId="0" applyFont="1" applyFill="1" applyBorder="1" applyAlignment="1" applyProtection="1">
      <alignment horizontal="right" vertical="center" wrapText="1"/>
      <protection locked="0"/>
    </xf>
    <xf numFmtId="0" fontId="12" fillId="2" borderId="0" xfId="0" applyFont="1" applyFill="1" applyBorder="1" applyProtection="1"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left" vertical="center" wrapText="1"/>
      <protection locked="0"/>
    </xf>
    <xf numFmtId="0" fontId="14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Protection="1"/>
    <xf numFmtId="6" fontId="3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4" xfId="0" applyFont="1" applyFill="1" applyBorder="1" applyAlignment="1" applyProtection="1">
      <alignment horizontal="right" vertical="center" wrapText="1"/>
      <protection locked="0"/>
    </xf>
    <xf numFmtId="4" fontId="3" fillId="2" borderId="0" xfId="0" applyNumberFormat="1" applyFont="1" applyFill="1" applyBorder="1" applyAlignment="1" applyProtection="1">
      <alignment horizontal="right" vertical="center" wrapText="1"/>
      <protection locked="0"/>
    </xf>
    <xf numFmtId="4" fontId="2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0" xfId="0" applyFont="1" applyFill="1" applyBorder="1" applyAlignment="1" applyProtection="1">
      <alignment horizontal="justify" vertical="center" wrapText="1"/>
      <protection locked="0"/>
    </xf>
    <xf numFmtId="0" fontId="3" fillId="2" borderId="0" xfId="0" applyFont="1" applyFill="1" applyBorder="1" applyAlignment="1" applyProtection="1">
      <alignment horizontal="justify" vertical="center" wrapText="1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Protection="1">
      <protection locked="0"/>
    </xf>
    <xf numFmtId="0" fontId="2" fillId="2" borderId="13" xfId="0" applyFont="1" applyFill="1" applyBorder="1" applyProtection="1">
      <protection locked="0"/>
    </xf>
    <xf numFmtId="3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4" xfId="0" applyFont="1" applyFill="1" applyBorder="1" applyProtection="1">
      <protection locked="0"/>
    </xf>
    <xf numFmtId="3" fontId="4" fillId="2" borderId="4" xfId="0" applyNumberFormat="1" applyFont="1" applyFill="1" applyBorder="1" applyAlignment="1" applyProtection="1">
      <alignment horizontal="right" vertical="center" wrapText="1"/>
      <protection locked="0"/>
    </xf>
    <xf numFmtId="3" fontId="17" fillId="2" borderId="4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12" fillId="2" borderId="0" xfId="0" applyFont="1" applyFill="1" applyAlignment="1" applyProtection="1"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18" fillId="2" borderId="0" xfId="0" applyFont="1" applyFill="1" applyAlignment="1" applyProtection="1">
      <alignment horizontal="center" wrapText="1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right" vertical="center" wrapText="1"/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9" fillId="2" borderId="8" xfId="0" applyFont="1" applyFill="1" applyBorder="1" applyAlignment="1" applyProtection="1">
      <alignment horizontal="left" vertical="center"/>
      <protection locked="0"/>
    </xf>
    <xf numFmtId="165" fontId="5" fillId="2" borderId="9" xfId="4" applyFont="1" applyFill="1" applyBorder="1" applyAlignment="1" applyProtection="1">
      <alignment horizontal="right" vertical="center" wrapText="1"/>
      <protection locked="0"/>
    </xf>
    <xf numFmtId="9" fontId="2" fillId="2" borderId="4" xfId="0" applyNumberFormat="1" applyFont="1" applyFill="1" applyBorder="1" applyAlignment="1" applyProtection="1">
      <alignment horizontal="right" vertical="center"/>
      <protection locked="0"/>
    </xf>
    <xf numFmtId="4" fontId="5" fillId="2" borderId="15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43" fontId="4" fillId="2" borderId="3" xfId="0" applyNumberFormat="1" applyFont="1" applyFill="1" applyBorder="1" applyAlignment="1" applyProtection="1">
      <alignment horizontal="right" vertical="center" wrapText="1"/>
      <protection locked="0"/>
    </xf>
    <xf numFmtId="165" fontId="5" fillId="2" borderId="0" xfId="4" applyFont="1" applyFill="1" applyBorder="1" applyAlignment="1" applyProtection="1">
      <alignment horizontal="right" vertical="center" wrapText="1"/>
      <protection locked="0"/>
    </xf>
    <xf numFmtId="165" fontId="5" fillId="2" borderId="4" xfId="4" applyFont="1" applyFill="1" applyBorder="1" applyAlignment="1" applyProtection="1">
      <alignment horizontal="right" vertical="center" wrapText="1"/>
      <protection locked="0"/>
    </xf>
    <xf numFmtId="0" fontId="17" fillId="2" borderId="0" xfId="0" applyFont="1" applyFill="1" applyBorder="1" applyAlignment="1" applyProtection="1">
      <alignment vertical="center" wrapText="1"/>
      <protection locked="0"/>
    </xf>
    <xf numFmtId="0" fontId="15" fillId="2" borderId="4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167" fontId="4" fillId="6" borderId="16" xfId="5" applyFont="1" applyFill="1" applyBorder="1" applyAlignment="1" applyProtection="1">
      <alignment horizontal="center" vertical="center" wrapText="1"/>
      <protection locked="0"/>
    </xf>
    <xf numFmtId="167" fontId="4" fillId="6" borderId="0" xfId="5" applyFont="1" applyFill="1" applyAlignment="1" applyProtection="1">
      <alignment vertical="center" wrapText="1"/>
      <protection locked="0"/>
    </xf>
    <xf numFmtId="167" fontId="5" fillId="6" borderId="0" xfId="5" applyFont="1" applyFill="1" applyAlignment="1" applyProtection="1">
      <alignment vertical="center" wrapText="1"/>
      <protection locked="0"/>
    </xf>
    <xf numFmtId="168" fontId="4" fillId="6" borderId="0" xfId="0" applyNumberFormat="1" applyFont="1" applyFill="1" applyBorder="1" applyAlignment="1" applyProtection="1">
      <alignment horizontal="right" vertical="center"/>
      <protection locked="0"/>
    </xf>
    <xf numFmtId="9" fontId="4" fillId="6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6" borderId="0" xfId="0" applyNumberFormat="1" applyFont="1" applyFill="1" applyBorder="1" applyAlignment="1" applyProtection="1">
      <alignment horizontal="right" vertical="center"/>
      <protection locked="0"/>
    </xf>
    <xf numFmtId="167" fontId="4" fillId="6" borderId="17" xfId="5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9" fontId="3" fillId="2" borderId="0" xfId="2" applyFont="1" applyFill="1" applyBorder="1" applyAlignment="1" applyProtection="1">
      <alignment horizontal="center" vertical="center" wrapText="1"/>
      <protection locked="0"/>
    </xf>
    <xf numFmtId="165" fontId="2" fillId="2" borderId="0" xfId="4" applyFont="1" applyFill="1" applyBorder="1" applyAlignment="1" applyProtection="1">
      <alignment horizontal="right" vertical="center" wrapText="1"/>
      <protection locked="0"/>
    </xf>
    <xf numFmtId="10" fontId="2" fillId="2" borderId="0" xfId="2" applyNumberFormat="1" applyFont="1" applyFill="1" applyBorder="1" applyAlignment="1" applyProtection="1">
      <alignment horizontal="center" vertical="center" wrapText="1"/>
      <protection locked="0"/>
    </xf>
    <xf numFmtId="165" fontId="3" fillId="2" borderId="0" xfId="4" applyFont="1" applyFill="1" applyBorder="1" applyAlignment="1" applyProtection="1">
      <alignment horizontal="right" vertical="center" wrapText="1"/>
      <protection locked="0"/>
    </xf>
    <xf numFmtId="165" fontId="2" fillId="2" borderId="0" xfId="4" applyFont="1" applyFill="1" applyBorder="1" applyAlignment="1" applyProtection="1">
      <alignment horizontal="center" vertical="center" wrapText="1"/>
      <protection locked="0"/>
    </xf>
    <xf numFmtId="9" fontId="2" fillId="2" borderId="0" xfId="2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vertical="center" wrapText="1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17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22" fillId="2" borderId="4" xfId="0" applyFont="1" applyFill="1" applyBorder="1" applyAlignment="1" applyProtection="1">
      <alignment horizontal="center" vertical="center" wrapText="1"/>
      <protection locked="0"/>
    </xf>
    <xf numFmtId="9" fontId="3" fillId="2" borderId="0" xfId="2" applyFont="1" applyFill="1" applyBorder="1" applyAlignment="1" applyProtection="1">
      <alignment horizontal="center" vertical="center"/>
      <protection locked="0"/>
    </xf>
    <xf numFmtId="167" fontId="5" fillId="6" borderId="4" xfId="5" applyFont="1" applyFill="1" applyBorder="1" applyAlignment="1" applyProtection="1">
      <alignment vertical="center" wrapText="1"/>
      <protection locked="0"/>
    </xf>
    <xf numFmtId="3" fontId="5" fillId="6" borderId="4" xfId="0" applyNumberFormat="1" applyFont="1" applyFill="1" applyBorder="1" applyAlignment="1" applyProtection="1">
      <alignment horizontal="right" vertical="center"/>
      <protection locked="0"/>
    </xf>
    <xf numFmtId="0" fontId="33" fillId="4" borderId="0" xfId="1" applyFont="1" applyFill="1" applyAlignment="1" applyProtection="1">
      <alignment horizontal="center" vertical="center"/>
      <protection locked="0"/>
    </xf>
    <xf numFmtId="0" fontId="36" fillId="4" borderId="0" xfId="1" applyFont="1" applyFill="1" applyAlignment="1" applyProtection="1">
      <alignment horizontal="center" vertical="center"/>
      <protection locked="0"/>
    </xf>
    <xf numFmtId="0" fontId="33" fillId="2" borderId="0" xfId="1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0" fillId="2" borderId="0" xfId="0" applyFont="1" applyFill="1" applyAlignment="1" applyProtection="1">
      <protection locked="0"/>
    </xf>
    <xf numFmtId="0" fontId="32" fillId="2" borderId="0" xfId="1" applyFont="1" applyFill="1" applyProtection="1">
      <protection locked="0"/>
    </xf>
    <xf numFmtId="0" fontId="30" fillId="2" borderId="0" xfId="0" applyFont="1" applyFill="1" applyProtection="1">
      <protection locked="0"/>
    </xf>
    <xf numFmtId="0" fontId="31" fillId="2" borderId="0" xfId="0" applyFont="1" applyFill="1" applyAlignment="1" applyProtection="1">
      <alignment horizontal="left"/>
      <protection locked="0"/>
    </xf>
    <xf numFmtId="0" fontId="30" fillId="2" borderId="0" xfId="0" applyFont="1" applyFill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39" fillId="2" borderId="0" xfId="6" applyNumberFormat="1" applyFont="1" applyFill="1" applyBorder="1" applyAlignment="1" applyProtection="1">
      <alignment horizontal="center"/>
      <protection locked="0"/>
    </xf>
    <xf numFmtId="0" fontId="40" fillId="2" borderId="0" xfId="6" applyNumberFormat="1" applyFont="1" applyFill="1" applyBorder="1" applyAlignment="1" applyProtection="1">
      <alignment horizontal="center" vertical="center" wrapText="1"/>
      <protection locked="0"/>
    </xf>
    <xf numFmtId="0" fontId="40" fillId="2" borderId="0" xfId="6" applyNumberFormat="1" applyFont="1" applyFill="1" applyBorder="1" applyAlignment="1" applyProtection="1">
      <alignment horizontal="center" vertical="center"/>
      <protection locked="0"/>
    </xf>
    <xf numFmtId="9" fontId="2" fillId="2" borderId="0" xfId="2" applyFont="1" applyFill="1" applyAlignment="1" applyProtection="1">
      <alignment horizontal="center"/>
    </xf>
    <xf numFmtId="9" fontId="3" fillId="2" borderId="0" xfId="2" applyFont="1" applyFill="1" applyAlignment="1" applyProtection="1">
      <alignment horizontal="center"/>
    </xf>
    <xf numFmtId="0" fontId="3" fillId="2" borderId="4" xfId="0" applyFont="1" applyFill="1" applyBorder="1" applyProtection="1"/>
    <xf numFmtId="3" fontId="3" fillId="2" borderId="4" xfId="0" applyNumberFormat="1" applyFont="1" applyFill="1" applyBorder="1" applyAlignment="1" applyProtection="1">
      <alignment horizontal="right" vertical="center"/>
      <protection locked="0"/>
    </xf>
    <xf numFmtId="9" fontId="3" fillId="2" borderId="4" xfId="2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170" fontId="3" fillId="2" borderId="0" xfId="2" applyNumberFormat="1" applyFont="1" applyFill="1" applyBorder="1" applyAlignment="1" applyProtection="1">
      <alignment horizontal="center" vertical="center"/>
      <protection locked="0"/>
    </xf>
    <xf numFmtId="170" fontId="2" fillId="2" borderId="0" xfId="2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170" fontId="2" fillId="2" borderId="4" xfId="2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right" vertical="center" wrapText="1"/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9" fontId="2" fillId="2" borderId="4" xfId="2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3" fontId="4" fillId="6" borderId="0" xfId="0" applyNumberFormat="1" applyFont="1" applyFill="1" applyBorder="1" applyAlignment="1" applyProtection="1">
      <alignment horizontal="right" vertical="center"/>
      <protection locked="0"/>
    </xf>
    <xf numFmtId="10" fontId="4" fillId="6" borderId="0" xfId="0" applyNumberFormat="1" applyFont="1" applyFill="1" applyBorder="1" applyAlignment="1" applyProtection="1">
      <alignment horizontal="center" vertical="center" wrapText="1"/>
      <protection locked="0"/>
    </xf>
    <xf numFmtId="10" fontId="5" fillId="6" borderId="0" xfId="0" applyNumberFormat="1" applyFont="1" applyFill="1" applyBorder="1" applyAlignment="1" applyProtection="1">
      <alignment horizontal="center" vertical="center" wrapText="1"/>
      <protection locked="0"/>
    </xf>
    <xf numFmtId="10" fontId="5" fillId="6" borderId="4" xfId="0" applyNumberFormat="1" applyFont="1" applyFill="1" applyBorder="1" applyAlignment="1" applyProtection="1">
      <alignment horizontal="center" vertical="center" wrapText="1"/>
      <protection locked="0"/>
    </xf>
    <xf numFmtId="172" fontId="2" fillId="2" borderId="0" xfId="10" applyFont="1" applyFill="1" applyBorder="1" applyAlignment="1" applyProtection="1">
      <alignment horizontal="right" vertical="center" wrapText="1"/>
      <protection locked="0"/>
    </xf>
    <xf numFmtId="172" fontId="3" fillId="2" borderId="0" xfId="10" applyFont="1" applyFill="1" applyBorder="1" applyAlignment="1" applyProtection="1">
      <alignment horizontal="right" vertical="center" wrapText="1"/>
      <protection locked="0"/>
    </xf>
    <xf numFmtId="172" fontId="3" fillId="2" borderId="0" xfId="10" applyFont="1" applyFill="1" applyBorder="1" applyAlignment="1" applyProtection="1">
      <alignment horizontal="center" vertical="center" wrapText="1"/>
      <protection locked="0"/>
    </xf>
    <xf numFmtId="172" fontId="2" fillId="2" borderId="0" xfId="10" applyFont="1" applyFill="1" applyBorder="1" applyAlignment="1" applyProtection="1">
      <alignment horizontal="center" vertical="center" wrapText="1"/>
      <protection locked="0"/>
    </xf>
    <xf numFmtId="171" fontId="2" fillId="2" borderId="0" xfId="0" applyNumberFormat="1" applyFont="1" applyFill="1" applyBorder="1" applyAlignment="1" applyProtection="1">
      <alignment horizontal="right" vertical="center" wrapText="1"/>
      <protection locked="0"/>
    </xf>
    <xf numFmtId="171" fontId="2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0" xfId="9" applyFont="1" applyFill="1" applyBorder="1" applyAlignment="1" applyProtection="1">
      <alignment horizontal="right" vertical="center" wrapText="1"/>
      <protection locked="0"/>
    </xf>
    <xf numFmtId="164" fontId="2" fillId="2" borderId="0" xfId="9" applyFont="1" applyFill="1" applyBorder="1" applyAlignment="1" applyProtection="1">
      <alignment horizontal="right" vertical="center" wrapText="1"/>
      <protection locked="0"/>
    </xf>
    <xf numFmtId="10" fontId="2" fillId="2" borderId="4" xfId="2" applyNumberFormat="1" applyFont="1" applyFill="1" applyBorder="1" applyAlignment="1" applyProtection="1">
      <alignment horizontal="center" vertical="center" wrapText="1"/>
      <protection locked="0"/>
    </xf>
    <xf numFmtId="164" fontId="3" fillId="2" borderId="4" xfId="9" applyFont="1" applyFill="1" applyBorder="1" applyAlignment="1" applyProtection="1">
      <alignment horizontal="right" vertical="center" wrapText="1"/>
      <protection locked="0"/>
    </xf>
    <xf numFmtId="0" fontId="17" fillId="2" borderId="2" xfId="0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9" fillId="2" borderId="0" xfId="0" applyFont="1" applyFill="1" applyBorder="1" applyAlignment="1" applyProtection="1">
      <alignment vertical="center" wrapText="1"/>
      <protection locked="0"/>
    </xf>
    <xf numFmtId="0" fontId="17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9" fontId="0" fillId="2" borderId="0" xfId="2" applyFont="1" applyFill="1" applyAlignment="1" applyProtection="1">
      <alignment horizontal="right" vertical="center"/>
      <protection locked="0"/>
    </xf>
    <xf numFmtId="170" fontId="0" fillId="2" borderId="0" xfId="2" applyNumberFormat="1" applyFont="1" applyFill="1" applyAlignment="1" applyProtection="1">
      <alignment horizontal="right" vertical="center"/>
      <protection locked="0"/>
    </xf>
    <xf numFmtId="4" fontId="15" fillId="2" borderId="9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9" xfId="0" applyFont="1" applyFill="1" applyBorder="1" applyAlignment="1" applyProtection="1">
      <alignment horizontal="right" vertical="center" wrapText="1"/>
      <protection locked="0"/>
    </xf>
    <xf numFmtId="4" fontId="5" fillId="2" borderId="10" xfId="0" applyNumberFormat="1" applyFont="1" applyFill="1" applyBorder="1" applyAlignment="1" applyProtection="1">
      <alignment vertical="center" wrapText="1"/>
      <protection locked="0"/>
    </xf>
    <xf numFmtId="4" fontId="5" fillId="2" borderId="0" xfId="0" applyNumberFormat="1" applyFont="1" applyFill="1" applyBorder="1" applyAlignment="1" applyProtection="1">
      <alignment vertical="center" wrapText="1"/>
      <protection locked="0"/>
    </xf>
    <xf numFmtId="0" fontId="3" fillId="2" borderId="3" xfId="0" applyFont="1" applyFill="1" applyBorder="1" applyProtection="1">
      <protection locked="0"/>
    </xf>
    <xf numFmtId="0" fontId="26" fillId="2" borderId="3" xfId="0" applyFont="1" applyFill="1" applyBorder="1" applyAlignment="1" applyProtection="1">
      <protection locked="0"/>
    </xf>
    <xf numFmtId="0" fontId="26" fillId="2" borderId="0" xfId="0" applyFont="1" applyFill="1" applyBorder="1" applyAlignment="1" applyProtection="1">
      <protection locked="0"/>
    </xf>
    <xf numFmtId="4" fontId="5" fillId="2" borderId="18" xfId="0" applyNumberFormat="1" applyFont="1" applyFill="1" applyBorder="1" applyAlignment="1" applyProtection="1">
      <alignment horizontal="right" vertical="center" wrapText="1"/>
      <protection locked="0"/>
    </xf>
    <xf numFmtId="9" fontId="3" fillId="2" borderId="12" xfId="2" applyFont="1" applyFill="1" applyBorder="1" applyAlignment="1" applyProtection="1">
      <alignment horizontal="center" vertical="center"/>
      <protection locked="0"/>
    </xf>
    <xf numFmtId="9" fontId="3" fillId="2" borderId="4" xfId="2" applyFont="1" applyFill="1" applyBorder="1" applyAlignment="1" applyProtection="1">
      <alignment horizontal="center" vertical="center"/>
      <protection locked="0"/>
    </xf>
    <xf numFmtId="9" fontId="3" fillId="2" borderId="3" xfId="2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Alignment="1" applyProtection="1">
      <alignment horizontal="center" vertical="center" wrapText="1"/>
      <protection locked="0"/>
    </xf>
    <xf numFmtId="0" fontId="15" fillId="2" borderId="2" xfId="0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 applyBorder="1" applyAlignment="1" applyProtection="1">
      <alignment horizontal="center" vertical="center" wrapText="1"/>
      <protection locked="0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37" fillId="2" borderId="0" xfId="1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center" vertical="center"/>
    </xf>
    <xf numFmtId="0" fontId="28" fillId="2" borderId="0" xfId="0" applyFont="1" applyFill="1" applyAlignment="1">
      <alignment horizontal="left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21" fillId="2" borderId="0" xfId="0" applyFont="1" applyFill="1" applyBorder="1" applyAlignment="1" applyProtection="1">
      <alignment horizontal="left" wrapText="1"/>
      <protection locked="0"/>
    </xf>
    <xf numFmtId="0" fontId="33" fillId="4" borderId="0" xfId="1" applyFont="1" applyFill="1" applyAlignment="1" applyProtection="1">
      <alignment horizontal="center" vertical="center"/>
      <protection locked="0"/>
    </xf>
    <xf numFmtId="0" fontId="17" fillId="2" borderId="3" xfId="0" applyFont="1" applyFill="1" applyBorder="1" applyAlignment="1" applyProtection="1">
      <alignment horizontal="center" vertical="center" wrapText="1"/>
      <protection locked="0"/>
    </xf>
    <xf numFmtId="0" fontId="17" fillId="2" borderId="2" xfId="0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 applyProtection="1">
      <alignment horizontal="center" vertical="center" wrapText="1"/>
      <protection locked="0"/>
    </xf>
    <xf numFmtId="4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25" fillId="2" borderId="2" xfId="0" applyFont="1" applyFill="1" applyBorder="1" applyAlignment="1" applyProtection="1">
      <alignment vertical="center" wrapText="1"/>
      <protection locked="0"/>
    </xf>
    <xf numFmtId="0" fontId="25" fillId="2" borderId="0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37" fillId="4" borderId="0" xfId="1" applyFont="1" applyFill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" vertical="center" wrapText="1"/>
      <protection locked="0"/>
    </xf>
    <xf numFmtId="0" fontId="15" fillId="2" borderId="2" xfId="0" applyFont="1" applyFill="1" applyBorder="1" applyAlignment="1" applyProtection="1">
      <alignment horizontal="center" vertical="center" wrapText="1"/>
      <protection locked="0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right" vertical="center"/>
      <protection locked="0"/>
    </xf>
    <xf numFmtId="0" fontId="20" fillId="2" borderId="0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horizontal="right" vertical="center" wrapText="1"/>
      <protection locked="0"/>
    </xf>
    <xf numFmtId="167" fontId="9" fillId="6" borderId="0" xfId="5" applyFont="1" applyFill="1" applyAlignment="1" applyProtection="1">
      <alignment horizontal="justify" vertical="center" wrapText="1"/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13" fillId="2" borderId="0" xfId="0" applyFont="1" applyFill="1" applyBorder="1" applyAlignment="1" applyProtection="1">
      <alignment vertical="center" wrapText="1"/>
      <protection locked="0"/>
    </xf>
    <xf numFmtId="0" fontId="6" fillId="2" borderId="4" xfId="0" applyFont="1" applyFill="1" applyBorder="1" applyAlignment="1" applyProtection="1">
      <alignment horizontal="right"/>
      <protection locked="0"/>
    </xf>
    <xf numFmtId="0" fontId="6" fillId="2" borderId="0" xfId="0" applyFont="1" applyFill="1" applyBorder="1" applyAlignment="1" applyProtection="1">
      <alignment horizontal="justify" vertical="center" wrapText="1"/>
      <protection locked="0"/>
    </xf>
    <xf numFmtId="0" fontId="9" fillId="2" borderId="0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horizontal="right" vertical="center" wrapText="1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  <protection locked="0"/>
    </xf>
    <xf numFmtId="0" fontId="15" fillId="2" borderId="19" xfId="0" applyFont="1" applyFill="1" applyBorder="1" applyAlignment="1" applyProtection="1">
      <alignment horizontal="center" vertical="center" wrapText="1"/>
      <protection locked="0"/>
    </xf>
    <xf numFmtId="0" fontId="15" fillId="2" borderId="3" xfId="0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4" fontId="15" fillId="2" borderId="0" xfId="0" applyNumberFormat="1" applyFont="1" applyFill="1" applyBorder="1" applyAlignment="1" applyProtection="1">
      <alignment vertical="center" wrapText="1"/>
      <protection locked="0"/>
    </xf>
    <xf numFmtId="4" fontId="15" fillId="2" borderId="0" xfId="0" applyNumberFormat="1" applyFont="1" applyFill="1" applyBorder="1" applyAlignment="1" applyProtection="1">
      <alignment horizontal="right" vertical="center" wrapText="1"/>
      <protection locked="0"/>
    </xf>
    <xf numFmtId="4" fontId="17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9" xfId="0" applyFont="1" applyFill="1" applyBorder="1" applyAlignment="1" applyProtection="1">
      <alignment horizontal="center" vertical="center" wrapText="1"/>
      <protection locked="0"/>
    </xf>
    <xf numFmtId="4" fontId="15" fillId="2" borderId="19" xfId="0" applyNumberFormat="1" applyFont="1" applyFill="1" applyBorder="1" applyAlignment="1" applyProtection="1">
      <alignment vertical="center" wrapText="1"/>
      <protection locked="0"/>
    </xf>
    <xf numFmtId="4" fontId="15" fillId="2" borderId="4" xfId="0" applyNumberFormat="1" applyFont="1" applyFill="1" applyBorder="1" applyAlignment="1" applyProtection="1">
      <alignment vertical="center" wrapText="1"/>
      <protection locked="0"/>
    </xf>
    <xf numFmtId="4" fontId="15" fillId="2" borderId="2" xfId="0" applyNumberFormat="1" applyFont="1" applyFill="1" applyBorder="1" applyAlignment="1" applyProtection="1">
      <alignment horizontal="right" vertical="center" wrapText="1"/>
      <protection locked="0"/>
    </xf>
    <xf numFmtId="4" fontId="15" fillId="2" borderId="4" xfId="0" applyNumberFormat="1" applyFont="1" applyFill="1" applyBorder="1" applyAlignment="1" applyProtection="1">
      <alignment horizontal="right" vertical="center" wrapText="1"/>
      <protection locked="0"/>
    </xf>
    <xf numFmtId="4" fontId="15" fillId="2" borderId="3" xfId="0" applyNumberFormat="1" applyFont="1" applyFill="1" applyBorder="1" applyAlignment="1" applyProtection="1">
      <alignment horizontal="right" vertical="center" wrapText="1"/>
      <protection locked="0"/>
    </xf>
    <xf numFmtId="4" fontId="17" fillId="2" borderId="3" xfId="0" applyNumberFormat="1" applyFont="1" applyFill="1" applyBorder="1" applyAlignment="1" applyProtection="1">
      <alignment horizontal="right" vertical="center" wrapText="1"/>
      <protection locked="0"/>
    </xf>
  </cellXfs>
  <cellStyles count="11">
    <cellStyle name="Excel Built-in Normal" xfId="5"/>
    <cellStyle name="Hipervínculo" xfId="1" builtinId="8"/>
    <cellStyle name="Millares" xfId="4" builtinId="3"/>
    <cellStyle name="Millares [0] 2" xfId="10"/>
    <cellStyle name="Moneda" xfId="9" builtinId="4"/>
    <cellStyle name="Moneda 4" xfId="7"/>
    <cellStyle name="Normal" xfId="0" builtinId="0"/>
    <cellStyle name="Normal 10" xfId="6"/>
    <cellStyle name="Normal 2 2" xfId="3"/>
    <cellStyle name="Porcentaje" xfId="2" builtinId="5"/>
    <cellStyle name="Porcentaje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761999</xdr:colOff>
      <xdr:row>6</xdr:row>
      <xdr:rowOff>97067</xdr:rowOff>
    </xdr:to>
    <xdr:grpSp>
      <xdr:nvGrpSpPr>
        <xdr:cNvPr id="10" name="9 Grupo"/>
        <xdr:cNvGrpSpPr/>
      </xdr:nvGrpSpPr>
      <xdr:grpSpPr>
        <a:xfrm>
          <a:off x="0" y="0"/>
          <a:ext cx="11601449" cy="1535342"/>
          <a:chOff x="1" y="0"/>
          <a:chExt cx="11191874" cy="1535342"/>
        </a:xfrm>
      </xdr:grpSpPr>
      <xdr:pic>
        <xdr:nvPicPr>
          <xdr:cNvPr id="11" name="10 Imagen" descr="D:\a\ENTREGA MISION\1 c  ENTREGAR\FINAL\IDENTIDAD GOBERNACION 2016-2019\QUINDIO SI\mayo\Informe Secretaria de Planeación Membrete.jpg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87372"/>
          <a:stretch/>
        </xdr:blipFill>
        <xdr:spPr bwMode="auto">
          <a:xfrm>
            <a:off x="1" y="0"/>
            <a:ext cx="11191874" cy="149542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2" name="1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48200" y="971550"/>
            <a:ext cx="2886075" cy="563792"/>
          </a:xfrm>
          <a:prstGeom prst="rect">
            <a:avLst/>
          </a:prstGeom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469306</xdr:colOff>
      <xdr:row>3</xdr:row>
      <xdr:rowOff>180975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40881" cy="7524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231181</xdr:colOff>
      <xdr:row>3</xdr:row>
      <xdr:rowOff>180975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40881" cy="7524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1640881</xdr:colOff>
      <xdr:row>3</xdr:row>
      <xdr:rowOff>180975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40881" cy="7524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202606</xdr:colOff>
      <xdr:row>3</xdr:row>
      <xdr:rowOff>180975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40881" cy="7524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1640881</xdr:colOff>
      <xdr:row>3</xdr:row>
      <xdr:rowOff>180975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40881" cy="75247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1640881</xdr:colOff>
      <xdr:row>3</xdr:row>
      <xdr:rowOff>180975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40881" cy="75247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1640881</xdr:colOff>
      <xdr:row>3</xdr:row>
      <xdr:rowOff>180975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40881" cy="75247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1640881</xdr:colOff>
      <xdr:row>3</xdr:row>
      <xdr:rowOff>180975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40881" cy="75247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1640881</xdr:colOff>
      <xdr:row>3</xdr:row>
      <xdr:rowOff>180975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40881" cy="75247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59731</xdr:colOff>
      <xdr:row>3</xdr:row>
      <xdr:rowOff>180975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40881" cy="752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1669456</xdr:colOff>
      <xdr:row>3</xdr:row>
      <xdr:rowOff>209550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8575"/>
          <a:ext cx="1640881" cy="75247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1640881</xdr:colOff>
      <xdr:row>3</xdr:row>
      <xdr:rowOff>180975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40881" cy="752475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221656</xdr:colOff>
      <xdr:row>3</xdr:row>
      <xdr:rowOff>180975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40881" cy="752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1</xdr:col>
      <xdr:colOff>669331</xdr:colOff>
      <xdr:row>3</xdr:row>
      <xdr:rowOff>173028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9525"/>
          <a:ext cx="1602781" cy="73500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1640881</xdr:colOff>
      <xdr:row>3</xdr:row>
      <xdr:rowOff>180975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40881" cy="7524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1640881</xdr:colOff>
      <xdr:row>3</xdr:row>
      <xdr:rowOff>180975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40881" cy="7524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612181</xdr:colOff>
      <xdr:row>3</xdr:row>
      <xdr:rowOff>180975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40881" cy="7524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697906</xdr:colOff>
      <xdr:row>3</xdr:row>
      <xdr:rowOff>123825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40881" cy="7524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545506</xdr:colOff>
      <xdr:row>3</xdr:row>
      <xdr:rowOff>180975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40881" cy="7524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697906</xdr:colOff>
      <xdr:row>3</xdr:row>
      <xdr:rowOff>180975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40881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abSelected="1" workbookViewId="0">
      <selection activeCell="B13" sqref="B13"/>
    </sheetView>
  </sheetViews>
  <sheetFormatPr baseColWidth="10" defaultRowHeight="15" x14ac:dyDescent="0.25"/>
  <cols>
    <col min="1" max="1" width="10.42578125" customWidth="1"/>
    <col min="3" max="3" width="11.42578125" customWidth="1"/>
    <col min="4" max="4" width="8.85546875" customWidth="1"/>
    <col min="6" max="6" width="9.140625" customWidth="1"/>
    <col min="7" max="7" width="8.42578125" customWidth="1"/>
  </cols>
  <sheetData>
    <row r="1" spans="1:19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3"/>
      <c r="Q1" s="3"/>
      <c r="R1" s="3"/>
      <c r="S1" s="3"/>
    </row>
    <row r="2" spans="1:19" ht="18" x14ac:dyDescent="0.25">
      <c r="A2" s="3"/>
      <c r="B2" s="3"/>
      <c r="C2" s="3"/>
      <c r="D2" s="328"/>
      <c r="E2" s="328"/>
      <c r="F2" s="328"/>
      <c r="G2" s="328"/>
      <c r="H2" s="328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24.75" x14ac:dyDescent="0.5">
      <c r="A3" s="3"/>
      <c r="B3" s="3"/>
      <c r="C3" s="3"/>
      <c r="D3" s="11"/>
      <c r="E3" s="11"/>
      <c r="F3" s="11"/>
      <c r="G3" s="11"/>
      <c r="H3" s="12"/>
      <c r="I3" s="3"/>
      <c r="J3" s="3"/>
      <c r="K3" s="13"/>
      <c r="L3" s="4"/>
      <c r="M3" s="4"/>
      <c r="N3" s="4"/>
      <c r="O3" s="3"/>
      <c r="P3" s="3"/>
      <c r="Q3" s="3"/>
      <c r="R3" s="3"/>
      <c r="S3" s="3"/>
    </row>
    <row r="4" spans="1:19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3"/>
      <c r="Q4" s="3"/>
      <c r="R4" s="3"/>
      <c r="S4" s="3"/>
    </row>
    <row r="5" spans="1:19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25.5" x14ac:dyDescent="0.35">
      <c r="A6" s="3"/>
      <c r="B6" s="9" t="s">
        <v>85</v>
      </c>
      <c r="C6" s="8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x14ac:dyDescent="0.25">
      <c r="A7" s="3"/>
      <c r="B7" s="7"/>
      <c r="C7" s="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x14ac:dyDescent="0.25">
      <c r="A8" s="3"/>
      <c r="C8" s="2"/>
      <c r="D8" s="2"/>
      <c r="E8" s="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s="1" customFormat="1" x14ac:dyDescent="0.25">
      <c r="A9" s="3"/>
      <c r="B9" s="6"/>
      <c r="C9" s="2"/>
      <c r="D9" s="2"/>
      <c r="E9" s="2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s="1" customFormat="1" x14ac:dyDescent="0.25">
      <c r="A10" s="3"/>
      <c r="B10" s="6"/>
      <c r="C10" s="2"/>
      <c r="D10" s="2"/>
      <c r="E10" s="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s="1" customFormat="1" ht="20.25" x14ac:dyDescent="0.3">
      <c r="A11" s="3"/>
      <c r="B11" s="6"/>
      <c r="C11" s="329" t="s">
        <v>320</v>
      </c>
      <c r="D11" s="329"/>
      <c r="E11" s="329"/>
      <c r="F11" s="329"/>
      <c r="G11" s="329"/>
      <c r="H11" s="329"/>
      <c r="I11" s="329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s="1" customFormat="1" x14ac:dyDescent="0.25">
      <c r="A12" s="3"/>
      <c r="B12" s="6"/>
      <c r="C12" s="2"/>
      <c r="D12" s="2"/>
      <c r="E12" s="2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s="1" customFormat="1" ht="15.75" x14ac:dyDescent="0.25">
      <c r="A13" s="3"/>
      <c r="B13" s="14" t="s">
        <v>84</v>
      </c>
      <c r="C13" s="6"/>
      <c r="D13" s="2"/>
      <c r="E13" s="2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s="1" customFormat="1" x14ac:dyDescent="0.25">
      <c r="A14" s="15"/>
      <c r="B14" s="16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3"/>
      <c r="Q14" s="3"/>
      <c r="R14" s="3"/>
      <c r="S14" s="3"/>
    </row>
    <row r="15" spans="1:19" x14ac:dyDescent="0.25">
      <c r="A15" s="15"/>
      <c r="B15" s="17" t="s">
        <v>319</v>
      </c>
      <c r="C15" s="17" t="s">
        <v>90</v>
      </c>
      <c r="D15" s="17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5"/>
      <c r="Q15" s="5"/>
      <c r="R15" s="5"/>
      <c r="S15" s="3"/>
    </row>
    <row r="16" spans="1:19" x14ac:dyDescent="0.25">
      <c r="A16" s="15"/>
      <c r="B16" s="261" t="s">
        <v>86</v>
      </c>
      <c r="C16" s="262" t="s">
        <v>406</v>
      </c>
      <c r="D16" s="262"/>
      <c r="E16" s="262"/>
      <c r="F16" s="262"/>
      <c r="G16" s="262"/>
      <c r="H16" s="262"/>
      <c r="I16" s="262"/>
      <c r="J16" s="262"/>
      <c r="K16" s="262"/>
      <c r="L16" s="262"/>
      <c r="M16" s="263"/>
      <c r="N16" s="15"/>
      <c r="O16" s="15"/>
      <c r="P16" s="5"/>
      <c r="Q16" s="5"/>
      <c r="R16" s="5"/>
      <c r="S16" s="3"/>
    </row>
    <row r="17" spans="1:19" x14ac:dyDescent="0.25">
      <c r="A17" s="15"/>
      <c r="B17" s="261" t="s">
        <v>87</v>
      </c>
      <c r="C17" s="262" t="s">
        <v>407</v>
      </c>
      <c r="D17" s="262"/>
      <c r="E17" s="262"/>
      <c r="F17" s="262"/>
      <c r="G17" s="262"/>
      <c r="H17" s="262"/>
      <c r="I17" s="262"/>
      <c r="J17" s="263"/>
      <c r="K17" s="263"/>
      <c r="L17" s="263"/>
      <c r="M17" s="263"/>
      <c r="N17" s="15"/>
      <c r="O17" s="15"/>
      <c r="P17" s="5"/>
      <c r="Q17" s="5"/>
      <c r="R17" s="5"/>
      <c r="S17" s="3"/>
    </row>
    <row r="18" spans="1:19" x14ac:dyDescent="0.25">
      <c r="A18" s="15"/>
      <c r="B18" s="261" t="s">
        <v>91</v>
      </c>
      <c r="C18" s="262" t="s">
        <v>408</v>
      </c>
      <c r="D18" s="262"/>
      <c r="E18" s="262"/>
      <c r="F18" s="262"/>
      <c r="G18" s="262"/>
      <c r="H18" s="262"/>
      <c r="I18" s="262"/>
      <c r="J18" s="262"/>
      <c r="K18" s="263"/>
      <c r="L18" s="263"/>
      <c r="M18" s="263"/>
      <c r="N18" s="15"/>
      <c r="O18" s="15"/>
      <c r="P18" s="5"/>
      <c r="Q18" s="5"/>
      <c r="R18" s="5"/>
      <c r="S18" s="3"/>
    </row>
    <row r="19" spans="1:19" x14ac:dyDescent="0.25">
      <c r="A19" s="15"/>
      <c r="B19" s="261" t="s">
        <v>88</v>
      </c>
      <c r="C19" s="262" t="s">
        <v>409</v>
      </c>
      <c r="D19" s="262"/>
      <c r="E19" s="262"/>
      <c r="F19" s="262"/>
      <c r="G19" s="262"/>
      <c r="H19" s="262"/>
      <c r="I19" s="262"/>
      <c r="J19" s="262"/>
      <c r="K19" s="262"/>
      <c r="L19" s="262"/>
      <c r="M19" s="263"/>
      <c r="N19" s="15"/>
      <c r="O19" s="15"/>
      <c r="P19" s="5"/>
      <c r="Q19" s="5"/>
      <c r="R19" s="5"/>
      <c r="S19" s="3"/>
    </row>
    <row r="20" spans="1:19" x14ac:dyDescent="0.25">
      <c r="A20" s="15"/>
      <c r="B20" s="261" t="s">
        <v>89</v>
      </c>
      <c r="C20" s="262" t="s">
        <v>410</v>
      </c>
      <c r="D20" s="262"/>
      <c r="E20" s="262"/>
      <c r="F20" s="262"/>
      <c r="G20" s="262"/>
      <c r="H20" s="262"/>
      <c r="I20" s="263"/>
      <c r="J20" s="263"/>
      <c r="K20" s="263"/>
      <c r="L20" s="263"/>
      <c r="M20" s="263"/>
      <c r="N20" s="15"/>
      <c r="O20" s="15"/>
      <c r="P20" s="5"/>
      <c r="Q20" s="5"/>
      <c r="R20" s="5"/>
      <c r="S20" s="3"/>
    </row>
    <row r="21" spans="1:19" x14ac:dyDescent="0.25">
      <c r="A21" s="15"/>
      <c r="B21" s="261" t="s">
        <v>92</v>
      </c>
      <c r="C21" s="262" t="s">
        <v>411</v>
      </c>
      <c r="D21" s="262"/>
      <c r="E21" s="262"/>
      <c r="F21" s="262"/>
      <c r="G21" s="262"/>
      <c r="H21" s="262"/>
      <c r="I21" s="262"/>
      <c r="J21" s="263"/>
      <c r="K21" s="263"/>
      <c r="L21" s="263"/>
      <c r="M21" s="263"/>
      <c r="N21" s="15"/>
      <c r="O21" s="15"/>
      <c r="P21" s="5"/>
      <c r="Q21" s="5"/>
      <c r="R21" s="5"/>
      <c r="S21" s="3"/>
    </row>
    <row r="22" spans="1:19" x14ac:dyDescent="0.25">
      <c r="A22" s="15"/>
      <c r="B22" s="261" t="s">
        <v>93</v>
      </c>
      <c r="C22" s="262" t="s">
        <v>412</v>
      </c>
      <c r="D22" s="262"/>
      <c r="E22" s="262"/>
      <c r="F22" s="262"/>
      <c r="G22" s="262"/>
      <c r="H22" s="262"/>
      <c r="I22" s="263"/>
      <c r="J22" s="263"/>
      <c r="K22" s="263"/>
      <c r="L22" s="263"/>
      <c r="M22" s="263"/>
      <c r="N22" s="15"/>
      <c r="O22" s="15"/>
      <c r="P22" s="5"/>
      <c r="Q22" s="5"/>
      <c r="R22" s="5"/>
      <c r="S22" s="3"/>
    </row>
    <row r="23" spans="1:19" x14ac:dyDescent="0.25">
      <c r="A23" s="15"/>
      <c r="B23" s="261" t="s">
        <v>95</v>
      </c>
      <c r="C23" s="262" t="s">
        <v>413</v>
      </c>
      <c r="D23" s="262"/>
      <c r="E23" s="262"/>
      <c r="F23" s="262"/>
      <c r="G23" s="262"/>
      <c r="H23" s="262"/>
      <c r="I23" s="262"/>
      <c r="J23" s="263"/>
      <c r="K23" s="263"/>
      <c r="L23" s="263"/>
      <c r="M23" s="263"/>
      <c r="N23" s="15"/>
      <c r="O23" s="15"/>
      <c r="P23" s="5"/>
      <c r="Q23" s="5"/>
      <c r="R23" s="5"/>
      <c r="S23" s="3"/>
    </row>
    <row r="24" spans="1:19" x14ac:dyDescent="0.25">
      <c r="A24" s="15"/>
      <c r="B24" s="261" t="s">
        <v>96</v>
      </c>
      <c r="C24" s="262" t="s">
        <v>414</v>
      </c>
      <c r="D24" s="262"/>
      <c r="E24" s="262"/>
      <c r="F24" s="262"/>
      <c r="G24" s="262"/>
      <c r="H24" s="262"/>
      <c r="I24" s="262"/>
      <c r="J24" s="262"/>
      <c r="K24" s="262"/>
      <c r="L24" s="262"/>
      <c r="M24" s="263"/>
      <c r="N24" s="15"/>
      <c r="O24" s="15"/>
      <c r="P24" s="5"/>
      <c r="Q24" s="5"/>
      <c r="R24" s="5"/>
      <c r="S24" s="3"/>
    </row>
    <row r="25" spans="1:19" x14ac:dyDescent="0.25">
      <c r="A25" s="15"/>
      <c r="B25" s="261" t="s">
        <v>97</v>
      </c>
      <c r="C25" s="262" t="s">
        <v>415</v>
      </c>
      <c r="D25" s="262"/>
      <c r="E25" s="262"/>
      <c r="F25" s="262"/>
      <c r="G25" s="262"/>
      <c r="H25" s="262"/>
      <c r="I25" s="262"/>
      <c r="J25" s="262"/>
      <c r="K25" s="262"/>
      <c r="L25" s="263"/>
      <c r="M25" s="263"/>
      <c r="N25" s="15"/>
      <c r="O25" s="15"/>
      <c r="P25" s="5"/>
      <c r="Q25" s="5"/>
      <c r="R25" s="5"/>
      <c r="S25" s="3"/>
    </row>
    <row r="26" spans="1:19" x14ac:dyDescent="0.25">
      <c r="A26" s="15"/>
      <c r="B26" s="264" t="s">
        <v>315</v>
      </c>
      <c r="C26" s="264" t="s">
        <v>99</v>
      </c>
      <c r="D26" s="264"/>
      <c r="E26" s="264"/>
      <c r="F26" s="264"/>
      <c r="G26" s="263"/>
      <c r="H26" s="263"/>
      <c r="I26" s="263"/>
      <c r="J26" s="263"/>
      <c r="K26" s="263"/>
      <c r="L26" s="263"/>
      <c r="M26" s="263"/>
      <c r="N26" s="15"/>
      <c r="O26" s="15"/>
      <c r="P26" s="5"/>
      <c r="Q26" s="5"/>
      <c r="R26" s="5"/>
      <c r="S26" s="3"/>
    </row>
    <row r="27" spans="1:19" x14ac:dyDescent="0.25">
      <c r="A27" s="15"/>
      <c r="B27" s="261" t="s">
        <v>100</v>
      </c>
      <c r="C27" s="262" t="s">
        <v>416</v>
      </c>
      <c r="D27" s="262"/>
      <c r="E27" s="262"/>
      <c r="F27" s="262"/>
      <c r="G27" s="262"/>
      <c r="H27" s="262"/>
      <c r="I27" s="262"/>
      <c r="J27" s="262"/>
      <c r="K27" s="262"/>
      <c r="L27" s="263"/>
      <c r="M27" s="263"/>
      <c r="N27" s="15"/>
      <c r="O27" s="15"/>
      <c r="P27" s="5"/>
      <c r="Q27" s="5"/>
      <c r="R27" s="5"/>
      <c r="S27" s="3"/>
    </row>
    <row r="28" spans="1:19" x14ac:dyDescent="0.25">
      <c r="A28" s="15"/>
      <c r="B28" s="261" t="s">
        <v>101</v>
      </c>
      <c r="C28" s="262" t="s">
        <v>417</v>
      </c>
      <c r="D28" s="262"/>
      <c r="E28" s="262"/>
      <c r="F28" s="262"/>
      <c r="G28" s="262"/>
      <c r="H28" s="262"/>
      <c r="I28" s="262"/>
      <c r="J28" s="262"/>
      <c r="K28" s="262"/>
      <c r="L28" s="262"/>
      <c r="M28" s="263"/>
      <c r="N28" s="15"/>
      <c r="O28" s="15"/>
      <c r="P28" s="5"/>
      <c r="Q28" s="5"/>
      <c r="R28" s="5"/>
      <c r="S28" s="3"/>
    </row>
    <row r="29" spans="1:19" x14ac:dyDescent="0.25">
      <c r="A29" s="15"/>
      <c r="B29" s="261" t="s">
        <v>102</v>
      </c>
      <c r="C29" s="262" t="s">
        <v>418</v>
      </c>
      <c r="D29" s="262"/>
      <c r="E29" s="262"/>
      <c r="F29" s="262"/>
      <c r="G29" s="262"/>
      <c r="H29" s="262"/>
      <c r="I29" s="262"/>
      <c r="J29" s="262"/>
      <c r="K29" s="262"/>
      <c r="L29" s="262"/>
      <c r="M29" s="262"/>
      <c r="N29" s="15"/>
      <c r="O29" s="15"/>
      <c r="P29" s="5"/>
      <c r="Q29" s="5"/>
      <c r="R29" s="5"/>
      <c r="S29" s="3"/>
    </row>
    <row r="30" spans="1:19" x14ac:dyDescent="0.25">
      <c r="A30" s="15"/>
      <c r="B30" s="261" t="s">
        <v>103</v>
      </c>
      <c r="C30" s="262" t="s">
        <v>384</v>
      </c>
      <c r="D30" s="262"/>
      <c r="E30" s="262"/>
      <c r="F30" s="262"/>
      <c r="G30" s="262"/>
      <c r="H30" s="262"/>
      <c r="I30" s="262"/>
      <c r="J30" s="262"/>
      <c r="K30" s="262"/>
      <c r="L30" s="262"/>
      <c r="M30" s="262"/>
      <c r="N30" s="18"/>
      <c r="O30" s="15"/>
      <c r="P30" s="5"/>
      <c r="Q30" s="5"/>
      <c r="R30" s="5"/>
      <c r="S30" s="3"/>
    </row>
    <row r="31" spans="1:19" x14ac:dyDescent="0.25">
      <c r="A31" s="15"/>
      <c r="B31" s="261" t="s">
        <v>104</v>
      </c>
      <c r="C31" s="262" t="s">
        <v>419</v>
      </c>
      <c r="D31" s="262"/>
      <c r="E31" s="262"/>
      <c r="F31" s="262"/>
      <c r="G31" s="262"/>
      <c r="H31" s="262"/>
      <c r="I31" s="262"/>
      <c r="J31" s="262"/>
      <c r="K31" s="262"/>
      <c r="L31" s="262"/>
      <c r="M31" s="262"/>
      <c r="N31" s="18"/>
      <c r="O31" s="15"/>
      <c r="P31" s="5"/>
      <c r="Q31" s="5"/>
      <c r="R31" s="5"/>
      <c r="S31" s="3"/>
    </row>
    <row r="32" spans="1:19" x14ac:dyDescent="0.25">
      <c r="A32" s="15"/>
      <c r="B32" s="261" t="s">
        <v>105</v>
      </c>
      <c r="C32" s="262" t="s">
        <v>420</v>
      </c>
      <c r="D32" s="262"/>
      <c r="E32" s="262"/>
      <c r="F32" s="262"/>
      <c r="G32" s="262"/>
      <c r="H32" s="262"/>
      <c r="I32" s="262"/>
      <c r="J32" s="262"/>
      <c r="K32" s="262"/>
      <c r="L32" s="262"/>
      <c r="M32" s="262"/>
      <c r="N32" s="18"/>
      <c r="O32" s="18"/>
      <c r="P32" s="5"/>
      <c r="Q32" s="5"/>
      <c r="R32" s="5"/>
      <c r="S32" s="3"/>
    </row>
    <row r="33" spans="1:19" x14ac:dyDescent="0.25">
      <c r="A33" s="15"/>
      <c r="B33" s="261" t="s">
        <v>106</v>
      </c>
      <c r="C33" s="262" t="s">
        <v>433</v>
      </c>
      <c r="D33" s="262"/>
      <c r="E33" s="262"/>
      <c r="F33" s="262"/>
      <c r="G33" s="262"/>
      <c r="H33" s="262"/>
      <c r="I33" s="262"/>
      <c r="J33" s="262"/>
      <c r="K33" s="262"/>
      <c r="L33" s="262"/>
      <c r="M33" s="263"/>
      <c r="N33" s="15"/>
      <c r="O33" s="15"/>
      <c r="P33" s="5"/>
      <c r="Q33" s="5"/>
      <c r="R33" s="5"/>
      <c r="S33" s="3"/>
    </row>
    <row r="34" spans="1:19" x14ac:dyDescent="0.25">
      <c r="A34" s="15"/>
      <c r="B34" s="264" t="s">
        <v>316</v>
      </c>
      <c r="C34" s="264" t="s">
        <v>107</v>
      </c>
      <c r="D34" s="264"/>
      <c r="E34" s="264"/>
      <c r="F34" s="265"/>
      <c r="G34" s="263"/>
      <c r="H34" s="263"/>
      <c r="I34" s="263"/>
      <c r="J34" s="263"/>
      <c r="K34" s="263"/>
      <c r="L34" s="263"/>
      <c r="M34" s="263"/>
      <c r="N34" s="15"/>
      <c r="O34" s="15"/>
      <c r="P34" s="5"/>
      <c r="Q34" s="5"/>
      <c r="R34" s="5"/>
      <c r="S34" s="3"/>
    </row>
    <row r="35" spans="1:19" x14ac:dyDescent="0.25">
      <c r="A35" s="15"/>
      <c r="B35" s="261" t="s">
        <v>108</v>
      </c>
      <c r="C35" s="262" t="s">
        <v>421</v>
      </c>
      <c r="D35" s="262"/>
      <c r="E35" s="262"/>
      <c r="F35" s="262"/>
      <c r="G35" s="262"/>
      <c r="H35" s="262"/>
      <c r="I35" s="262"/>
      <c r="J35" s="262"/>
      <c r="K35" s="262"/>
      <c r="L35" s="262"/>
      <c r="M35" s="263"/>
      <c r="N35" s="15"/>
      <c r="O35" s="15"/>
      <c r="P35" s="5"/>
      <c r="Q35" s="5"/>
      <c r="R35" s="5"/>
      <c r="S35" s="3"/>
    </row>
    <row r="36" spans="1:19" x14ac:dyDescent="0.25">
      <c r="A36" s="15"/>
      <c r="B36" s="264" t="s">
        <v>317</v>
      </c>
      <c r="C36" s="264" t="s">
        <v>109</v>
      </c>
      <c r="D36" s="264"/>
      <c r="E36" s="263"/>
      <c r="F36" s="263"/>
      <c r="G36" s="263"/>
      <c r="H36" s="263"/>
      <c r="I36" s="263"/>
      <c r="J36" s="263"/>
      <c r="K36" s="263"/>
      <c r="L36" s="263"/>
      <c r="M36" s="263"/>
      <c r="N36" s="15"/>
      <c r="O36" s="15"/>
      <c r="P36" s="5"/>
      <c r="Q36" s="5"/>
      <c r="R36" s="5"/>
      <c r="S36" s="3"/>
    </row>
    <row r="37" spans="1:19" x14ac:dyDescent="0.25">
      <c r="A37" s="15"/>
      <c r="B37" s="261" t="s">
        <v>110</v>
      </c>
      <c r="C37" s="262" t="s">
        <v>422</v>
      </c>
      <c r="D37" s="262"/>
      <c r="E37" s="262"/>
      <c r="F37" s="262"/>
      <c r="G37" s="262"/>
      <c r="H37" s="262"/>
      <c r="I37" s="262"/>
      <c r="J37" s="262"/>
      <c r="K37" s="263"/>
      <c r="L37" s="263"/>
      <c r="M37" s="263"/>
      <c r="N37" s="15"/>
      <c r="O37" s="15"/>
      <c r="P37" s="5"/>
      <c r="Q37" s="5"/>
      <c r="R37" s="5"/>
      <c r="S37" s="3"/>
    </row>
    <row r="38" spans="1:19" x14ac:dyDescent="0.25">
      <c r="A38" s="15"/>
      <c r="B38" s="264" t="s">
        <v>318</v>
      </c>
      <c r="C38" s="264" t="s">
        <v>112</v>
      </c>
      <c r="D38" s="264"/>
      <c r="E38" s="264"/>
      <c r="F38" s="264"/>
      <c r="G38" s="263"/>
      <c r="H38" s="263"/>
      <c r="I38" s="263"/>
      <c r="J38" s="263"/>
      <c r="K38" s="263"/>
      <c r="L38" s="263"/>
      <c r="M38" s="263"/>
      <c r="N38" s="15"/>
      <c r="O38" s="15"/>
      <c r="P38" s="5"/>
      <c r="Q38" s="5"/>
      <c r="R38" s="5"/>
      <c r="S38" s="3"/>
    </row>
    <row r="39" spans="1:19" x14ac:dyDescent="0.25">
      <c r="A39" s="15"/>
      <c r="B39" s="261" t="s">
        <v>111</v>
      </c>
      <c r="C39" s="262" t="s">
        <v>423</v>
      </c>
      <c r="D39" s="262"/>
      <c r="E39" s="262"/>
      <c r="F39" s="262"/>
      <c r="G39" s="262"/>
      <c r="H39" s="262"/>
      <c r="I39" s="262"/>
      <c r="J39" s="263"/>
      <c r="K39" s="263"/>
      <c r="L39" s="263"/>
      <c r="M39" s="263"/>
      <c r="N39" s="15"/>
      <c r="O39" s="15"/>
      <c r="P39" s="5"/>
      <c r="Q39" s="5"/>
      <c r="R39" s="5"/>
      <c r="S39" s="3"/>
    </row>
    <row r="40" spans="1:19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x14ac:dyDescent="0.25">
      <c r="A41" s="3"/>
      <c r="B41" s="7"/>
      <c r="C41" s="7"/>
      <c r="D41" s="7"/>
      <c r="E41" s="7"/>
      <c r="F41" s="7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</sheetData>
  <sheetProtection selectLockedCells="1"/>
  <mergeCells count="2">
    <mergeCell ref="D2:H2"/>
    <mergeCell ref="C11:I11"/>
  </mergeCells>
  <hyperlinks>
    <hyperlink ref="C16:L16" location="'10.1.1'!A1" display="QUINDÍO. Presupuesto inicial, definitivo y ejecución de ingresos y gastos de la Administración Central Departamental. Año 2012"/>
    <hyperlink ref="C17:I17" location="' 10.1.2'!A1" display="QUINDÍO.  Ejecución de Ingresos y Egresos mensuales de la Gobernación Año 2012"/>
    <hyperlink ref="C18:J18" location="' 10.1.3'!A1" display="QUINDÍO. Ejecución presupuestal de ingresos de la Administración Central Departamental. Año 2012"/>
    <hyperlink ref="C19:L19" location="'10.1.4'!A1" display="QUINDÍO. Ejecución presupuestal gastos de la Administración Central Departamental, según objeto del gasto. Año 2012"/>
    <hyperlink ref="C20:H20" location="'10.1.5'!A1" display="QUINDÍO. Indicadores financieros, del Departamento y sus Municipios"/>
    <hyperlink ref="C21:I21" location="'10.1.6'!A1" display="QUINDÍO. Consolidado del Diagnóstico y Cumplimiento del Límite de Ley 617 de 2000"/>
    <hyperlink ref="C22:H22" location="'10.1.7'!A1" display="QUINDÍO. Indicadores financieros, del Departamento y sus Municipios."/>
    <hyperlink ref="C23:I23" location="'10.1.8'!A1" display="QUINDÍO. Síntesis de Resultados de Desempeño Integral Municipal. Año 2012"/>
    <hyperlink ref="C25:K25" location="'10.1.10'!A1" display="QUINDÍO. Saldo de la Deuda Pública del Gobierno Central Departamental y de Gobiernos Centrales Municipales. "/>
    <hyperlink ref="C27:K27" location="'10.2.1'!A1" display="QUINDÍO. LOTERÍA DEL QUINDÍO. Ejecución presupuestal de Ingresos y Egresos, según factores económicos. Año 2012"/>
    <hyperlink ref="C28:L28" location="'10.2.2'!A1" display="QUINDÍO. UNIVERSIDAD DEL QUINDÍO. Ejecución Presupuestal de Ingresos y Egresos, según factores económicos. Año 2012"/>
    <hyperlink ref="C29:M29" location="'10.2.3'!A1" display="QUINDÍO. INSTITUTO DEPARTAMENTAL DE TRÁNSITO. Ejecución presupuestal de Ingresos y Egresos, según factores económicos. Año 2012"/>
    <hyperlink ref="C30:N30" location="'10.2.5'!A1" display="QUINDÍO. HOSPITAL DEPARTAMENTAL UNIVERSITARIO SAN JUAN DE DIOS. Ejecución presupuestal de Ingresos,  según factores económicos. Año 2012"/>
    <hyperlink ref="C32:O32" location="'10.2.6'!A1" display="QUINDÍO. INSTITUTO DEPARTAMENTAL DEL DEPORTE Y RECREACIÓN DEL QUINDÍO. Ejecución presupuestal de  Ingresos y Egresos, según factores económicos. Año 2012"/>
    <hyperlink ref="C32:N32" location="'10.2.7'!A1" display="QUINDÍO. HOSPITAL LA MISERICORDIA DE CALARCÁ. Ejecución Presupuestal de  Ingresos y Egresos, según factores económicos. Año 2012"/>
    <hyperlink ref="C33:L33" location="'10.2.8'!A1" display="QUINDÍO. HOSPITAL LA MENTAL DE FILANDIA. Ejecución Presupuestal de  Ingresos y Egresos, según factores económicos. Año 2012"/>
    <hyperlink ref="C35:L35" location="'10.3.1'!A1" display="ARMENIA.  EMPRESAS PÚBLICAS DE ARMENIA. Ejecución presupuestal de Ingresos y Egresos, según factores Económicos. Año 2012"/>
    <hyperlink ref="C24:L24" location="'10.1.9'!A1" display="QUINDÍO. Estado de la Deuda Pública de la Administración Central Departamental, según banco y objeto del crédito. Año 2012         "/>
    <hyperlink ref="C37:J37" location="'10.4.1'!A1" display="QUINDÍO. Presupuesto Inicial, definitivo  y ejecución de ingresos y egresos por municipio. Año 2012"/>
    <hyperlink ref="C39:I39" location="'10.5.1'!A1" display="QUINDÍO. Instituto Colombiano de Bienestar Familiar. Inversión Pública. Año 2012"/>
    <hyperlink ref="C31" location="'10.2.6'!A5" display="QUINDÍO. INSTITUTO DEPARTAMENTAL DEL DEPORTE Y RECREACIÓN DEL QUINDÍO. Ejecución presupuestal de  Ingresos y Egresos, según factores económicos. Año 2016"/>
  </hyperlink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selection activeCell="A5" sqref="A5"/>
    </sheetView>
  </sheetViews>
  <sheetFormatPr baseColWidth="10" defaultRowHeight="15" x14ac:dyDescent="0.25"/>
  <cols>
    <col min="1" max="1" width="17.5703125" style="19" customWidth="1"/>
    <col min="2" max="2" width="12.7109375" style="373" customWidth="1"/>
    <col min="3" max="3" width="16.28515625" style="19" customWidth="1"/>
    <col min="4" max="4" width="19.7109375" style="19" customWidth="1"/>
    <col min="5" max="5" width="21.7109375" style="19" customWidth="1"/>
    <col min="6" max="6" width="19.7109375" style="19" customWidth="1"/>
    <col min="7" max="7" width="21.7109375" style="19" customWidth="1"/>
    <col min="8" max="16384" width="11.42578125" style="19"/>
  </cols>
  <sheetData>
    <row r="1" spans="1:6" s="40" customFormat="1" x14ac:dyDescent="0.25">
      <c r="B1" s="374"/>
    </row>
    <row r="2" spans="1:6" s="40" customFormat="1" x14ac:dyDescent="0.25">
      <c r="B2" s="374"/>
      <c r="D2" s="19"/>
      <c r="E2" s="19"/>
      <c r="F2" s="19"/>
    </row>
    <row r="3" spans="1:6" s="40" customFormat="1" x14ac:dyDescent="0.25">
      <c r="B3" s="374"/>
      <c r="D3" s="19"/>
      <c r="E3" s="257" t="s">
        <v>314</v>
      </c>
      <c r="F3" s="19"/>
    </row>
    <row r="4" spans="1:6" s="40" customFormat="1" x14ac:dyDescent="0.25">
      <c r="B4" s="374"/>
      <c r="D4" s="19"/>
      <c r="E4" s="19"/>
      <c r="F4" s="19"/>
    </row>
    <row r="5" spans="1:6" s="40" customFormat="1" ht="19.5" customHeight="1" x14ac:dyDescent="0.25">
      <c r="A5" s="43" t="s">
        <v>372</v>
      </c>
      <c r="B5" s="275"/>
    </row>
    <row r="6" spans="1:6" s="40" customFormat="1" x14ac:dyDescent="0.25">
      <c r="A6" s="118" t="s">
        <v>299</v>
      </c>
      <c r="B6" s="375"/>
    </row>
    <row r="7" spans="1:6" s="40" customFormat="1" x14ac:dyDescent="0.25">
      <c r="A7" s="46" t="s">
        <v>394</v>
      </c>
      <c r="B7" s="47"/>
    </row>
    <row r="9" spans="1:6" ht="45" customHeight="1" thickBot="1" x14ac:dyDescent="0.3">
      <c r="A9" s="53" t="s">
        <v>139</v>
      </c>
      <c r="B9" s="53" t="s">
        <v>431</v>
      </c>
      <c r="C9" s="53" t="s">
        <v>140</v>
      </c>
      <c r="D9" s="53" t="s">
        <v>141</v>
      </c>
      <c r="E9" s="53" t="s">
        <v>142</v>
      </c>
      <c r="F9" s="382" t="s">
        <v>306</v>
      </c>
    </row>
    <row r="10" spans="1:6" ht="15.75" thickTop="1" x14ac:dyDescent="0.25">
      <c r="A10" s="383" t="s">
        <v>143</v>
      </c>
      <c r="B10" s="383">
        <v>2</v>
      </c>
      <c r="C10" s="383">
        <v>608504855</v>
      </c>
      <c r="D10" s="377" t="s">
        <v>144</v>
      </c>
      <c r="E10" s="377">
        <v>120</v>
      </c>
      <c r="F10" s="384">
        <v>777204779</v>
      </c>
    </row>
    <row r="11" spans="1:6" ht="30.75" customHeight="1" x14ac:dyDescent="0.25">
      <c r="A11" s="323" t="s">
        <v>143</v>
      </c>
      <c r="B11" s="323">
        <v>3</v>
      </c>
      <c r="C11" s="323">
        <v>608504855</v>
      </c>
      <c r="D11" s="359"/>
      <c r="E11" s="359"/>
      <c r="F11" s="380">
        <v>1240757581</v>
      </c>
    </row>
    <row r="12" spans="1:6" ht="15.75" customHeight="1" x14ac:dyDescent="0.25">
      <c r="A12" s="323" t="s">
        <v>143</v>
      </c>
      <c r="B12" s="323">
        <v>4</v>
      </c>
      <c r="C12" s="323">
        <v>608504855</v>
      </c>
      <c r="D12" s="359"/>
      <c r="E12" s="359"/>
      <c r="F12" s="380">
        <v>153125000</v>
      </c>
    </row>
    <row r="13" spans="1:6" ht="15.75" customHeight="1" x14ac:dyDescent="0.25">
      <c r="A13" s="323" t="s">
        <v>143</v>
      </c>
      <c r="B13" s="323">
        <v>5</v>
      </c>
      <c r="C13" s="323">
        <v>608504855</v>
      </c>
      <c r="D13" s="359"/>
      <c r="E13" s="359"/>
      <c r="F13" s="380">
        <v>321562500</v>
      </c>
    </row>
    <row r="14" spans="1:6" x14ac:dyDescent="0.25">
      <c r="A14" s="323" t="s">
        <v>143</v>
      </c>
      <c r="B14" s="323">
        <v>6</v>
      </c>
      <c r="C14" s="323">
        <v>608504855</v>
      </c>
      <c r="D14" s="359"/>
      <c r="E14" s="359"/>
      <c r="F14" s="380">
        <v>259181412</v>
      </c>
    </row>
    <row r="15" spans="1:6" x14ac:dyDescent="0.25">
      <c r="A15" s="323" t="s">
        <v>143</v>
      </c>
      <c r="B15" s="323">
        <v>7</v>
      </c>
      <c r="C15" s="323">
        <v>608504855</v>
      </c>
      <c r="D15" s="359"/>
      <c r="E15" s="359"/>
      <c r="F15" s="380">
        <v>78202886</v>
      </c>
    </row>
    <row r="16" spans="1:6" x14ac:dyDescent="0.25">
      <c r="A16" s="323" t="s">
        <v>143</v>
      </c>
      <c r="B16" s="323">
        <v>8</v>
      </c>
      <c r="C16" s="323">
        <v>608504855</v>
      </c>
      <c r="D16" s="359"/>
      <c r="E16" s="359"/>
      <c r="F16" s="380">
        <v>330507824</v>
      </c>
    </row>
    <row r="17" spans="1:6" x14ac:dyDescent="0.25">
      <c r="A17" s="326" t="s">
        <v>143</v>
      </c>
      <c r="B17" s="326">
        <v>9</v>
      </c>
      <c r="C17" s="326">
        <v>608504855</v>
      </c>
      <c r="D17" s="361"/>
      <c r="E17" s="361"/>
      <c r="F17" s="385">
        <v>117247999</v>
      </c>
    </row>
    <row r="18" spans="1:6" x14ac:dyDescent="0.25">
      <c r="A18" s="324" t="s">
        <v>145</v>
      </c>
      <c r="B18" s="324">
        <v>1</v>
      </c>
      <c r="C18" s="324">
        <v>611514099</v>
      </c>
      <c r="D18" s="360" t="s">
        <v>144</v>
      </c>
      <c r="E18" s="360">
        <v>150</v>
      </c>
      <c r="F18" s="386">
        <v>670210267</v>
      </c>
    </row>
    <row r="19" spans="1:6" x14ac:dyDescent="0.25">
      <c r="A19" s="326" t="s">
        <v>145</v>
      </c>
      <c r="B19" s="326">
        <v>2</v>
      </c>
      <c r="C19" s="326">
        <v>611514099</v>
      </c>
      <c r="D19" s="361"/>
      <c r="E19" s="361"/>
      <c r="F19" s="387">
        <v>56299509</v>
      </c>
    </row>
    <row r="20" spans="1:6" ht="15" customHeight="1" x14ac:dyDescent="0.25">
      <c r="A20" s="324" t="s">
        <v>145</v>
      </c>
      <c r="B20" s="324">
        <v>1</v>
      </c>
      <c r="C20" s="324">
        <v>611515178</v>
      </c>
      <c r="D20" s="360" t="s">
        <v>307</v>
      </c>
      <c r="E20" s="360">
        <v>130</v>
      </c>
      <c r="F20" s="386">
        <v>412500000</v>
      </c>
    </row>
    <row r="21" spans="1:6" ht="15.75" customHeight="1" x14ac:dyDescent="0.25">
      <c r="A21" s="323" t="s">
        <v>145</v>
      </c>
      <c r="B21" s="323">
        <v>2</v>
      </c>
      <c r="C21" s="323">
        <v>611515178</v>
      </c>
      <c r="D21" s="359"/>
      <c r="E21" s="359"/>
      <c r="F21" s="381">
        <v>343750000</v>
      </c>
    </row>
    <row r="22" spans="1:6" ht="15" customHeight="1" x14ac:dyDescent="0.25">
      <c r="A22" s="323" t="s">
        <v>145</v>
      </c>
      <c r="B22" s="323">
        <v>3</v>
      </c>
      <c r="C22" s="323">
        <v>611515178</v>
      </c>
      <c r="D22" s="359"/>
      <c r="E22" s="359"/>
      <c r="F22" s="381">
        <v>343275201</v>
      </c>
    </row>
    <row r="23" spans="1:6" ht="15.75" customHeight="1" x14ac:dyDescent="0.25">
      <c r="A23" s="323" t="s">
        <v>145</v>
      </c>
      <c r="B23" s="323">
        <v>4</v>
      </c>
      <c r="C23" s="323">
        <v>611515178</v>
      </c>
      <c r="D23" s="359"/>
      <c r="E23" s="359"/>
      <c r="F23" s="381">
        <v>403635823.49000001</v>
      </c>
    </row>
    <row r="24" spans="1:6" x14ac:dyDescent="0.25">
      <c r="A24" s="323" t="s">
        <v>145</v>
      </c>
      <c r="B24" s="323">
        <v>5</v>
      </c>
      <c r="C24" s="323">
        <v>611515178</v>
      </c>
      <c r="D24" s="359"/>
      <c r="E24" s="359"/>
      <c r="F24" s="381">
        <v>449786003</v>
      </c>
    </row>
    <row r="25" spans="1:6" x14ac:dyDescent="0.25">
      <c r="A25" s="326" t="s">
        <v>145</v>
      </c>
      <c r="B25" s="326">
        <v>6</v>
      </c>
      <c r="C25" s="326">
        <v>611515178</v>
      </c>
      <c r="D25" s="361"/>
      <c r="E25" s="361"/>
      <c r="F25" s="387">
        <v>919489622.50999999</v>
      </c>
    </row>
    <row r="26" spans="1:6" x14ac:dyDescent="0.25">
      <c r="A26" s="324" t="s">
        <v>145</v>
      </c>
      <c r="B26" s="324">
        <v>1</v>
      </c>
      <c r="C26" s="324">
        <v>611515997</v>
      </c>
      <c r="D26" s="360" t="s">
        <v>308</v>
      </c>
      <c r="E26" s="360">
        <v>43</v>
      </c>
      <c r="F26" s="386">
        <v>612411317</v>
      </c>
    </row>
    <row r="27" spans="1:6" x14ac:dyDescent="0.25">
      <c r="A27" s="323" t="s">
        <v>145</v>
      </c>
      <c r="B27" s="323">
        <v>2</v>
      </c>
      <c r="C27" s="323">
        <v>611515997</v>
      </c>
      <c r="D27" s="359"/>
      <c r="E27" s="359"/>
      <c r="F27" s="381">
        <v>1881812832</v>
      </c>
    </row>
    <row r="28" spans="1:6" ht="15" customHeight="1" x14ac:dyDescent="0.25">
      <c r="A28" s="323" t="s">
        <v>145</v>
      </c>
      <c r="B28" s="323">
        <v>3</v>
      </c>
      <c r="C28" s="323">
        <v>611515997</v>
      </c>
      <c r="D28" s="359"/>
      <c r="E28" s="359"/>
      <c r="F28" s="381">
        <v>1553088034</v>
      </c>
    </row>
    <row r="29" spans="1:6" ht="15.75" customHeight="1" x14ac:dyDescent="0.25">
      <c r="A29" s="323" t="s">
        <v>145</v>
      </c>
      <c r="B29" s="323">
        <v>4</v>
      </c>
      <c r="C29" s="323">
        <v>611515997</v>
      </c>
      <c r="D29" s="359"/>
      <c r="E29" s="359"/>
      <c r="F29" s="381">
        <v>1660612295</v>
      </c>
    </row>
    <row r="30" spans="1:6" x14ac:dyDescent="0.25">
      <c r="A30" s="326" t="s">
        <v>145</v>
      </c>
      <c r="B30" s="326">
        <v>5</v>
      </c>
      <c r="C30" s="326">
        <v>611515997</v>
      </c>
      <c r="D30" s="361"/>
      <c r="E30" s="361"/>
      <c r="F30" s="387">
        <v>2485607514</v>
      </c>
    </row>
    <row r="31" spans="1:6" ht="15" customHeight="1" x14ac:dyDescent="0.25">
      <c r="A31" s="324" t="s">
        <v>145</v>
      </c>
      <c r="B31" s="324">
        <v>6</v>
      </c>
      <c r="C31" s="324">
        <v>611515997</v>
      </c>
      <c r="D31" s="360" t="s">
        <v>309</v>
      </c>
      <c r="E31" s="360">
        <v>43</v>
      </c>
      <c r="F31" s="386">
        <v>2456401121</v>
      </c>
    </row>
    <row r="32" spans="1:6" x14ac:dyDescent="0.25">
      <c r="A32" s="323" t="s">
        <v>145</v>
      </c>
      <c r="B32" s="323">
        <v>7</v>
      </c>
      <c r="C32" s="323">
        <v>611515997</v>
      </c>
      <c r="D32" s="359"/>
      <c r="E32" s="359"/>
      <c r="F32" s="381">
        <v>970720141</v>
      </c>
    </row>
    <row r="33" spans="1:6" ht="15" customHeight="1" x14ac:dyDescent="0.25">
      <c r="A33" s="323" t="s">
        <v>145</v>
      </c>
      <c r="B33" s="323">
        <v>8</v>
      </c>
      <c r="C33" s="323">
        <v>611515997</v>
      </c>
      <c r="D33" s="359"/>
      <c r="E33" s="359"/>
      <c r="F33" s="381">
        <v>1337245977</v>
      </c>
    </row>
    <row r="34" spans="1:6" ht="15.75" customHeight="1" x14ac:dyDescent="0.25">
      <c r="A34" s="323" t="s">
        <v>145</v>
      </c>
      <c r="B34" s="323">
        <v>9</v>
      </c>
      <c r="C34" s="323">
        <v>611515997</v>
      </c>
      <c r="D34" s="359"/>
      <c r="E34" s="359"/>
      <c r="F34" s="381">
        <v>2099621234</v>
      </c>
    </row>
    <row r="35" spans="1:6" x14ac:dyDescent="0.25">
      <c r="A35" s="326" t="s">
        <v>145</v>
      </c>
      <c r="B35" s="326">
        <v>10</v>
      </c>
      <c r="C35" s="326">
        <v>611515997</v>
      </c>
      <c r="D35" s="361"/>
      <c r="E35" s="361"/>
      <c r="F35" s="387">
        <v>317622036</v>
      </c>
    </row>
    <row r="36" spans="1:6" x14ac:dyDescent="0.25">
      <c r="A36" s="324" t="s">
        <v>145</v>
      </c>
      <c r="B36" s="324">
        <v>11</v>
      </c>
      <c r="C36" s="324">
        <v>611515997</v>
      </c>
      <c r="D36" s="360" t="s">
        <v>310</v>
      </c>
      <c r="E36" s="360">
        <v>44</v>
      </c>
      <c r="F36" s="386">
        <v>1321441623</v>
      </c>
    </row>
    <row r="37" spans="1:6" x14ac:dyDescent="0.25">
      <c r="A37" s="323" t="s">
        <v>145</v>
      </c>
      <c r="B37" s="323">
        <v>12</v>
      </c>
      <c r="C37" s="323">
        <v>611515997</v>
      </c>
      <c r="D37" s="359"/>
      <c r="E37" s="359"/>
      <c r="F37" s="381">
        <v>357609837</v>
      </c>
    </row>
    <row r="38" spans="1:6" ht="15" customHeight="1" x14ac:dyDescent="0.25">
      <c r="A38" s="323" t="s">
        <v>145</v>
      </c>
      <c r="B38" s="323">
        <v>13</v>
      </c>
      <c r="C38" s="323">
        <v>611515997</v>
      </c>
      <c r="D38" s="359"/>
      <c r="E38" s="359"/>
      <c r="F38" s="381">
        <v>900000000</v>
      </c>
    </row>
    <row r="39" spans="1:6" x14ac:dyDescent="0.25">
      <c r="A39" s="323" t="s">
        <v>145</v>
      </c>
      <c r="B39" s="323">
        <v>14</v>
      </c>
      <c r="C39" s="323">
        <v>611515997</v>
      </c>
      <c r="D39" s="359"/>
      <c r="E39" s="359"/>
      <c r="F39" s="381">
        <v>2000000000</v>
      </c>
    </row>
    <row r="40" spans="1:6" x14ac:dyDescent="0.25">
      <c r="A40" s="326" t="s">
        <v>145</v>
      </c>
      <c r="B40" s="326">
        <v>15</v>
      </c>
      <c r="C40" s="326">
        <v>611515997</v>
      </c>
      <c r="D40" s="361"/>
      <c r="E40" s="361"/>
      <c r="F40" s="387">
        <v>4043713217</v>
      </c>
    </row>
    <row r="41" spans="1:6" x14ac:dyDescent="0.25">
      <c r="A41" s="324" t="s">
        <v>432</v>
      </c>
      <c r="B41" s="157"/>
      <c r="C41" s="324">
        <v>611513033</v>
      </c>
      <c r="D41" s="360" t="s">
        <v>310</v>
      </c>
      <c r="E41" s="360">
        <v>150</v>
      </c>
      <c r="F41" s="386">
        <v>0</v>
      </c>
    </row>
    <row r="42" spans="1:6" x14ac:dyDescent="0.25">
      <c r="A42" s="323" t="s">
        <v>432</v>
      </c>
      <c r="B42" s="156"/>
      <c r="C42" s="323">
        <v>611513033</v>
      </c>
      <c r="D42" s="359"/>
      <c r="E42" s="359"/>
      <c r="F42" s="381">
        <v>0</v>
      </c>
    </row>
    <row r="43" spans="1:6" x14ac:dyDescent="0.25">
      <c r="A43" s="323" t="s">
        <v>432</v>
      </c>
      <c r="B43" s="156"/>
      <c r="C43" s="323">
        <v>611513033</v>
      </c>
      <c r="D43" s="359"/>
      <c r="E43" s="359"/>
      <c r="F43" s="381">
        <v>0</v>
      </c>
    </row>
    <row r="44" spans="1:6" ht="15" customHeight="1" x14ac:dyDescent="0.25">
      <c r="A44" s="326" t="s">
        <v>432</v>
      </c>
      <c r="B44" s="231"/>
      <c r="C44" s="326">
        <v>611513033</v>
      </c>
      <c r="D44" s="361"/>
      <c r="E44" s="361"/>
      <c r="F44" s="387">
        <v>0</v>
      </c>
    </row>
    <row r="45" spans="1:6" ht="25.5" x14ac:dyDescent="0.25">
      <c r="A45" s="378" t="s">
        <v>146</v>
      </c>
      <c r="B45" s="378">
        <v>2</v>
      </c>
      <c r="C45" s="378">
        <v>611514920</v>
      </c>
      <c r="D45" s="378" t="s">
        <v>311</v>
      </c>
      <c r="E45" s="378">
        <v>120</v>
      </c>
      <c r="F45" s="388">
        <v>1427522490.45</v>
      </c>
    </row>
    <row r="46" spans="1:6" x14ac:dyDescent="0.25">
      <c r="A46" s="324" t="s">
        <v>146</v>
      </c>
      <c r="B46" s="324">
        <v>1</v>
      </c>
      <c r="C46" s="324">
        <v>611515179</v>
      </c>
      <c r="D46" s="360" t="s">
        <v>312</v>
      </c>
      <c r="E46" s="360">
        <v>120</v>
      </c>
      <c r="F46" s="386">
        <v>887783688.48999989</v>
      </c>
    </row>
    <row r="47" spans="1:6" x14ac:dyDescent="0.25">
      <c r="A47" s="323" t="s">
        <v>146</v>
      </c>
      <c r="B47" s="323">
        <v>2</v>
      </c>
      <c r="C47" s="323">
        <v>611515179</v>
      </c>
      <c r="D47" s="359"/>
      <c r="E47" s="359"/>
      <c r="F47" s="381">
        <v>907109339.71999991</v>
      </c>
    </row>
    <row r="48" spans="1:6" x14ac:dyDescent="0.25">
      <c r="A48" s="323" t="s">
        <v>146</v>
      </c>
      <c r="B48" s="323">
        <v>3</v>
      </c>
      <c r="C48" s="323">
        <v>611515179</v>
      </c>
      <c r="D48" s="359"/>
      <c r="E48" s="359"/>
      <c r="F48" s="381">
        <v>254930781.44</v>
      </c>
    </row>
    <row r="49" spans="1:6" x14ac:dyDescent="0.25">
      <c r="A49" s="323" t="s">
        <v>146</v>
      </c>
      <c r="B49" s="323">
        <v>4</v>
      </c>
      <c r="C49" s="323">
        <v>611515179</v>
      </c>
      <c r="D49" s="359"/>
      <c r="E49" s="359"/>
      <c r="F49" s="380">
        <v>167526598.95000002</v>
      </c>
    </row>
    <row r="50" spans="1:6" x14ac:dyDescent="0.25">
      <c r="A50" s="323" t="s">
        <v>146</v>
      </c>
      <c r="B50" s="323">
        <v>5</v>
      </c>
      <c r="C50" s="323">
        <v>611515179</v>
      </c>
      <c r="D50" s="359"/>
      <c r="E50" s="359"/>
      <c r="F50" s="381">
        <v>667633771.64999998</v>
      </c>
    </row>
    <row r="51" spans="1:6" x14ac:dyDescent="0.25">
      <c r="A51" s="323" t="s">
        <v>146</v>
      </c>
      <c r="B51" s="323">
        <v>6</v>
      </c>
      <c r="C51" s="323">
        <v>611515179</v>
      </c>
      <c r="D51" s="359"/>
      <c r="E51" s="359"/>
      <c r="F51" s="381">
        <v>306825818.07999998</v>
      </c>
    </row>
    <row r="52" spans="1:6" x14ac:dyDescent="0.25">
      <c r="A52" s="323" t="s">
        <v>146</v>
      </c>
      <c r="B52" s="323">
        <v>7</v>
      </c>
      <c r="C52" s="323">
        <v>611515179</v>
      </c>
      <c r="D52" s="359"/>
      <c r="E52" s="359"/>
      <c r="F52" s="381">
        <v>54499012.539999999</v>
      </c>
    </row>
    <row r="53" spans="1:6" x14ac:dyDescent="0.25">
      <c r="A53" s="323" t="s">
        <v>146</v>
      </c>
      <c r="B53" s="323">
        <v>8</v>
      </c>
      <c r="C53" s="323">
        <v>611515179</v>
      </c>
      <c r="D53" s="359"/>
      <c r="E53" s="359"/>
      <c r="F53" s="381">
        <v>481992326.13</v>
      </c>
    </row>
    <row r="54" spans="1:6" x14ac:dyDescent="0.25">
      <c r="A54" s="323" t="s">
        <v>146</v>
      </c>
      <c r="B54" s="323">
        <v>9</v>
      </c>
      <c r="C54" s="323">
        <v>611515179</v>
      </c>
      <c r="D54" s="359"/>
      <c r="E54" s="359"/>
      <c r="F54" s="381">
        <v>1050231995.45</v>
      </c>
    </row>
    <row r="55" spans="1:6" x14ac:dyDescent="0.25">
      <c r="A55" s="323" t="s">
        <v>146</v>
      </c>
      <c r="B55" s="323">
        <v>10</v>
      </c>
      <c r="C55" s="323">
        <v>611515179</v>
      </c>
      <c r="D55" s="359"/>
      <c r="E55" s="359"/>
      <c r="F55" s="381">
        <v>0</v>
      </c>
    </row>
    <row r="56" spans="1:6" x14ac:dyDescent="0.25">
      <c r="A56" s="323" t="s">
        <v>146</v>
      </c>
      <c r="B56" s="323">
        <v>11</v>
      </c>
      <c r="C56" s="323">
        <v>611515179</v>
      </c>
      <c r="D56" s="359"/>
      <c r="E56" s="359"/>
      <c r="F56" s="381">
        <v>0</v>
      </c>
    </row>
    <row r="57" spans="1:6" x14ac:dyDescent="0.25">
      <c r="A57" s="326" t="s">
        <v>146</v>
      </c>
      <c r="B57" s="326">
        <v>12</v>
      </c>
      <c r="C57" s="326">
        <v>611515179</v>
      </c>
      <c r="D57" s="361"/>
      <c r="E57" s="361"/>
      <c r="F57" s="387">
        <v>74945226.719999999</v>
      </c>
    </row>
    <row r="58" spans="1:6" ht="21" customHeight="1" x14ac:dyDescent="0.25">
      <c r="A58" s="334" t="s">
        <v>29</v>
      </c>
      <c r="B58" s="334"/>
      <c r="C58" s="334"/>
      <c r="D58" s="378"/>
      <c r="E58" s="378"/>
      <c r="F58" s="389">
        <v>37155644634.620003</v>
      </c>
    </row>
    <row r="59" spans="1:6" x14ac:dyDescent="0.25">
      <c r="A59" s="379" t="s">
        <v>349</v>
      </c>
      <c r="B59" s="323"/>
      <c r="C59" s="218"/>
      <c r="D59" s="156"/>
      <c r="E59" s="156"/>
      <c r="F59" s="105"/>
    </row>
    <row r="60" spans="1:6" x14ac:dyDescent="0.25">
      <c r="A60" s="230"/>
      <c r="B60" s="325"/>
      <c r="C60" s="230"/>
      <c r="D60" s="218"/>
      <c r="E60" s="218"/>
      <c r="F60" s="162"/>
    </row>
    <row r="61" spans="1:6" x14ac:dyDescent="0.25">
      <c r="A61" s="147"/>
      <c r="B61" s="376"/>
      <c r="C61" s="38"/>
      <c r="D61" s="38"/>
      <c r="E61" s="38"/>
      <c r="F61" s="38"/>
    </row>
  </sheetData>
  <sheetProtection selectLockedCells="1"/>
  <mergeCells count="17">
    <mergeCell ref="A58:C58"/>
    <mergeCell ref="D10:D17"/>
    <mergeCell ref="E10:E17"/>
    <mergeCell ref="D18:D19"/>
    <mergeCell ref="E18:E19"/>
    <mergeCell ref="D20:D25"/>
    <mergeCell ref="E20:E25"/>
    <mergeCell ref="D36:D40"/>
    <mergeCell ref="E36:E40"/>
    <mergeCell ref="D41:D44"/>
    <mergeCell ref="E41:E44"/>
    <mergeCell ref="D46:D57"/>
    <mergeCell ref="E46:E57"/>
    <mergeCell ref="D26:D30"/>
    <mergeCell ref="E26:E30"/>
    <mergeCell ref="D31:D35"/>
    <mergeCell ref="E31:E35"/>
  </mergeCells>
  <hyperlinks>
    <hyperlink ref="E3" location="CONTENIDO!A1" display="VOLVER"/>
  </hyperlinks>
  <pageMargins left="0.7" right="0.7" top="0.75" bottom="0.75" header="0.3" footer="0.3"/>
  <pageSetup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A5" sqref="A5"/>
    </sheetView>
  </sheetViews>
  <sheetFormatPr baseColWidth="10" defaultRowHeight="15" x14ac:dyDescent="0.25"/>
  <cols>
    <col min="1" max="1" width="21.140625" style="19" customWidth="1"/>
    <col min="2" max="2" width="16.85546875" style="19" customWidth="1"/>
    <col min="3" max="3" width="2.140625" style="19" customWidth="1"/>
    <col min="4" max="4" width="14.42578125" style="19" customWidth="1"/>
    <col min="5" max="5" width="3.28515625" style="19" customWidth="1"/>
    <col min="6" max="6" width="12.7109375" style="19" customWidth="1"/>
    <col min="7" max="7" width="3.28515625" style="19" customWidth="1"/>
    <col min="8" max="8" width="14" style="19" customWidth="1"/>
    <col min="9" max="9" width="2.42578125" style="19" customWidth="1"/>
    <col min="10" max="10" width="13.5703125" style="19" customWidth="1"/>
    <col min="11" max="11" width="15.42578125" style="19" customWidth="1"/>
    <col min="12" max="16384" width="11.42578125" style="19"/>
  </cols>
  <sheetData>
    <row r="1" spans="1:12" s="40" customFormat="1" x14ac:dyDescent="0.25"/>
    <row r="2" spans="1:12" s="40" customFormat="1" x14ac:dyDescent="0.25">
      <c r="G2" s="19"/>
      <c r="H2" s="19"/>
      <c r="I2" s="19"/>
    </row>
    <row r="3" spans="1:12" s="40" customFormat="1" x14ac:dyDescent="0.25">
      <c r="G3" s="19"/>
      <c r="H3" s="257" t="s">
        <v>314</v>
      </c>
      <c r="I3" s="19"/>
      <c r="K3" s="1"/>
    </row>
    <row r="4" spans="1:12" s="40" customFormat="1" x14ac:dyDescent="0.25">
      <c r="G4" s="19"/>
      <c r="H4" s="19"/>
      <c r="I4" s="19"/>
    </row>
    <row r="5" spans="1:12" s="40" customFormat="1" ht="22.5" customHeight="1" x14ac:dyDescent="0.25">
      <c r="A5" s="43" t="s">
        <v>373</v>
      </c>
      <c r="B5" s="43"/>
      <c r="C5" s="43"/>
      <c r="D5" s="43"/>
      <c r="E5" s="43"/>
      <c r="F5" s="43"/>
    </row>
    <row r="6" spans="1:12" s="40" customFormat="1" x14ac:dyDescent="0.25">
      <c r="A6" s="43" t="s">
        <v>98</v>
      </c>
      <c r="B6" s="43"/>
      <c r="C6" s="43"/>
      <c r="D6" s="43"/>
      <c r="E6" s="43"/>
      <c r="F6" s="43"/>
    </row>
    <row r="7" spans="1:12" s="40" customFormat="1" x14ac:dyDescent="0.25">
      <c r="A7" s="46" t="s">
        <v>405</v>
      </c>
      <c r="B7" s="43"/>
      <c r="C7" s="43"/>
      <c r="D7" s="43"/>
      <c r="E7" s="43"/>
      <c r="F7" s="43"/>
    </row>
    <row r="8" spans="1:12" x14ac:dyDescent="0.25">
      <c r="A8" s="20"/>
      <c r="B8" s="21"/>
      <c r="C8" s="21"/>
      <c r="D8" s="21"/>
      <c r="E8" s="21"/>
      <c r="F8" s="21"/>
      <c r="K8" s="147" t="s">
        <v>6</v>
      </c>
    </row>
    <row r="9" spans="1:12" ht="26.25" customHeight="1" thickBot="1" x14ac:dyDescent="0.3">
      <c r="A9" s="24" t="s">
        <v>350</v>
      </c>
      <c r="B9" s="24">
        <v>2011</v>
      </c>
      <c r="C9" s="24"/>
      <c r="D9" s="24">
        <v>2012</v>
      </c>
      <c r="E9" s="158"/>
      <c r="F9" s="26">
        <v>2013</v>
      </c>
      <c r="G9" s="158"/>
      <c r="H9" s="53">
        <v>2014</v>
      </c>
      <c r="I9" s="53"/>
      <c r="J9" s="53">
        <v>2015</v>
      </c>
      <c r="K9" s="53">
        <v>2016</v>
      </c>
      <c r="L9" s="53">
        <v>2017</v>
      </c>
    </row>
    <row r="10" spans="1:12" ht="40.5" customHeight="1" thickTop="1" x14ac:dyDescent="0.25">
      <c r="A10" s="54" t="s">
        <v>147</v>
      </c>
      <c r="B10" s="159">
        <v>61813000</v>
      </c>
      <c r="C10" s="160"/>
      <c r="D10" s="159">
        <v>62118997</v>
      </c>
      <c r="F10" s="161">
        <v>68182000</v>
      </c>
      <c r="H10" s="162">
        <v>78683000</v>
      </c>
      <c r="I10" s="163"/>
      <c r="J10" s="164">
        <v>143997000</v>
      </c>
      <c r="K10" s="162">
        <v>160235000</v>
      </c>
      <c r="L10" s="162">
        <v>138688000</v>
      </c>
    </row>
    <row r="11" spans="1:12" ht="25.5" x14ac:dyDescent="0.25">
      <c r="A11" s="54" t="s">
        <v>148</v>
      </c>
      <c r="B11" s="103">
        <v>17726000</v>
      </c>
      <c r="C11" s="93"/>
      <c r="D11" s="103">
        <v>19641281</v>
      </c>
      <c r="F11" s="104">
        <v>21434000</v>
      </c>
      <c r="H11" s="105">
        <v>23461000</v>
      </c>
      <c r="I11" s="108"/>
      <c r="J11" s="165">
        <v>44081000</v>
      </c>
      <c r="K11" s="105">
        <v>41194000</v>
      </c>
      <c r="L11" s="105">
        <v>37156000</v>
      </c>
    </row>
    <row r="12" spans="1:12" ht="25.5" x14ac:dyDescent="0.25">
      <c r="A12" s="54" t="s">
        <v>149</v>
      </c>
      <c r="B12" s="159">
        <v>44087000</v>
      </c>
      <c r="C12" s="93"/>
      <c r="D12" s="159">
        <v>42477716</v>
      </c>
      <c r="F12" s="161">
        <v>46748000</v>
      </c>
      <c r="H12" s="162">
        <v>55222000</v>
      </c>
      <c r="I12" s="163"/>
      <c r="J12" s="164">
        <v>99916000</v>
      </c>
      <c r="K12" s="162">
        <v>119041000</v>
      </c>
      <c r="L12" s="162">
        <v>101532000</v>
      </c>
    </row>
    <row r="13" spans="1:12" x14ac:dyDescent="0.25">
      <c r="A13" s="54" t="s">
        <v>150</v>
      </c>
      <c r="B13" s="103">
        <v>24463048</v>
      </c>
      <c r="C13" s="93"/>
      <c r="D13" s="103">
        <v>24112173</v>
      </c>
      <c r="F13" s="104">
        <v>26934000</v>
      </c>
      <c r="H13" s="105">
        <v>36968000</v>
      </c>
      <c r="I13" s="108"/>
      <c r="J13" s="165">
        <v>81436000</v>
      </c>
      <c r="K13" s="105">
        <v>104015000</v>
      </c>
      <c r="L13" s="105">
        <v>83419000</v>
      </c>
    </row>
    <row r="14" spans="1:12" ht="25.5" customHeight="1" x14ac:dyDescent="0.25">
      <c r="A14" s="54" t="s">
        <v>151</v>
      </c>
      <c r="B14" s="159">
        <v>19626292</v>
      </c>
      <c r="C14" s="93"/>
      <c r="D14" s="159">
        <v>18365543</v>
      </c>
      <c r="F14" s="161">
        <v>19814000</v>
      </c>
      <c r="H14" s="162">
        <v>18254000</v>
      </c>
      <c r="I14" s="163"/>
      <c r="J14" s="164">
        <v>18480000</v>
      </c>
      <c r="K14" s="162">
        <v>15026000</v>
      </c>
      <c r="L14" s="162">
        <v>18113000</v>
      </c>
    </row>
    <row r="15" spans="1:12" x14ac:dyDescent="0.25">
      <c r="A15" s="54" t="s">
        <v>73</v>
      </c>
      <c r="B15" s="93">
        <v>80.084999999999994</v>
      </c>
      <c r="C15" s="93"/>
      <c r="D15" s="93">
        <v>55.762999999999998</v>
      </c>
      <c r="F15" s="107">
        <v>42</v>
      </c>
      <c r="H15" s="108">
        <v>27</v>
      </c>
      <c r="I15" s="108"/>
      <c r="J15" s="165">
        <v>13000</v>
      </c>
      <c r="K15" s="108">
        <v>0</v>
      </c>
      <c r="L15" s="108">
        <v>0</v>
      </c>
    </row>
    <row r="16" spans="1:12" x14ac:dyDescent="0.25">
      <c r="A16" s="54" t="s">
        <v>74</v>
      </c>
      <c r="B16" s="103">
        <v>7209362</v>
      </c>
      <c r="C16" s="93"/>
      <c r="D16" s="103">
        <v>7048750</v>
      </c>
      <c r="F16" s="104">
        <v>7404000</v>
      </c>
      <c r="H16" s="105">
        <v>6952000</v>
      </c>
      <c r="I16" s="108"/>
      <c r="J16" s="165">
        <v>6679000</v>
      </c>
      <c r="K16" s="105">
        <v>5822000</v>
      </c>
      <c r="L16" s="105">
        <v>8667000</v>
      </c>
    </row>
    <row r="17" spans="1:12" x14ac:dyDescent="0.25">
      <c r="A17" s="54" t="s">
        <v>75</v>
      </c>
      <c r="B17" s="103">
        <v>2048770</v>
      </c>
      <c r="C17" s="93"/>
      <c r="D17" s="103">
        <v>2000000</v>
      </c>
      <c r="F17" s="104">
        <v>2000000</v>
      </c>
      <c r="H17" s="105">
        <v>1929000</v>
      </c>
      <c r="I17" s="108"/>
      <c r="J17" s="165">
        <v>1704000</v>
      </c>
      <c r="K17" s="105">
        <v>1619000</v>
      </c>
      <c r="L17" s="105">
        <v>1278000</v>
      </c>
    </row>
    <row r="18" spans="1:12" x14ac:dyDescent="0.25">
      <c r="A18" s="54" t="s">
        <v>76</v>
      </c>
      <c r="B18" s="93">
        <v>0</v>
      </c>
      <c r="C18" s="93"/>
      <c r="D18" s="93">
        <v>0</v>
      </c>
      <c r="F18" s="107">
        <v>0</v>
      </c>
      <c r="H18" s="108">
        <v>150</v>
      </c>
      <c r="I18" s="108"/>
      <c r="J18" s="165">
        <v>128000</v>
      </c>
      <c r="K18" s="105">
        <v>98000</v>
      </c>
      <c r="L18" s="105">
        <v>68000</v>
      </c>
    </row>
    <row r="19" spans="1:12" x14ac:dyDescent="0.25">
      <c r="A19" s="54" t="s">
        <v>77</v>
      </c>
      <c r="B19" s="93">
        <v>0</v>
      </c>
      <c r="C19" s="93"/>
      <c r="D19" s="93">
        <v>0</v>
      </c>
      <c r="F19" s="107">
        <v>0</v>
      </c>
      <c r="H19" s="108">
        <v>0</v>
      </c>
      <c r="I19" s="108"/>
      <c r="J19" s="102">
        <v>0</v>
      </c>
      <c r="K19" s="108">
        <v>0</v>
      </c>
      <c r="L19" s="108">
        <v>0</v>
      </c>
    </row>
    <row r="20" spans="1:12" x14ac:dyDescent="0.25">
      <c r="A20" s="54" t="s">
        <v>78</v>
      </c>
      <c r="B20" s="93">
        <v>983.35199999999998</v>
      </c>
      <c r="C20" s="93"/>
      <c r="D20" s="93">
        <v>890.23299999999995</v>
      </c>
      <c r="F20" s="107">
        <v>780</v>
      </c>
      <c r="H20" s="108">
        <v>667</v>
      </c>
      <c r="I20" s="108"/>
      <c r="J20" s="165">
        <v>578000</v>
      </c>
      <c r="K20" s="105">
        <v>505000</v>
      </c>
      <c r="L20" s="105">
        <v>1103000</v>
      </c>
    </row>
    <row r="21" spans="1:12" x14ac:dyDescent="0.25">
      <c r="A21" s="54" t="s">
        <v>79</v>
      </c>
      <c r="B21" s="103">
        <v>2680112</v>
      </c>
      <c r="C21" s="93"/>
      <c r="D21" s="103">
        <v>2125020</v>
      </c>
      <c r="F21" s="104">
        <v>4077000</v>
      </c>
      <c r="H21" s="105">
        <v>4295000</v>
      </c>
      <c r="I21" s="108"/>
      <c r="J21" s="165">
        <v>3232000</v>
      </c>
      <c r="K21" s="105">
        <v>2170000</v>
      </c>
      <c r="L21" s="105">
        <v>1227000</v>
      </c>
    </row>
    <row r="22" spans="1:12" x14ac:dyDescent="0.25">
      <c r="A22" s="54" t="s">
        <v>80</v>
      </c>
      <c r="B22" s="103">
        <v>3400000</v>
      </c>
      <c r="C22" s="93"/>
      <c r="D22" s="103">
        <v>3250000</v>
      </c>
      <c r="F22" s="104">
        <v>3250000</v>
      </c>
      <c r="H22" s="105">
        <v>2708000</v>
      </c>
      <c r="I22" s="108"/>
      <c r="J22" s="165">
        <v>2167000</v>
      </c>
      <c r="K22" s="105">
        <v>1625000</v>
      </c>
      <c r="L22" s="105">
        <v>1083000</v>
      </c>
    </row>
    <row r="23" spans="1:12" x14ac:dyDescent="0.25">
      <c r="A23" s="54" t="s">
        <v>81</v>
      </c>
      <c r="B23" s="93">
        <v>300</v>
      </c>
      <c r="C23" s="93"/>
      <c r="D23" s="93">
        <v>220</v>
      </c>
      <c r="F23" s="107">
        <v>140</v>
      </c>
      <c r="H23" s="108">
        <v>60</v>
      </c>
      <c r="I23" s="108"/>
      <c r="J23" s="102">
        <v>0</v>
      </c>
      <c r="K23" s="108">
        <v>0</v>
      </c>
      <c r="L23" s="108">
        <v>0</v>
      </c>
    </row>
    <row r="24" spans="1:12" x14ac:dyDescent="0.25">
      <c r="A24" s="54" t="s">
        <v>82</v>
      </c>
      <c r="B24" s="103">
        <v>1324611</v>
      </c>
      <c r="C24" s="93"/>
      <c r="D24" s="103">
        <v>1310500</v>
      </c>
      <c r="F24" s="107">
        <v>891</v>
      </c>
      <c r="H24" s="108">
        <v>472</v>
      </c>
      <c r="I24" s="108"/>
      <c r="J24" s="165">
        <v>3210000</v>
      </c>
      <c r="K24" s="105">
        <v>2664000</v>
      </c>
      <c r="L24" s="105">
        <v>1991000</v>
      </c>
    </row>
    <row r="25" spans="1:12" x14ac:dyDescent="0.25">
      <c r="A25" s="128" t="s">
        <v>83</v>
      </c>
      <c r="B25" s="110">
        <v>1600000</v>
      </c>
      <c r="C25" s="96"/>
      <c r="D25" s="110">
        <v>1465277</v>
      </c>
      <c r="E25" s="166"/>
      <c r="F25" s="111">
        <v>1230000</v>
      </c>
      <c r="G25" s="166"/>
      <c r="H25" s="113">
        <v>994</v>
      </c>
      <c r="I25" s="113"/>
      <c r="J25" s="167">
        <v>769000</v>
      </c>
      <c r="K25" s="112">
        <v>523000</v>
      </c>
      <c r="L25" s="112">
        <v>2696000</v>
      </c>
    </row>
    <row r="26" spans="1:12" ht="27.75" customHeight="1" x14ac:dyDescent="0.25">
      <c r="A26" s="330" t="s">
        <v>152</v>
      </c>
      <c r="B26" s="330"/>
      <c r="C26" s="330"/>
      <c r="D26" s="330"/>
      <c r="E26" s="330"/>
      <c r="F26" s="330"/>
      <c r="G26" s="330"/>
      <c r="H26" s="330"/>
      <c r="I26" s="330"/>
      <c r="J26" s="330"/>
      <c r="K26" s="249"/>
    </row>
  </sheetData>
  <sheetProtection selectLockedCells="1"/>
  <mergeCells count="1">
    <mergeCell ref="A26:J26"/>
  </mergeCells>
  <hyperlinks>
    <hyperlink ref="H3" location="CONTENIDO!A1" display="VOLVER"/>
  </hyperlink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workbookViewId="0">
      <selection activeCell="A5" sqref="A5"/>
    </sheetView>
  </sheetViews>
  <sheetFormatPr baseColWidth="10" defaultRowHeight="15" x14ac:dyDescent="0.25"/>
  <cols>
    <col min="1" max="1" width="29.28515625" style="19" customWidth="1"/>
    <col min="2" max="2" width="20.28515625" style="19" customWidth="1"/>
    <col min="3" max="3" width="28.85546875" style="19" customWidth="1"/>
    <col min="4" max="4" width="19.5703125" style="19" customWidth="1"/>
    <col min="5" max="5" width="4.7109375" style="19" customWidth="1"/>
    <col min="6" max="6" width="20.140625" style="19" customWidth="1"/>
    <col min="7" max="7" width="4.42578125" style="19" customWidth="1"/>
    <col min="8" max="8" width="17.5703125" style="19" customWidth="1"/>
    <col min="9" max="9" width="4" style="19" customWidth="1"/>
    <col min="10" max="10" width="15.28515625" style="19" customWidth="1"/>
    <col min="11" max="16384" width="11.42578125" style="19"/>
  </cols>
  <sheetData>
    <row r="1" spans="1:17" s="41" customFormat="1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s="41" customFormat="1" x14ac:dyDescent="0.25">
      <c r="A2" s="40"/>
      <c r="B2" s="40"/>
      <c r="C2" s="19"/>
      <c r="D2" s="19"/>
      <c r="E2" s="19"/>
      <c r="F2" s="19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7" s="41" customFormat="1" x14ac:dyDescent="0.25">
      <c r="A3" s="40"/>
      <c r="B3" s="40"/>
      <c r="C3" s="19"/>
      <c r="D3" s="333" t="s">
        <v>314</v>
      </c>
      <c r="E3" s="333"/>
      <c r="F3" s="19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7" s="41" customFormat="1" x14ac:dyDescent="0.25">
      <c r="A4" s="40"/>
      <c r="B4" s="40"/>
      <c r="C4" s="19"/>
      <c r="D4" s="19"/>
      <c r="E4" s="19"/>
      <c r="F4" s="19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7" s="41" customFormat="1" ht="18.75" customHeight="1" x14ac:dyDescent="0.25">
      <c r="A5" s="43" t="s">
        <v>374</v>
      </c>
      <c r="B5" s="43"/>
      <c r="C5" s="43"/>
      <c r="D5" s="43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7" s="41" customFormat="1" x14ac:dyDescent="0.25">
      <c r="A6" s="175" t="s">
        <v>99</v>
      </c>
      <c r="B6" s="43"/>
      <c r="C6" s="43"/>
      <c r="D6" s="43"/>
      <c r="E6" s="119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7" s="41" customFormat="1" x14ac:dyDescent="0.25">
      <c r="A7" s="43" t="s">
        <v>288</v>
      </c>
      <c r="B7" s="43"/>
      <c r="C7" s="43"/>
      <c r="D7" s="43"/>
      <c r="E7" s="119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</row>
    <row r="8" spans="1:17" s="41" customFormat="1" x14ac:dyDescent="0.25">
      <c r="A8" s="46" t="s">
        <v>394</v>
      </c>
      <c r="B8" s="43"/>
      <c r="C8" s="43"/>
      <c r="D8" s="43"/>
      <c r="E8" s="119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</row>
    <row r="9" spans="1:17" s="89" customFormat="1" x14ac:dyDescent="0.25">
      <c r="A9" s="363" t="s">
        <v>6</v>
      </c>
      <c r="B9" s="363"/>
      <c r="C9" s="363"/>
    </row>
    <row r="10" spans="1:17" s="89" customFormat="1" ht="27" customHeight="1" thickBot="1" x14ac:dyDescent="0.3">
      <c r="A10" s="24" t="s">
        <v>153</v>
      </c>
      <c r="B10" s="25" t="s">
        <v>395</v>
      </c>
      <c r="C10" s="25" t="s">
        <v>324</v>
      </c>
    </row>
    <row r="11" spans="1:17" s="89" customFormat="1" ht="15.75" thickTop="1" x14ac:dyDescent="0.25">
      <c r="A11" s="168" t="s">
        <v>70</v>
      </c>
      <c r="B11" s="169">
        <v>20189016</v>
      </c>
      <c r="C11" s="254">
        <v>1</v>
      </c>
    </row>
    <row r="12" spans="1:17" s="89" customFormat="1" x14ac:dyDescent="0.25">
      <c r="A12" s="252" t="s">
        <v>155</v>
      </c>
      <c r="B12" s="170">
        <v>14250359</v>
      </c>
      <c r="C12" s="171">
        <v>0.70584712994432219</v>
      </c>
    </row>
    <row r="13" spans="1:17" s="89" customFormat="1" x14ac:dyDescent="0.25">
      <c r="A13" s="252" t="s">
        <v>156</v>
      </c>
      <c r="B13" s="170">
        <v>55596</v>
      </c>
      <c r="C13" s="171">
        <v>2.7537746267574407E-3</v>
      </c>
    </row>
    <row r="14" spans="1:17" s="89" customFormat="1" x14ac:dyDescent="0.25">
      <c r="A14" s="252" t="s">
        <v>157</v>
      </c>
      <c r="B14" s="170">
        <v>217971</v>
      </c>
      <c r="C14" s="171">
        <v>1.0796514302628717E-2</v>
      </c>
    </row>
    <row r="15" spans="1:17" s="89" customFormat="1" x14ac:dyDescent="0.25">
      <c r="A15" s="252" t="s">
        <v>158</v>
      </c>
      <c r="B15" s="170">
        <v>5581119</v>
      </c>
      <c r="C15" s="171">
        <v>0.27644333928904707</v>
      </c>
    </row>
    <row r="16" spans="1:17" s="89" customFormat="1" x14ac:dyDescent="0.25">
      <c r="A16" s="252" t="s">
        <v>159</v>
      </c>
      <c r="B16" s="251">
        <v>0</v>
      </c>
      <c r="C16" s="171">
        <v>0</v>
      </c>
    </row>
    <row r="17" spans="1:3" s="89" customFormat="1" x14ac:dyDescent="0.25">
      <c r="A17" s="252" t="s">
        <v>160</v>
      </c>
      <c r="B17" s="170">
        <v>83971</v>
      </c>
      <c r="C17" s="171">
        <v>4.159241837244569E-3</v>
      </c>
    </row>
    <row r="18" spans="1:3" s="89" customFormat="1" x14ac:dyDescent="0.25">
      <c r="A18" s="168" t="s">
        <v>161</v>
      </c>
      <c r="B18" s="169">
        <v>17686636</v>
      </c>
      <c r="C18" s="172"/>
    </row>
    <row r="19" spans="1:3" s="89" customFormat="1" x14ac:dyDescent="0.25">
      <c r="A19" s="168" t="s">
        <v>162</v>
      </c>
      <c r="B19" s="169">
        <v>3756760</v>
      </c>
      <c r="C19" s="172">
        <v>1</v>
      </c>
    </row>
    <row r="20" spans="1:3" s="89" customFormat="1" x14ac:dyDescent="0.25">
      <c r="A20" s="252" t="s">
        <v>163</v>
      </c>
      <c r="B20" s="170">
        <v>959513</v>
      </c>
      <c r="C20" s="171">
        <v>0.2554097147542031</v>
      </c>
    </row>
    <row r="21" spans="1:3" s="89" customFormat="1" x14ac:dyDescent="0.25">
      <c r="A21" s="252" t="s">
        <v>164</v>
      </c>
      <c r="B21" s="170">
        <v>117543</v>
      </c>
      <c r="C21" s="171">
        <v>3.128839744886551E-2</v>
      </c>
    </row>
    <row r="22" spans="1:3" s="89" customFormat="1" x14ac:dyDescent="0.25">
      <c r="A22" s="252" t="s">
        <v>165</v>
      </c>
      <c r="B22" s="170">
        <v>226095</v>
      </c>
      <c r="C22" s="171">
        <v>6.018350919409278E-2</v>
      </c>
    </row>
    <row r="23" spans="1:3" s="89" customFormat="1" x14ac:dyDescent="0.25">
      <c r="A23" s="252" t="s">
        <v>166</v>
      </c>
      <c r="B23" s="170">
        <v>16943</v>
      </c>
      <c r="C23" s="171">
        <v>4.5100033007165752E-3</v>
      </c>
    </row>
    <row r="24" spans="1:3" s="89" customFormat="1" ht="25.5" x14ac:dyDescent="0.25">
      <c r="A24" s="252" t="s">
        <v>167</v>
      </c>
      <c r="B24" s="170">
        <v>2356929</v>
      </c>
      <c r="C24" s="171">
        <v>0.62738343679127762</v>
      </c>
    </row>
    <row r="25" spans="1:3" s="89" customFormat="1" x14ac:dyDescent="0.25">
      <c r="A25" s="252" t="s">
        <v>61</v>
      </c>
      <c r="B25" s="170">
        <v>79737</v>
      </c>
      <c r="C25" s="171">
        <v>2.1224938510844452E-2</v>
      </c>
    </row>
    <row r="26" spans="1:3" s="89" customFormat="1" x14ac:dyDescent="0.25">
      <c r="A26" s="252" t="s">
        <v>160</v>
      </c>
      <c r="B26" s="170">
        <v>13929876</v>
      </c>
      <c r="C26" s="171">
        <v>0.99999999999999978</v>
      </c>
    </row>
    <row r="27" spans="1:3" s="89" customFormat="1" x14ac:dyDescent="0.25">
      <c r="A27" s="168" t="s">
        <v>168</v>
      </c>
      <c r="B27" s="169">
        <v>8297538</v>
      </c>
      <c r="C27" s="172">
        <v>0.59566488603344347</v>
      </c>
    </row>
    <row r="28" spans="1:3" s="89" customFormat="1" x14ac:dyDescent="0.25">
      <c r="A28" s="252" t="s">
        <v>169</v>
      </c>
      <c r="B28" s="170">
        <v>3605619</v>
      </c>
      <c r="C28" s="171">
        <v>0.2588407104269988</v>
      </c>
    </row>
    <row r="29" spans="1:3" s="89" customFormat="1" x14ac:dyDescent="0.25">
      <c r="A29" s="252" t="s">
        <v>170</v>
      </c>
      <c r="B29" s="170">
        <v>30500</v>
      </c>
      <c r="C29" s="171">
        <v>2.1895385141978293E-3</v>
      </c>
    </row>
    <row r="30" spans="1:3" s="89" customFormat="1" x14ac:dyDescent="0.25">
      <c r="A30" s="252" t="s">
        <v>171</v>
      </c>
      <c r="B30" s="170">
        <v>757106</v>
      </c>
      <c r="C30" s="171">
        <v>5.4351237584598741E-2</v>
      </c>
    </row>
    <row r="31" spans="1:3" s="89" customFormat="1" x14ac:dyDescent="0.25">
      <c r="A31" s="252" t="s">
        <v>172</v>
      </c>
      <c r="B31" s="170">
        <v>824893</v>
      </c>
      <c r="C31" s="171">
        <v>5.9217540773514425E-2</v>
      </c>
    </row>
    <row r="32" spans="1:3" s="89" customFormat="1" x14ac:dyDescent="0.25">
      <c r="A32" s="252" t="s">
        <v>173</v>
      </c>
      <c r="B32" s="251">
        <v>28270</v>
      </c>
      <c r="C32" s="171">
        <v>2.029450944143365E-3</v>
      </c>
    </row>
    <row r="33" spans="1:3" s="89" customFormat="1" x14ac:dyDescent="0.25">
      <c r="A33" s="252" t="s">
        <v>174</v>
      </c>
      <c r="B33" s="170">
        <v>49724</v>
      </c>
      <c r="C33" s="171">
        <v>3.56959387147452E-3</v>
      </c>
    </row>
    <row r="34" spans="1:3" s="89" customFormat="1" x14ac:dyDescent="0.25">
      <c r="A34" s="252" t="s">
        <v>175</v>
      </c>
      <c r="B34" s="170">
        <v>138925</v>
      </c>
      <c r="C34" s="171">
        <v>9.9731684618010949E-3</v>
      </c>
    </row>
    <row r="35" spans="1:3" s="89" customFormat="1" x14ac:dyDescent="0.25">
      <c r="A35" s="252" t="s">
        <v>176</v>
      </c>
      <c r="B35" s="170">
        <v>71559</v>
      </c>
      <c r="C35" s="171">
        <v>5.1370880831961459E-3</v>
      </c>
    </row>
    <row r="36" spans="1:3" s="89" customFormat="1" x14ac:dyDescent="0.25">
      <c r="A36" s="252" t="s">
        <v>177</v>
      </c>
      <c r="B36" s="251">
        <v>78312</v>
      </c>
      <c r="C36" s="171">
        <v>5.6218734466839471E-3</v>
      </c>
    </row>
    <row r="37" spans="1:3" s="89" customFormat="1" x14ac:dyDescent="0.25">
      <c r="A37" s="128" t="s">
        <v>178</v>
      </c>
      <c r="B37" s="173">
        <v>47430</v>
      </c>
      <c r="C37" s="174">
        <v>3.4049118599476405E-3</v>
      </c>
    </row>
    <row r="38" spans="1:3" s="89" customFormat="1" x14ac:dyDescent="0.25">
      <c r="A38" s="362" t="s">
        <v>351</v>
      </c>
      <c r="B38" s="362"/>
      <c r="C38" s="362"/>
    </row>
  </sheetData>
  <sheetProtection selectLockedCells="1"/>
  <mergeCells count="3">
    <mergeCell ref="A38:C38"/>
    <mergeCell ref="D3:E3"/>
    <mergeCell ref="A9:C9"/>
  </mergeCells>
  <hyperlinks>
    <hyperlink ref="D3:E3" location="CONTENIDO!A1" display="VOLVER"/>
  </hyperlink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workbookViewId="0"/>
  </sheetViews>
  <sheetFormatPr baseColWidth="10" defaultRowHeight="15" x14ac:dyDescent="0.25"/>
  <cols>
    <col min="1" max="1" width="21.5703125" style="19" customWidth="1"/>
    <col min="2" max="2" width="22" style="19" customWidth="1"/>
    <col min="3" max="3" width="23.42578125" style="19" customWidth="1"/>
    <col min="4" max="4" width="15.5703125" style="19" customWidth="1"/>
    <col min="5" max="5" width="12.7109375" style="19" customWidth="1"/>
    <col min="6" max="6" width="17" style="19" customWidth="1"/>
    <col min="7" max="7" width="11.85546875" style="19" customWidth="1"/>
    <col min="8" max="8" width="14.5703125" style="19" customWidth="1"/>
    <col min="9" max="9" width="12.140625" style="19" customWidth="1"/>
    <col min="10" max="10" width="16.28515625" style="19" customWidth="1"/>
    <col min="11" max="16384" width="11.42578125" style="19"/>
  </cols>
  <sheetData>
    <row r="1" spans="1:24" s="41" customFormat="1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1:24" s="41" customFormat="1" x14ac:dyDescent="0.25">
      <c r="A2" s="40"/>
      <c r="B2" s="40"/>
      <c r="C2" s="19"/>
      <c r="D2" s="19"/>
      <c r="E2" s="19"/>
      <c r="F2" s="20"/>
      <c r="G2" s="40"/>
      <c r="H2" s="45"/>
      <c r="I2" s="45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</row>
    <row r="3" spans="1:24" s="41" customFormat="1" x14ac:dyDescent="0.25">
      <c r="A3" s="40"/>
      <c r="B3" s="40"/>
      <c r="C3" s="19"/>
      <c r="D3" s="333" t="s">
        <v>314</v>
      </c>
      <c r="E3" s="333"/>
      <c r="F3" s="19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</row>
    <row r="4" spans="1:24" s="41" customFormat="1" x14ac:dyDescent="0.25">
      <c r="A4" s="40"/>
      <c r="B4" s="40"/>
      <c r="C4" s="19"/>
      <c r="D4" s="19"/>
      <c r="E4" s="19"/>
      <c r="F4" s="19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</row>
    <row r="5" spans="1:24" s="41" customFormat="1" ht="21.75" customHeight="1" x14ac:dyDescent="0.25">
      <c r="A5" s="44" t="s">
        <v>375</v>
      </c>
      <c r="B5" s="43"/>
      <c r="C5" s="43"/>
      <c r="D5" s="43"/>
      <c r="E5" s="119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</row>
    <row r="6" spans="1:24" s="41" customFormat="1" x14ac:dyDescent="0.25">
      <c r="A6" s="43" t="s">
        <v>180</v>
      </c>
      <c r="B6" s="43"/>
      <c r="C6" s="43"/>
      <c r="D6" s="43"/>
      <c r="E6" s="119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</row>
    <row r="7" spans="1:24" s="41" customFormat="1" x14ac:dyDescent="0.25">
      <c r="A7" s="46" t="s">
        <v>394</v>
      </c>
      <c r="B7" s="43"/>
      <c r="C7" s="43"/>
      <c r="D7" s="43"/>
      <c r="E7" s="119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</row>
    <row r="8" spans="1:24" x14ac:dyDescent="0.25">
      <c r="A8" s="365" t="s">
        <v>6</v>
      </c>
      <c r="B8" s="365"/>
      <c r="C8" s="365"/>
    </row>
    <row r="9" spans="1:24" ht="34.5" customHeight="1" thickBot="1" x14ac:dyDescent="0.3">
      <c r="A9" s="24" t="s">
        <v>153</v>
      </c>
      <c r="B9" s="24" t="s">
        <v>257</v>
      </c>
      <c r="C9" s="24" t="s">
        <v>324</v>
      </c>
    </row>
    <row r="10" spans="1:24" ht="16.5" thickTop="1" x14ac:dyDescent="0.25">
      <c r="A10" s="267" t="s">
        <v>8</v>
      </c>
      <c r="B10" s="268" t="s">
        <v>396</v>
      </c>
      <c r="C10" s="269" t="s">
        <v>397</v>
      </c>
    </row>
    <row r="11" spans="1:24" x14ac:dyDescent="0.25">
      <c r="A11" s="119" t="s">
        <v>398</v>
      </c>
      <c r="B11" s="170">
        <v>30285835325</v>
      </c>
      <c r="C11" s="270">
        <v>0.18877752134512732</v>
      </c>
      <c r="D11" s="43"/>
    </row>
    <row r="12" spans="1:24" x14ac:dyDescent="0.25">
      <c r="A12" s="119" t="s">
        <v>181</v>
      </c>
      <c r="B12" s="170">
        <v>25689924460</v>
      </c>
      <c r="C12" s="270">
        <v>0.16013031210993545</v>
      </c>
      <c r="D12" s="43"/>
    </row>
    <row r="13" spans="1:24" x14ac:dyDescent="0.25">
      <c r="A13" s="119" t="s">
        <v>182</v>
      </c>
      <c r="B13" s="170">
        <v>70654872296</v>
      </c>
      <c r="C13" s="270">
        <v>0.44040560611465929</v>
      </c>
      <c r="D13" s="43"/>
    </row>
    <row r="14" spans="1:24" x14ac:dyDescent="0.25">
      <c r="A14" s="119" t="s">
        <v>183</v>
      </c>
      <c r="B14" s="170">
        <v>2189490060</v>
      </c>
      <c r="C14" s="270">
        <v>1.3647518785635282E-2</v>
      </c>
      <c r="D14" s="43"/>
    </row>
    <row r="15" spans="1:24" x14ac:dyDescent="0.25">
      <c r="A15" s="119" t="s">
        <v>50</v>
      </c>
      <c r="B15" s="170">
        <v>31611242299</v>
      </c>
      <c r="C15" s="270">
        <v>0.19703904164464264</v>
      </c>
      <c r="D15" s="43"/>
    </row>
    <row r="16" spans="1:24" x14ac:dyDescent="0.25">
      <c r="A16" s="43" t="s">
        <v>70</v>
      </c>
      <c r="B16" s="169">
        <f>SUM(B11:B15)</f>
        <v>160431364440</v>
      </c>
      <c r="C16" s="271">
        <v>1</v>
      </c>
      <c r="D16" s="43"/>
    </row>
    <row r="17" spans="1:4" x14ac:dyDescent="0.25">
      <c r="A17" s="43"/>
      <c r="B17" s="43"/>
      <c r="C17" s="43"/>
      <c r="D17" s="43"/>
    </row>
    <row r="18" spans="1:4" x14ac:dyDescent="0.25">
      <c r="A18" s="43" t="s">
        <v>215</v>
      </c>
      <c r="B18" s="275" t="s">
        <v>396</v>
      </c>
      <c r="C18" s="275" t="s">
        <v>397</v>
      </c>
      <c r="D18" s="43"/>
    </row>
    <row r="19" spans="1:4" x14ac:dyDescent="0.25">
      <c r="A19" s="119" t="s">
        <v>185</v>
      </c>
      <c r="B19" s="170">
        <f>74759971406-15788857344</f>
        <v>58971114062</v>
      </c>
      <c r="C19" s="270">
        <f t="shared" ref="C19:C26" ca="1" si="0">B19/$C$20</f>
        <v>0.49890417443719187</v>
      </c>
      <c r="D19" s="43"/>
    </row>
    <row r="20" spans="1:4" x14ac:dyDescent="0.25">
      <c r="A20" s="119" t="s">
        <v>186</v>
      </c>
      <c r="B20" s="170">
        <v>554926578</v>
      </c>
      <c r="C20" s="270">
        <f t="shared" ca="1" si="0"/>
        <v>4.69475930163488E-3</v>
      </c>
      <c r="D20" s="43"/>
    </row>
    <row r="21" spans="1:4" x14ac:dyDescent="0.25">
      <c r="A21" s="119" t="s">
        <v>165</v>
      </c>
      <c r="B21" s="170">
        <v>12054847453</v>
      </c>
      <c r="C21" s="270">
        <f t="shared" ca="1" si="0"/>
        <v>0.1019857571315701</v>
      </c>
      <c r="D21" s="43"/>
    </row>
    <row r="22" spans="1:4" x14ac:dyDescent="0.25">
      <c r="A22" s="119" t="s">
        <v>187</v>
      </c>
      <c r="B22" s="170">
        <v>15788857344</v>
      </c>
      <c r="C22" s="270">
        <f t="shared" ca="1" si="0"/>
        <v>0.13357602215608816</v>
      </c>
      <c r="D22" s="43"/>
    </row>
    <row r="23" spans="1:4" x14ac:dyDescent="0.25">
      <c r="A23" s="119" t="s">
        <v>188</v>
      </c>
      <c r="B23" s="170">
        <f>86368507+974868635.35</f>
        <v>1061237142.35</v>
      </c>
      <c r="C23" s="270">
        <f t="shared" ca="1" si="0"/>
        <v>8.9782200795725485E-3</v>
      </c>
      <c r="D23" s="43"/>
    </row>
    <row r="24" spans="1:4" x14ac:dyDescent="0.25">
      <c r="A24" s="119" t="s">
        <v>189</v>
      </c>
      <c r="B24" s="170">
        <f>11609613671-4600060212</f>
        <v>7009553459</v>
      </c>
      <c r="C24" s="270">
        <f t="shared" ca="1" si="0"/>
        <v>5.9301838489248207E-2</v>
      </c>
      <c r="D24" s="43"/>
    </row>
    <row r="25" spans="1:4" x14ac:dyDescent="0.25">
      <c r="A25" s="119" t="s">
        <v>190</v>
      </c>
      <c r="B25" s="170">
        <v>4600060212</v>
      </c>
      <c r="C25" s="270">
        <f t="shared" ca="1" si="0"/>
        <v>3.8917176297811995E-2</v>
      </c>
      <c r="D25" s="43"/>
    </row>
    <row r="26" spans="1:4" x14ac:dyDescent="0.25">
      <c r="A26" s="119" t="s">
        <v>191</v>
      </c>
      <c r="B26" s="170">
        <f>19221924993-86368507-974868635</f>
        <v>18160687851</v>
      </c>
      <c r="C26" s="270">
        <f t="shared" ca="1" si="0"/>
        <v>0.15364205210688217</v>
      </c>
      <c r="D26" s="43"/>
    </row>
    <row r="27" spans="1:4" x14ac:dyDescent="0.25">
      <c r="A27" s="272" t="s">
        <v>184</v>
      </c>
      <c r="B27" s="273">
        <f>SUM(B19:B26)</f>
        <v>118201284101.35001</v>
      </c>
      <c r="C27" s="274">
        <f ca="1">B27/$C$20</f>
        <v>1</v>
      </c>
      <c r="D27" s="43"/>
    </row>
    <row r="28" spans="1:4" ht="15" customHeight="1" x14ac:dyDescent="0.25">
      <c r="A28" s="364" t="s">
        <v>352</v>
      </c>
      <c r="B28" s="364"/>
      <c r="C28" s="364"/>
    </row>
    <row r="29" spans="1:4" s="38" customFormat="1" x14ac:dyDescent="0.25">
      <c r="A29" s="266"/>
      <c r="B29" s="104"/>
      <c r="C29" s="121"/>
    </row>
    <row r="30" spans="1:4" s="38" customFormat="1" ht="22.5" customHeight="1" x14ac:dyDescent="0.25">
      <c r="A30" s="364"/>
      <c r="B30" s="364"/>
      <c r="C30" s="364"/>
    </row>
  </sheetData>
  <sheetProtection selectLockedCells="1"/>
  <mergeCells count="4">
    <mergeCell ref="A30:C30"/>
    <mergeCell ref="D3:E3"/>
    <mergeCell ref="A8:C8"/>
    <mergeCell ref="A28:C28"/>
  </mergeCells>
  <hyperlinks>
    <hyperlink ref="D3:E3" location="CONTENIDO!A1" display="VOLVER"/>
  </hyperlinks>
  <pageMargins left="0.7" right="0.7" top="0.75" bottom="0.75" header="0.3" footer="0.3"/>
  <ignoredErrors>
    <ignoredError sqref="B19:B27 C19:C26 B16" unlockedFormula="1"/>
  </ignoredError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selection activeCell="A5" sqref="A5"/>
    </sheetView>
  </sheetViews>
  <sheetFormatPr baseColWidth="10" defaultRowHeight="15" x14ac:dyDescent="0.25"/>
  <cols>
    <col min="1" max="1" width="28.7109375" style="19" customWidth="1"/>
    <col min="2" max="2" width="25.7109375" style="19" customWidth="1"/>
    <col min="3" max="3" width="25.28515625" style="19" customWidth="1"/>
    <col min="4" max="4" width="22.5703125" style="19" customWidth="1"/>
    <col min="5" max="5" width="4.85546875" style="19" customWidth="1"/>
    <col min="6" max="6" width="14.42578125" style="19" customWidth="1"/>
    <col min="7" max="7" width="2.85546875" style="19" customWidth="1"/>
    <col min="8" max="8" width="12" style="19" customWidth="1"/>
    <col min="9" max="9" width="13" style="19" customWidth="1"/>
    <col min="10" max="16384" width="11.42578125" style="19"/>
  </cols>
  <sheetData>
    <row r="1" spans="1:16" s="41" customFormat="1" x14ac:dyDescent="0.25">
      <c r="A1" s="40"/>
      <c r="B1" s="40"/>
      <c r="C1" s="19"/>
      <c r="D1" s="19"/>
      <c r="E1" s="19"/>
      <c r="F1" s="19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s="41" customFormat="1" x14ac:dyDescent="0.25">
      <c r="A2" s="40"/>
      <c r="B2" s="40"/>
      <c r="C2" s="19"/>
      <c r="D2" s="333" t="s">
        <v>314</v>
      </c>
      <c r="E2" s="333"/>
      <c r="F2" s="19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s="41" customFormat="1" x14ac:dyDescent="0.25">
      <c r="A3" s="40"/>
      <c r="B3" s="40"/>
      <c r="C3" s="19"/>
      <c r="D3" s="19"/>
      <c r="E3" s="19"/>
      <c r="F3" s="19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16" s="41" customFormat="1" x14ac:dyDescent="0.25">
      <c r="A4" s="40"/>
      <c r="B4" s="40"/>
      <c r="C4" s="19"/>
      <c r="D4" s="19"/>
      <c r="E4" s="19"/>
      <c r="F4" s="19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16" s="41" customFormat="1" ht="18" customHeight="1" x14ac:dyDescent="0.25">
      <c r="A5" s="43" t="s">
        <v>376</v>
      </c>
      <c r="B5" s="43"/>
      <c r="C5" s="43"/>
      <c r="D5" s="43"/>
      <c r="E5" s="43"/>
      <c r="F5" s="43"/>
      <c r="G5" s="43"/>
      <c r="H5" s="43"/>
      <c r="I5" s="43"/>
      <c r="J5" s="40"/>
      <c r="K5" s="40"/>
      <c r="L5" s="40"/>
      <c r="M5" s="40"/>
      <c r="N5" s="40"/>
      <c r="O5" s="40"/>
      <c r="P5" s="40"/>
    </row>
    <row r="6" spans="1:16" s="41" customFormat="1" x14ac:dyDescent="0.25">
      <c r="A6" s="43" t="s">
        <v>192</v>
      </c>
      <c r="B6" s="43"/>
      <c r="C6" s="43"/>
      <c r="D6" s="43"/>
      <c r="E6" s="43"/>
      <c r="F6" s="43"/>
      <c r="G6" s="43"/>
      <c r="H6" s="43"/>
      <c r="I6" s="43"/>
      <c r="J6" s="40"/>
      <c r="K6" s="40"/>
      <c r="L6" s="40"/>
      <c r="M6" s="40"/>
      <c r="N6" s="40"/>
      <c r="O6" s="40"/>
      <c r="P6" s="40"/>
    </row>
    <row r="7" spans="1:16" s="41" customFormat="1" x14ac:dyDescent="0.25">
      <c r="A7" s="46" t="s">
        <v>394</v>
      </c>
      <c r="B7" s="43"/>
      <c r="C7" s="43"/>
      <c r="D7" s="43"/>
      <c r="E7" s="43"/>
      <c r="F7" s="43"/>
      <c r="G7" s="43"/>
      <c r="H7" s="43"/>
      <c r="I7" s="43"/>
      <c r="J7" s="40"/>
      <c r="K7" s="40"/>
      <c r="L7" s="40"/>
      <c r="M7" s="40"/>
      <c r="N7" s="40"/>
      <c r="O7" s="40"/>
      <c r="P7" s="40"/>
    </row>
    <row r="8" spans="1:16" s="20" customFormat="1" x14ac:dyDescent="0.25">
      <c r="B8" s="21"/>
      <c r="C8" s="21"/>
      <c r="D8" s="21"/>
      <c r="E8" s="21"/>
      <c r="F8" s="21"/>
      <c r="G8" s="21"/>
      <c r="H8" s="21"/>
      <c r="I8" s="21"/>
      <c r="J8" s="19"/>
      <c r="K8" s="19"/>
      <c r="L8" s="19"/>
      <c r="M8" s="19"/>
      <c r="N8" s="19"/>
      <c r="O8" s="19"/>
      <c r="P8" s="19"/>
    </row>
    <row r="9" spans="1:16" ht="29.25" customHeight="1" thickBot="1" x14ac:dyDescent="0.3">
      <c r="A9" s="233" t="s">
        <v>193</v>
      </c>
      <c r="B9" s="239" t="s">
        <v>395</v>
      </c>
      <c r="C9" s="239" t="s">
        <v>324</v>
      </c>
    </row>
    <row r="10" spans="1:16" ht="15.75" thickTop="1" x14ac:dyDescent="0.25">
      <c r="A10" s="234" t="s">
        <v>8</v>
      </c>
      <c r="B10" s="236">
        <v>2522944915</v>
      </c>
      <c r="C10" s="237">
        <v>1</v>
      </c>
    </row>
    <row r="11" spans="1:16" x14ac:dyDescent="0.25">
      <c r="A11" s="234" t="s">
        <v>33</v>
      </c>
      <c r="B11" s="236">
        <v>2164423761</v>
      </c>
      <c r="C11" s="285">
        <f>+B11/B10*C10</f>
        <v>0.85789576622603347</v>
      </c>
    </row>
    <row r="12" spans="1:16" x14ac:dyDescent="0.25">
      <c r="A12" s="235" t="s">
        <v>194</v>
      </c>
      <c r="B12" s="238">
        <v>2164423761</v>
      </c>
      <c r="C12" s="286">
        <f t="shared" ref="C12:C35" si="0">+B12/B11*C11</f>
        <v>0.85789576622603347</v>
      </c>
    </row>
    <row r="13" spans="1:16" ht="25.5" x14ac:dyDescent="0.25">
      <c r="A13" s="235" t="s">
        <v>195</v>
      </c>
      <c r="B13" s="238">
        <v>688328264</v>
      </c>
      <c r="C13" s="286">
        <f t="shared" si="0"/>
        <v>0.27282730586291853</v>
      </c>
    </row>
    <row r="14" spans="1:16" x14ac:dyDescent="0.25">
      <c r="A14" s="235" t="s">
        <v>196</v>
      </c>
      <c r="B14" s="238">
        <v>668328264</v>
      </c>
      <c r="C14" s="286">
        <f t="shared" si="0"/>
        <v>0.26490006183904335</v>
      </c>
    </row>
    <row r="15" spans="1:16" x14ac:dyDescent="0.25">
      <c r="A15" s="235" t="s">
        <v>400</v>
      </c>
      <c r="B15" s="238">
        <v>668328264</v>
      </c>
      <c r="C15" s="286">
        <f t="shared" si="0"/>
        <v>0.26490006183904335</v>
      </c>
    </row>
    <row r="16" spans="1:16" x14ac:dyDescent="0.25">
      <c r="A16" s="235" t="s">
        <v>197</v>
      </c>
      <c r="B16" s="238">
        <v>1482179231</v>
      </c>
      <c r="C16" s="286">
        <f t="shared" si="0"/>
        <v>0.58747982256283227</v>
      </c>
    </row>
    <row r="17" spans="1:3" x14ac:dyDescent="0.25">
      <c r="A17" s="235" t="s">
        <v>198</v>
      </c>
      <c r="B17" s="238">
        <v>1466764265</v>
      </c>
      <c r="C17" s="286">
        <f t="shared" si="0"/>
        <v>0.5813699127077453</v>
      </c>
    </row>
    <row r="18" spans="1:3" x14ac:dyDescent="0.25">
      <c r="A18" s="235" t="s">
        <v>199</v>
      </c>
      <c r="B18" s="238">
        <v>147241765</v>
      </c>
      <c r="C18" s="286">
        <f t="shared" si="0"/>
        <v>5.8361070083054113E-2</v>
      </c>
    </row>
    <row r="19" spans="1:3" x14ac:dyDescent="0.25">
      <c r="A19" s="235" t="s">
        <v>200</v>
      </c>
      <c r="B19" s="238">
        <v>147241765</v>
      </c>
      <c r="C19" s="286">
        <f t="shared" si="0"/>
        <v>5.8361070083054113E-2</v>
      </c>
    </row>
    <row r="20" spans="1:3" ht="25.5" x14ac:dyDescent="0.25">
      <c r="A20" s="235" t="s">
        <v>201</v>
      </c>
      <c r="B20" s="238">
        <v>1285014100</v>
      </c>
      <c r="C20" s="286">
        <f t="shared" si="0"/>
        <v>0.50933101724101648</v>
      </c>
    </row>
    <row r="21" spans="1:3" x14ac:dyDescent="0.25">
      <c r="A21" s="235" t="s">
        <v>202</v>
      </c>
      <c r="B21" s="238">
        <v>172581700</v>
      </c>
      <c r="C21" s="286">
        <f t="shared" si="0"/>
        <v>6.8404862497760871E-2</v>
      </c>
    </row>
    <row r="22" spans="1:3" x14ac:dyDescent="0.25">
      <c r="A22" s="235" t="s">
        <v>203</v>
      </c>
      <c r="B22" s="238">
        <v>12359400</v>
      </c>
      <c r="C22" s="286">
        <f t="shared" si="0"/>
        <v>4.898798989434139E-3</v>
      </c>
    </row>
    <row r="23" spans="1:3" x14ac:dyDescent="0.25">
      <c r="A23" s="235" t="s">
        <v>204</v>
      </c>
      <c r="B23" s="238">
        <v>614036900</v>
      </c>
      <c r="C23" s="286">
        <f t="shared" si="0"/>
        <v>0.24338101729819175</v>
      </c>
    </row>
    <row r="24" spans="1:3" x14ac:dyDescent="0.25">
      <c r="A24" s="235" t="s">
        <v>205</v>
      </c>
      <c r="B24" s="238">
        <v>109828400</v>
      </c>
      <c r="C24" s="286">
        <f t="shared" si="0"/>
        <v>4.3531826377588588E-2</v>
      </c>
    </row>
    <row r="25" spans="1:3" ht="25.5" x14ac:dyDescent="0.25">
      <c r="A25" s="235" t="s">
        <v>206</v>
      </c>
      <c r="B25" s="238">
        <v>376207700</v>
      </c>
      <c r="C25" s="286">
        <f t="shared" si="0"/>
        <v>0.14911451207804113</v>
      </c>
    </row>
    <row r="26" spans="1:3" ht="38.25" x14ac:dyDescent="0.25">
      <c r="A26" s="235" t="s">
        <v>207</v>
      </c>
      <c r="B26" s="238">
        <v>34508400</v>
      </c>
      <c r="C26" s="286">
        <f t="shared" si="0"/>
        <v>1.3677825383674694E-2</v>
      </c>
    </row>
    <row r="27" spans="1:3" x14ac:dyDescent="0.25">
      <c r="A27" s="235" t="s">
        <v>208</v>
      </c>
      <c r="B27" s="238">
        <v>34508400</v>
      </c>
      <c r="C27" s="286">
        <f t="shared" si="0"/>
        <v>1.3677825383674694E-2</v>
      </c>
    </row>
    <row r="28" spans="1:3" x14ac:dyDescent="0.25">
      <c r="A28" s="235" t="s">
        <v>209</v>
      </c>
      <c r="B28" s="238">
        <v>3125000</v>
      </c>
      <c r="C28" s="286">
        <f t="shared" si="0"/>
        <v>1.2386318787304951E-3</v>
      </c>
    </row>
    <row r="29" spans="1:3" x14ac:dyDescent="0.25">
      <c r="A29" s="235" t="s">
        <v>210</v>
      </c>
      <c r="B29" s="238">
        <v>12289966</v>
      </c>
      <c r="C29" s="286">
        <f t="shared" si="0"/>
        <v>4.8712779763564499E-3</v>
      </c>
    </row>
    <row r="30" spans="1:3" x14ac:dyDescent="0.25">
      <c r="A30" s="235" t="s">
        <v>353</v>
      </c>
      <c r="B30" s="238">
        <v>13916266</v>
      </c>
      <c r="C30" s="286">
        <f t="shared" si="0"/>
        <v>5.5158818241578594E-3</v>
      </c>
    </row>
    <row r="31" spans="1:3" x14ac:dyDescent="0.25">
      <c r="A31" s="235" t="s">
        <v>211</v>
      </c>
      <c r="B31" s="238">
        <v>13916266</v>
      </c>
      <c r="C31" s="286">
        <f t="shared" si="0"/>
        <v>5.5158818241578594E-3</v>
      </c>
    </row>
    <row r="32" spans="1:3" x14ac:dyDescent="0.25">
      <c r="A32" s="234" t="s">
        <v>212</v>
      </c>
      <c r="B32" s="284">
        <v>358521154</v>
      </c>
      <c r="C32" s="285">
        <f t="shared" si="0"/>
        <v>0.14210423377396644</v>
      </c>
    </row>
    <row r="33" spans="1:3" x14ac:dyDescent="0.25">
      <c r="A33" s="235" t="s">
        <v>213</v>
      </c>
      <c r="B33" s="238">
        <v>355521154</v>
      </c>
      <c r="C33" s="286">
        <f t="shared" si="0"/>
        <v>0.14091514717038517</v>
      </c>
    </row>
    <row r="34" spans="1:3" ht="25.5" x14ac:dyDescent="0.25">
      <c r="A34" s="235" t="s">
        <v>214</v>
      </c>
      <c r="B34" s="238">
        <v>2904154</v>
      </c>
      <c r="C34" s="286">
        <f t="shared" si="0"/>
        <v>1.1510968720456582E-3</v>
      </c>
    </row>
    <row r="35" spans="1:3" x14ac:dyDescent="0.25">
      <c r="A35" s="235" t="s">
        <v>64</v>
      </c>
      <c r="B35" s="238">
        <v>2904154</v>
      </c>
      <c r="C35" s="286">
        <f t="shared" si="0"/>
        <v>1.1510968720456582E-3</v>
      </c>
    </row>
    <row r="36" spans="1:3" x14ac:dyDescent="0.25">
      <c r="A36" s="234" t="s">
        <v>215</v>
      </c>
      <c r="B36" s="284">
        <v>2547485307</v>
      </c>
      <c r="C36" s="237">
        <v>1</v>
      </c>
    </row>
    <row r="37" spans="1:3" x14ac:dyDescent="0.25">
      <c r="A37" s="234" t="s">
        <v>216</v>
      </c>
      <c r="B37" s="284">
        <v>1079588139</v>
      </c>
      <c r="C37" s="285">
        <f>+B37/B36*C36</f>
        <v>0.42378581577428504</v>
      </c>
    </row>
    <row r="38" spans="1:3" x14ac:dyDescent="0.25">
      <c r="A38" s="234" t="s">
        <v>217</v>
      </c>
      <c r="B38" s="284">
        <v>710104143</v>
      </c>
      <c r="C38" s="285">
        <f t="shared" ref="C38:C50" si="1">+B38/B37*C37</f>
        <v>0.27874710054215829</v>
      </c>
    </row>
    <row r="39" spans="1:3" ht="25.5" x14ac:dyDescent="0.25">
      <c r="A39" s="235" t="s">
        <v>218</v>
      </c>
      <c r="B39" s="238">
        <v>434533194</v>
      </c>
      <c r="C39" s="286">
        <f t="shared" si="1"/>
        <v>0.17057338576437961</v>
      </c>
    </row>
    <row r="40" spans="1:3" x14ac:dyDescent="0.25">
      <c r="A40" s="235" t="s">
        <v>219</v>
      </c>
      <c r="B40" s="238">
        <v>165019615</v>
      </c>
      <c r="C40" s="286">
        <f t="shared" si="1"/>
        <v>6.4777455063845829E-2</v>
      </c>
    </row>
    <row r="41" spans="1:3" ht="25.5" x14ac:dyDescent="0.25">
      <c r="A41" s="235" t="s">
        <v>220</v>
      </c>
      <c r="B41" s="238">
        <v>110551334</v>
      </c>
      <c r="C41" s="286">
        <f t="shared" si="1"/>
        <v>4.3396259713932864E-2</v>
      </c>
    </row>
    <row r="42" spans="1:3" x14ac:dyDescent="0.25">
      <c r="A42" s="234" t="s">
        <v>165</v>
      </c>
      <c r="B42" s="284">
        <v>237210058</v>
      </c>
      <c r="C42" s="285">
        <f t="shared" si="1"/>
        <v>9.3115378270560503E-2</v>
      </c>
    </row>
    <row r="43" spans="1:3" x14ac:dyDescent="0.25">
      <c r="A43" s="235" t="s">
        <v>221</v>
      </c>
      <c r="B43" s="238">
        <v>229819402</v>
      </c>
      <c r="C43" s="286">
        <f t="shared" si="1"/>
        <v>9.0214220811598161E-2</v>
      </c>
    </row>
    <row r="44" spans="1:3" x14ac:dyDescent="0.25">
      <c r="A44" s="235" t="s">
        <v>222</v>
      </c>
      <c r="B44" s="238">
        <v>7390656</v>
      </c>
      <c r="C44" s="286">
        <f t="shared" si="1"/>
        <v>2.9011574589623327E-3</v>
      </c>
    </row>
    <row r="45" spans="1:3" x14ac:dyDescent="0.25">
      <c r="A45" s="234" t="s">
        <v>223</v>
      </c>
      <c r="B45" s="284">
        <v>132273938</v>
      </c>
      <c r="C45" s="285">
        <f t="shared" si="1"/>
        <v>5.1923336961566223E-2</v>
      </c>
    </row>
    <row r="46" spans="1:3" x14ac:dyDescent="0.25">
      <c r="A46" s="234" t="s">
        <v>224</v>
      </c>
      <c r="B46" s="284">
        <v>1386650504</v>
      </c>
      <c r="C46" s="285">
        <f t="shared" si="1"/>
        <v>0.54432129605998147</v>
      </c>
    </row>
    <row r="47" spans="1:3" x14ac:dyDescent="0.25">
      <c r="A47" s="235" t="s">
        <v>225</v>
      </c>
      <c r="B47" s="238">
        <v>464589407</v>
      </c>
      <c r="C47" s="286">
        <f t="shared" si="1"/>
        <v>0.18237177098662652</v>
      </c>
    </row>
    <row r="48" spans="1:3" x14ac:dyDescent="0.25">
      <c r="A48" s="235" t="s">
        <v>226</v>
      </c>
      <c r="B48" s="238">
        <v>922061097</v>
      </c>
      <c r="C48" s="286">
        <f t="shared" si="1"/>
        <v>0.36194952507335498</v>
      </c>
    </row>
    <row r="49" spans="1:3" x14ac:dyDescent="0.25">
      <c r="A49" s="234" t="s">
        <v>227</v>
      </c>
      <c r="B49" s="284">
        <v>81246664</v>
      </c>
      <c r="C49" s="285">
        <f t="shared" si="1"/>
        <v>3.1892888165733393E-2</v>
      </c>
    </row>
    <row r="50" spans="1:3" x14ac:dyDescent="0.25">
      <c r="A50" s="255" t="s">
        <v>228</v>
      </c>
      <c r="B50" s="256">
        <v>81246664</v>
      </c>
      <c r="C50" s="287">
        <f t="shared" si="1"/>
        <v>3.1892888165733393E-2</v>
      </c>
    </row>
    <row r="51" spans="1:3" ht="22.5" customHeight="1" x14ac:dyDescent="0.25">
      <c r="A51" s="366" t="s">
        <v>354</v>
      </c>
      <c r="B51" s="366"/>
      <c r="C51" s="366"/>
    </row>
  </sheetData>
  <sheetProtection selectLockedCells="1"/>
  <mergeCells count="2">
    <mergeCell ref="A51:C51"/>
    <mergeCell ref="D2:E2"/>
  </mergeCells>
  <hyperlinks>
    <hyperlink ref="D2:E2" location="CONTENIDO!A1" display="VOLVER"/>
  </hyperlinks>
  <pageMargins left="0.7" right="0.7" top="0.75" bottom="0.75" header="0.3" footer="0.3"/>
  <pageSetup orientation="portrait" verticalDpi="0" r:id="rId1"/>
  <ignoredErrors>
    <ignoredError sqref="C11:C35 C37:C50" unlocked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workbookViewId="0">
      <selection activeCell="A5" sqref="A5"/>
    </sheetView>
  </sheetViews>
  <sheetFormatPr baseColWidth="10" defaultRowHeight="15" x14ac:dyDescent="0.25"/>
  <cols>
    <col min="1" max="1" width="33.42578125" style="19" customWidth="1"/>
    <col min="2" max="2" width="6.7109375" style="19" customWidth="1"/>
    <col min="3" max="3" width="22.42578125" style="191" customWidth="1"/>
    <col min="4" max="4" width="18" style="19" customWidth="1"/>
    <col min="5" max="5" width="14.28515625" style="19" customWidth="1"/>
    <col min="6" max="6" width="14.5703125" style="19" customWidth="1"/>
    <col min="7" max="16384" width="11.42578125" style="19"/>
  </cols>
  <sheetData>
    <row r="1" spans="1:7" s="40" customFormat="1" x14ac:dyDescent="0.25">
      <c r="C1" s="192"/>
    </row>
    <row r="2" spans="1:7" s="40" customFormat="1" x14ac:dyDescent="0.25">
      <c r="C2" s="192"/>
      <c r="D2" s="19"/>
      <c r="E2" s="19"/>
      <c r="F2" s="19"/>
      <c r="G2" s="19"/>
    </row>
    <row r="3" spans="1:7" s="40" customFormat="1" x14ac:dyDescent="0.25">
      <c r="C3" s="192"/>
      <c r="D3" s="19"/>
      <c r="E3" s="333" t="s">
        <v>314</v>
      </c>
      <c r="F3" s="333"/>
      <c r="G3" s="19"/>
    </row>
    <row r="4" spans="1:7" s="40" customFormat="1" x14ac:dyDescent="0.25">
      <c r="C4" s="192"/>
      <c r="D4" s="19"/>
      <c r="E4" s="19"/>
      <c r="F4" s="19"/>
      <c r="G4" s="19"/>
    </row>
    <row r="5" spans="1:7" s="40" customFormat="1" ht="19.5" customHeight="1" x14ac:dyDescent="0.25">
      <c r="A5" s="193" t="s">
        <v>377</v>
      </c>
      <c r="B5" s="193"/>
      <c r="C5" s="194"/>
      <c r="D5" s="193"/>
      <c r="E5" s="195"/>
      <c r="F5" s="195"/>
    </row>
    <row r="6" spans="1:7" s="40" customFormat="1" x14ac:dyDescent="0.25">
      <c r="A6" s="193" t="s">
        <v>232</v>
      </c>
      <c r="B6" s="193"/>
      <c r="C6" s="194"/>
      <c r="D6" s="193"/>
      <c r="E6" s="195"/>
      <c r="F6" s="195"/>
    </row>
    <row r="7" spans="1:7" s="40" customFormat="1" x14ac:dyDescent="0.25">
      <c r="A7" s="46" t="s">
        <v>394</v>
      </c>
      <c r="B7" s="193"/>
      <c r="C7" s="194"/>
      <c r="D7" s="193"/>
      <c r="E7" s="195"/>
      <c r="F7" s="195"/>
    </row>
    <row r="8" spans="1:7" ht="15" customHeight="1" x14ac:dyDescent="0.25">
      <c r="A8" s="369" t="s">
        <v>231</v>
      </c>
      <c r="B8" s="369"/>
      <c r="C8" s="369"/>
      <c r="D8" s="369"/>
    </row>
    <row r="9" spans="1:7" ht="30.75" customHeight="1" thickBot="1" x14ac:dyDescent="0.3">
      <c r="A9" s="178" t="s">
        <v>153</v>
      </c>
      <c r="B9" s="158"/>
      <c r="C9" s="53" t="s">
        <v>395</v>
      </c>
      <c r="D9" s="24" t="s">
        <v>389</v>
      </c>
    </row>
    <row r="10" spans="1:7" ht="15.75" thickTop="1" x14ac:dyDescent="0.25">
      <c r="A10" s="90" t="s">
        <v>70</v>
      </c>
      <c r="B10" s="38"/>
      <c r="C10" s="159">
        <v>80059206272</v>
      </c>
      <c r="D10" s="254">
        <v>1</v>
      </c>
    </row>
    <row r="11" spans="1:7" x14ac:dyDescent="0.25">
      <c r="A11" s="90" t="s">
        <v>244</v>
      </c>
      <c r="B11" s="38"/>
      <c r="C11" s="159">
        <v>4043619377</v>
      </c>
      <c r="D11" s="276">
        <v>5.0507862434482069E-2</v>
      </c>
    </row>
    <row r="12" spans="1:7" x14ac:dyDescent="0.25">
      <c r="A12" s="90" t="s">
        <v>245</v>
      </c>
      <c r="B12" s="38"/>
      <c r="C12" s="159"/>
      <c r="D12" s="276"/>
    </row>
    <row r="13" spans="1:7" x14ac:dyDescent="0.25">
      <c r="A13" s="61" t="s">
        <v>42</v>
      </c>
      <c r="B13" s="38"/>
      <c r="C13" s="103">
        <v>0</v>
      </c>
      <c r="D13" s="277"/>
    </row>
    <row r="14" spans="1:7" x14ac:dyDescent="0.25">
      <c r="A14" s="61" t="s">
        <v>246</v>
      </c>
      <c r="B14" s="38"/>
      <c r="C14" s="103">
        <v>1238872278</v>
      </c>
      <c r="D14" s="277">
        <v>1.5474451167938753E-2</v>
      </c>
    </row>
    <row r="15" spans="1:7" x14ac:dyDescent="0.25">
      <c r="A15" s="90" t="s">
        <v>247</v>
      </c>
      <c r="B15" s="38"/>
      <c r="C15" s="159">
        <v>0</v>
      </c>
      <c r="D15" s="278"/>
    </row>
    <row r="16" spans="1:7" x14ac:dyDescent="0.25">
      <c r="A16" s="90" t="s">
        <v>248</v>
      </c>
      <c r="B16" s="38"/>
      <c r="C16" s="159"/>
      <c r="D16" s="276"/>
    </row>
    <row r="17" spans="1:4" x14ac:dyDescent="0.25">
      <c r="A17" s="61" t="s">
        <v>249</v>
      </c>
      <c r="B17" s="38"/>
      <c r="C17" s="103">
        <v>51783193297</v>
      </c>
      <c r="D17" s="277">
        <v>0.64681122519585499</v>
      </c>
    </row>
    <row r="18" spans="1:4" x14ac:dyDescent="0.25">
      <c r="A18" s="61" t="s">
        <v>300</v>
      </c>
      <c r="B18" s="38"/>
      <c r="C18" s="103">
        <v>933996941</v>
      </c>
      <c r="D18" s="277">
        <v>1.1666327765313572E-2</v>
      </c>
    </row>
    <row r="19" spans="1:4" x14ac:dyDescent="0.25">
      <c r="A19" s="61" t="s">
        <v>301</v>
      </c>
      <c r="B19" s="38"/>
      <c r="C19" s="103">
        <v>10142070629</v>
      </c>
      <c r="D19" s="277">
        <v>0.12668212815578586</v>
      </c>
    </row>
    <row r="20" spans="1:4" x14ac:dyDescent="0.25">
      <c r="A20" s="90" t="s">
        <v>212</v>
      </c>
      <c r="B20" s="38"/>
      <c r="C20" s="159"/>
      <c r="D20" s="276"/>
    </row>
    <row r="21" spans="1:4" x14ac:dyDescent="0.25">
      <c r="A21" s="61" t="s">
        <v>302</v>
      </c>
      <c r="B21" s="38"/>
      <c r="C21" s="103"/>
      <c r="D21" s="277"/>
    </row>
    <row r="22" spans="1:4" x14ac:dyDescent="0.25">
      <c r="A22" s="61" t="s">
        <v>237</v>
      </c>
      <c r="B22" s="38"/>
      <c r="C22" s="103">
        <v>241625693</v>
      </c>
      <c r="D22" s="277">
        <v>3.0180875411015217E-3</v>
      </c>
    </row>
    <row r="23" spans="1:4" x14ac:dyDescent="0.25">
      <c r="A23" s="61" t="s">
        <v>258</v>
      </c>
      <c r="B23" s="38"/>
      <c r="C23" s="103">
        <v>11675828057</v>
      </c>
      <c r="D23" s="277">
        <v>0.14583991773952321</v>
      </c>
    </row>
    <row r="24" spans="1:4" x14ac:dyDescent="0.25">
      <c r="A24" s="90" t="s">
        <v>162</v>
      </c>
      <c r="B24" s="38"/>
      <c r="C24" s="159">
        <v>70695337784</v>
      </c>
      <c r="D24" s="276">
        <v>1</v>
      </c>
    </row>
    <row r="25" spans="1:4" x14ac:dyDescent="0.25">
      <c r="A25" s="61" t="s">
        <v>217</v>
      </c>
      <c r="B25" s="38"/>
      <c r="C25" s="103">
        <v>40410146658</v>
      </c>
      <c r="D25" s="277">
        <v>0.57160978254984385</v>
      </c>
    </row>
    <row r="26" spans="1:4" x14ac:dyDescent="0.25">
      <c r="A26" s="61" t="s">
        <v>230</v>
      </c>
      <c r="B26" s="38"/>
      <c r="C26" s="103">
        <v>0</v>
      </c>
      <c r="D26" s="277"/>
    </row>
    <row r="27" spans="1:4" x14ac:dyDescent="0.25">
      <c r="A27" s="61" t="s">
        <v>165</v>
      </c>
      <c r="B27" s="38"/>
      <c r="C27" s="103">
        <v>5530607667</v>
      </c>
      <c r="D27" s="277">
        <v>7.8231575664834088E-2</v>
      </c>
    </row>
    <row r="28" spans="1:4" x14ac:dyDescent="0.25">
      <c r="A28" s="61" t="s">
        <v>61</v>
      </c>
      <c r="B28" s="38"/>
      <c r="C28" s="103">
        <v>3458170718</v>
      </c>
      <c r="D28" s="277">
        <v>4.8916531505457557E-2</v>
      </c>
    </row>
    <row r="29" spans="1:4" ht="25.5" x14ac:dyDescent="0.25">
      <c r="A29" s="61" t="s">
        <v>303</v>
      </c>
      <c r="B29" s="38"/>
      <c r="C29" s="103">
        <v>16438932659</v>
      </c>
      <c r="D29" s="277">
        <v>0.23253206186279107</v>
      </c>
    </row>
    <row r="30" spans="1:4" x14ac:dyDescent="0.25">
      <c r="A30" s="61" t="s">
        <v>253</v>
      </c>
      <c r="B30" s="38"/>
      <c r="C30" s="103">
        <v>1258795850</v>
      </c>
      <c r="D30" s="277">
        <v>1.780592454124881E-2</v>
      </c>
    </row>
    <row r="31" spans="1:4" x14ac:dyDescent="0.25">
      <c r="A31" s="61" t="s">
        <v>254</v>
      </c>
      <c r="B31" s="38"/>
      <c r="C31" s="103">
        <v>363708492</v>
      </c>
      <c r="D31" s="277">
        <v>5.1447309455011289E-3</v>
      </c>
    </row>
    <row r="32" spans="1:4" x14ac:dyDescent="0.25">
      <c r="A32" s="61" t="s">
        <v>304</v>
      </c>
      <c r="B32" s="166"/>
      <c r="C32" s="110">
        <v>3234975740</v>
      </c>
      <c r="D32" s="279">
        <v>4.5759392930323481E-2</v>
      </c>
    </row>
    <row r="33" spans="1:3" ht="25.5" customHeight="1" x14ac:dyDescent="0.25">
      <c r="A33" s="222" t="s">
        <v>321</v>
      </c>
      <c r="C33" s="19"/>
    </row>
    <row r="34" spans="1:3" x14ac:dyDescent="0.25">
      <c r="A34" s="179"/>
      <c r="B34" s="38"/>
      <c r="C34" s="177"/>
    </row>
    <row r="35" spans="1:3" x14ac:dyDescent="0.25">
      <c r="A35" s="50"/>
      <c r="B35" s="50"/>
      <c r="C35" s="50"/>
    </row>
    <row r="36" spans="1:3" x14ac:dyDescent="0.25">
      <c r="A36" s="54"/>
      <c r="B36" s="107"/>
      <c r="C36" s="125"/>
    </row>
    <row r="37" spans="1:3" x14ac:dyDescent="0.25">
      <c r="A37" s="54"/>
      <c r="B37" s="107"/>
      <c r="C37" s="125"/>
    </row>
    <row r="38" spans="1:3" x14ac:dyDescent="0.25">
      <c r="A38" s="168"/>
      <c r="B38" s="180"/>
      <c r="C38" s="50"/>
    </row>
    <row r="39" spans="1:3" x14ac:dyDescent="0.25">
      <c r="A39" s="54"/>
      <c r="B39" s="107"/>
      <c r="C39" s="125"/>
    </row>
    <row r="40" spans="1:3" x14ac:dyDescent="0.25">
      <c r="A40" s="54"/>
      <c r="B40" s="107"/>
      <c r="C40" s="125"/>
    </row>
    <row r="41" spans="1:3" x14ac:dyDescent="0.25">
      <c r="A41" s="54"/>
      <c r="B41" s="107"/>
      <c r="C41" s="125"/>
    </row>
    <row r="42" spans="1:3" x14ac:dyDescent="0.25">
      <c r="A42" s="54"/>
      <c r="B42" s="107"/>
      <c r="C42" s="125"/>
    </row>
    <row r="43" spans="1:3" x14ac:dyDescent="0.25">
      <c r="A43" s="54"/>
      <c r="B43" s="107"/>
      <c r="C43" s="125"/>
    </row>
    <row r="44" spans="1:3" x14ac:dyDescent="0.25">
      <c r="A44" s="54"/>
      <c r="B44" s="107"/>
      <c r="C44" s="125"/>
    </row>
    <row r="45" spans="1:3" x14ac:dyDescent="0.25">
      <c r="A45" s="54"/>
      <c r="B45" s="107"/>
      <c r="C45" s="125"/>
    </row>
    <row r="46" spans="1:3" x14ac:dyDescent="0.25">
      <c r="A46" s="54"/>
      <c r="B46" s="107"/>
      <c r="C46" s="125"/>
    </row>
    <row r="47" spans="1:3" x14ac:dyDescent="0.25">
      <c r="A47" s="54"/>
      <c r="B47" s="107"/>
      <c r="C47" s="125"/>
    </row>
    <row r="48" spans="1:3" x14ac:dyDescent="0.25">
      <c r="A48" s="54"/>
      <c r="B48" s="107"/>
      <c r="C48" s="125"/>
    </row>
    <row r="49" spans="1:3" x14ac:dyDescent="0.25">
      <c r="A49" s="54"/>
      <c r="B49" s="107"/>
      <c r="C49" s="125"/>
    </row>
    <row r="50" spans="1:3" x14ac:dyDescent="0.25">
      <c r="A50" s="54"/>
      <c r="B50" s="107"/>
      <c r="C50" s="125"/>
    </row>
    <row r="51" spans="1:3" x14ac:dyDescent="0.25">
      <c r="A51" s="168"/>
      <c r="B51" s="180"/>
      <c r="C51" s="50"/>
    </row>
    <row r="52" spans="1:3" x14ac:dyDescent="0.25">
      <c r="A52" s="54"/>
      <c r="B52" s="107"/>
      <c r="C52" s="125"/>
    </row>
    <row r="53" spans="1:3" x14ac:dyDescent="0.25">
      <c r="A53" s="54"/>
      <c r="B53" s="107"/>
      <c r="C53" s="125"/>
    </row>
    <row r="54" spans="1:3" x14ac:dyDescent="0.25">
      <c r="A54" s="54"/>
      <c r="B54" s="107"/>
      <c r="C54" s="125"/>
    </row>
    <row r="55" spans="1:3" x14ac:dyDescent="0.25">
      <c r="A55" s="54"/>
      <c r="B55" s="107"/>
      <c r="C55" s="125"/>
    </row>
    <row r="56" spans="1:3" x14ac:dyDescent="0.25">
      <c r="A56" s="54"/>
      <c r="B56" s="107"/>
      <c r="C56" s="125"/>
    </row>
    <row r="57" spans="1:3" x14ac:dyDescent="0.25">
      <c r="A57" s="54"/>
      <c r="B57" s="107"/>
      <c r="C57" s="125"/>
    </row>
    <row r="58" spans="1:3" x14ac:dyDescent="0.25">
      <c r="A58" s="54"/>
      <c r="B58" s="107"/>
      <c r="C58" s="125"/>
    </row>
    <row r="59" spans="1:3" x14ac:dyDescent="0.25">
      <c r="A59" s="54"/>
      <c r="B59" s="107"/>
      <c r="C59" s="125"/>
    </row>
    <row r="60" spans="1:3" x14ac:dyDescent="0.25">
      <c r="A60" s="168"/>
      <c r="B60" s="180"/>
      <c r="C60" s="50"/>
    </row>
    <row r="61" spans="1:3" x14ac:dyDescent="0.25">
      <c r="A61" s="54"/>
      <c r="B61" s="107"/>
      <c r="C61" s="125"/>
    </row>
    <row r="62" spans="1:3" x14ac:dyDescent="0.25">
      <c r="A62" s="54"/>
      <c r="B62" s="107"/>
      <c r="C62" s="125"/>
    </row>
    <row r="63" spans="1:3" x14ac:dyDescent="0.25">
      <c r="A63" s="354"/>
      <c r="B63" s="354"/>
      <c r="C63" s="354"/>
    </row>
    <row r="64" spans="1:3" x14ac:dyDescent="0.25">
      <c r="A64" s="38"/>
      <c r="B64" s="38"/>
      <c r="C64" s="177"/>
    </row>
    <row r="65" spans="1:3" x14ac:dyDescent="0.25">
      <c r="A65" s="38"/>
      <c r="B65" s="38"/>
      <c r="C65" s="177"/>
    </row>
    <row r="66" spans="1:3" x14ac:dyDescent="0.25">
      <c r="A66" s="181"/>
      <c r="B66" s="181"/>
      <c r="C66" s="181"/>
    </row>
    <row r="67" spans="1:3" x14ac:dyDescent="0.25">
      <c r="A67" s="182"/>
      <c r="B67" s="183"/>
      <c r="C67" s="184"/>
    </row>
    <row r="68" spans="1:3" x14ac:dyDescent="0.25">
      <c r="A68" s="185"/>
      <c r="B68" s="186"/>
      <c r="C68" s="181"/>
    </row>
    <row r="69" spans="1:3" x14ac:dyDescent="0.25">
      <c r="A69" s="182"/>
      <c r="B69" s="183"/>
      <c r="C69" s="184"/>
    </row>
    <row r="70" spans="1:3" x14ac:dyDescent="0.25">
      <c r="A70" s="185"/>
      <c r="B70" s="186"/>
      <c r="C70" s="181"/>
    </row>
    <row r="71" spans="1:3" x14ac:dyDescent="0.25">
      <c r="A71" s="185"/>
      <c r="B71" s="186"/>
      <c r="C71" s="181"/>
    </row>
    <row r="72" spans="1:3" x14ac:dyDescent="0.25">
      <c r="A72" s="182"/>
      <c r="B72" s="183"/>
      <c r="C72" s="184"/>
    </row>
    <row r="73" spans="1:3" x14ac:dyDescent="0.25">
      <c r="A73" s="182"/>
      <c r="B73" s="183"/>
      <c r="C73" s="184"/>
    </row>
    <row r="74" spans="1:3" x14ac:dyDescent="0.25">
      <c r="A74" s="185"/>
      <c r="B74" s="186"/>
      <c r="C74" s="181"/>
    </row>
    <row r="75" spans="1:3" x14ac:dyDescent="0.25">
      <c r="A75" s="185"/>
      <c r="B75" s="186"/>
      <c r="C75" s="181"/>
    </row>
    <row r="76" spans="1:3" x14ac:dyDescent="0.25">
      <c r="A76" s="182"/>
      <c r="B76" s="183"/>
      <c r="C76" s="184"/>
    </row>
    <row r="77" spans="1:3" x14ac:dyDescent="0.25">
      <c r="A77" s="185"/>
      <c r="B77" s="186"/>
      <c r="C77" s="181"/>
    </row>
    <row r="78" spans="1:3" x14ac:dyDescent="0.25">
      <c r="A78" s="182"/>
      <c r="B78" s="183"/>
      <c r="C78" s="184"/>
    </row>
    <row r="79" spans="1:3" x14ac:dyDescent="0.25">
      <c r="A79" s="185"/>
      <c r="B79" s="186"/>
      <c r="C79" s="181"/>
    </row>
    <row r="80" spans="1:3" x14ac:dyDescent="0.25">
      <c r="A80" s="182"/>
      <c r="B80" s="183"/>
      <c r="C80" s="184"/>
    </row>
    <row r="81" spans="1:3" x14ac:dyDescent="0.25">
      <c r="A81" s="185"/>
      <c r="B81" s="186"/>
      <c r="C81" s="181"/>
    </row>
    <row r="82" spans="1:3" x14ac:dyDescent="0.25">
      <c r="A82" s="368"/>
      <c r="B82" s="368"/>
      <c r="C82" s="368"/>
    </row>
    <row r="83" spans="1:3" x14ac:dyDescent="0.25">
      <c r="A83" s="185"/>
      <c r="B83" s="186"/>
      <c r="C83" s="181"/>
    </row>
    <row r="84" spans="1:3" x14ac:dyDescent="0.25">
      <c r="A84" s="185"/>
      <c r="B84" s="186"/>
      <c r="C84" s="181"/>
    </row>
    <row r="85" spans="1:3" x14ac:dyDescent="0.25">
      <c r="A85" s="182"/>
      <c r="B85" s="183"/>
      <c r="C85" s="184"/>
    </row>
    <row r="86" spans="1:3" x14ac:dyDescent="0.25">
      <c r="A86" s="182"/>
      <c r="B86" s="183"/>
      <c r="C86" s="184"/>
    </row>
    <row r="87" spans="1:3" x14ac:dyDescent="0.25">
      <c r="A87" s="182"/>
      <c r="B87" s="183"/>
      <c r="C87" s="184"/>
    </row>
    <row r="88" spans="1:3" x14ac:dyDescent="0.25">
      <c r="A88" s="182"/>
      <c r="B88" s="183"/>
      <c r="C88" s="184"/>
    </row>
    <row r="89" spans="1:3" x14ac:dyDescent="0.25">
      <c r="A89" s="182"/>
      <c r="B89" s="183"/>
      <c r="C89" s="184"/>
    </row>
    <row r="90" spans="1:3" x14ac:dyDescent="0.25">
      <c r="A90" s="185"/>
      <c r="B90" s="186"/>
      <c r="C90" s="181"/>
    </row>
    <row r="91" spans="1:3" x14ac:dyDescent="0.25">
      <c r="A91" s="182"/>
      <c r="B91" s="183"/>
      <c r="C91" s="184"/>
    </row>
    <row r="92" spans="1:3" x14ac:dyDescent="0.25">
      <c r="A92" s="182"/>
      <c r="B92" s="183"/>
      <c r="C92" s="184"/>
    </row>
    <row r="93" spans="1:3" x14ac:dyDescent="0.25">
      <c r="A93" s="182"/>
      <c r="B93" s="183"/>
      <c r="C93" s="184"/>
    </row>
    <row r="94" spans="1:3" x14ac:dyDescent="0.25">
      <c r="A94" s="182"/>
      <c r="B94" s="183"/>
      <c r="C94" s="184"/>
    </row>
    <row r="95" spans="1:3" x14ac:dyDescent="0.25">
      <c r="A95" s="354"/>
      <c r="B95" s="354"/>
      <c r="C95" s="354"/>
    </row>
    <row r="96" spans="1:3" x14ac:dyDescent="0.25">
      <c r="A96" s="187"/>
      <c r="B96" s="187"/>
      <c r="C96" s="188"/>
    </row>
    <row r="97" spans="1:3" x14ac:dyDescent="0.25">
      <c r="A97" s="181"/>
      <c r="B97" s="181"/>
      <c r="C97" s="181"/>
    </row>
    <row r="98" spans="1:3" x14ac:dyDescent="0.25">
      <c r="A98" s="189"/>
      <c r="B98" s="186"/>
      <c r="C98" s="181"/>
    </row>
    <row r="99" spans="1:3" x14ac:dyDescent="0.25">
      <c r="A99" s="182"/>
      <c r="B99" s="183"/>
      <c r="C99" s="184"/>
    </row>
    <row r="100" spans="1:3" x14ac:dyDescent="0.25">
      <c r="A100" s="190"/>
      <c r="B100" s="183"/>
      <c r="C100" s="184"/>
    </row>
    <row r="101" spans="1:3" x14ac:dyDescent="0.25">
      <c r="A101" s="189"/>
      <c r="B101" s="186"/>
      <c r="C101" s="181"/>
    </row>
    <row r="102" spans="1:3" x14ac:dyDescent="0.25">
      <c r="A102" s="185"/>
      <c r="B102" s="186"/>
      <c r="C102" s="181"/>
    </row>
    <row r="103" spans="1:3" x14ac:dyDescent="0.25">
      <c r="A103" s="185"/>
      <c r="B103" s="186"/>
      <c r="C103" s="181"/>
    </row>
    <row r="104" spans="1:3" x14ac:dyDescent="0.25">
      <c r="A104" s="182"/>
      <c r="B104" s="183"/>
      <c r="C104" s="184"/>
    </row>
    <row r="105" spans="1:3" x14ac:dyDescent="0.25">
      <c r="A105" s="182"/>
      <c r="B105" s="183"/>
      <c r="C105" s="184"/>
    </row>
    <row r="106" spans="1:3" x14ac:dyDescent="0.25">
      <c r="A106" s="185"/>
      <c r="B106" s="186"/>
      <c r="C106" s="181"/>
    </row>
    <row r="107" spans="1:3" x14ac:dyDescent="0.25">
      <c r="A107" s="185"/>
      <c r="B107" s="186"/>
      <c r="C107" s="181"/>
    </row>
    <row r="108" spans="1:3" x14ac:dyDescent="0.25">
      <c r="A108" s="185"/>
      <c r="B108" s="186"/>
      <c r="C108" s="181"/>
    </row>
    <row r="109" spans="1:3" x14ac:dyDescent="0.25">
      <c r="A109" s="182"/>
      <c r="B109" s="183"/>
      <c r="C109" s="184"/>
    </row>
    <row r="110" spans="1:3" x14ac:dyDescent="0.25">
      <c r="A110" s="182"/>
      <c r="B110" s="186"/>
      <c r="C110" s="181"/>
    </row>
    <row r="111" spans="1:3" x14ac:dyDescent="0.25">
      <c r="A111" s="182"/>
      <c r="B111" s="183"/>
      <c r="C111" s="184"/>
    </row>
    <row r="112" spans="1:3" x14ac:dyDescent="0.25">
      <c r="A112" s="182"/>
      <c r="B112" s="183"/>
      <c r="C112" s="184"/>
    </row>
    <row r="113" spans="1:3" x14ac:dyDescent="0.25">
      <c r="A113" s="185"/>
      <c r="B113" s="186"/>
      <c r="C113" s="181"/>
    </row>
    <row r="114" spans="1:3" x14ac:dyDescent="0.25">
      <c r="A114" s="185"/>
      <c r="B114" s="186"/>
      <c r="C114" s="181"/>
    </row>
    <row r="115" spans="1:3" x14ac:dyDescent="0.25">
      <c r="A115" s="182"/>
      <c r="B115" s="183"/>
      <c r="C115" s="184"/>
    </row>
    <row r="116" spans="1:3" x14ac:dyDescent="0.25">
      <c r="A116" s="182"/>
      <c r="B116" s="183"/>
      <c r="C116" s="184"/>
    </row>
    <row r="117" spans="1:3" x14ac:dyDescent="0.25">
      <c r="A117" s="185"/>
      <c r="B117" s="186"/>
      <c r="C117" s="181"/>
    </row>
    <row r="118" spans="1:3" x14ac:dyDescent="0.25">
      <c r="A118" s="185"/>
      <c r="B118" s="186"/>
      <c r="C118" s="181"/>
    </row>
    <row r="119" spans="1:3" x14ac:dyDescent="0.25">
      <c r="A119" s="182"/>
      <c r="B119" s="183"/>
      <c r="C119" s="184"/>
    </row>
    <row r="120" spans="1:3" x14ac:dyDescent="0.25">
      <c r="A120" s="185"/>
      <c r="B120" s="186"/>
      <c r="C120" s="181"/>
    </row>
    <row r="121" spans="1:3" x14ac:dyDescent="0.25">
      <c r="A121" s="185"/>
      <c r="B121" s="186"/>
      <c r="C121" s="181"/>
    </row>
    <row r="122" spans="1:3" x14ac:dyDescent="0.25">
      <c r="A122" s="367"/>
      <c r="B122" s="367"/>
      <c r="C122" s="367"/>
    </row>
  </sheetData>
  <sheetProtection selectLockedCells="1"/>
  <mergeCells count="6">
    <mergeCell ref="E3:F3"/>
    <mergeCell ref="A95:C95"/>
    <mergeCell ref="A122:C122"/>
    <mergeCell ref="A63:C63"/>
    <mergeCell ref="A82:C82"/>
    <mergeCell ref="A8:D8"/>
  </mergeCells>
  <hyperlinks>
    <hyperlink ref="E3:F3" location="CONTENIDO!A1" display="VOLVER"/>
  </hyperlinks>
  <pageMargins left="0.7" right="0.7" top="0.75" bottom="0.75" header="0.3" footer="0.3"/>
  <pageSetup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J24" sqref="J24"/>
    </sheetView>
  </sheetViews>
  <sheetFormatPr baseColWidth="10" defaultRowHeight="15" x14ac:dyDescent="0.25"/>
  <cols>
    <col min="1" max="1" width="30.140625" style="19" customWidth="1"/>
    <col min="2" max="2" width="20.140625" style="19" customWidth="1"/>
    <col min="3" max="3" width="21.7109375" style="19" customWidth="1"/>
    <col min="4" max="4" width="13.140625" style="19" customWidth="1"/>
    <col min="5" max="5" width="3.42578125" style="19" customWidth="1"/>
    <col min="6" max="6" width="13.5703125" style="19" customWidth="1"/>
    <col min="7" max="7" width="3" style="19" customWidth="1"/>
    <col min="8" max="8" width="18.5703125" style="19" customWidth="1"/>
    <col min="9" max="9" width="3.28515625" style="19" customWidth="1"/>
    <col min="10" max="10" width="14.85546875" style="19" customWidth="1"/>
    <col min="11" max="16384" width="11.42578125" style="19"/>
  </cols>
  <sheetData>
    <row r="1" spans="1:11" s="40" customFormat="1" x14ac:dyDescent="0.25"/>
    <row r="2" spans="1:11" s="40" customFormat="1" x14ac:dyDescent="0.25">
      <c r="C2" s="19"/>
      <c r="D2" s="19"/>
      <c r="E2" s="19"/>
      <c r="F2" s="19"/>
    </row>
    <row r="3" spans="1:11" s="40" customFormat="1" x14ac:dyDescent="0.25">
      <c r="C3" s="19"/>
      <c r="D3" s="333" t="s">
        <v>314</v>
      </c>
      <c r="E3" s="333"/>
      <c r="F3" s="19"/>
    </row>
    <row r="4" spans="1:11" s="40" customFormat="1" x14ac:dyDescent="0.25">
      <c r="C4" s="19"/>
      <c r="D4" s="19"/>
      <c r="E4" s="19"/>
      <c r="F4" s="19"/>
    </row>
    <row r="5" spans="1:11" s="40" customFormat="1" ht="18.75" customHeight="1" x14ac:dyDescent="0.25">
      <c r="A5" s="43" t="s">
        <v>378</v>
      </c>
      <c r="B5" s="43"/>
      <c r="C5" s="43"/>
      <c r="D5" s="43"/>
      <c r="E5" s="43"/>
      <c r="F5" s="43"/>
      <c r="G5" s="43"/>
      <c r="H5" s="119"/>
      <c r="I5" s="119"/>
      <c r="J5" s="119"/>
      <c r="K5" s="119"/>
    </row>
    <row r="6" spans="1:11" s="40" customFormat="1" x14ac:dyDescent="0.25">
      <c r="A6" s="43" t="s">
        <v>234</v>
      </c>
      <c r="B6" s="43"/>
      <c r="C6" s="43"/>
      <c r="D6" s="43"/>
      <c r="E6" s="43"/>
      <c r="F6" s="43"/>
      <c r="G6" s="43"/>
      <c r="H6" s="119"/>
      <c r="I6" s="119"/>
      <c r="J6" s="119"/>
      <c r="K6" s="119"/>
    </row>
    <row r="7" spans="1:11" s="40" customFormat="1" x14ac:dyDescent="0.25">
      <c r="A7" s="46" t="s">
        <v>394</v>
      </c>
      <c r="B7" s="43"/>
      <c r="C7" s="43"/>
      <c r="D7" s="43"/>
      <c r="E7" s="43"/>
      <c r="F7" s="43"/>
      <c r="G7" s="43"/>
      <c r="H7" s="119"/>
      <c r="I7" s="119"/>
      <c r="J7" s="119"/>
      <c r="K7" s="119"/>
    </row>
    <row r="8" spans="1:11" x14ac:dyDescent="0.25">
      <c r="A8" s="365" t="s">
        <v>6</v>
      </c>
      <c r="B8" s="365"/>
      <c r="C8" s="365"/>
    </row>
    <row r="9" spans="1:11" ht="26.25" customHeight="1" thickBot="1" x14ac:dyDescent="0.3">
      <c r="A9" s="24" t="s">
        <v>153</v>
      </c>
      <c r="B9" s="24" t="s">
        <v>395</v>
      </c>
      <c r="C9" s="24" t="s">
        <v>324</v>
      </c>
    </row>
    <row r="10" spans="1:11" ht="15.75" thickTop="1" x14ac:dyDescent="0.25">
      <c r="A10" s="168" t="s">
        <v>70</v>
      </c>
      <c r="B10" s="196">
        <v>5444573377</v>
      </c>
      <c r="C10" s="176">
        <v>1</v>
      </c>
    </row>
    <row r="11" spans="1:11" ht="25.5" x14ac:dyDescent="0.25">
      <c r="A11" s="232" t="s">
        <v>235</v>
      </c>
      <c r="B11" s="104">
        <v>3010887913</v>
      </c>
      <c r="C11" s="121">
        <v>0.55300713288559289</v>
      </c>
    </row>
    <row r="12" spans="1:11" x14ac:dyDescent="0.25">
      <c r="A12" s="232" t="s">
        <v>236</v>
      </c>
      <c r="B12" s="104">
        <v>1258522049</v>
      </c>
      <c r="C12" s="121">
        <v>0.23115163702568278</v>
      </c>
    </row>
    <row r="13" spans="1:11" x14ac:dyDescent="0.25">
      <c r="A13" s="232" t="s">
        <v>237</v>
      </c>
      <c r="B13" s="104">
        <v>24813754</v>
      </c>
      <c r="C13" s="121">
        <v>4.5575203568424608E-3</v>
      </c>
    </row>
    <row r="14" spans="1:11" x14ac:dyDescent="0.25">
      <c r="A14" s="232" t="s">
        <v>238</v>
      </c>
      <c r="B14" s="104">
        <v>229100505</v>
      </c>
      <c r="C14" s="121">
        <v>4.2078688105813729E-2</v>
      </c>
    </row>
    <row r="15" spans="1:11" x14ac:dyDescent="0.25">
      <c r="A15" s="232" t="s">
        <v>239</v>
      </c>
      <c r="B15" s="104">
        <v>921249156</v>
      </c>
      <c r="C15" s="121">
        <v>0.16920502162606818</v>
      </c>
    </row>
    <row r="16" spans="1:11" x14ac:dyDescent="0.25">
      <c r="A16" s="168" t="s">
        <v>184</v>
      </c>
      <c r="B16" s="196">
        <v>3854610499</v>
      </c>
      <c r="C16" s="176">
        <v>1</v>
      </c>
    </row>
    <row r="17" spans="1:3" x14ac:dyDescent="0.25">
      <c r="A17" s="232" t="s">
        <v>240</v>
      </c>
      <c r="B17" s="104">
        <v>981587633</v>
      </c>
      <c r="C17" s="121">
        <v>0.25465287173753426</v>
      </c>
    </row>
    <row r="18" spans="1:3" x14ac:dyDescent="0.25">
      <c r="A18" s="232" t="s">
        <v>165</v>
      </c>
      <c r="B18" s="104">
        <v>121992955</v>
      </c>
      <c r="C18" s="121">
        <v>3.1648581622358105E-2</v>
      </c>
    </row>
    <row r="19" spans="1:3" x14ac:dyDescent="0.25">
      <c r="A19" s="232" t="s">
        <v>241</v>
      </c>
      <c r="B19" s="104">
        <v>5760495</v>
      </c>
      <c r="C19" s="121">
        <v>1.4944428241178823E-3</v>
      </c>
    </row>
    <row r="20" spans="1:3" x14ac:dyDescent="0.25">
      <c r="A20" s="128" t="s">
        <v>242</v>
      </c>
      <c r="B20" s="111">
        <v>2745269416</v>
      </c>
      <c r="C20" s="129">
        <v>0.71220410381598975</v>
      </c>
    </row>
    <row r="21" spans="1:3" ht="22.5" customHeight="1" x14ac:dyDescent="0.25">
      <c r="A21" s="370" t="s">
        <v>355</v>
      </c>
      <c r="B21" s="370"/>
      <c r="C21" s="370"/>
    </row>
  </sheetData>
  <sheetProtection selectLockedCells="1"/>
  <mergeCells count="3">
    <mergeCell ref="A21:C21"/>
    <mergeCell ref="D3:E3"/>
    <mergeCell ref="A8:C8"/>
  </mergeCells>
  <hyperlinks>
    <hyperlink ref="D3:E3" location="CONTENIDO!A1" display="VOLVER"/>
  </hyperlinks>
  <pageMargins left="0.7" right="0.7" top="0.75" bottom="0.75" header="0.3" footer="0.3"/>
  <pageSetup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A5" sqref="A5"/>
    </sheetView>
  </sheetViews>
  <sheetFormatPr baseColWidth="10" defaultRowHeight="15" x14ac:dyDescent="0.25"/>
  <cols>
    <col min="1" max="1" width="29" style="19" customWidth="1"/>
    <col min="2" max="2" width="25.140625" style="19" customWidth="1"/>
    <col min="3" max="3" width="19.7109375" style="19" customWidth="1"/>
    <col min="4" max="4" width="10.85546875" style="19" customWidth="1"/>
    <col min="5" max="5" width="14.28515625" style="19" customWidth="1"/>
    <col min="6" max="16384" width="11.42578125" style="19"/>
  </cols>
  <sheetData>
    <row r="1" spans="1:6" s="40" customFormat="1" x14ac:dyDescent="0.25"/>
    <row r="2" spans="1:6" s="40" customFormat="1" x14ac:dyDescent="0.25">
      <c r="C2" s="19"/>
      <c r="D2" s="19"/>
      <c r="E2" s="19"/>
      <c r="F2" s="19"/>
    </row>
    <row r="3" spans="1:6" s="40" customFormat="1" x14ac:dyDescent="0.25">
      <c r="C3" s="19"/>
      <c r="D3" s="333" t="s">
        <v>314</v>
      </c>
      <c r="E3" s="333"/>
      <c r="F3" s="19"/>
    </row>
    <row r="4" spans="1:6" s="40" customFormat="1" x14ac:dyDescent="0.25">
      <c r="C4" s="19"/>
      <c r="D4" s="19"/>
      <c r="E4" s="19"/>
      <c r="F4" s="19"/>
    </row>
    <row r="5" spans="1:6" s="40" customFormat="1" ht="19.5" customHeight="1" x14ac:dyDescent="0.25">
      <c r="A5" s="43" t="s">
        <v>379</v>
      </c>
    </row>
    <row r="6" spans="1:6" s="40" customFormat="1" x14ac:dyDescent="0.25">
      <c r="A6" s="43" t="s">
        <v>243</v>
      </c>
      <c r="B6" s="119"/>
      <c r="C6" s="119"/>
      <c r="D6" s="119"/>
    </row>
    <row r="7" spans="1:6" s="40" customFormat="1" x14ac:dyDescent="0.25">
      <c r="A7" s="46" t="s">
        <v>394</v>
      </c>
    </row>
    <row r="8" spans="1:6" x14ac:dyDescent="0.25">
      <c r="A8" s="365" t="s">
        <v>356</v>
      </c>
      <c r="B8" s="365"/>
      <c r="C8" s="365"/>
    </row>
    <row r="9" spans="1:6" ht="33" customHeight="1" thickBot="1" x14ac:dyDescent="0.3">
      <c r="A9" s="24" t="s">
        <v>153</v>
      </c>
      <c r="B9" s="24" t="s">
        <v>395</v>
      </c>
      <c r="C9" s="24" t="s">
        <v>324</v>
      </c>
    </row>
    <row r="10" spans="1:6" ht="21.75" customHeight="1" thickTop="1" x14ac:dyDescent="0.25">
      <c r="A10" s="168" t="s">
        <v>70</v>
      </c>
      <c r="B10" s="196">
        <v>14562520</v>
      </c>
      <c r="C10" s="176">
        <v>1</v>
      </c>
    </row>
    <row r="11" spans="1:6" x14ac:dyDescent="0.25">
      <c r="A11" s="168" t="s">
        <v>244</v>
      </c>
      <c r="B11" s="161">
        <v>289833</v>
      </c>
      <c r="C11" s="176">
        <v>1.9902667944833724E-2</v>
      </c>
    </row>
    <row r="12" spans="1:6" x14ac:dyDescent="0.25">
      <c r="A12" s="168" t="s">
        <v>245</v>
      </c>
      <c r="B12" s="180">
        <v>0</v>
      </c>
      <c r="C12" s="50">
        <v>0</v>
      </c>
    </row>
    <row r="13" spans="1:6" x14ac:dyDescent="0.25">
      <c r="A13" s="281" t="s">
        <v>42</v>
      </c>
      <c r="B13" s="280">
        <v>0</v>
      </c>
      <c r="C13" s="125">
        <v>0</v>
      </c>
    </row>
    <row r="14" spans="1:6" x14ac:dyDescent="0.25">
      <c r="A14" s="281" t="s">
        <v>246</v>
      </c>
      <c r="B14" s="280">
        <v>0</v>
      </c>
      <c r="C14" s="125">
        <v>0</v>
      </c>
    </row>
    <row r="15" spans="1:6" x14ac:dyDescent="0.25">
      <c r="A15" s="168" t="s">
        <v>247</v>
      </c>
      <c r="B15" s="180">
        <v>0</v>
      </c>
      <c r="C15" s="50">
        <v>0</v>
      </c>
    </row>
    <row r="16" spans="1:6" x14ac:dyDescent="0.25">
      <c r="A16" s="168" t="s">
        <v>248</v>
      </c>
      <c r="B16" s="161">
        <v>14269855</v>
      </c>
      <c r="C16" s="176">
        <v>0.97990286021924777</v>
      </c>
    </row>
    <row r="17" spans="1:3" x14ac:dyDescent="0.25">
      <c r="A17" s="281" t="s">
        <v>249</v>
      </c>
      <c r="B17" s="104">
        <v>13119952</v>
      </c>
      <c r="C17" s="121">
        <v>0.90093967252920515</v>
      </c>
    </row>
    <row r="18" spans="1:3" x14ac:dyDescent="0.25">
      <c r="A18" s="281" t="s">
        <v>233</v>
      </c>
      <c r="B18" s="104">
        <v>113258</v>
      </c>
      <c r="C18" s="121">
        <v>7.7773627092014297E-3</v>
      </c>
    </row>
    <row r="19" spans="1:3" x14ac:dyDescent="0.25">
      <c r="A19" s="281" t="s">
        <v>250</v>
      </c>
      <c r="B19" s="104">
        <v>1036645</v>
      </c>
      <c r="C19" s="121">
        <v>7.1185824980841222E-2</v>
      </c>
    </row>
    <row r="20" spans="1:3" x14ac:dyDescent="0.25">
      <c r="A20" s="168" t="s">
        <v>212</v>
      </c>
      <c r="B20" s="161">
        <v>2832</v>
      </c>
      <c r="C20" s="176">
        <v>1.9447183591850861E-4</v>
      </c>
    </row>
    <row r="21" spans="1:3" x14ac:dyDescent="0.25">
      <c r="A21" s="281" t="s">
        <v>251</v>
      </c>
      <c r="B21" s="104">
        <v>2832</v>
      </c>
      <c r="C21" s="121">
        <v>1.9447183591850861E-4</v>
      </c>
    </row>
    <row r="22" spans="1:3" x14ac:dyDescent="0.25">
      <c r="A22" s="168" t="s">
        <v>162</v>
      </c>
      <c r="B22" s="196">
        <v>17871156</v>
      </c>
      <c r="C22" s="176">
        <v>1</v>
      </c>
    </row>
    <row r="23" spans="1:3" x14ac:dyDescent="0.25">
      <c r="A23" s="281" t="s">
        <v>252</v>
      </c>
      <c r="B23" s="104">
        <v>10013990</v>
      </c>
      <c r="C23" s="121">
        <v>0.56034371811202366</v>
      </c>
    </row>
    <row r="24" spans="1:3" x14ac:dyDescent="0.25">
      <c r="A24" s="281" t="s">
        <v>230</v>
      </c>
      <c r="B24" s="104">
        <v>1849677</v>
      </c>
      <c r="C24" s="121">
        <v>0.1035006912815265</v>
      </c>
    </row>
    <row r="25" spans="1:3" x14ac:dyDescent="0.25">
      <c r="A25" s="281" t="s">
        <v>165</v>
      </c>
      <c r="B25" s="104">
        <v>1312517</v>
      </c>
      <c r="C25" s="121">
        <v>7.3443318384104533E-2</v>
      </c>
    </row>
    <row r="26" spans="1:3" x14ac:dyDescent="0.25">
      <c r="A26" s="281" t="s">
        <v>61</v>
      </c>
      <c r="B26" s="104">
        <v>265011</v>
      </c>
      <c r="C26" s="121">
        <v>1.482897916620503E-2</v>
      </c>
    </row>
    <row r="27" spans="1:3" x14ac:dyDescent="0.25">
      <c r="A27" s="281" t="s">
        <v>253</v>
      </c>
      <c r="B27" s="104">
        <v>0</v>
      </c>
      <c r="C27" s="121">
        <v>0</v>
      </c>
    </row>
    <row r="28" spans="1:3" x14ac:dyDescent="0.25">
      <c r="A28" s="281" t="s">
        <v>254</v>
      </c>
      <c r="B28" s="280">
        <v>0</v>
      </c>
      <c r="C28" s="125">
        <v>0</v>
      </c>
    </row>
    <row r="29" spans="1:3" x14ac:dyDescent="0.25">
      <c r="A29" s="128" t="s">
        <v>179</v>
      </c>
      <c r="B29" s="111">
        <v>4429961</v>
      </c>
      <c r="C29" s="282">
        <v>0.24788329305614029</v>
      </c>
    </row>
    <row r="30" spans="1:3" ht="22.5" customHeight="1" x14ac:dyDescent="0.25">
      <c r="A30" s="371" t="s">
        <v>255</v>
      </c>
      <c r="B30" s="371"/>
      <c r="C30" s="371"/>
    </row>
  </sheetData>
  <sheetProtection selectLockedCells="1"/>
  <mergeCells count="3">
    <mergeCell ref="A30:C30"/>
    <mergeCell ref="D3:E3"/>
    <mergeCell ref="A8:C8"/>
  </mergeCells>
  <hyperlinks>
    <hyperlink ref="D3:E3" location="CONTENIDO!A1" display="VOLVER"/>
  </hyperlinks>
  <pageMargins left="0.7" right="0.7" top="0.75" bottom="0.75" header="0.3" footer="0.3"/>
  <pageSetup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E23" sqref="E23"/>
    </sheetView>
  </sheetViews>
  <sheetFormatPr baseColWidth="10" defaultRowHeight="15" x14ac:dyDescent="0.25"/>
  <cols>
    <col min="1" max="1" width="27" style="19" customWidth="1"/>
    <col min="2" max="2" width="22.42578125" style="19" customWidth="1"/>
    <col min="3" max="3" width="25.7109375" style="19" customWidth="1"/>
    <col min="4" max="4" width="19" style="19" customWidth="1"/>
    <col min="5" max="5" width="14.42578125" style="19" customWidth="1"/>
    <col min="6" max="6" width="15.5703125" style="19" customWidth="1"/>
    <col min="7" max="7" width="12.85546875" style="19" customWidth="1"/>
    <col min="8" max="8" width="12.140625" style="19" customWidth="1"/>
    <col min="9" max="9" width="14.5703125" style="19" customWidth="1"/>
    <col min="10" max="16384" width="11.42578125" style="19"/>
  </cols>
  <sheetData>
    <row r="1" spans="1:6" s="40" customFormat="1" x14ac:dyDescent="0.25"/>
    <row r="2" spans="1:6" s="40" customFormat="1" x14ac:dyDescent="0.25">
      <c r="C2" s="19"/>
      <c r="D2" s="19"/>
      <c r="E2" s="19"/>
      <c r="F2" s="19"/>
    </row>
    <row r="3" spans="1:6" s="40" customFormat="1" x14ac:dyDescent="0.25">
      <c r="C3" s="19"/>
      <c r="D3" s="333" t="s">
        <v>314</v>
      </c>
      <c r="E3" s="333"/>
      <c r="F3" s="19"/>
    </row>
    <row r="4" spans="1:6" s="40" customFormat="1" x14ac:dyDescent="0.25">
      <c r="C4" s="19"/>
      <c r="D4" s="19"/>
      <c r="E4" s="19"/>
      <c r="F4" s="19"/>
    </row>
    <row r="5" spans="1:6" s="40" customFormat="1" ht="21" customHeight="1" x14ac:dyDescent="0.25">
      <c r="A5" s="43" t="s">
        <v>380</v>
      </c>
      <c r="B5" s="43"/>
      <c r="C5" s="43"/>
      <c r="D5" s="119"/>
    </row>
    <row r="6" spans="1:6" s="40" customFormat="1" x14ac:dyDescent="0.25">
      <c r="A6" s="43" t="s">
        <v>256</v>
      </c>
      <c r="B6" s="43"/>
      <c r="C6" s="43"/>
      <c r="D6" s="119"/>
    </row>
    <row r="7" spans="1:6" s="40" customFormat="1" x14ac:dyDescent="0.25">
      <c r="A7" s="46" t="s">
        <v>385</v>
      </c>
      <c r="B7" s="43"/>
      <c r="C7" s="43"/>
      <c r="D7" s="119"/>
    </row>
    <row r="8" spans="1:6" x14ac:dyDescent="0.25">
      <c r="A8" s="372" t="s">
        <v>6</v>
      </c>
      <c r="B8" s="372"/>
      <c r="C8" s="372"/>
      <c r="D8" s="221"/>
    </row>
    <row r="9" spans="1:6" x14ac:dyDescent="0.25">
      <c r="A9" s="355" t="s">
        <v>153</v>
      </c>
      <c r="B9" s="216" t="s">
        <v>289</v>
      </c>
      <c r="C9" s="216" t="s">
        <v>388</v>
      </c>
      <c r="D9" s="50"/>
    </row>
    <row r="10" spans="1:6" ht="15.75" thickBot="1" x14ac:dyDescent="0.3">
      <c r="A10" s="356"/>
      <c r="B10" s="217">
        <v>2016</v>
      </c>
      <c r="C10" s="217" t="s">
        <v>357</v>
      </c>
      <c r="D10" s="50"/>
    </row>
    <row r="11" spans="1:6" ht="15.75" thickTop="1" x14ac:dyDescent="0.25">
      <c r="A11" s="168" t="s">
        <v>70</v>
      </c>
      <c r="B11" s="198">
        <v>7967773403</v>
      </c>
      <c r="C11" s="50">
        <v>6.352322917551902</v>
      </c>
      <c r="D11" s="50"/>
    </row>
    <row r="12" spans="1:6" x14ac:dyDescent="0.25">
      <c r="A12" s="168" t="s">
        <v>244</v>
      </c>
      <c r="B12" s="161">
        <v>875289126</v>
      </c>
      <c r="C12" s="50">
        <v>696.73330190598756</v>
      </c>
      <c r="D12" s="50"/>
    </row>
    <row r="13" spans="1:6" x14ac:dyDescent="0.25">
      <c r="A13" s="168" t="s">
        <v>248</v>
      </c>
      <c r="B13" s="161">
        <v>5477236668</v>
      </c>
      <c r="C13" s="50">
        <v>0.11372167816223566</v>
      </c>
      <c r="D13" s="50"/>
    </row>
    <row r="14" spans="1:6" x14ac:dyDescent="0.25">
      <c r="A14" s="221" t="s">
        <v>249</v>
      </c>
      <c r="B14" s="104">
        <v>5477236668</v>
      </c>
      <c r="C14" s="125">
        <v>0.11372167816223566</v>
      </c>
      <c r="D14" s="125"/>
    </row>
    <row r="15" spans="1:6" x14ac:dyDescent="0.25">
      <c r="A15" s="221" t="s">
        <v>233</v>
      </c>
      <c r="B15" s="220">
        <v>0</v>
      </c>
      <c r="C15" s="125">
        <v>0</v>
      </c>
      <c r="D15" s="125"/>
    </row>
    <row r="16" spans="1:6" x14ac:dyDescent="0.25">
      <c r="A16" s="168" t="s">
        <v>212</v>
      </c>
      <c r="B16" s="198">
        <v>1615247609</v>
      </c>
      <c r="C16" s="50">
        <v>-15.475926949942021</v>
      </c>
      <c r="D16" s="50"/>
    </row>
    <row r="17" spans="1:4" x14ac:dyDescent="0.25">
      <c r="A17" s="221" t="s">
        <v>251</v>
      </c>
      <c r="B17" s="199">
        <v>4258944</v>
      </c>
      <c r="C17" s="125" t="s">
        <v>393</v>
      </c>
      <c r="D17" s="125"/>
    </row>
    <row r="18" spans="1:4" x14ac:dyDescent="0.25">
      <c r="A18" s="221" t="s">
        <v>258</v>
      </c>
      <c r="B18" s="104">
        <v>1610988665</v>
      </c>
      <c r="C18" s="125">
        <v>0</v>
      </c>
      <c r="D18" s="125"/>
    </row>
    <row r="19" spans="1:4" x14ac:dyDescent="0.25">
      <c r="A19" s="168" t="s">
        <v>162</v>
      </c>
      <c r="B19" s="161">
        <v>4331605012</v>
      </c>
      <c r="C19" s="50">
        <v>21.159159361803319</v>
      </c>
      <c r="D19" s="50"/>
    </row>
    <row r="20" spans="1:4" x14ac:dyDescent="0.25">
      <c r="A20" s="221" t="s">
        <v>252</v>
      </c>
      <c r="B20" s="104">
        <v>3212884490</v>
      </c>
      <c r="C20" s="125">
        <v>15.060400054074961</v>
      </c>
      <c r="D20" s="125"/>
    </row>
    <row r="21" spans="1:4" x14ac:dyDescent="0.25">
      <c r="A21" s="221" t="s">
        <v>230</v>
      </c>
      <c r="B21" s="220">
        <v>0</v>
      </c>
      <c r="C21" s="125">
        <v>0</v>
      </c>
      <c r="D21" s="125"/>
    </row>
    <row r="22" spans="1:4" x14ac:dyDescent="0.25">
      <c r="A22" s="221" t="s">
        <v>165</v>
      </c>
      <c r="B22" s="104">
        <v>1040016279</v>
      </c>
      <c r="C22" s="125">
        <v>40.312058848168959</v>
      </c>
      <c r="D22" s="125"/>
    </row>
    <row r="23" spans="1:4" x14ac:dyDescent="0.25">
      <c r="A23" s="221" t="s">
        <v>241</v>
      </c>
      <c r="B23" s="104">
        <v>78704243</v>
      </c>
      <c r="C23" s="125">
        <v>89.312928055368189</v>
      </c>
      <c r="D23" s="125"/>
    </row>
    <row r="24" spans="1:4" x14ac:dyDescent="0.25">
      <c r="A24" s="221" t="s">
        <v>253</v>
      </c>
      <c r="B24" s="220">
        <v>0</v>
      </c>
      <c r="C24" s="125">
        <v>0</v>
      </c>
      <c r="D24" s="125"/>
    </row>
    <row r="25" spans="1:4" x14ac:dyDescent="0.25">
      <c r="A25" s="221" t="s">
        <v>254</v>
      </c>
      <c r="B25" s="220">
        <v>0</v>
      </c>
      <c r="C25" s="125">
        <v>0</v>
      </c>
      <c r="D25" s="125"/>
    </row>
    <row r="26" spans="1:4" x14ac:dyDescent="0.25">
      <c r="A26" s="128" t="s">
        <v>179</v>
      </c>
      <c r="B26" s="197">
        <v>0</v>
      </c>
      <c r="C26" s="133">
        <v>0</v>
      </c>
      <c r="D26" s="125"/>
    </row>
    <row r="27" spans="1:4" ht="15" customHeight="1" x14ac:dyDescent="0.25">
      <c r="A27" s="354" t="s">
        <v>358</v>
      </c>
      <c r="B27" s="354"/>
      <c r="C27" s="354"/>
      <c r="D27" s="215"/>
    </row>
  </sheetData>
  <sheetProtection password="DF2A" sheet="1" objects="1" scenarios="1" selectLockedCells="1"/>
  <mergeCells count="4">
    <mergeCell ref="D3:E3"/>
    <mergeCell ref="A9:A10"/>
    <mergeCell ref="A27:C27"/>
    <mergeCell ref="A8:C8"/>
  </mergeCells>
  <hyperlinks>
    <hyperlink ref="D3:E3" location="CONTENIDO!A1" display="VOLVER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A5" sqref="A5"/>
    </sheetView>
  </sheetViews>
  <sheetFormatPr baseColWidth="10" defaultRowHeight="15" x14ac:dyDescent="0.25"/>
  <cols>
    <col min="1" max="1" width="23.7109375" style="19" customWidth="1"/>
    <col min="2" max="2" width="19.5703125" style="19" customWidth="1"/>
    <col min="3" max="3" width="22.42578125" style="19" customWidth="1"/>
    <col min="4" max="4" width="15.85546875" style="19" customWidth="1"/>
    <col min="5" max="5" width="4.28515625" style="19" customWidth="1"/>
    <col min="6" max="6" width="14.28515625" style="19" customWidth="1"/>
    <col min="7" max="7" width="3.5703125" style="19" customWidth="1"/>
    <col min="8" max="8" width="12.42578125" style="19" customWidth="1"/>
    <col min="9" max="9" width="16.7109375" style="19" customWidth="1"/>
    <col min="10" max="16384" width="11.42578125" style="19"/>
  </cols>
  <sheetData>
    <row r="1" spans="1:8" s="40" customFormat="1" x14ac:dyDescent="0.25">
      <c r="D1" s="19"/>
      <c r="E1" s="19"/>
      <c r="F1" s="19"/>
      <c r="G1" s="19"/>
      <c r="H1" s="19"/>
    </row>
    <row r="2" spans="1:8" s="40" customFormat="1" x14ac:dyDescent="0.25">
      <c r="D2" s="19"/>
      <c r="E2" s="333" t="s">
        <v>314</v>
      </c>
      <c r="F2" s="333"/>
      <c r="G2" s="19"/>
      <c r="H2" s="19"/>
    </row>
    <row r="3" spans="1:8" s="40" customFormat="1" x14ac:dyDescent="0.25"/>
    <row r="4" spans="1:8" s="40" customFormat="1" x14ac:dyDescent="0.25"/>
    <row r="5" spans="1:8" s="40" customFormat="1" ht="18.75" customHeight="1" x14ac:dyDescent="0.25">
      <c r="A5" s="43" t="s">
        <v>381</v>
      </c>
      <c r="B5" s="43"/>
      <c r="C5" s="43"/>
      <c r="D5" s="43"/>
      <c r="E5" s="43"/>
      <c r="F5" s="119"/>
    </row>
    <row r="6" spans="1:8" s="40" customFormat="1" x14ac:dyDescent="0.25">
      <c r="A6" s="43" t="s">
        <v>265</v>
      </c>
      <c r="B6" s="43"/>
      <c r="C6" s="43"/>
      <c r="D6" s="43"/>
      <c r="E6" s="43"/>
      <c r="F6" s="119"/>
    </row>
    <row r="7" spans="1:8" s="40" customFormat="1" x14ac:dyDescent="0.25">
      <c r="A7" s="43" t="s">
        <v>261</v>
      </c>
      <c r="B7" s="43"/>
      <c r="C7" s="43"/>
      <c r="D7" s="43"/>
      <c r="E7" s="43"/>
      <c r="F7" s="119"/>
    </row>
    <row r="8" spans="1:8" s="40" customFormat="1" x14ac:dyDescent="0.25">
      <c r="A8" s="46" t="s">
        <v>394</v>
      </c>
      <c r="B8" s="43"/>
      <c r="C8" s="43"/>
      <c r="D8" s="43"/>
      <c r="E8" s="119"/>
      <c r="F8" s="119"/>
    </row>
    <row r="9" spans="1:8" x14ac:dyDescent="0.25">
      <c r="A9" s="365" t="s">
        <v>6</v>
      </c>
      <c r="B9" s="365"/>
      <c r="C9" s="365"/>
    </row>
    <row r="10" spans="1:8" ht="35.25" customHeight="1" thickBot="1" x14ac:dyDescent="0.3">
      <c r="A10" s="24" t="s">
        <v>153</v>
      </c>
      <c r="B10" s="24" t="s">
        <v>395</v>
      </c>
      <c r="C10" s="24" t="s">
        <v>324</v>
      </c>
    </row>
    <row r="11" spans="1:8" ht="18.75" customHeight="1" thickTop="1" x14ac:dyDescent="0.25">
      <c r="A11" s="168" t="s">
        <v>70</v>
      </c>
      <c r="B11" s="294">
        <v>73163275105</v>
      </c>
      <c r="C11" s="176">
        <f>+C12+C13+C14+C15+C16</f>
        <v>1</v>
      </c>
    </row>
    <row r="12" spans="1:8" x14ac:dyDescent="0.25">
      <c r="A12" s="283" t="s">
        <v>262</v>
      </c>
      <c r="B12" s="292">
        <v>25236477916</v>
      </c>
      <c r="C12" s="246">
        <f>+B12/B11</f>
        <v>0.34493368264039526</v>
      </c>
    </row>
    <row r="13" spans="1:8" x14ac:dyDescent="0.25">
      <c r="A13" s="283" t="s">
        <v>263</v>
      </c>
      <c r="B13" s="292">
        <v>22412246003</v>
      </c>
      <c r="C13" s="246">
        <f>+B13/B11</f>
        <v>0.30633191270941806</v>
      </c>
    </row>
    <row r="14" spans="1:8" x14ac:dyDescent="0.25">
      <c r="A14" s="283" t="s">
        <v>264</v>
      </c>
      <c r="B14" s="292">
        <v>22362305331</v>
      </c>
      <c r="C14" s="246">
        <f>+B14/B11</f>
        <v>0.30564932063124323</v>
      </c>
    </row>
    <row r="15" spans="1:8" x14ac:dyDescent="0.25">
      <c r="A15" s="283" t="s">
        <v>359</v>
      </c>
      <c r="B15" s="292">
        <v>693765177</v>
      </c>
      <c r="C15" s="246">
        <f>+B15/B11</f>
        <v>9.4824237433923722E-3</v>
      </c>
    </row>
    <row r="16" spans="1:8" ht="25.5" x14ac:dyDescent="0.25">
      <c r="A16" s="283" t="s">
        <v>360</v>
      </c>
      <c r="B16" s="292">
        <v>2458480678</v>
      </c>
      <c r="C16" s="246">
        <f>+B16/B11</f>
        <v>3.3602660275551095E-2</v>
      </c>
    </row>
    <row r="17" spans="1:3" ht="25.5" x14ac:dyDescent="0.25">
      <c r="A17" s="168" t="s">
        <v>401</v>
      </c>
      <c r="B17" s="289"/>
      <c r="C17" s="290"/>
    </row>
    <row r="18" spans="1:3" ht="25.5" x14ac:dyDescent="0.25">
      <c r="A18" s="283" t="s">
        <v>402</v>
      </c>
      <c r="B18" s="288"/>
      <c r="C18" s="291"/>
    </row>
    <row r="19" spans="1:3" ht="25.5" x14ac:dyDescent="0.25">
      <c r="A19" s="283" t="s">
        <v>403</v>
      </c>
      <c r="B19" s="288"/>
      <c r="C19" s="291"/>
    </row>
    <row r="20" spans="1:3" x14ac:dyDescent="0.25">
      <c r="A20" s="168" t="s">
        <v>184</v>
      </c>
      <c r="B20" s="294">
        <v>68612008800</v>
      </c>
      <c r="C20" s="241">
        <f>+C21+C22+C23+C24+C25</f>
        <v>1</v>
      </c>
    </row>
    <row r="21" spans="1:3" x14ac:dyDescent="0.25">
      <c r="A21" s="283" t="s">
        <v>262</v>
      </c>
      <c r="B21" s="292">
        <v>20231673944</v>
      </c>
      <c r="C21" s="246">
        <f>+B21/B20</f>
        <v>0.29487074198591312</v>
      </c>
    </row>
    <row r="22" spans="1:3" x14ac:dyDescent="0.25">
      <c r="A22" s="283" t="s">
        <v>263</v>
      </c>
      <c r="B22" s="292">
        <v>18789819859</v>
      </c>
      <c r="C22" s="246">
        <f>+B22/B20</f>
        <v>0.27385613958295885</v>
      </c>
    </row>
    <row r="23" spans="1:3" x14ac:dyDescent="0.25">
      <c r="A23" s="283" t="s">
        <v>264</v>
      </c>
      <c r="B23" s="292">
        <v>17444761187</v>
      </c>
      <c r="C23" s="246">
        <f>+B23/B20</f>
        <v>0.25425230206931354</v>
      </c>
    </row>
    <row r="24" spans="1:3" x14ac:dyDescent="0.25">
      <c r="A24" s="283" t="s">
        <v>359</v>
      </c>
      <c r="B24" s="292">
        <v>878689693</v>
      </c>
      <c r="C24" s="246">
        <f>+B24/B20</f>
        <v>1.2806645780643578E-2</v>
      </c>
    </row>
    <row r="25" spans="1:3" ht="25.5" x14ac:dyDescent="0.25">
      <c r="A25" s="128" t="s">
        <v>360</v>
      </c>
      <c r="B25" s="293">
        <v>11267064117</v>
      </c>
      <c r="C25" s="282">
        <f>+B25/B20</f>
        <v>0.16421417058117091</v>
      </c>
    </row>
    <row r="26" spans="1:3" ht="14.25" customHeight="1" x14ac:dyDescent="0.25">
      <c r="A26" s="354" t="s">
        <v>361</v>
      </c>
      <c r="B26" s="354"/>
      <c r="C26" s="354"/>
    </row>
    <row r="27" spans="1:3" x14ac:dyDescent="0.25">
      <c r="A27" s="240"/>
      <c r="B27" s="242"/>
      <c r="C27" s="243"/>
    </row>
    <row r="28" spans="1:3" x14ac:dyDescent="0.25">
      <c r="A28" s="240"/>
      <c r="B28" s="242"/>
      <c r="C28" s="243"/>
    </row>
    <row r="29" spans="1:3" x14ac:dyDescent="0.25">
      <c r="A29" s="240"/>
      <c r="B29" s="242"/>
      <c r="C29" s="243"/>
    </row>
    <row r="30" spans="1:3" x14ac:dyDescent="0.25">
      <c r="A30" s="168"/>
      <c r="B30" s="244"/>
      <c r="C30" s="241"/>
    </row>
    <row r="31" spans="1:3" x14ac:dyDescent="0.25">
      <c r="A31" s="283"/>
      <c r="B31" s="242"/>
      <c r="C31" s="245"/>
    </row>
    <row r="32" spans="1:3" x14ac:dyDescent="0.25">
      <c r="A32" s="354"/>
      <c r="B32" s="354"/>
      <c r="C32" s="354"/>
    </row>
  </sheetData>
  <sheetProtection selectLockedCells="1"/>
  <mergeCells count="4">
    <mergeCell ref="A9:C9"/>
    <mergeCell ref="E2:F2"/>
    <mergeCell ref="A32:C32"/>
    <mergeCell ref="A26:C26"/>
  </mergeCells>
  <hyperlinks>
    <hyperlink ref="E2:F2" location="CONTENIDO!A1" display="VOLVER"/>
  </hyperlinks>
  <pageMargins left="0.7" right="0.7" top="0.75" bottom="0.75" header="0.3" footer="0.3"/>
  <ignoredErrors>
    <ignoredError sqref="C11:C16 C20:C25" unlocked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workbookViewId="0">
      <selection activeCell="A5" sqref="A5"/>
    </sheetView>
  </sheetViews>
  <sheetFormatPr baseColWidth="10" defaultRowHeight="15" x14ac:dyDescent="0.25"/>
  <cols>
    <col min="1" max="1" width="25.5703125" style="20" customWidth="1"/>
    <col min="2" max="2" width="21.85546875" style="20" customWidth="1"/>
    <col min="3" max="3" width="16.140625" style="20" customWidth="1"/>
    <col min="4" max="4" width="1.5703125" style="20" customWidth="1"/>
    <col min="5" max="5" width="20.140625" style="20" customWidth="1"/>
    <col min="6" max="6" width="17.7109375" style="20" customWidth="1"/>
    <col min="7" max="7" width="14.85546875" style="20" customWidth="1"/>
    <col min="8" max="8" width="13.140625" style="20" customWidth="1"/>
    <col min="9" max="16384" width="11.42578125" style="20"/>
  </cols>
  <sheetData>
    <row r="1" spans="1:19" s="41" customFormat="1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19" s="41" customFormat="1" x14ac:dyDescent="0.25">
      <c r="A2" s="40"/>
      <c r="B2" s="40"/>
      <c r="C2" s="19"/>
      <c r="D2" s="19"/>
      <c r="E2" s="40"/>
      <c r="F2" s="40"/>
      <c r="G2" s="40"/>
      <c r="H2" s="40"/>
      <c r="I2" s="42"/>
      <c r="J2" s="42"/>
      <c r="K2" s="40"/>
      <c r="L2" s="40"/>
      <c r="M2" s="40"/>
      <c r="N2" s="40"/>
      <c r="O2" s="40"/>
      <c r="P2" s="40"/>
      <c r="Q2" s="40"/>
      <c r="R2" s="40"/>
      <c r="S2" s="40"/>
    </row>
    <row r="3" spans="1:19" s="41" customFormat="1" x14ac:dyDescent="0.25">
      <c r="A3" s="40"/>
      <c r="B3" s="40"/>
      <c r="C3" s="333" t="s">
        <v>314</v>
      </c>
      <c r="D3" s="333"/>
      <c r="E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</row>
    <row r="4" spans="1:19" s="41" customFormat="1" ht="21.75" customHeight="1" x14ac:dyDescent="0.25">
      <c r="A4" s="40"/>
      <c r="B4" s="40"/>
      <c r="C4" s="19"/>
      <c r="D4" s="19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</row>
    <row r="5" spans="1:19" s="41" customFormat="1" ht="18" customHeight="1" x14ac:dyDescent="0.25">
      <c r="A5" s="43" t="s">
        <v>365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</row>
    <row r="6" spans="1:19" s="41" customFormat="1" ht="21.75" customHeight="1" x14ac:dyDescent="0.25">
      <c r="A6" s="44" t="s">
        <v>281</v>
      </c>
      <c r="B6" s="44"/>
      <c r="C6" s="45"/>
      <c r="D6" s="45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</row>
    <row r="7" spans="1:19" s="41" customFormat="1" x14ac:dyDescent="0.25">
      <c r="A7" s="46" t="s">
        <v>394</v>
      </c>
      <c r="B7" s="47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</row>
    <row r="8" spans="1:19" x14ac:dyDescent="0.25">
      <c r="B8" s="23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19" s="29" customFormat="1" ht="25.5" customHeight="1" thickBot="1" x14ac:dyDescent="0.3">
      <c r="A9" s="24" t="s">
        <v>1</v>
      </c>
      <c r="B9" s="25" t="s">
        <v>386</v>
      </c>
      <c r="C9" s="26" t="s">
        <v>322</v>
      </c>
      <c r="D9" s="214"/>
      <c r="E9" s="28"/>
      <c r="F9" s="28"/>
      <c r="G9" s="27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</row>
    <row r="10" spans="1:19" s="35" customFormat="1" ht="24" customHeight="1" thickTop="1" thickBot="1" x14ac:dyDescent="0.3">
      <c r="A10" s="30" t="s">
        <v>2</v>
      </c>
      <c r="B10" s="31">
        <v>291386276126.72998</v>
      </c>
      <c r="C10" s="32" t="s">
        <v>0</v>
      </c>
      <c r="D10" s="32"/>
      <c r="E10" s="34"/>
      <c r="F10" s="34"/>
      <c r="G10" s="33"/>
      <c r="H10" s="34"/>
      <c r="I10" s="34"/>
      <c r="J10" s="34"/>
      <c r="K10" s="34"/>
      <c r="L10" s="34"/>
      <c r="M10" s="34"/>
      <c r="N10" s="34"/>
      <c r="O10" s="34"/>
      <c r="P10" s="34"/>
    </row>
    <row r="11" spans="1:19" s="35" customFormat="1" ht="24" customHeight="1" thickBot="1" x14ac:dyDescent="0.3">
      <c r="A11" s="30" t="s">
        <v>3</v>
      </c>
      <c r="B11" s="223">
        <v>389020767748.31</v>
      </c>
      <c r="C11" s="36">
        <v>1</v>
      </c>
      <c r="D11" s="36"/>
      <c r="E11" s="34"/>
      <c r="F11" s="34"/>
      <c r="G11" s="33"/>
      <c r="H11" s="34"/>
      <c r="I11" s="34"/>
      <c r="J11" s="34"/>
      <c r="K11" s="34"/>
      <c r="L11" s="34"/>
      <c r="M11" s="34"/>
      <c r="N11" s="34"/>
      <c r="O11" s="34"/>
      <c r="P11" s="34"/>
    </row>
    <row r="12" spans="1:19" s="35" customFormat="1" ht="24" customHeight="1" thickBot="1" x14ac:dyDescent="0.3">
      <c r="A12" s="30" t="s">
        <v>4</v>
      </c>
      <c r="B12" s="223">
        <v>355486294381.64008</v>
      </c>
      <c r="C12" s="36">
        <v>0.91379772971820838</v>
      </c>
      <c r="D12" s="36"/>
      <c r="E12" s="307"/>
      <c r="F12" s="34"/>
      <c r="G12" s="33"/>
      <c r="H12" s="34"/>
      <c r="I12" s="34"/>
      <c r="J12" s="34"/>
      <c r="K12" s="34"/>
      <c r="L12" s="34"/>
      <c r="M12" s="34"/>
      <c r="N12" s="34"/>
      <c r="O12" s="34"/>
      <c r="P12" s="34"/>
    </row>
    <row r="13" spans="1:19" s="35" customFormat="1" ht="24" customHeight="1" x14ac:dyDescent="0.25">
      <c r="A13" s="30" t="s">
        <v>5</v>
      </c>
      <c r="B13" s="225">
        <v>309479976839.17004</v>
      </c>
      <c r="C13" s="224">
        <v>0.7955358749366267</v>
      </c>
      <c r="D13" s="224"/>
      <c r="E13" s="306"/>
      <c r="F13" s="34"/>
      <c r="G13" s="33"/>
      <c r="H13" s="34"/>
      <c r="I13" s="34"/>
      <c r="J13" s="34"/>
      <c r="K13" s="34"/>
      <c r="L13" s="34"/>
      <c r="M13" s="34"/>
      <c r="N13" s="34"/>
      <c r="O13" s="34"/>
      <c r="P13" s="34"/>
    </row>
    <row r="14" spans="1:19" ht="22.5" customHeight="1" x14ac:dyDescent="0.25">
      <c r="A14" s="330" t="s">
        <v>323</v>
      </c>
      <c r="B14" s="330"/>
      <c r="C14" s="330"/>
      <c r="D14" s="213"/>
      <c r="E14" s="332"/>
      <c r="F14" s="332"/>
      <c r="G14" s="38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</row>
    <row r="15" spans="1:19" x14ac:dyDescent="0.25">
      <c r="A15" s="331"/>
      <c r="B15" s="331"/>
      <c r="C15" s="331"/>
      <c r="D15" s="213"/>
      <c r="E15" s="3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</row>
    <row r="16" spans="1:19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</row>
    <row r="17" spans="1:19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</row>
    <row r="18" spans="1:19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</row>
    <row r="19" spans="1:19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</row>
    <row r="20" spans="1:19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</row>
    <row r="21" spans="1:19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19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19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</row>
    <row r="26" spans="1:19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</row>
    <row r="27" spans="1:19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</row>
    <row r="28" spans="1:19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</row>
    <row r="29" spans="1:19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</row>
    <row r="30" spans="1:19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</row>
    <row r="31" spans="1:19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</row>
    <row r="32" spans="1:19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</row>
    <row r="33" spans="1:19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</row>
    <row r="34" spans="1:19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</row>
    <row r="35" spans="1:19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</row>
    <row r="36" spans="1:19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</row>
    <row r="37" spans="1:19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</row>
    <row r="38" spans="1:19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</row>
    <row r="39" spans="1:19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</row>
    <row r="40" spans="1:19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</row>
    <row r="41" spans="1:19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</row>
    <row r="42" spans="1:19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</row>
    <row r="43" spans="1:19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</row>
    <row r="44" spans="1:19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19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</row>
    <row r="46" spans="1:19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</row>
    <row r="47" spans="1:19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</row>
    <row r="48" spans="1:19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</row>
    <row r="49" spans="1:19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</row>
    <row r="50" spans="1:19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</row>
    <row r="51" spans="1:19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</row>
    <row r="52" spans="1:19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</row>
    <row r="53" spans="1:19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</row>
    <row r="54" spans="1:19" x14ac:dyDescent="0.2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</row>
    <row r="55" spans="1:19" x14ac:dyDescent="0.2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</row>
    <row r="56" spans="1:19" x14ac:dyDescent="0.2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</row>
    <row r="57" spans="1:19" x14ac:dyDescent="0.25">
      <c r="A57" s="19"/>
      <c r="B57" s="19"/>
      <c r="C57" s="19"/>
      <c r="D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</row>
    <row r="58" spans="1:19" x14ac:dyDescent="0.25">
      <c r="A58" s="19"/>
      <c r="B58" s="19"/>
      <c r="C58" s="19"/>
      <c r="D58" s="19"/>
    </row>
    <row r="59" spans="1:19" x14ac:dyDescent="0.25">
      <c r="A59" s="19"/>
      <c r="B59" s="19"/>
      <c r="C59" s="19"/>
      <c r="D59" s="19"/>
    </row>
    <row r="60" spans="1:19" x14ac:dyDescent="0.25">
      <c r="A60" s="19"/>
      <c r="B60" s="19"/>
      <c r="C60" s="19"/>
      <c r="D60" s="19"/>
    </row>
  </sheetData>
  <sheetProtection selectLockedCells="1"/>
  <mergeCells count="3">
    <mergeCell ref="A14:C15"/>
    <mergeCell ref="E14:F14"/>
    <mergeCell ref="C3:D3"/>
  </mergeCells>
  <hyperlinks>
    <hyperlink ref="C3:D3" location="CONTENIDO!A1" display="VOLVER"/>
  </hyperlinks>
  <pageMargins left="0.7" right="0.7" top="0.75" bottom="0.75" header="0.3" footer="0.3"/>
  <pageSetup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A5" sqref="A5"/>
    </sheetView>
  </sheetViews>
  <sheetFormatPr baseColWidth="10" defaultRowHeight="15" x14ac:dyDescent="0.25"/>
  <cols>
    <col min="1" max="1" width="28.7109375" style="19" customWidth="1"/>
    <col min="2" max="3" width="19.28515625" style="19" customWidth="1"/>
    <col min="4" max="4" width="15.85546875" style="19" customWidth="1"/>
    <col min="5" max="5" width="4.28515625" style="19" customWidth="1"/>
    <col min="6" max="6" width="15.28515625" style="19" customWidth="1"/>
    <col min="7" max="7" width="2.140625" style="19" customWidth="1"/>
    <col min="8" max="8" width="12.42578125" style="19" customWidth="1"/>
    <col min="9" max="9" width="13.140625" style="19" customWidth="1"/>
    <col min="10" max="16384" width="11.42578125" style="19"/>
  </cols>
  <sheetData>
    <row r="1" spans="1:6" s="40" customFormat="1" x14ac:dyDescent="0.25"/>
    <row r="2" spans="1:6" s="40" customFormat="1" x14ac:dyDescent="0.25">
      <c r="C2" s="19"/>
      <c r="D2" s="19"/>
      <c r="E2" s="19"/>
      <c r="F2" s="19"/>
    </row>
    <row r="3" spans="1:6" s="40" customFormat="1" x14ac:dyDescent="0.25">
      <c r="C3" s="19"/>
      <c r="D3" s="333" t="s">
        <v>314</v>
      </c>
      <c r="E3" s="333"/>
      <c r="F3" s="19"/>
    </row>
    <row r="4" spans="1:6" s="40" customFormat="1" x14ac:dyDescent="0.25">
      <c r="C4" s="19"/>
      <c r="D4" s="19"/>
      <c r="E4" s="19"/>
      <c r="F4" s="19"/>
    </row>
    <row r="5" spans="1:6" s="40" customFormat="1" ht="19.5" customHeight="1" x14ac:dyDescent="0.25">
      <c r="A5" s="43" t="s">
        <v>382</v>
      </c>
      <c r="B5" s="43"/>
    </row>
    <row r="6" spans="1:6" s="40" customFormat="1" x14ac:dyDescent="0.25">
      <c r="A6" s="43" t="s">
        <v>109</v>
      </c>
      <c r="B6" s="43"/>
    </row>
    <row r="7" spans="1:6" s="40" customFormat="1" x14ac:dyDescent="0.25">
      <c r="A7" s="43" t="s">
        <v>266</v>
      </c>
      <c r="B7" s="43"/>
    </row>
    <row r="8" spans="1:6" s="40" customFormat="1" x14ac:dyDescent="0.25">
      <c r="A8" s="46" t="s">
        <v>404</v>
      </c>
      <c r="B8" s="43"/>
    </row>
    <row r="9" spans="1:6" x14ac:dyDescent="0.25">
      <c r="A9" s="365" t="s">
        <v>6</v>
      </c>
      <c r="B9" s="365"/>
      <c r="C9" s="365"/>
    </row>
    <row r="10" spans="1:6" ht="31.5" customHeight="1" thickBot="1" x14ac:dyDescent="0.3">
      <c r="A10" s="24" t="s">
        <v>267</v>
      </c>
      <c r="B10" s="24" t="s">
        <v>395</v>
      </c>
      <c r="C10" s="24" t="s">
        <v>324</v>
      </c>
    </row>
    <row r="11" spans="1:6" ht="15.75" thickTop="1" x14ac:dyDescent="0.25">
      <c r="A11" s="168" t="s">
        <v>268</v>
      </c>
      <c r="B11" s="289"/>
      <c r="C11" s="290"/>
    </row>
    <row r="12" spans="1:6" x14ac:dyDescent="0.25">
      <c r="A12" s="283" t="s">
        <v>269</v>
      </c>
      <c r="B12" s="295">
        <v>1282772912</v>
      </c>
      <c r="C12" s="243">
        <v>5.6460313230942943E-2</v>
      </c>
    </row>
    <row r="13" spans="1:6" x14ac:dyDescent="0.25">
      <c r="A13" s="283" t="s">
        <v>270</v>
      </c>
      <c r="B13" s="295">
        <v>967727132</v>
      </c>
      <c r="C13" s="243">
        <v>4.2593803223997348E-2</v>
      </c>
    </row>
    <row r="14" spans="1:6" x14ac:dyDescent="0.25">
      <c r="A14" s="283" t="s">
        <v>271</v>
      </c>
      <c r="B14" s="295">
        <v>3719113387</v>
      </c>
      <c r="C14" s="243">
        <v>0.16369406058319785</v>
      </c>
    </row>
    <row r="15" spans="1:6" x14ac:dyDescent="0.25">
      <c r="A15" s="283" t="s">
        <v>272</v>
      </c>
      <c r="B15" s="295">
        <v>1848797948</v>
      </c>
      <c r="C15" s="243">
        <v>8.137349196285848E-2</v>
      </c>
    </row>
    <row r="16" spans="1:6" x14ac:dyDescent="0.25">
      <c r="A16" s="168" t="s">
        <v>273</v>
      </c>
      <c r="B16" s="295"/>
      <c r="C16" s="243"/>
    </row>
    <row r="17" spans="1:3" ht="25.5" x14ac:dyDescent="0.25">
      <c r="A17" s="200" t="s">
        <v>362</v>
      </c>
      <c r="B17" s="295">
        <v>2544854191</v>
      </c>
      <c r="C17" s="243">
        <v>0.11200989934135583</v>
      </c>
    </row>
    <row r="18" spans="1:3" x14ac:dyDescent="0.25">
      <c r="A18" s="283" t="s">
        <v>274</v>
      </c>
      <c r="B18" s="295">
        <v>7003923720</v>
      </c>
      <c r="C18" s="243">
        <v>0.30827258930833357</v>
      </c>
    </row>
    <row r="19" spans="1:3" x14ac:dyDescent="0.25">
      <c r="A19" s="283" t="s">
        <v>275</v>
      </c>
      <c r="B19" s="295">
        <v>907399681</v>
      </c>
      <c r="C19" s="243">
        <v>3.993853451039954E-2</v>
      </c>
    </row>
    <row r="20" spans="1:3" x14ac:dyDescent="0.25">
      <c r="A20" s="168" t="s">
        <v>276</v>
      </c>
      <c r="B20" s="295">
        <v>1347286174</v>
      </c>
      <c r="C20" s="243">
        <v>5.9299817359846699E-2</v>
      </c>
    </row>
    <row r="21" spans="1:3" ht="25.5" x14ac:dyDescent="0.25">
      <c r="A21" s="201" t="s">
        <v>363</v>
      </c>
      <c r="B21" s="295">
        <v>886631763</v>
      </c>
      <c r="C21" s="243">
        <v>3.9024449761286488E-2</v>
      </c>
    </row>
    <row r="22" spans="1:3" ht="25.5" x14ac:dyDescent="0.25">
      <c r="A22" s="200" t="s">
        <v>277</v>
      </c>
      <c r="B22" s="295"/>
      <c r="C22" s="243">
        <v>0</v>
      </c>
    </row>
    <row r="23" spans="1:3" x14ac:dyDescent="0.25">
      <c r="A23" s="283" t="s">
        <v>278</v>
      </c>
      <c r="B23" s="295"/>
      <c r="C23" s="243">
        <v>0</v>
      </c>
    </row>
    <row r="24" spans="1:3" x14ac:dyDescent="0.25">
      <c r="A24" s="283" t="s">
        <v>279</v>
      </c>
      <c r="B24" s="294">
        <v>1947827193</v>
      </c>
      <c r="C24" s="243">
        <v>8.5732191885050005E-2</v>
      </c>
    </row>
    <row r="25" spans="1:3" x14ac:dyDescent="0.25">
      <c r="A25" s="283" t="s">
        <v>280</v>
      </c>
      <c r="B25" s="294">
        <v>263570175</v>
      </c>
      <c r="C25" s="243">
        <v>1.1600848832731235E-2</v>
      </c>
    </row>
    <row r="26" spans="1:3" x14ac:dyDescent="0.25">
      <c r="A26" s="62" t="s">
        <v>29</v>
      </c>
      <c r="B26" s="297">
        <v>22719904276</v>
      </c>
      <c r="C26" s="296">
        <v>1</v>
      </c>
    </row>
    <row r="27" spans="1:3" ht="22.5" customHeight="1" x14ac:dyDescent="0.25">
      <c r="A27" s="354" t="s">
        <v>364</v>
      </c>
      <c r="B27" s="354"/>
      <c r="C27" s="354"/>
    </row>
    <row r="28" spans="1:3" ht="56.25" customHeight="1" x14ac:dyDescent="0.25">
      <c r="A28" s="354"/>
      <c r="B28" s="354"/>
      <c r="C28" s="354"/>
    </row>
  </sheetData>
  <sheetProtection selectLockedCells="1"/>
  <mergeCells count="4">
    <mergeCell ref="A27:C27"/>
    <mergeCell ref="A28:C28"/>
    <mergeCell ref="D3:E3"/>
    <mergeCell ref="A9:C9"/>
  </mergeCells>
  <hyperlinks>
    <hyperlink ref="D3:E3" location="CONTENIDO!A1" display="VOLVER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A5" sqref="A5"/>
    </sheetView>
  </sheetViews>
  <sheetFormatPr baseColWidth="10" defaultRowHeight="15" x14ac:dyDescent="0.25"/>
  <cols>
    <col min="1" max="1" width="21.28515625" style="19" customWidth="1"/>
    <col min="2" max="2" width="17.42578125" style="19" customWidth="1"/>
    <col min="3" max="3" width="2.28515625" style="19" customWidth="1"/>
    <col min="4" max="4" width="15.140625" style="19" customWidth="1"/>
    <col min="5" max="5" width="3.5703125" style="19" customWidth="1"/>
    <col min="6" max="6" width="13.85546875" style="19" customWidth="1"/>
    <col min="7" max="7" width="3.140625" style="19" customWidth="1"/>
    <col min="8" max="8" width="20.140625" style="19" customWidth="1"/>
    <col min="9" max="9" width="17.85546875" style="19" customWidth="1"/>
    <col min="10" max="10" width="18.140625" style="19" customWidth="1"/>
    <col min="11" max="16384" width="11.42578125" style="19"/>
  </cols>
  <sheetData>
    <row r="1" spans="1:10" s="40" customFormat="1" x14ac:dyDescent="0.25"/>
    <row r="2" spans="1:10" s="40" customFormat="1" x14ac:dyDescent="0.25">
      <c r="G2" s="19"/>
      <c r="H2" s="19"/>
      <c r="I2" s="19"/>
    </row>
    <row r="3" spans="1:10" s="40" customFormat="1" x14ac:dyDescent="0.25">
      <c r="G3" s="19"/>
      <c r="H3" s="257" t="s">
        <v>314</v>
      </c>
      <c r="I3" s="19"/>
    </row>
    <row r="4" spans="1:10" s="40" customFormat="1" x14ac:dyDescent="0.25">
      <c r="G4" s="19"/>
      <c r="H4" s="19"/>
      <c r="I4" s="19"/>
    </row>
    <row r="5" spans="1:10" s="40" customFormat="1" ht="20.25" customHeight="1" x14ac:dyDescent="0.25">
      <c r="A5" s="43" t="s">
        <v>383</v>
      </c>
      <c r="B5" s="43"/>
    </row>
    <row r="6" spans="1:10" s="40" customFormat="1" x14ac:dyDescent="0.25">
      <c r="A6" s="43" t="s">
        <v>112</v>
      </c>
      <c r="B6" s="43"/>
      <c r="C6" s="148"/>
    </row>
    <row r="7" spans="1:10" s="40" customFormat="1" x14ac:dyDescent="0.25">
      <c r="A7" s="118" t="s">
        <v>290</v>
      </c>
      <c r="B7" s="43"/>
    </row>
    <row r="8" spans="1:10" s="40" customFormat="1" x14ac:dyDescent="0.25">
      <c r="A8" s="46" t="s">
        <v>399</v>
      </c>
      <c r="B8" s="43"/>
    </row>
    <row r="9" spans="1:10" x14ac:dyDescent="0.25">
      <c r="A9" s="20"/>
      <c r="B9" s="21"/>
    </row>
    <row r="10" spans="1:10" ht="15" customHeight="1" x14ac:dyDescent="0.25">
      <c r="A10" s="355" t="s">
        <v>267</v>
      </c>
      <c r="B10" s="48">
        <v>2012</v>
      </c>
      <c r="C10" s="49"/>
      <c r="D10" s="202">
        <v>2013</v>
      </c>
      <c r="E10" s="203"/>
      <c r="F10" s="202">
        <v>2014</v>
      </c>
      <c r="G10" s="49"/>
      <c r="H10" s="202">
        <v>2015</v>
      </c>
      <c r="I10" s="202">
        <v>2016</v>
      </c>
      <c r="J10" s="202">
        <v>2017</v>
      </c>
    </row>
    <row r="11" spans="1:10" ht="26.25" thickBot="1" x14ac:dyDescent="0.3">
      <c r="A11" s="356"/>
      <c r="B11" s="24" t="s">
        <v>154</v>
      </c>
      <c r="C11" s="204"/>
      <c r="D11" s="26" t="s">
        <v>289</v>
      </c>
      <c r="E11" s="204"/>
      <c r="F11" s="53" t="s">
        <v>289</v>
      </c>
      <c r="G11" s="158"/>
      <c r="H11" s="53" t="s">
        <v>289</v>
      </c>
      <c r="I11" s="53" t="s">
        <v>289</v>
      </c>
      <c r="J11" s="53" t="s">
        <v>289</v>
      </c>
    </row>
    <row r="12" spans="1:10" ht="15.75" thickTop="1" x14ac:dyDescent="0.25">
      <c r="A12" s="54" t="s">
        <v>229</v>
      </c>
      <c r="B12" s="104">
        <v>3534908709</v>
      </c>
      <c r="C12" s="109"/>
      <c r="D12" s="103">
        <v>4005250649</v>
      </c>
      <c r="E12" s="98"/>
      <c r="F12" s="105">
        <v>1102743</v>
      </c>
      <c r="H12" s="105">
        <v>80363269</v>
      </c>
      <c r="I12" s="105">
        <v>1017926718</v>
      </c>
      <c r="J12" s="105">
        <v>1128437105</v>
      </c>
    </row>
    <row r="13" spans="1:10" x14ac:dyDescent="0.25">
      <c r="A13" s="54" t="s">
        <v>191</v>
      </c>
      <c r="B13" s="104">
        <v>36812253506</v>
      </c>
      <c r="C13" s="109"/>
      <c r="D13" s="103">
        <v>45170113814</v>
      </c>
      <c r="E13" s="98"/>
      <c r="F13" s="105">
        <v>47424277</v>
      </c>
      <c r="H13" s="105">
        <v>50527489913</v>
      </c>
      <c r="I13" s="105">
        <v>53666278704</v>
      </c>
      <c r="J13" s="105">
        <v>58719017626</v>
      </c>
    </row>
    <row r="14" spans="1:10" x14ac:dyDescent="0.25">
      <c r="A14" s="62" t="s">
        <v>29</v>
      </c>
      <c r="B14" s="205">
        <v>40347162215</v>
      </c>
      <c r="C14" s="206"/>
      <c r="D14" s="207">
        <v>49175364463</v>
      </c>
      <c r="E14" s="206"/>
      <c r="F14" s="208">
        <v>48527020</v>
      </c>
      <c r="G14" s="166"/>
      <c r="H14" s="208">
        <v>50607853182</v>
      </c>
      <c r="I14" s="208">
        <v>54684205422</v>
      </c>
      <c r="J14" s="208">
        <v>59847454731</v>
      </c>
    </row>
    <row r="15" spans="1:10" ht="49.5" customHeight="1" x14ac:dyDescent="0.25">
      <c r="A15" s="209" t="s">
        <v>313</v>
      </c>
      <c r="B15" s="209"/>
      <c r="C15" s="209"/>
      <c r="D15" s="209"/>
      <c r="E15" s="210"/>
      <c r="F15" s="211"/>
    </row>
    <row r="16" spans="1:10" ht="27.75" customHeight="1" x14ac:dyDescent="0.25">
      <c r="A16" s="89"/>
      <c r="B16" s="89"/>
      <c r="C16" s="89"/>
      <c r="D16" s="212"/>
      <c r="E16" s="89"/>
      <c r="F16" s="89"/>
    </row>
  </sheetData>
  <sheetProtection selectLockedCells="1"/>
  <mergeCells count="1">
    <mergeCell ref="A10:A11"/>
  </mergeCells>
  <hyperlinks>
    <hyperlink ref="H3" location="CONTENIDO!A1" display="VOLVER"/>
  </hyperlink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selection activeCell="A5" sqref="A5"/>
    </sheetView>
  </sheetViews>
  <sheetFormatPr baseColWidth="10" defaultRowHeight="15" x14ac:dyDescent="0.25"/>
  <cols>
    <col min="1" max="1" width="14.28515625" style="20" customWidth="1"/>
    <col min="2" max="2" width="16" style="19" customWidth="1"/>
    <col min="3" max="3" width="16.140625" style="19" customWidth="1"/>
    <col min="4" max="4" width="18.28515625" style="19" customWidth="1"/>
    <col min="5" max="5" width="18.85546875" style="19" customWidth="1"/>
    <col min="6" max="6" width="15.85546875" style="19" customWidth="1"/>
    <col min="7" max="7" width="17.140625" style="19" customWidth="1"/>
    <col min="8" max="8" width="17.7109375" style="19" customWidth="1"/>
    <col min="9" max="9" width="16.5703125" style="19" customWidth="1"/>
    <col min="10" max="10" width="18.140625" style="19" customWidth="1"/>
    <col min="11" max="11" width="15.7109375" style="20" customWidth="1"/>
    <col min="12" max="12" width="11.42578125" style="20"/>
    <col min="13" max="13" width="19.28515625" style="20" customWidth="1"/>
    <col min="14" max="16384" width="11.42578125" style="20"/>
  </cols>
  <sheetData>
    <row r="1" spans="1:12" s="40" customFormat="1" x14ac:dyDescent="0.25"/>
    <row r="2" spans="1:12" s="40" customFormat="1" x14ac:dyDescent="0.25">
      <c r="E2" s="19"/>
      <c r="F2" s="19"/>
      <c r="G2" s="19"/>
    </row>
    <row r="3" spans="1:12" s="40" customFormat="1" x14ac:dyDescent="0.25">
      <c r="E3" s="19"/>
      <c r="F3" s="257" t="s">
        <v>314</v>
      </c>
      <c r="G3" s="19"/>
    </row>
    <row r="4" spans="1:12" s="40" customFormat="1" ht="18" customHeight="1" x14ac:dyDescent="0.25">
      <c r="E4" s="19"/>
      <c r="F4" s="19"/>
      <c r="G4" s="19"/>
    </row>
    <row r="5" spans="1:12" s="40" customFormat="1" ht="20.25" customHeight="1" x14ac:dyDescent="0.25">
      <c r="A5" s="43" t="s">
        <v>366</v>
      </c>
    </row>
    <row r="6" spans="1:12" s="40" customFormat="1" ht="17.25" customHeight="1" x14ac:dyDescent="0.25">
      <c r="A6" s="64" t="s">
        <v>282</v>
      </c>
    </row>
    <row r="7" spans="1:12" s="40" customFormat="1" ht="18" customHeight="1" x14ac:dyDescent="0.25">
      <c r="A7" s="46" t="s">
        <v>394</v>
      </c>
    </row>
    <row r="8" spans="1:12" s="19" customFormat="1" ht="11.25" customHeight="1" x14ac:dyDescent="0.25">
      <c r="A8" s="23"/>
    </row>
    <row r="9" spans="1:12" s="19" customFormat="1" x14ac:dyDescent="0.25">
      <c r="A9" s="48"/>
      <c r="B9" s="49"/>
      <c r="C9" s="49"/>
      <c r="D9" s="49"/>
      <c r="E9" s="49"/>
      <c r="F9" s="49"/>
      <c r="G9" s="312">
        <v>2017</v>
      </c>
      <c r="H9" s="49"/>
      <c r="I9" s="49"/>
      <c r="J9" s="313" t="s">
        <v>31</v>
      </c>
      <c r="K9" s="313"/>
      <c r="L9" s="314"/>
    </row>
    <row r="10" spans="1:12" s="19" customFormat="1" ht="25.5" customHeight="1" x14ac:dyDescent="0.25">
      <c r="A10" s="50" t="s">
        <v>7</v>
      </c>
      <c r="B10" s="298" t="s">
        <v>8</v>
      </c>
      <c r="C10" s="335" t="s">
        <v>10</v>
      </c>
      <c r="D10" s="335" t="s">
        <v>11</v>
      </c>
      <c r="E10" s="335" t="s">
        <v>12</v>
      </c>
      <c r="F10" s="335" t="s">
        <v>387</v>
      </c>
      <c r="G10" s="298" t="s">
        <v>424</v>
      </c>
      <c r="H10" s="335" t="s">
        <v>13</v>
      </c>
      <c r="I10" s="334" t="s">
        <v>14</v>
      </c>
      <c r="J10" s="334"/>
      <c r="K10" s="334"/>
    </row>
    <row r="11" spans="1:12" s="19" customFormat="1" ht="15.75" thickBot="1" x14ac:dyDescent="0.3">
      <c r="A11" s="301"/>
      <c r="B11" s="299" t="s">
        <v>9</v>
      </c>
      <c r="C11" s="336"/>
      <c r="D11" s="336"/>
      <c r="E11" s="336"/>
      <c r="F11" s="336"/>
      <c r="G11" s="299" t="s">
        <v>425</v>
      </c>
      <c r="H11" s="336"/>
      <c r="I11" s="53" t="s">
        <v>15</v>
      </c>
      <c r="J11" s="53" t="s">
        <v>291</v>
      </c>
      <c r="K11" s="53" t="s">
        <v>16</v>
      </c>
    </row>
    <row r="12" spans="1:12" s="19" customFormat="1" ht="16.5" thickTop="1" thickBot="1" x14ac:dyDescent="0.3">
      <c r="A12" s="302" t="s">
        <v>17</v>
      </c>
      <c r="B12" s="55">
        <v>8883582949.0499992</v>
      </c>
      <c r="C12" s="31">
        <v>8460647219.6199999</v>
      </c>
      <c r="D12" s="31">
        <v>179301978</v>
      </c>
      <c r="E12" s="31">
        <v>13272135491</v>
      </c>
      <c r="F12" s="31">
        <v>55557.21</v>
      </c>
      <c r="G12" s="31">
        <v>4399129049.9099998</v>
      </c>
      <c r="H12" s="56">
        <v>345226242</v>
      </c>
      <c r="I12" s="56">
        <v>27829701642</v>
      </c>
      <c r="J12" s="56">
        <v>3878318494.98</v>
      </c>
      <c r="K12" s="57">
        <v>0</v>
      </c>
    </row>
    <row r="13" spans="1:12" s="19" customFormat="1" ht="15.75" thickBot="1" x14ac:dyDescent="0.3">
      <c r="A13" s="302" t="s">
        <v>18</v>
      </c>
      <c r="B13" s="55">
        <v>6596328450.71</v>
      </c>
      <c r="C13" s="31">
        <v>1653961602.0900002</v>
      </c>
      <c r="D13" s="31">
        <v>537825643.33000004</v>
      </c>
      <c r="E13" s="31">
        <v>9297440779.0100021</v>
      </c>
      <c r="F13" s="31">
        <v>91916.07</v>
      </c>
      <c r="G13" s="31">
        <v>6436325981.4399996</v>
      </c>
      <c r="H13" s="31">
        <v>212417982</v>
      </c>
      <c r="I13" s="58">
        <v>22876786496.98</v>
      </c>
      <c r="J13" s="31">
        <v>0</v>
      </c>
      <c r="K13" s="57">
        <v>0</v>
      </c>
    </row>
    <row r="14" spans="1:12" s="19" customFormat="1" ht="15.75" thickBot="1" x14ac:dyDescent="0.3">
      <c r="A14" s="302" t="s">
        <v>19</v>
      </c>
      <c r="B14" s="55">
        <v>7587226602.5300016</v>
      </c>
      <c r="C14" s="31">
        <v>1274112118.28</v>
      </c>
      <c r="D14" s="31">
        <v>29197404830.119999</v>
      </c>
      <c r="E14" s="31">
        <v>22833361200</v>
      </c>
      <c r="F14" s="31">
        <v>-1988351.71</v>
      </c>
      <c r="G14" s="31">
        <v>6529225583.4700003</v>
      </c>
      <c r="H14" s="31">
        <v>1612626095.9499998</v>
      </c>
      <c r="I14" s="58">
        <v>14171335552.1</v>
      </c>
      <c r="J14" s="31">
        <v>27500000</v>
      </c>
      <c r="K14" s="57">
        <v>0</v>
      </c>
    </row>
    <row r="15" spans="1:12" s="19" customFormat="1" ht="15.75" thickBot="1" x14ac:dyDescent="0.3">
      <c r="A15" s="302" t="s">
        <v>20</v>
      </c>
      <c r="B15" s="55">
        <v>6989564411.5900002</v>
      </c>
      <c r="C15" s="31">
        <v>1029908787.6799999</v>
      </c>
      <c r="D15" s="308">
        <v>135783394.20999998</v>
      </c>
      <c r="E15" s="31">
        <v>15058472456.439997</v>
      </c>
      <c r="F15" s="31">
        <v>4220538195.4500003</v>
      </c>
      <c r="G15" s="31">
        <v>5053323922.5500002</v>
      </c>
      <c r="H15" s="31">
        <v>336951401</v>
      </c>
      <c r="I15" s="58">
        <v>15699143656.59</v>
      </c>
      <c r="J15" s="31">
        <v>144000000</v>
      </c>
      <c r="K15" s="57">
        <v>0</v>
      </c>
    </row>
    <row r="16" spans="1:12" s="19" customFormat="1" ht="15.75" thickBot="1" x14ac:dyDescent="0.3">
      <c r="A16" s="302" t="s">
        <v>21</v>
      </c>
      <c r="B16" s="55">
        <v>9163331025.4099998</v>
      </c>
      <c r="C16" s="31">
        <v>1829016617.7099998</v>
      </c>
      <c r="D16" s="31">
        <v>144431118.67000002</v>
      </c>
      <c r="E16" s="31">
        <v>11519697311.310001</v>
      </c>
      <c r="F16" s="31">
        <v>198709389.70000002</v>
      </c>
      <c r="G16" s="309">
        <v>4415030486.1400003</v>
      </c>
      <c r="H16" s="31">
        <v>208692607</v>
      </c>
      <c r="I16" s="58">
        <v>22377056739.5</v>
      </c>
      <c r="J16" s="31">
        <v>-2130740</v>
      </c>
      <c r="K16" s="57">
        <v>0</v>
      </c>
    </row>
    <row r="17" spans="1:11" s="19" customFormat="1" ht="15.75" thickBot="1" x14ac:dyDescent="0.3">
      <c r="A17" s="302" t="s">
        <v>22</v>
      </c>
      <c r="B17" s="55">
        <v>9243114411</v>
      </c>
      <c r="C17" s="31">
        <v>1508794974.96</v>
      </c>
      <c r="D17" s="31">
        <v>250525686.96000001</v>
      </c>
      <c r="E17" s="31">
        <v>20417781896.580002</v>
      </c>
      <c r="F17" s="31">
        <v>30463.85</v>
      </c>
      <c r="G17" s="31">
        <v>5771185352.1700001</v>
      </c>
      <c r="H17" s="31">
        <v>1173107341.25</v>
      </c>
      <c r="I17" s="58">
        <v>15989261853.09</v>
      </c>
      <c r="J17" s="31">
        <v>0</v>
      </c>
      <c r="K17" s="57">
        <v>0</v>
      </c>
    </row>
    <row r="18" spans="1:11" s="19" customFormat="1" ht="15.75" thickBot="1" x14ac:dyDescent="0.3">
      <c r="A18" s="302" t="s">
        <v>23</v>
      </c>
      <c r="B18" s="55">
        <v>7587686443.3800001</v>
      </c>
      <c r="C18" s="31">
        <v>1517614220.27</v>
      </c>
      <c r="D18" s="31">
        <v>183809707.35999998</v>
      </c>
      <c r="E18" s="31">
        <v>14414815084.419996</v>
      </c>
      <c r="F18" s="31">
        <v>28922831.289999999</v>
      </c>
      <c r="G18" s="31">
        <v>6343228876.5900002</v>
      </c>
      <c r="H18" s="31">
        <v>311635942</v>
      </c>
      <c r="I18" s="58">
        <v>15232172741.119999</v>
      </c>
      <c r="J18" s="31">
        <v>987424264</v>
      </c>
      <c r="K18" s="57">
        <v>0</v>
      </c>
    </row>
    <row r="19" spans="1:11" s="19" customFormat="1" ht="15.75" thickBot="1" x14ac:dyDescent="0.3">
      <c r="A19" s="302" t="s">
        <v>24</v>
      </c>
      <c r="B19" s="59">
        <v>6766290148.6299992</v>
      </c>
      <c r="C19" s="37">
        <v>1925310126.73</v>
      </c>
      <c r="D19" s="37">
        <v>234944207.83000004</v>
      </c>
      <c r="E19" s="37">
        <v>11893416310.560001</v>
      </c>
      <c r="F19" s="37">
        <v>41512340.960000001</v>
      </c>
      <c r="G19" s="37">
        <v>3572072436.9099998</v>
      </c>
      <c r="H19" s="37">
        <v>268471512</v>
      </c>
      <c r="I19" s="310">
        <v>17026584444</v>
      </c>
      <c r="J19" s="37">
        <v>88213442</v>
      </c>
      <c r="K19" s="57">
        <v>0</v>
      </c>
    </row>
    <row r="20" spans="1:11" s="19" customFormat="1" ht="15" customHeight="1" thickBot="1" x14ac:dyDescent="0.3">
      <c r="A20" s="302" t="s">
        <v>25</v>
      </c>
      <c r="B20" s="60">
        <v>8110239960.7399998</v>
      </c>
      <c r="C20" s="60">
        <v>1975862143.0799999</v>
      </c>
      <c r="D20" s="60">
        <v>387471519.81999999</v>
      </c>
      <c r="E20" s="60">
        <v>16487112229.16</v>
      </c>
      <c r="F20" s="60">
        <v>21899.26</v>
      </c>
      <c r="G20" s="60">
        <v>4883275172.3700008</v>
      </c>
      <c r="H20" s="60">
        <v>1034306472.75</v>
      </c>
      <c r="I20" s="311">
        <v>23487361877.330002</v>
      </c>
      <c r="J20" s="60">
        <v>27026249</v>
      </c>
      <c r="K20" s="57">
        <v>0</v>
      </c>
    </row>
    <row r="21" spans="1:11" s="19" customFormat="1" ht="15.75" thickBot="1" x14ac:dyDescent="0.3">
      <c r="A21" s="302" t="s">
        <v>26</v>
      </c>
      <c r="B21" s="60">
        <v>7808254503.4000006</v>
      </c>
      <c r="C21" s="60">
        <v>2478628725.46</v>
      </c>
      <c r="D21" s="60">
        <v>263015293.51000005</v>
      </c>
      <c r="E21" s="60">
        <v>11857196421.009998</v>
      </c>
      <c r="F21" s="60">
        <v>19496.650000000001</v>
      </c>
      <c r="G21" s="60">
        <v>5367623860.5900002</v>
      </c>
      <c r="H21" s="60">
        <v>309216369</v>
      </c>
      <c r="I21" s="311">
        <v>12352066427</v>
      </c>
      <c r="J21" s="60">
        <v>18406666</v>
      </c>
      <c r="K21" s="57">
        <v>0</v>
      </c>
    </row>
    <row r="22" spans="1:11" s="19" customFormat="1" ht="15.75" thickBot="1" x14ac:dyDescent="0.3">
      <c r="A22" s="302" t="s">
        <v>27</v>
      </c>
      <c r="B22" s="60">
        <v>8213388436.2799997</v>
      </c>
      <c r="C22" s="60">
        <v>2190566918.2200003</v>
      </c>
      <c r="D22" s="60">
        <v>166595547.58999994</v>
      </c>
      <c r="E22" s="60">
        <v>16543092929.859999</v>
      </c>
      <c r="F22" s="60">
        <v>998917504.77999997</v>
      </c>
      <c r="G22" s="60">
        <v>4036898657.0799999</v>
      </c>
      <c r="H22" s="60">
        <v>221262119</v>
      </c>
      <c r="I22" s="311">
        <v>16565873194.299999</v>
      </c>
      <c r="J22" s="60">
        <v>218824061</v>
      </c>
      <c r="K22" s="57">
        <v>0</v>
      </c>
    </row>
    <row r="23" spans="1:11" s="19" customFormat="1" ht="15.75" thickBot="1" x14ac:dyDescent="0.3">
      <c r="A23" s="302" t="s">
        <v>28</v>
      </c>
      <c r="B23" s="60">
        <v>9931457446.1599998</v>
      </c>
      <c r="C23" s="60">
        <v>2169284834.4000001</v>
      </c>
      <c r="D23" s="60">
        <v>216433681.35000002</v>
      </c>
      <c r="E23" s="60">
        <v>29500507321.959999</v>
      </c>
      <c r="F23" s="60">
        <v>112718020.69</v>
      </c>
      <c r="G23" s="60">
        <v>10718829774.84</v>
      </c>
      <c r="H23" s="60">
        <v>1034215521.75</v>
      </c>
      <c r="I23" s="311">
        <v>25797834498.420002</v>
      </c>
      <c r="J23" s="60">
        <v>92936520</v>
      </c>
      <c r="K23" s="57">
        <v>0</v>
      </c>
    </row>
    <row r="24" spans="1:11" s="19" customFormat="1" ht="15" customHeight="1" x14ac:dyDescent="0.25">
      <c r="A24" s="62" t="s">
        <v>29</v>
      </c>
      <c r="B24" s="63">
        <v>96880464788.87999</v>
      </c>
      <c r="C24" s="63">
        <v>28013708288.5</v>
      </c>
      <c r="D24" s="63">
        <v>31897542608.749996</v>
      </c>
      <c r="E24" s="63">
        <v>193095029431.30997</v>
      </c>
      <c r="F24" s="63">
        <v>5599549264.1999998</v>
      </c>
      <c r="G24" s="63">
        <v>67526149154.060013</v>
      </c>
      <c r="H24" s="63">
        <v>7068129605.6999998</v>
      </c>
      <c r="I24" s="63">
        <v>229405179122.43002</v>
      </c>
      <c r="J24" s="63">
        <v>5480518956.9799995</v>
      </c>
      <c r="K24" s="63">
        <v>0</v>
      </c>
    </row>
    <row r="25" spans="1:11" s="19" customFormat="1" ht="15" customHeight="1" x14ac:dyDescent="0.25">
      <c r="A25" s="219" t="s">
        <v>30</v>
      </c>
    </row>
    <row r="26" spans="1:11" s="19" customFormat="1" x14ac:dyDescent="0.25"/>
    <row r="27" spans="1:11" s="19" customFormat="1" x14ac:dyDescent="0.25"/>
    <row r="28" spans="1:11" s="19" customFormat="1" x14ac:dyDescent="0.25"/>
    <row r="29" spans="1:11" s="19" customFormat="1" x14ac:dyDescent="0.25"/>
    <row r="30" spans="1:11" s="19" customFormat="1" x14ac:dyDescent="0.25"/>
    <row r="31" spans="1:11" s="19" customFormat="1" x14ac:dyDescent="0.25"/>
    <row r="32" spans="1:11" s="19" customFormat="1" x14ac:dyDescent="0.25"/>
    <row r="33" s="19" customFormat="1" x14ac:dyDescent="0.25"/>
    <row r="34" s="19" customFormat="1" x14ac:dyDescent="0.25"/>
    <row r="35" s="19" customFormat="1" x14ac:dyDescent="0.25"/>
    <row r="36" s="19" customFormat="1" x14ac:dyDescent="0.25"/>
    <row r="37" s="19" customFormat="1" x14ac:dyDescent="0.25"/>
    <row r="38" s="19" customFormat="1" x14ac:dyDescent="0.25"/>
    <row r="39" s="19" customFormat="1" x14ac:dyDescent="0.25"/>
    <row r="40" s="19" customFormat="1" x14ac:dyDescent="0.25"/>
    <row r="41" s="19" customFormat="1" x14ac:dyDescent="0.25"/>
    <row r="42" s="19" customFormat="1" x14ac:dyDescent="0.25"/>
    <row r="43" s="19" customFormat="1" x14ac:dyDescent="0.25"/>
    <row r="44" s="19" customFormat="1" x14ac:dyDescent="0.25"/>
    <row r="45" s="19" customFormat="1" x14ac:dyDescent="0.25"/>
    <row r="46" s="19" customFormat="1" x14ac:dyDescent="0.25"/>
    <row r="47" s="19" customFormat="1" x14ac:dyDescent="0.25"/>
    <row r="4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</sheetData>
  <sheetProtection selectLockedCells="1"/>
  <mergeCells count="6">
    <mergeCell ref="I10:K10"/>
    <mergeCell ref="F10:F11"/>
    <mergeCell ref="H10:H11"/>
    <mergeCell ref="C10:C11"/>
    <mergeCell ref="D10:D11"/>
    <mergeCell ref="E10:E11"/>
  </mergeCells>
  <hyperlinks>
    <hyperlink ref="F3" location="CONTENIDO!A1" display="VOLVER"/>
  </hyperlink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zoomScaleNormal="100" workbookViewId="0">
      <selection activeCell="A5" sqref="A5"/>
    </sheetView>
  </sheetViews>
  <sheetFormatPr baseColWidth="10" defaultRowHeight="15" x14ac:dyDescent="0.25"/>
  <cols>
    <col min="1" max="1" width="29.5703125" style="65" customWidth="1"/>
    <col min="2" max="2" width="24.85546875" style="65" customWidth="1"/>
    <col min="3" max="3" width="19.28515625" style="65" customWidth="1"/>
    <col min="4" max="4" width="21.140625" style="65" customWidth="1"/>
    <col min="5" max="16384" width="11.42578125" style="65"/>
  </cols>
  <sheetData>
    <row r="1" spans="1:5" s="86" customFormat="1" x14ac:dyDescent="0.25"/>
    <row r="2" spans="1:5" s="86" customFormat="1" x14ac:dyDescent="0.25">
      <c r="C2" s="65"/>
      <c r="D2" s="65"/>
      <c r="E2" s="65"/>
    </row>
    <row r="3" spans="1:5" s="86" customFormat="1" x14ac:dyDescent="0.25">
      <c r="C3" s="65"/>
      <c r="D3" s="257" t="s">
        <v>314</v>
      </c>
      <c r="E3" s="65"/>
    </row>
    <row r="4" spans="1:5" s="86" customFormat="1" ht="20.25" customHeight="1" x14ac:dyDescent="0.25">
      <c r="C4" s="65"/>
      <c r="D4" s="65"/>
      <c r="E4" s="65"/>
    </row>
    <row r="5" spans="1:5" s="86" customFormat="1" ht="20.25" customHeight="1" x14ac:dyDescent="0.25">
      <c r="A5" s="87" t="s">
        <v>367</v>
      </c>
    </row>
    <row r="6" spans="1:5" s="86" customFormat="1" x14ac:dyDescent="0.25">
      <c r="A6" s="88" t="s">
        <v>259</v>
      </c>
    </row>
    <row r="7" spans="1:5" s="86" customFormat="1" x14ac:dyDescent="0.25">
      <c r="A7" s="46" t="s">
        <v>394</v>
      </c>
    </row>
    <row r="8" spans="1:5" x14ac:dyDescent="0.25">
      <c r="A8" s="20"/>
    </row>
    <row r="9" spans="1:5" ht="16.5" customHeight="1" x14ac:dyDescent="0.25">
      <c r="A9" s="342" t="s">
        <v>32</v>
      </c>
      <c r="B9" s="67"/>
      <c r="C9" s="68">
        <v>2017</v>
      </c>
      <c r="D9" s="69"/>
    </row>
    <row r="10" spans="1:5" x14ac:dyDescent="0.25">
      <c r="A10" s="340"/>
      <c r="B10" s="70"/>
      <c r="C10" s="71" t="s">
        <v>426</v>
      </c>
    </row>
    <row r="11" spans="1:5" ht="15" customHeight="1" x14ac:dyDescent="0.25">
      <c r="A11" s="340"/>
      <c r="B11" s="339" t="s">
        <v>283</v>
      </c>
      <c r="C11" s="340" t="s">
        <v>305</v>
      </c>
      <c r="D11" s="337" t="s">
        <v>324</v>
      </c>
    </row>
    <row r="12" spans="1:5" ht="15.75" thickBot="1" x14ac:dyDescent="0.3">
      <c r="A12" s="341"/>
      <c r="B12" s="338"/>
      <c r="C12" s="341"/>
      <c r="D12" s="338"/>
    </row>
    <row r="13" spans="1:5" s="73" customFormat="1" ht="15.75" thickTop="1" x14ac:dyDescent="0.25">
      <c r="A13" s="72" t="s">
        <v>33</v>
      </c>
      <c r="B13" s="66">
        <v>118052083050.70001</v>
      </c>
      <c r="C13" s="66">
        <v>124894173077.38</v>
      </c>
      <c r="D13" s="317">
        <v>0.35133330047120509</v>
      </c>
    </row>
    <row r="14" spans="1:5" s="73" customFormat="1" x14ac:dyDescent="0.25">
      <c r="A14" s="74" t="s">
        <v>34</v>
      </c>
      <c r="B14" s="75">
        <v>85554945844.600006</v>
      </c>
      <c r="C14" s="75">
        <v>96880464788.880005</v>
      </c>
      <c r="D14" s="318">
        <v>0.27252939514138308</v>
      </c>
    </row>
    <row r="15" spans="1:5" s="73" customFormat="1" ht="15.75" thickBot="1" x14ac:dyDescent="0.3">
      <c r="A15" s="76" t="s">
        <v>35</v>
      </c>
      <c r="B15" s="31">
        <v>8595350000</v>
      </c>
      <c r="C15" s="31">
        <v>17783575000</v>
      </c>
      <c r="D15" s="77">
        <v>5.0026049614469971E-2</v>
      </c>
    </row>
    <row r="16" spans="1:5" s="73" customFormat="1" ht="15.75" thickBot="1" x14ac:dyDescent="0.3">
      <c r="A16" s="76" t="s">
        <v>36</v>
      </c>
      <c r="B16" s="31">
        <v>14536101956</v>
      </c>
      <c r="C16" s="31">
        <v>16661517001</v>
      </c>
      <c r="D16" s="77">
        <v>4.6869646634288151E-2</v>
      </c>
    </row>
    <row r="17" spans="1:4" s="73" customFormat="1" ht="15.75" thickBot="1" x14ac:dyDescent="0.3">
      <c r="A17" s="76" t="s">
        <v>37</v>
      </c>
      <c r="B17" s="31">
        <v>11937207367.52</v>
      </c>
      <c r="C17" s="31">
        <v>13064937792.199999</v>
      </c>
      <c r="D17" s="77">
        <v>3.675229677961607E-2</v>
      </c>
    </row>
    <row r="18" spans="1:4" s="73" customFormat="1" ht="15.75" thickBot="1" x14ac:dyDescent="0.3">
      <c r="A18" s="76" t="s">
        <v>427</v>
      </c>
      <c r="B18" s="31">
        <v>11018500000</v>
      </c>
      <c r="C18" s="31">
        <v>12628027398.599998</v>
      </c>
      <c r="D18" s="77">
        <v>3.552324688231976E-2</v>
      </c>
    </row>
    <row r="19" spans="1:4" s="73" customFormat="1" x14ac:dyDescent="0.25">
      <c r="A19" s="76" t="s">
        <v>38</v>
      </c>
      <c r="B19" s="37">
        <v>39467786521.080002</v>
      </c>
      <c r="C19" s="37">
        <v>36742407597.080002</v>
      </c>
      <c r="D19" s="77">
        <v>0.10335815523068913</v>
      </c>
    </row>
    <row r="20" spans="1:4" s="73" customFormat="1" x14ac:dyDescent="0.25">
      <c r="A20" s="74" t="s">
        <v>39</v>
      </c>
      <c r="B20" s="78">
        <v>32497137206.099998</v>
      </c>
      <c r="C20" s="78">
        <v>28013708288.5</v>
      </c>
      <c r="D20" s="316">
        <v>7.880390532982201E-2</v>
      </c>
    </row>
    <row r="21" spans="1:4" s="73" customFormat="1" ht="15.75" thickBot="1" x14ac:dyDescent="0.3">
      <c r="A21" s="76" t="s">
        <v>40</v>
      </c>
      <c r="B21" s="31">
        <v>274000000</v>
      </c>
      <c r="C21" s="315">
        <v>260275664.59999999</v>
      </c>
      <c r="D21" s="77">
        <v>7.3216793084173142E-4</v>
      </c>
    </row>
    <row r="22" spans="1:4" s="73" customFormat="1" ht="15.75" thickBot="1" x14ac:dyDescent="0.3">
      <c r="A22" s="76" t="s">
        <v>41</v>
      </c>
      <c r="B22" s="31">
        <v>12019824885</v>
      </c>
      <c r="C22" s="315">
        <v>9840903469.9699993</v>
      </c>
      <c r="D22" s="77">
        <v>2.7682933563129397E-2</v>
      </c>
    </row>
    <row r="23" spans="1:4" s="73" customFormat="1" ht="15.75" thickBot="1" x14ac:dyDescent="0.3">
      <c r="A23" s="76" t="s">
        <v>42</v>
      </c>
      <c r="B23" s="31">
        <v>0</v>
      </c>
      <c r="C23" s="315">
        <v>0</v>
      </c>
      <c r="D23" s="77">
        <v>0</v>
      </c>
    </row>
    <row r="24" spans="1:4" s="73" customFormat="1" ht="15.75" thickBot="1" x14ac:dyDescent="0.3">
      <c r="A24" s="76" t="s">
        <v>43</v>
      </c>
      <c r="B24" s="31">
        <v>1481592901</v>
      </c>
      <c r="C24" s="315">
        <v>368742584.51999998</v>
      </c>
      <c r="D24" s="77">
        <v>1.0372905801091965E-3</v>
      </c>
    </row>
    <row r="25" spans="1:4" s="73" customFormat="1" ht="15.75" thickBot="1" x14ac:dyDescent="0.3">
      <c r="A25" s="76" t="s">
        <v>44</v>
      </c>
      <c r="B25" s="31">
        <v>3272828774</v>
      </c>
      <c r="C25" s="315">
        <v>3385160197.9099998</v>
      </c>
      <c r="D25" s="77">
        <v>9.5226180345388718E-3</v>
      </c>
    </row>
    <row r="26" spans="1:4" s="73" customFormat="1" ht="15.75" thickBot="1" x14ac:dyDescent="0.3">
      <c r="A26" s="76" t="s">
        <v>45</v>
      </c>
      <c r="B26" s="31">
        <v>15448890646.099998</v>
      </c>
      <c r="C26" s="315">
        <v>14158626371.5</v>
      </c>
      <c r="D26" s="77">
        <v>3.9828895221202816E-2</v>
      </c>
    </row>
    <row r="27" spans="1:4" s="73" customFormat="1" x14ac:dyDescent="0.25">
      <c r="A27" s="76" t="s">
        <v>46</v>
      </c>
      <c r="B27" s="37">
        <v>0</v>
      </c>
      <c r="C27" s="60">
        <v>0</v>
      </c>
      <c r="D27" s="77">
        <v>0</v>
      </c>
    </row>
    <row r="28" spans="1:4" s="73" customFormat="1" x14ac:dyDescent="0.25">
      <c r="A28" s="74" t="s">
        <v>47</v>
      </c>
      <c r="B28" s="81">
        <v>32025347581.75</v>
      </c>
      <c r="C28" s="81">
        <v>31897542608.75</v>
      </c>
      <c r="D28" s="316">
        <v>8.9729317593622057E-2</v>
      </c>
    </row>
    <row r="29" spans="1:4" s="73" customFormat="1" ht="15.75" thickBot="1" x14ac:dyDescent="0.3">
      <c r="A29" s="72" t="s">
        <v>48</v>
      </c>
      <c r="B29" s="31">
        <v>0</v>
      </c>
      <c r="C29" s="31">
        <v>0</v>
      </c>
      <c r="D29" s="77">
        <v>0</v>
      </c>
    </row>
    <row r="30" spans="1:4" s="73" customFormat="1" ht="25.5" customHeight="1" thickBot="1" x14ac:dyDescent="0.3">
      <c r="A30" s="76" t="s">
        <v>49</v>
      </c>
      <c r="B30" s="31">
        <v>1212397844.75</v>
      </c>
      <c r="C30" s="31">
        <v>1427320284.9699998</v>
      </c>
      <c r="D30" s="77">
        <v>4.0151204351008517E-3</v>
      </c>
    </row>
    <row r="31" spans="1:4" s="73" customFormat="1" ht="15.75" thickBot="1" x14ac:dyDescent="0.3">
      <c r="A31" s="76" t="s">
        <v>50</v>
      </c>
      <c r="B31" s="31">
        <v>30649140174</v>
      </c>
      <c r="C31" s="31">
        <v>30270125698.82</v>
      </c>
      <c r="D31" s="77">
        <v>8.5151315753183021E-2</v>
      </c>
    </row>
    <row r="32" spans="1:4" s="73" customFormat="1" x14ac:dyDescent="0.25">
      <c r="A32" s="76" t="s">
        <v>51</v>
      </c>
      <c r="B32" s="37">
        <v>163809563</v>
      </c>
      <c r="C32" s="37">
        <v>200096624.95999998</v>
      </c>
      <c r="D32" s="77">
        <v>5.6288140533818142E-4</v>
      </c>
    </row>
    <row r="33" spans="1:4" s="73" customFormat="1" x14ac:dyDescent="0.25">
      <c r="A33" s="74" t="s">
        <v>52</v>
      </c>
      <c r="B33" s="78">
        <v>32025347581.75</v>
      </c>
      <c r="C33" s="78">
        <v>31897542608.75</v>
      </c>
      <c r="D33" s="316">
        <v>8.9729317593622057E-2</v>
      </c>
    </row>
    <row r="34" spans="1:4" s="73" customFormat="1" x14ac:dyDescent="0.25">
      <c r="A34" s="74" t="s">
        <v>53</v>
      </c>
      <c r="B34" s="78">
        <v>191017035922.13</v>
      </c>
      <c r="C34" s="79">
        <v>193095029431.31003</v>
      </c>
      <c r="D34" s="316">
        <v>0.54318558122527416</v>
      </c>
    </row>
    <row r="35" spans="1:4" s="73" customFormat="1" ht="25.5" customHeight="1" x14ac:dyDescent="0.25">
      <c r="A35" s="76" t="s">
        <v>54</v>
      </c>
      <c r="B35" s="82">
        <v>191017035922.13</v>
      </c>
      <c r="C35" s="83">
        <v>193095029431.31003</v>
      </c>
      <c r="D35" s="77">
        <v>0.54318558122527416</v>
      </c>
    </row>
    <row r="36" spans="1:4" s="73" customFormat="1" ht="38.25" customHeight="1" x14ac:dyDescent="0.25">
      <c r="A36" s="84" t="s">
        <v>428</v>
      </c>
      <c r="B36" s="37">
        <v>47926301193.730003</v>
      </c>
      <c r="C36" s="37">
        <v>5599549264.1999998</v>
      </c>
      <c r="D36" s="80">
        <v>1.5751800709898768E-2</v>
      </c>
    </row>
    <row r="37" spans="1:4" s="73" customFormat="1" ht="38.25" customHeight="1" x14ac:dyDescent="0.25">
      <c r="A37" s="74" t="s">
        <v>429</v>
      </c>
      <c r="B37" s="78">
        <v>389020767748.31006</v>
      </c>
      <c r="C37" s="78">
        <v>355486294381.64001</v>
      </c>
      <c r="D37" s="316">
        <v>1</v>
      </c>
    </row>
    <row r="38" spans="1:4" x14ac:dyDescent="0.25">
      <c r="A38" s="85" t="s">
        <v>55</v>
      </c>
    </row>
  </sheetData>
  <sheetProtection selectLockedCells="1"/>
  <mergeCells count="4">
    <mergeCell ref="D11:D12"/>
    <mergeCell ref="B11:B12"/>
    <mergeCell ref="C11:C12"/>
    <mergeCell ref="A9:A12"/>
  </mergeCells>
  <hyperlinks>
    <hyperlink ref="D3" location="CONTENIDO!A1" display="VOLVER"/>
  </hyperlink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A5" sqref="A5"/>
    </sheetView>
  </sheetViews>
  <sheetFormatPr baseColWidth="10" defaultRowHeight="15" x14ac:dyDescent="0.25"/>
  <cols>
    <col min="1" max="1" width="36.42578125" style="89" customWidth="1"/>
    <col min="2" max="2" width="28.5703125" style="89" customWidth="1"/>
    <col min="3" max="3" width="18.7109375" style="89" customWidth="1"/>
    <col min="4" max="16384" width="11.42578125" style="89"/>
  </cols>
  <sheetData>
    <row r="1" spans="1:5" s="97" customFormat="1" x14ac:dyDescent="0.25"/>
    <row r="2" spans="1:5" s="97" customFormat="1" x14ac:dyDescent="0.25"/>
    <row r="3" spans="1:5" s="97" customFormat="1" x14ac:dyDescent="0.25">
      <c r="C3" s="89"/>
      <c r="D3" s="89"/>
      <c r="E3" s="89"/>
    </row>
    <row r="4" spans="1:5" s="97" customFormat="1" ht="18.75" x14ac:dyDescent="0.25">
      <c r="C4" s="89"/>
      <c r="D4" s="258" t="s">
        <v>314</v>
      </c>
      <c r="E4" s="89"/>
    </row>
    <row r="5" spans="1:5" s="97" customFormat="1" ht="23.25" customHeight="1" x14ac:dyDescent="0.25">
      <c r="A5" s="43" t="s">
        <v>368</v>
      </c>
      <c r="C5" s="89"/>
      <c r="D5" s="89"/>
      <c r="E5" s="89"/>
    </row>
    <row r="6" spans="1:5" s="97" customFormat="1" x14ac:dyDescent="0.25">
      <c r="A6" s="43" t="s">
        <v>260</v>
      </c>
    </row>
    <row r="7" spans="1:5" s="97" customFormat="1" x14ac:dyDescent="0.25">
      <c r="A7" s="46" t="s">
        <v>394</v>
      </c>
    </row>
    <row r="8" spans="1:5" x14ac:dyDescent="0.25">
      <c r="A8" s="21"/>
    </row>
    <row r="9" spans="1:5" x14ac:dyDescent="0.25">
      <c r="A9" s="343" t="s">
        <v>56</v>
      </c>
      <c r="B9" s="346">
        <v>2017</v>
      </c>
      <c r="C9" s="346"/>
    </row>
    <row r="10" spans="1:5" ht="15.75" thickBot="1" x14ac:dyDescent="0.3">
      <c r="A10" s="344"/>
      <c r="B10" s="347"/>
      <c r="C10" s="347"/>
    </row>
    <row r="11" spans="1:5" ht="15.75" thickTop="1" x14ac:dyDescent="0.25">
      <c r="A11" s="345"/>
      <c r="B11" s="300" t="s">
        <v>154</v>
      </c>
      <c r="C11" s="300" t="s">
        <v>324</v>
      </c>
    </row>
    <row r="12" spans="1:5" ht="22.5" customHeight="1" x14ac:dyDescent="0.25">
      <c r="A12" s="90" t="s">
        <v>57</v>
      </c>
      <c r="B12" s="227">
        <v>309479976839.16998</v>
      </c>
      <c r="C12" s="319"/>
    </row>
    <row r="13" spans="1:5" ht="35.25" customHeight="1" x14ac:dyDescent="0.25">
      <c r="A13" s="91" t="s">
        <v>58</v>
      </c>
      <c r="B13" s="227">
        <v>67526149154.059998</v>
      </c>
      <c r="C13" s="319"/>
    </row>
    <row r="14" spans="1:5" x14ac:dyDescent="0.25">
      <c r="A14" s="92" t="s">
        <v>59</v>
      </c>
      <c r="B14" s="228">
        <v>23811276382.360001</v>
      </c>
      <c r="C14" s="320"/>
    </row>
    <row r="15" spans="1:5" ht="25.5" customHeight="1" x14ac:dyDescent="0.25">
      <c r="A15" s="92" t="s">
        <v>60</v>
      </c>
      <c r="B15" s="228">
        <v>7352748477.8000002</v>
      </c>
      <c r="C15" s="320"/>
    </row>
    <row r="16" spans="1:5" ht="25.5" customHeight="1" x14ac:dyDescent="0.25">
      <c r="A16" s="92" t="s">
        <v>61</v>
      </c>
      <c r="B16" s="228">
        <v>36153632976.900002</v>
      </c>
      <c r="C16" s="320"/>
    </row>
    <row r="17" spans="1:3" ht="25.5" customHeight="1" x14ac:dyDescent="0.25">
      <c r="A17" s="92" t="s">
        <v>293</v>
      </c>
      <c r="B17" s="228">
        <v>208491317</v>
      </c>
      <c r="C17" s="320"/>
    </row>
    <row r="18" spans="1:3" x14ac:dyDescent="0.25">
      <c r="A18" s="91" t="s">
        <v>62</v>
      </c>
      <c r="B18" s="227">
        <v>7068129605.6999998</v>
      </c>
      <c r="C18" s="319"/>
    </row>
    <row r="19" spans="1:3" x14ac:dyDescent="0.25">
      <c r="A19" s="94" t="s">
        <v>63</v>
      </c>
      <c r="B19" s="228">
        <v>4037506902.1999998</v>
      </c>
      <c r="C19" s="320"/>
    </row>
    <row r="20" spans="1:3" ht="23.25" customHeight="1" x14ac:dyDescent="0.25">
      <c r="A20" s="94" t="s">
        <v>64</v>
      </c>
      <c r="B20" s="228">
        <v>3030622703.5</v>
      </c>
      <c r="C20" s="320"/>
    </row>
    <row r="21" spans="1:3" x14ac:dyDescent="0.25">
      <c r="A21" s="91" t="s">
        <v>65</v>
      </c>
      <c r="B21" s="227">
        <v>234885698079.40997</v>
      </c>
      <c r="C21" s="319"/>
    </row>
    <row r="22" spans="1:3" x14ac:dyDescent="0.25">
      <c r="A22" s="94" t="s">
        <v>66</v>
      </c>
      <c r="B22" s="228">
        <v>223728461352.11996</v>
      </c>
      <c r="C22" s="320"/>
    </row>
    <row r="23" spans="1:3" x14ac:dyDescent="0.25">
      <c r="A23" s="94" t="s">
        <v>67</v>
      </c>
      <c r="B23" s="228">
        <v>5676717770.3100004</v>
      </c>
      <c r="C23" s="320"/>
    </row>
    <row r="24" spans="1:3" x14ac:dyDescent="0.25">
      <c r="A24" s="95" t="s">
        <v>292</v>
      </c>
      <c r="B24" s="229">
        <v>5480518956.9799995</v>
      </c>
      <c r="C24" s="321"/>
    </row>
    <row r="25" spans="1:3" ht="23.25" customHeight="1" x14ac:dyDescent="0.25">
      <c r="A25" s="226" t="s">
        <v>323</v>
      </c>
    </row>
  </sheetData>
  <sheetProtection selectLockedCells="1"/>
  <mergeCells count="2">
    <mergeCell ref="A9:A11"/>
    <mergeCell ref="B9:C10"/>
  </mergeCells>
  <hyperlinks>
    <hyperlink ref="D4" location="CONTENIDO!A1" display="VOLVER"/>
  </hyperlink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topLeftCell="A7" workbookViewId="0">
      <pane xSplit="1" topLeftCell="S1" activePane="topRight" state="frozen"/>
      <selection pane="topRight" activeCell="A5" sqref="A5"/>
    </sheetView>
  </sheetViews>
  <sheetFormatPr baseColWidth="10" defaultRowHeight="15" x14ac:dyDescent="0.25"/>
  <cols>
    <col min="1" max="1" width="15.42578125" style="19" customWidth="1"/>
    <col min="2" max="4" width="11.42578125" style="19"/>
    <col min="5" max="8" width="14.7109375" style="19" customWidth="1"/>
    <col min="9" max="9" width="2.28515625" style="19" customWidth="1"/>
    <col min="10" max="11" width="11.42578125" style="19"/>
    <col min="12" max="12" width="11.85546875" style="19" customWidth="1"/>
    <col min="13" max="16" width="13.140625" style="19" customWidth="1"/>
    <col min="17" max="17" width="2.42578125" style="19" customWidth="1"/>
    <col min="18" max="18" width="11.42578125" style="19" customWidth="1"/>
    <col min="19" max="19" width="11.42578125" style="19"/>
    <col min="20" max="20" width="11.42578125" style="19" customWidth="1"/>
    <col min="21" max="24" width="14.5703125" style="19" customWidth="1"/>
    <col min="25" max="25" width="2" style="19" customWidth="1"/>
    <col min="26" max="28" width="11.42578125" style="19"/>
    <col min="29" max="29" width="14.85546875" style="19" customWidth="1"/>
    <col min="30" max="30" width="11.42578125" style="19"/>
    <col min="31" max="31" width="14.5703125" style="19" customWidth="1"/>
    <col min="32" max="16384" width="11.42578125" style="19"/>
  </cols>
  <sheetData>
    <row r="1" spans="1:32" s="40" customFormat="1" x14ac:dyDescent="0.25"/>
    <row r="2" spans="1:32" s="40" customFormat="1" x14ac:dyDescent="0.25">
      <c r="J2" s="19"/>
      <c r="K2" s="19"/>
      <c r="L2" s="19"/>
      <c r="M2" s="19"/>
    </row>
    <row r="3" spans="1:32" s="40" customFormat="1" x14ac:dyDescent="0.25">
      <c r="J3" s="19"/>
      <c r="K3" s="333" t="s">
        <v>314</v>
      </c>
      <c r="L3" s="333"/>
      <c r="M3" s="19"/>
    </row>
    <row r="4" spans="1:32" s="40" customFormat="1" ht="24.75" customHeight="1" x14ac:dyDescent="0.25">
      <c r="J4" s="19"/>
      <c r="K4" s="19"/>
      <c r="L4" s="19"/>
      <c r="M4" s="19"/>
    </row>
    <row r="5" spans="1:32" s="40" customFormat="1" ht="18.75" customHeight="1" x14ac:dyDescent="0.25">
      <c r="A5" s="43" t="s">
        <v>369</v>
      </c>
      <c r="B5" s="43"/>
      <c r="C5" s="43"/>
      <c r="D5" s="43"/>
      <c r="E5" s="43"/>
      <c r="F5" s="43"/>
      <c r="G5" s="43"/>
      <c r="H5" s="43"/>
      <c r="I5" s="43"/>
    </row>
    <row r="6" spans="1:32" s="40" customFormat="1" x14ac:dyDescent="0.25">
      <c r="A6" s="118" t="s">
        <v>68</v>
      </c>
      <c r="B6" s="43"/>
      <c r="C6" s="43"/>
      <c r="D6" s="43"/>
      <c r="E6" s="43"/>
      <c r="F6" s="43"/>
      <c r="G6" s="43"/>
      <c r="H6" s="43"/>
      <c r="I6" s="43"/>
      <c r="J6" s="119"/>
      <c r="K6" s="119"/>
    </row>
    <row r="7" spans="1:32" s="40" customFormat="1" x14ac:dyDescent="0.25">
      <c r="A7" s="46" t="s">
        <v>399</v>
      </c>
      <c r="B7" s="43"/>
      <c r="C7" s="43"/>
      <c r="D7" s="43"/>
      <c r="E7" s="43"/>
      <c r="F7" s="43"/>
      <c r="G7" s="43"/>
      <c r="H7" s="43"/>
      <c r="I7" s="43"/>
      <c r="J7" s="119"/>
      <c r="K7" s="119"/>
    </row>
    <row r="8" spans="1:32" ht="13.5" customHeight="1" x14ac:dyDescent="0.25">
      <c r="A8" s="20"/>
      <c r="B8" s="98"/>
      <c r="C8" s="98"/>
      <c r="D8" s="98"/>
      <c r="E8" s="98"/>
      <c r="F8" s="98"/>
      <c r="G8" s="98"/>
      <c r="H8" s="98"/>
      <c r="I8" s="98"/>
      <c r="J8" s="98"/>
      <c r="K8" s="98"/>
    </row>
    <row r="9" spans="1:32" ht="23.25" customHeight="1" x14ac:dyDescent="0.25">
      <c r="A9" s="343" t="s">
        <v>69</v>
      </c>
      <c r="B9" s="351" t="s">
        <v>70</v>
      </c>
      <c r="C9" s="351"/>
      <c r="D9" s="351"/>
      <c r="E9" s="351"/>
      <c r="F9" s="351"/>
      <c r="G9" s="351"/>
      <c r="H9" s="351"/>
      <c r="I9" s="99"/>
      <c r="J9" s="351" t="s">
        <v>284</v>
      </c>
      <c r="K9" s="351"/>
      <c r="L9" s="351"/>
      <c r="M9" s="351"/>
      <c r="N9" s="351"/>
      <c r="O9" s="351"/>
      <c r="P9" s="351"/>
      <c r="Q9" s="99"/>
      <c r="R9" s="351" t="s">
        <v>294</v>
      </c>
      <c r="S9" s="351"/>
      <c r="T9" s="351"/>
      <c r="U9" s="351"/>
      <c r="V9" s="351"/>
      <c r="W9" s="351"/>
      <c r="X9" s="351"/>
      <c r="Y9" s="99"/>
      <c r="Z9" s="352" t="s">
        <v>71</v>
      </c>
      <c r="AA9" s="352"/>
      <c r="AB9" s="352"/>
      <c r="AC9" s="352"/>
      <c r="AD9" s="352"/>
      <c r="AE9" s="352"/>
      <c r="AF9" s="352"/>
    </row>
    <row r="10" spans="1:32" s="102" customFormat="1" ht="23.25" customHeight="1" thickBot="1" x14ac:dyDescent="0.3">
      <c r="A10" s="350"/>
      <c r="B10" s="100">
        <v>2011</v>
      </c>
      <c r="C10" s="100">
        <v>2012</v>
      </c>
      <c r="D10" s="101">
        <v>2013</v>
      </c>
      <c r="E10" s="52">
        <v>2014</v>
      </c>
      <c r="F10" s="52">
        <v>2015</v>
      </c>
      <c r="G10" s="247">
        <v>2016</v>
      </c>
      <c r="H10" s="53">
        <v>2017</v>
      </c>
      <c r="I10" s="52"/>
      <c r="J10" s="100">
        <v>2011</v>
      </c>
      <c r="K10" s="100">
        <v>2012</v>
      </c>
      <c r="L10" s="100">
        <v>2013</v>
      </c>
      <c r="M10" s="52">
        <v>2014</v>
      </c>
      <c r="N10" s="52">
        <v>2015</v>
      </c>
      <c r="O10" s="247">
        <v>2016</v>
      </c>
      <c r="P10" s="299">
        <v>2017</v>
      </c>
      <c r="Q10" s="52"/>
      <c r="R10" s="100">
        <v>2011</v>
      </c>
      <c r="S10" s="100">
        <v>2012</v>
      </c>
      <c r="T10" s="100">
        <v>2013</v>
      </c>
      <c r="U10" s="52">
        <v>2014</v>
      </c>
      <c r="V10" s="52">
        <v>2015</v>
      </c>
      <c r="W10" s="247">
        <v>2016</v>
      </c>
      <c r="X10" s="299">
        <v>2017</v>
      </c>
      <c r="Y10" s="52"/>
      <c r="Z10" s="100">
        <v>2011</v>
      </c>
      <c r="AA10" s="100">
        <v>2012</v>
      </c>
      <c r="AB10" s="100">
        <v>2013</v>
      </c>
      <c r="AC10" s="52">
        <v>2014</v>
      </c>
      <c r="AD10" s="52">
        <v>2015</v>
      </c>
      <c r="AE10" s="247">
        <v>2016</v>
      </c>
      <c r="AF10" s="299">
        <v>2017</v>
      </c>
    </row>
    <row r="11" spans="1:32" ht="15.75" thickTop="1" x14ac:dyDescent="0.25">
      <c r="A11" s="61" t="s">
        <v>72</v>
      </c>
      <c r="B11" s="103">
        <v>225027741</v>
      </c>
      <c r="C11" s="103">
        <v>248852105</v>
      </c>
      <c r="D11" s="104">
        <v>308189033</v>
      </c>
      <c r="E11" s="105">
        <v>304150693</v>
      </c>
      <c r="F11" s="105">
        <v>361714645</v>
      </c>
      <c r="G11" s="105">
        <v>451307030</v>
      </c>
      <c r="H11" s="105">
        <v>450506018</v>
      </c>
      <c r="I11" s="105"/>
      <c r="J11" s="103">
        <v>32246387</v>
      </c>
      <c r="K11" s="103">
        <v>36184367</v>
      </c>
      <c r="L11" s="104">
        <v>43450293</v>
      </c>
      <c r="M11" s="105">
        <v>47402387</v>
      </c>
      <c r="N11" s="105">
        <v>49526283</v>
      </c>
      <c r="O11" s="105">
        <v>63445907</v>
      </c>
      <c r="P11" s="105">
        <v>61541774</v>
      </c>
      <c r="Q11" s="105"/>
      <c r="R11" s="103">
        <v>143221809</v>
      </c>
      <c r="S11" s="103">
        <v>170784945</v>
      </c>
      <c r="T11" s="104">
        <v>248498265</v>
      </c>
      <c r="U11" s="105">
        <v>321178867</v>
      </c>
      <c r="V11" s="105">
        <v>280201062</v>
      </c>
      <c r="W11" s="105">
        <v>317403899</v>
      </c>
      <c r="X11" s="105">
        <v>327005902</v>
      </c>
      <c r="Y11" s="105"/>
      <c r="Z11" s="103">
        <v>24463048</v>
      </c>
      <c r="AA11" s="103">
        <v>24112173</v>
      </c>
      <c r="AB11" s="104">
        <v>26933613</v>
      </c>
      <c r="AC11" s="105">
        <v>36967929</v>
      </c>
      <c r="AD11" s="106">
        <v>81436174</v>
      </c>
      <c r="AE11" s="105">
        <v>104014905</v>
      </c>
      <c r="AF11" s="105">
        <v>83419484</v>
      </c>
    </row>
    <row r="12" spans="1:32" x14ac:dyDescent="0.25">
      <c r="A12" s="61" t="s">
        <v>73</v>
      </c>
      <c r="B12" s="103">
        <v>2579592</v>
      </c>
      <c r="C12" s="103">
        <v>3895502</v>
      </c>
      <c r="D12" s="104">
        <v>4368957</v>
      </c>
      <c r="E12" s="105">
        <v>4320172</v>
      </c>
      <c r="F12" s="105">
        <v>4092311</v>
      </c>
      <c r="G12" s="105">
        <v>4415341</v>
      </c>
      <c r="H12" s="105">
        <v>7539413</v>
      </c>
      <c r="I12" s="105"/>
      <c r="J12" s="93">
        <v>557.45100000000002</v>
      </c>
      <c r="K12" s="93">
        <v>634.39800000000002</v>
      </c>
      <c r="L12" s="107">
        <v>670.65800000000002</v>
      </c>
      <c r="M12" s="108">
        <v>775.46500000000003</v>
      </c>
      <c r="N12" s="105">
        <v>772959</v>
      </c>
      <c r="O12" s="105">
        <v>840149</v>
      </c>
      <c r="P12" s="105">
        <v>931561</v>
      </c>
      <c r="Q12" s="105"/>
      <c r="R12" s="103">
        <v>1606279</v>
      </c>
      <c r="S12" s="103">
        <v>2538983</v>
      </c>
      <c r="T12" s="104">
        <v>2625609</v>
      </c>
      <c r="U12" s="105">
        <v>2801658</v>
      </c>
      <c r="V12" s="105">
        <v>2678447</v>
      </c>
      <c r="W12" s="105">
        <v>2812982</v>
      </c>
      <c r="X12" s="105">
        <v>3207005</v>
      </c>
      <c r="Y12" s="105"/>
      <c r="Z12" s="93">
        <v>80.084999999999994</v>
      </c>
      <c r="AA12" s="93">
        <v>55.762999999999998</v>
      </c>
      <c r="AB12" s="107">
        <v>42</v>
      </c>
      <c r="AC12" s="108">
        <v>27.288</v>
      </c>
      <c r="AD12" s="106">
        <v>13051</v>
      </c>
      <c r="AE12" s="105">
        <v>0</v>
      </c>
      <c r="AF12" s="105">
        <v>0</v>
      </c>
    </row>
    <row r="13" spans="1:32" x14ac:dyDescent="0.25">
      <c r="A13" s="61" t="s">
        <v>74</v>
      </c>
      <c r="B13" s="103">
        <v>38712311</v>
      </c>
      <c r="C13" s="103">
        <v>34748251</v>
      </c>
      <c r="D13" s="104">
        <v>43064746</v>
      </c>
      <c r="E13" s="105">
        <v>44361995</v>
      </c>
      <c r="F13" s="105">
        <v>47988570</v>
      </c>
      <c r="G13" s="105">
        <v>50783848</v>
      </c>
      <c r="H13" s="105">
        <v>55707928</v>
      </c>
      <c r="I13" s="105"/>
      <c r="J13" s="103">
        <v>6488930</v>
      </c>
      <c r="K13" s="103">
        <v>6151457</v>
      </c>
      <c r="L13" s="104">
        <v>6387066</v>
      </c>
      <c r="M13" s="105">
        <v>6903337</v>
      </c>
      <c r="N13" s="105">
        <v>6634677</v>
      </c>
      <c r="O13" s="105">
        <v>7944948</v>
      </c>
      <c r="P13" s="105">
        <v>8872014</v>
      </c>
      <c r="Q13" s="105"/>
      <c r="R13" s="103">
        <v>26887611</v>
      </c>
      <c r="S13" s="103">
        <v>23930404</v>
      </c>
      <c r="T13" s="104">
        <v>32928311</v>
      </c>
      <c r="U13" s="105">
        <v>34378740</v>
      </c>
      <c r="V13" s="105">
        <v>34556308</v>
      </c>
      <c r="W13" s="105">
        <v>37267046</v>
      </c>
      <c r="X13" s="105">
        <v>41369663</v>
      </c>
      <c r="Y13" s="105"/>
      <c r="Z13" s="103">
        <v>7209362</v>
      </c>
      <c r="AA13" s="103">
        <v>7048750</v>
      </c>
      <c r="AB13" s="104">
        <v>7404335</v>
      </c>
      <c r="AC13" s="105">
        <v>6951616</v>
      </c>
      <c r="AD13" s="106">
        <v>6679099</v>
      </c>
      <c r="AE13" s="105">
        <v>5822424</v>
      </c>
      <c r="AF13" s="105">
        <v>8667009</v>
      </c>
    </row>
    <row r="14" spans="1:32" x14ac:dyDescent="0.25">
      <c r="A14" s="61" t="s">
        <v>75</v>
      </c>
      <c r="B14" s="103">
        <v>14843854</v>
      </c>
      <c r="C14" s="103">
        <v>14227553</v>
      </c>
      <c r="D14" s="104">
        <v>18143355</v>
      </c>
      <c r="E14" s="105">
        <v>17332647</v>
      </c>
      <c r="F14" s="105">
        <v>18219075</v>
      </c>
      <c r="G14" s="105">
        <v>19399489</v>
      </c>
      <c r="H14" s="105">
        <v>32530900</v>
      </c>
      <c r="I14" s="105"/>
      <c r="J14" s="103">
        <v>2017605</v>
      </c>
      <c r="K14" s="103">
        <v>2144001</v>
      </c>
      <c r="L14" s="104">
        <v>2552360</v>
      </c>
      <c r="M14" s="105">
        <v>2349631</v>
      </c>
      <c r="N14" s="105">
        <v>2665760</v>
      </c>
      <c r="O14" s="105">
        <v>2981850</v>
      </c>
      <c r="P14" s="105">
        <v>3007185</v>
      </c>
      <c r="Q14" s="105"/>
      <c r="R14" s="103">
        <v>13643267</v>
      </c>
      <c r="S14" s="103">
        <v>10597744</v>
      </c>
      <c r="T14" s="104">
        <v>13883513</v>
      </c>
      <c r="U14" s="105">
        <v>14706836</v>
      </c>
      <c r="V14" s="105">
        <v>13233833</v>
      </c>
      <c r="W14" s="105">
        <v>14182592</v>
      </c>
      <c r="X14" s="105">
        <v>25707081</v>
      </c>
      <c r="Y14" s="105"/>
      <c r="Z14" s="103">
        <v>2048770</v>
      </c>
      <c r="AA14" s="103">
        <v>2000000</v>
      </c>
      <c r="AB14" s="104">
        <v>2000000</v>
      </c>
      <c r="AC14" s="108" t="s">
        <v>295</v>
      </c>
      <c r="AD14" s="106">
        <v>1703828</v>
      </c>
      <c r="AE14" s="105">
        <v>0</v>
      </c>
      <c r="AF14" s="105">
        <v>1277871</v>
      </c>
    </row>
    <row r="15" spans="1:32" x14ac:dyDescent="0.25">
      <c r="A15" s="61" t="s">
        <v>76</v>
      </c>
      <c r="B15" s="103">
        <v>4751003</v>
      </c>
      <c r="C15" s="103">
        <v>4709915</v>
      </c>
      <c r="D15" s="104">
        <v>8241797</v>
      </c>
      <c r="E15" s="105">
        <v>11010282</v>
      </c>
      <c r="F15" s="105">
        <v>9992310</v>
      </c>
      <c r="G15" s="105">
        <v>7084006</v>
      </c>
      <c r="H15" s="105">
        <v>16131034</v>
      </c>
      <c r="I15" s="105"/>
      <c r="J15" s="93">
        <v>685.1</v>
      </c>
      <c r="K15" s="93">
        <v>719.65300000000002</v>
      </c>
      <c r="L15" s="107">
        <v>817.02499999999998</v>
      </c>
      <c r="M15" s="105">
        <v>1044810</v>
      </c>
      <c r="N15" s="105">
        <v>933313</v>
      </c>
      <c r="O15" s="105">
        <v>1374072</v>
      </c>
      <c r="P15" s="105">
        <v>995370</v>
      </c>
      <c r="Q15" s="105"/>
      <c r="R15" s="103">
        <v>3052364</v>
      </c>
      <c r="S15" s="103">
        <v>2936779</v>
      </c>
      <c r="T15" s="104">
        <v>6078447</v>
      </c>
      <c r="U15" s="105">
        <v>7823197</v>
      </c>
      <c r="V15" s="105">
        <v>9205194</v>
      </c>
      <c r="W15" s="105">
        <v>8356081</v>
      </c>
      <c r="X15" s="105">
        <v>11804166</v>
      </c>
      <c r="Y15" s="105"/>
      <c r="Z15" s="93">
        <v>0</v>
      </c>
      <c r="AA15" s="93">
        <v>0</v>
      </c>
      <c r="AB15" s="107">
        <v>0</v>
      </c>
      <c r="AC15" s="108">
        <v>150</v>
      </c>
      <c r="AD15" s="106">
        <v>127500</v>
      </c>
      <c r="AE15" s="105">
        <v>90000</v>
      </c>
      <c r="AF15" s="105">
        <v>67500</v>
      </c>
    </row>
    <row r="16" spans="1:32" x14ac:dyDescent="0.25">
      <c r="A16" s="61" t="s">
        <v>77</v>
      </c>
      <c r="B16" s="103">
        <v>8326700</v>
      </c>
      <c r="C16" s="103">
        <v>8955759</v>
      </c>
      <c r="D16" s="104">
        <v>10818195</v>
      </c>
      <c r="E16" s="105">
        <v>11705350</v>
      </c>
      <c r="F16" s="105">
        <v>13478190</v>
      </c>
      <c r="G16" s="105">
        <v>14425060</v>
      </c>
      <c r="H16" s="105">
        <v>17002185</v>
      </c>
      <c r="I16" s="105"/>
      <c r="J16" s="103">
        <v>1260709</v>
      </c>
      <c r="K16" s="103">
        <v>1294414</v>
      </c>
      <c r="L16" s="104">
        <v>1300578</v>
      </c>
      <c r="M16" s="105">
        <v>1328327</v>
      </c>
      <c r="N16" s="105">
        <v>1890015</v>
      </c>
      <c r="O16" s="105">
        <v>2182494</v>
      </c>
      <c r="P16" s="105">
        <v>2211921</v>
      </c>
      <c r="Q16" s="105"/>
      <c r="R16" s="103">
        <v>5626068</v>
      </c>
      <c r="S16" s="103">
        <v>5890053</v>
      </c>
      <c r="T16" s="104">
        <v>7547964</v>
      </c>
      <c r="U16" s="105">
        <v>7915987</v>
      </c>
      <c r="V16" s="105">
        <v>9411625</v>
      </c>
      <c r="W16" s="105">
        <v>9461625</v>
      </c>
      <c r="X16" s="105">
        <v>11499734</v>
      </c>
      <c r="Y16" s="105"/>
      <c r="Z16" s="93">
        <v>0</v>
      </c>
      <c r="AA16" s="93">
        <v>0</v>
      </c>
      <c r="AB16" s="107">
        <v>0</v>
      </c>
      <c r="AC16" s="108">
        <v>0</v>
      </c>
      <c r="AD16" s="109">
        <v>0</v>
      </c>
      <c r="AE16" s="105">
        <v>0</v>
      </c>
      <c r="AF16" s="105">
        <v>0</v>
      </c>
    </row>
    <row r="17" spans="1:32" x14ac:dyDescent="0.25">
      <c r="A17" s="61" t="s">
        <v>78</v>
      </c>
      <c r="B17" s="103">
        <v>7603393</v>
      </c>
      <c r="C17" s="103">
        <v>8501764</v>
      </c>
      <c r="D17" s="104">
        <v>7783127</v>
      </c>
      <c r="E17" s="105">
        <v>8570740</v>
      </c>
      <c r="F17" s="105">
        <v>9924568</v>
      </c>
      <c r="G17" s="105">
        <v>9159943</v>
      </c>
      <c r="H17" s="105">
        <v>10412885</v>
      </c>
      <c r="I17" s="105"/>
      <c r="J17" s="93">
        <v>902.58399999999995</v>
      </c>
      <c r="K17" s="103">
        <v>1041119</v>
      </c>
      <c r="L17" s="104">
        <v>1095718</v>
      </c>
      <c r="M17" s="105">
        <v>1117748</v>
      </c>
      <c r="N17" s="105">
        <v>1124991</v>
      </c>
      <c r="O17" s="105">
        <v>1183200</v>
      </c>
      <c r="P17" s="105">
        <v>1317118</v>
      </c>
      <c r="Q17" s="105"/>
      <c r="R17" s="103">
        <v>10104347</v>
      </c>
      <c r="S17" s="103">
        <v>8691210</v>
      </c>
      <c r="T17" s="104">
        <v>5910340</v>
      </c>
      <c r="U17" s="105">
        <v>6188288</v>
      </c>
      <c r="V17" s="105">
        <v>8792921</v>
      </c>
      <c r="W17" s="105">
        <v>6815122</v>
      </c>
      <c r="X17" s="105">
        <v>7782611</v>
      </c>
      <c r="Y17" s="105"/>
      <c r="Z17" s="93">
        <v>983.35199999999998</v>
      </c>
      <c r="AA17" s="93">
        <v>890.23299999999995</v>
      </c>
      <c r="AB17" s="107">
        <v>780.38099999999997</v>
      </c>
      <c r="AC17" s="108">
        <v>666.54700000000003</v>
      </c>
      <c r="AD17" s="106">
        <v>578053</v>
      </c>
      <c r="AE17" s="105">
        <v>505130</v>
      </c>
      <c r="AF17" s="105">
        <v>1103143</v>
      </c>
    </row>
    <row r="18" spans="1:32" x14ac:dyDescent="0.25">
      <c r="A18" s="61" t="s">
        <v>79</v>
      </c>
      <c r="B18" s="103">
        <v>24202018</v>
      </c>
      <c r="C18" s="103">
        <v>23072379</v>
      </c>
      <c r="D18" s="104">
        <v>28084329</v>
      </c>
      <c r="E18" s="105">
        <v>28551878</v>
      </c>
      <c r="F18" s="105">
        <v>32980981</v>
      </c>
      <c r="G18" s="105">
        <v>34191838</v>
      </c>
      <c r="H18" s="105">
        <v>43404351</v>
      </c>
      <c r="I18" s="105"/>
      <c r="J18" s="103">
        <v>2866261</v>
      </c>
      <c r="K18" s="103">
        <v>2791638</v>
      </c>
      <c r="L18" s="104">
        <v>2948171</v>
      </c>
      <c r="M18" s="105">
        <v>3689386</v>
      </c>
      <c r="N18" s="105">
        <v>3874669</v>
      </c>
      <c r="O18" s="105">
        <v>3930288</v>
      </c>
      <c r="P18" s="105">
        <v>4642939</v>
      </c>
      <c r="Q18" s="105"/>
      <c r="R18" s="103">
        <v>15679518</v>
      </c>
      <c r="S18" s="103">
        <v>16236509</v>
      </c>
      <c r="T18" s="104">
        <v>20935664</v>
      </c>
      <c r="U18" s="105">
        <v>19656206</v>
      </c>
      <c r="V18" s="105">
        <v>23139808</v>
      </c>
      <c r="W18" s="105">
        <v>24213848</v>
      </c>
      <c r="X18" s="105">
        <v>28362893</v>
      </c>
      <c r="Y18" s="105"/>
      <c r="Z18" s="103">
        <v>2680112</v>
      </c>
      <c r="AA18" s="103">
        <v>2125020</v>
      </c>
      <c r="AB18" s="104">
        <v>4077149</v>
      </c>
      <c r="AC18" s="105">
        <v>4294756</v>
      </c>
      <c r="AD18" s="106">
        <v>3232255</v>
      </c>
      <c r="AE18" s="105">
        <v>2169746</v>
      </c>
      <c r="AF18" s="105">
        <v>1227189</v>
      </c>
    </row>
    <row r="19" spans="1:32" x14ac:dyDescent="0.25">
      <c r="A19" s="61" t="s">
        <v>80</v>
      </c>
      <c r="B19" s="103">
        <v>25554720</v>
      </c>
      <c r="C19" s="103">
        <v>24120884</v>
      </c>
      <c r="D19" s="104">
        <v>28781102</v>
      </c>
      <c r="E19" s="105">
        <v>29999972</v>
      </c>
      <c r="F19" s="105">
        <v>32656053</v>
      </c>
      <c r="G19" s="105">
        <v>35962591</v>
      </c>
      <c r="H19" s="105">
        <v>41193341</v>
      </c>
      <c r="I19" s="105"/>
      <c r="J19" s="103">
        <v>3280381</v>
      </c>
      <c r="K19" s="103">
        <v>3570549</v>
      </c>
      <c r="L19" s="104">
        <v>3342213</v>
      </c>
      <c r="M19" s="105">
        <v>3495691</v>
      </c>
      <c r="N19" s="105">
        <v>3613348</v>
      </c>
      <c r="O19" s="105">
        <v>3450887</v>
      </c>
      <c r="P19" s="105">
        <v>4689810</v>
      </c>
      <c r="Q19" s="105"/>
      <c r="R19" s="103">
        <v>19869806</v>
      </c>
      <c r="S19" s="103">
        <v>16738578</v>
      </c>
      <c r="T19" s="104">
        <v>22882183</v>
      </c>
      <c r="U19" s="105">
        <v>22871703</v>
      </c>
      <c r="V19" s="105">
        <v>24180243</v>
      </c>
      <c r="W19" s="105">
        <v>25339478</v>
      </c>
      <c r="X19" s="105">
        <v>29781608</v>
      </c>
      <c r="Y19" s="105"/>
      <c r="Z19" s="103">
        <v>3400000</v>
      </c>
      <c r="AA19" s="103">
        <v>3250000</v>
      </c>
      <c r="AB19" s="104">
        <v>3250000</v>
      </c>
      <c r="AC19" s="108" t="s">
        <v>296</v>
      </c>
      <c r="AD19" s="106">
        <v>3250000</v>
      </c>
      <c r="AE19" s="105" t="s">
        <v>390</v>
      </c>
      <c r="AF19" s="105" t="s">
        <v>390</v>
      </c>
    </row>
    <row r="20" spans="1:32" x14ac:dyDescent="0.25">
      <c r="A20" s="61" t="s">
        <v>81</v>
      </c>
      <c r="B20" s="103">
        <v>3540772</v>
      </c>
      <c r="C20" s="103">
        <v>4459193</v>
      </c>
      <c r="D20" s="104">
        <v>5813503</v>
      </c>
      <c r="E20" s="105">
        <v>7187768</v>
      </c>
      <c r="F20" s="105">
        <v>6683795</v>
      </c>
      <c r="G20" s="105">
        <v>7334297</v>
      </c>
      <c r="H20" s="105">
        <v>8333797</v>
      </c>
      <c r="I20" s="105"/>
      <c r="J20" s="93">
        <v>643.20899999999995</v>
      </c>
      <c r="K20" s="93">
        <v>744.755</v>
      </c>
      <c r="L20" s="107">
        <v>768.43399999999997</v>
      </c>
      <c r="M20" s="108">
        <v>894.94600000000003</v>
      </c>
      <c r="N20" s="105">
        <v>1084648</v>
      </c>
      <c r="O20" s="105">
        <v>1105598</v>
      </c>
      <c r="P20" s="105">
        <v>1214807</v>
      </c>
      <c r="Q20" s="105"/>
      <c r="R20" s="103">
        <v>2844859</v>
      </c>
      <c r="S20" s="103">
        <v>3972704</v>
      </c>
      <c r="T20" s="104">
        <v>4084601</v>
      </c>
      <c r="U20" s="105">
        <v>5440171</v>
      </c>
      <c r="V20" s="105">
        <v>4823544</v>
      </c>
      <c r="W20" s="105">
        <v>5349335</v>
      </c>
      <c r="X20" s="105">
        <v>6382898</v>
      </c>
      <c r="Y20" s="105"/>
      <c r="Z20" s="93">
        <v>300</v>
      </c>
      <c r="AA20" s="93">
        <v>220</v>
      </c>
      <c r="AB20" s="107">
        <v>140</v>
      </c>
      <c r="AC20" s="108">
        <v>60</v>
      </c>
      <c r="AD20" s="109" t="s">
        <v>0</v>
      </c>
      <c r="AE20" s="105" t="s">
        <v>390</v>
      </c>
      <c r="AF20" s="105">
        <v>0</v>
      </c>
    </row>
    <row r="21" spans="1:32" x14ac:dyDescent="0.25">
      <c r="A21" s="61" t="s">
        <v>82</v>
      </c>
      <c r="B21" s="103">
        <v>17820855</v>
      </c>
      <c r="C21" s="103">
        <v>20383000</v>
      </c>
      <c r="D21" s="104">
        <v>24756112</v>
      </c>
      <c r="E21" s="105">
        <v>29815194</v>
      </c>
      <c r="F21" s="105">
        <v>33175135</v>
      </c>
      <c r="G21" s="105">
        <v>31229010</v>
      </c>
      <c r="H21" s="105">
        <v>33174983</v>
      </c>
      <c r="I21" s="105"/>
      <c r="J21" s="103">
        <v>3395030</v>
      </c>
      <c r="K21" s="103">
        <v>3104140</v>
      </c>
      <c r="L21" s="104">
        <v>3252681</v>
      </c>
      <c r="M21" s="105">
        <v>3544210</v>
      </c>
      <c r="N21" s="105">
        <v>4036581</v>
      </c>
      <c r="O21" s="105">
        <v>3969363</v>
      </c>
      <c r="P21" s="105">
        <v>4250182</v>
      </c>
      <c r="Q21" s="105"/>
      <c r="R21" s="103">
        <v>11914258</v>
      </c>
      <c r="S21" s="103">
        <v>14531781</v>
      </c>
      <c r="T21" s="104">
        <v>17369300</v>
      </c>
      <c r="U21" s="105">
        <v>20908544</v>
      </c>
      <c r="V21" s="105">
        <v>26594607</v>
      </c>
      <c r="W21" s="105">
        <v>23952662</v>
      </c>
      <c r="X21" s="105">
        <v>25906777</v>
      </c>
      <c r="Y21" s="105"/>
      <c r="Z21" s="103">
        <v>1324611</v>
      </c>
      <c r="AA21" s="103">
        <v>1310500</v>
      </c>
      <c r="AB21" s="107">
        <v>891.38900000000001</v>
      </c>
      <c r="AC21" s="108">
        <v>472.27699999999999</v>
      </c>
      <c r="AD21" s="106">
        <v>3209999</v>
      </c>
      <c r="AE21" s="105">
        <v>2664167</v>
      </c>
      <c r="AF21" s="105">
        <v>1990833</v>
      </c>
    </row>
    <row r="22" spans="1:32" x14ac:dyDescent="0.25">
      <c r="A22" s="61" t="s">
        <v>83</v>
      </c>
      <c r="B22" s="110">
        <v>8208414</v>
      </c>
      <c r="C22" s="110">
        <v>7201496</v>
      </c>
      <c r="D22" s="111">
        <v>6932270</v>
      </c>
      <c r="E22" s="112">
        <v>8562854</v>
      </c>
      <c r="F22" s="112">
        <v>9820959</v>
      </c>
      <c r="G22" s="112">
        <v>9877081</v>
      </c>
      <c r="H22" s="112">
        <v>13217168</v>
      </c>
      <c r="I22" s="112"/>
      <c r="J22" s="110">
        <v>1021619</v>
      </c>
      <c r="K22" s="110">
        <v>1255454</v>
      </c>
      <c r="L22" s="111">
        <v>1164892</v>
      </c>
      <c r="M22" s="112">
        <v>1422848</v>
      </c>
      <c r="N22" s="112">
        <v>1546099</v>
      </c>
      <c r="O22" s="112">
        <v>1694461</v>
      </c>
      <c r="P22" s="112">
        <v>1762771</v>
      </c>
      <c r="Q22" s="112"/>
      <c r="R22" s="110">
        <v>3522040</v>
      </c>
      <c r="S22" s="110">
        <v>4864685</v>
      </c>
      <c r="T22" s="111">
        <v>4103110</v>
      </c>
      <c r="U22" s="112">
        <v>4569148</v>
      </c>
      <c r="V22" s="112">
        <v>5668285</v>
      </c>
      <c r="W22" s="112">
        <v>5482186</v>
      </c>
      <c r="X22" s="112">
        <v>9630042</v>
      </c>
      <c r="Y22" s="112"/>
      <c r="Z22" s="110">
        <v>1600000</v>
      </c>
      <c r="AA22" s="110">
        <v>1465277</v>
      </c>
      <c r="AB22" s="111">
        <v>1229723</v>
      </c>
      <c r="AC22" s="113">
        <v>994.16600000000005</v>
      </c>
      <c r="AD22" s="114">
        <v>758611</v>
      </c>
      <c r="AE22" s="112">
        <v>523072</v>
      </c>
      <c r="AF22" s="112">
        <v>2695833</v>
      </c>
    </row>
    <row r="23" spans="1:32" x14ac:dyDescent="0.25">
      <c r="A23" s="348" t="s">
        <v>325</v>
      </c>
      <c r="B23" s="349"/>
      <c r="C23" s="349"/>
      <c r="D23" s="349"/>
      <c r="E23" s="349"/>
      <c r="F23" s="349"/>
      <c r="G23" s="349"/>
      <c r="H23" s="349"/>
      <c r="I23" s="349"/>
      <c r="J23" s="349"/>
      <c r="K23" s="349"/>
      <c r="L23" s="349"/>
      <c r="M23" s="349"/>
      <c r="N23" s="349"/>
      <c r="O23" s="349"/>
      <c r="P23" s="349"/>
      <c r="Q23" s="349"/>
      <c r="R23" s="349"/>
      <c r="S23" s="349"/>
      <c r="T23" s="349"/>
      <c r="U23" s="115"/>
      <c r="V23" s="115"/>
      <c r="W23" s="248"/>
      <c r="X23" s="303"/>
      <c r="Y23" s="115"/>
      <c r="Z23" s="38"/>
      <c r="AA23" s="38"/>
      <c r="AB23" s="38"/>
      <c r="AC23" s="38"/>
      <c r="AE23" s="248"/>
    </row>
    <row r="24" spans="1:32" x14ac:dyDescent="0.25">
      <c r="A24" s="116" t="s">
        <v>297</v>
      </c>
      <c r="B24" s="98"/>
      <c r="C24" s="98"/>
      <c r="D24" s="98"/>
      <c r="E24" s="98"/>
      <c r="F24" s="98"/>
      <c r="G24" s="98"/>
      <c r="H24" s="98"/>
      <c r="I24" s="98"/>
      <c r="J24" s="98"/>
    </row>
    <row r="25" spans="1:32" x14ac:dyDescent="0.25">
      <c r="A25" s="117"/>
      <c r="B25" s="98"/>
      <c r="C25" s="98"/>
      <c r="D25" s="98"/>
      <c r="E25" s="98"/>
      <c r="F25" s="98"/>
      <c r="G25" s="98"/>
      <c r="H25" s="98"/>
      <c r="I25" s="98"/>
      <c r="J25" s="98"/>
      <c r="K25" s="98"/>
    </row>
    <row r="26" spans="1:32" x14ac:dyDescent="0.25">
      <c r="A26" s="116"/>
      <c r="B26" s="98"/>
      <c r="C26" s="98"/>
      <c r="D26" s="98"/>
      <c r="E26" s="98"/>
      <c r="F26" s="98"/>
      <c r="G26" s="98"/>
      <c r="H26" s="98"/>
      <c r="I26" s="98"/>
      <c r="J26" s="98"/>
      <c r="K26" s="98"/>
    </row>
  </sheetData>
  <sheetProtection selectLockedCells="1"/>
  <mergeCells count="7">
    <mergeCell ref="K3:L3"/>
    <mergeCell ref="A23:T23"/>
    <mergeCell ref="A9:A10"/>
    <mergeCell ref="B9:H9"/>
    <mergeCell ref="Z9:AF9"/>
    <mergeCell ref="R9:X9"/>
    <mergeCell ref="J9:P9"/>
  </mergeCells>
  <hyperlinks>
    <hyperlink ref="K3:L3" location="CONTENIDO!A1" display="VOLVER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5"/>
  <sheetViews>
    <sheetView workbookViewId="0">
      <pane xSplit="1" topLeftCell="B1" activePane="topRight" state="frozen"/>
      <selection pane="topRight" activeCell="A5" sqref="A5"/>
    </sheetView>
  </sheetViews>
  <sheetFormatPr baseColWidth="10" defaultRowHeight="15" x14ac:dyDescent="0.25"/>
  <cols>
    <col min="1" max="1" width="14.140625" style="19" customWidth="1"/>
    <col min="2" max="3" width="11.42578125" style="19"/>
    <col min="4" max="4" width="2.28515625" style="19" customWidth="1"/>
    <col min="5" max="9" width="11.42578125" style="19"/>
    <col min="10" max="11" width="10.5703125" style="19" customWidth="1"/>
    <col min="12" max="12" width="2.5703125" style="19" customWidth="1"/>
    <col min="13" max="19" width="11.42578125" style="19"/>
    <col min="20" max="20" width="2.28515625" style="19" customWidth="1"/>
    <col min="21" max="27" width="11.42578125" style="19"/>
    <col min="28" max="28" width="2.5703125" style="19" customWidth="1"/>
    <col min="29" max="35" width="11.42578125" style="19"/>
    <col min="36" max="36" width="1.5703125" style="19" customWidth="1"/>
    <col min="37" max="41" width="11.42578125" style="19"/>
    <col min="42" max="42" width="10.28515625" style="19" customWidth="1"/>
    <col min="43" max="16384" width="11.42578125" style="19"/>
  </cols>
  <sheetData>
    <row r="1" spans="1:43" s="40" customFormat="1" x14ac:dyDescent="0.25"/>
    <row r="2" spans="1:43" s="40" customFormat="1" x14ac:dyDescent="0.25">
      <c r="H2" s="19"/>
      <c r="I2" s="19"/>
      <c r="J2" s="19"/>
      <c r="K2" s="19"/>
      <c r="L2" s="19"/>
      <c r="M2" s="19"/>
    </row>
    <row r="3" spans="1:43" s="40" customFormat="1" ht="19.5" x14ac:dyDescent="0.25">
      <c r="H3" s="19"/>
      <c r="I3" s="353" t="s">
        <v>314</v>
      </c>
      <c r="J3" s="353"/>
      <c r="K3" s="327"/>
      <c r="L3" s="259"/>
      <c r="M3" s="259"/>
    </row>
    <row r="4" spans="1:43" s="40" customFormat="1" x14ac:dyDescent="0.25">
      <c r="H4" s="19"/>
      <c r="I4" s="19"/>
      <c r="J4" s="19"/>
      <c r="K4" s="19"/>
      <c r="L4" s="19"/>
      <c r="M4" s="19"/>
    </row>
    <row r="5" spans="1:43" s="40" customFormat="1" ht="23.25" customHeight="1" x14ac:dyDescent="0.25">
      <c r="A5" s="43" t="s">
        <v>370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1:43" s="40" customFormat="1" x14ac:dyDescent="0.25">
      <c r="A6" s="43" t="s">
        <v>113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119"/>
      <c r="N6" s="119"/>
      <c r="O6" s="119"/>
      <c r="P6" s="119"/>
      <c r="Q6" s="119"/>
      <c r="R6" s="119"/>
      <c r="S6" s="119"/>
      <c r="T6" s="119"/>
      <c r="U6" s="119"/>
    </row>
    <row r="7" spans="1:43" s="40" customFormat="1" ht="17.25" customHeight="1" x14ac:dyDescent="0.25">
      <c r="A7" s="46" t="s">
        <v>405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119"/>
      <c r="N7" s="119"/>
      <c r="O7" s="119"/>
      <c r="P7" s="119"/>
      <c r="Q7" s="119"/>
      <c r="R7" s="119"/>
      <c r="S7" s="119"/>
      <c r="T7" s="119"/>
      <c r="U7" s="119"/>
    </row>
    <row r="8" spans="1:43" x14ac:dyDescent="0.25">
      <c r="A8" s="20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</row>
    <row r="9" spans="1:43" ht="24" customHeight="1" x14ac:dyDescent="0.25">
      <c r="A9" s="355" t="s">
        <v>114</v>
      </c>
      <c r="B9" s="355" t="s">
        <v>115</v>
      </c>
      <c r="C9" s="355" t="s">
        <v>116</v>
      </c>
      <c r="D9" s="120"/>
      <c r="E9" s="357" t="s">
        <v>285</v>
      </c>
      <c r="F9" s="357"/>
      <c r="G9" s="357"/>
      <c r="H9" s="357"/>
      <c r="I9" s="357"/>
      <c r="J9" s="357"/>
      <c r="K9" s="357"/>
      <c r="L9" s="120"/>
      <c r="M9" s="357" t="s">
        <v>117</v>
      </c>
      <c r="N9" s="357"/>
      <c r="O9" s="357"/>
      <c r="P9" s="357"/>
      <c r="Q9" s="357"/>
      <c r="R9" s="357"/>
      <c r="S9" s="357"/>
      <c r="T9" s="120"/>
      <c r="U9" s="357" t="s">
        <v>118</v>
      </c>
      <c r="V9" s="357"/>
      <c r="W9" s="357"/>
      <c r="X9" s="357"/>
      <c r="Y9" s="357"/>
      <c r="Z9" s="357"/>
      <c r="AA9" s="357"/>
      <c r="AB9" s="120"/>
      <c r="AC9" s="357" t="s">
        <v>119</v>
      </c>
      <c r="AD9" s="357"/>
      <c r="AE9" s="357"/>
      <c r="AF9" s="357"/>
      <c r="AG9" s="357"/>
      <c r="AH9" s="357"/>
      <c r="AI9" s="357"/>
      <c r="AJ9" s="120"/>
      <c r="AK9" s="357" t="s">
        <v>120</v>
      </c>
      <c r="AL9" s="357"/>
      <c r="AM9" s="357"/>
      <c r="AN9" s="357"/>
      <c r="AO9" s="357"/>
      <c r="AP9" s="357"/>
      <c r="AQ9" s="357"/>
    </row>
    <row r="10" spans="1:43" ht="21.75" customHeight="1" thickBot="1" x14ac:dyDescent="0.3">
      <c r="A10" s="356"/>
      <c r="B10" s="356"/>
      <c r="C10" s="356"/>
      <c r="D10" s="51"/>
      <c r="E10" s="51">
        <v>2011</v>
      </c>
      <c r="F10" s="51">
        <v>2012</v>
      </c>
      <c r="G10" s="51">
        <v>2013</v>
      </c>
      <c r="H10" s="52">
        <v>2014</v>
      </c>
      <c r="I10" s="52">
        <v>2015</v>
      </c>
      <c r="J10" s="250">
        <v>2016</v>
      </c>
      <c r="K10" s="304">
        <v>2017</v>
      </c>
      <c r="L10" s="52"/>
      <c r="M10" s="51">
        <v>2011</v>
      </c>
      <c r="N10" s="51">
        <v>2012</v>
      </c>
      <c r="O10" s="51">
        <v>2013</v>
      </c>
      <c r="P10" s="52">
        <v>2014</v>
      </c>
      <c r="Q10" s="52">
        <v>2015</v>
      </c>
      <c r="R10" s="250">
        <v>2016</v>
      </c>
      <c r="S10" s="304">
        <v>2017</v>
      </c>
      <c r="T10" s="52"/>
      <c r="U10" s="51">
        <v>2011</v>
      </c>
      <c r="V10" s="51">
        <v>2012</v>
      </c>
      <c r="W10" s="51">
        <v>2013</v>
      </c>
      <c r="X10" s="52">
        <v>2014</v>
      </c>
      <c r="Y10" s="52">
        <v>2015</v>
      </c>
      <c r="Z10" s="250">
        <v>2016</v>
      </c>
      <c r="AA10" s="304">
        <v>2017</v>
      </c>
      <c r="AB10" s="52"/>
      <c r="AC10" s="51">
        <v>2011</v>
      </c>
      <c r="AD10" s="51">
        <v>2012</v>
      </c>
      <c r="AE10" s="51">
        <v>2013</v>
      </c>
      <c r="AF10" s="52">
        <v>2014</v>
      </c>
      <c r="AG10" s="52">
        <v>2015</v>
      </c>
      <c r="AH10" s="250">
        <v>2016</v>
      </c>
      <c r="AI10" s="304">
        <v>2017</v>
      </c>
      <c r="AJ10" s="52"/>
      <c r="AK10" s="51">
        <v>2011</v>
      </c>
      <c r="AL10" s="51">
        <v>2012</v>
      </c>
      <c r="AM10" s="51">
        <v>2013</v>
      </c>
      <c r="AN10" s="52">
        <v>2014</v>
      </c>
      <c r="AO10" s="52">
        <v>2015</v>
      </c>
      <c r="AP10" s="250">
        <v>2016</v>
      </c>
      <c r="AQ10" s="304">
        <v>2017</v>
      </c>
    </row>
    <row r="11" spans="1:43" ht="16.5" thickTop="1" x14ac:dyDescent="0.25">
      <c r="A11" s="54" t="s">
        <v>72</v>
      </c>
      <c r="B11" s="54" t="s">
        <v>391</v>
      </c>
      <c r="C11" s="121">
        <v>0.65</v>
      </c>
      <c r="D11" s="121"/>
      <c r="E11" s="122">
        <v>0.52400000000000002</v>
      </c>
      <c r="F11" s="122">
        <v>0.56299999999999994</v>
      </c>
      <c r="G11" s="122">
        <v>0.55159999999999998</v>
      </c>
      <c r="H11" s="123">
        <v>64.09</v>
      </c>
      <c r="I11" s="124" t="s">
        <v>326</v>
      </c>
      <c r="J11" s="122">
        <v>0.60529999999999995</v>
      </c>
      <c r="K11" s="122">
        <v>0.57499999999999996</v>
      </c>
      <c r="L11" s="124"/>
      <c r="M11" s="125" t="s">
        <v>121</v>
      </c>
      <c r="N11" s="125" t="s">
        <v>121</v>
      </c>
      <c r="O11" s="125" t="s">
        <v>121</v>
      </c>
      <c r="P11" s="126" t="s">
        <v>121</v>
      </c>
      <c r="Q11" s="126" t="s">
        <v>121</v>
      </c>
      <c r="R11" s="126" t="s">
        <v>121</v>
      </c>
      <c r="S11" s="126" t="s">
        <v>121</v>
      </c>
      <c r="T11" s="126"/>
      <c r="U11" s="125" t="s">
        <v>121</v>
      </c>
      <c r="V11" s="125" t="s">
        <v>121</v>
      </c>
      <c r="W11" s="125" t="s">
        <v>121</v>
      </c>
      <c r="X11" s="126" t="s">
        <v>121</v>
      </c>
      <c r="Y11" s="126" t="s">
        <v>121</v>
      </c>
      <c r="Z11" s="126" t="s">
        <v>121</v>
      </c>
      <c r="AA11" s="126" t="s">
        <v>121</v>
      </c>
      <c r="AB11" s="126"/>
      <c r="AC11" s="125" t="s">
        <v>121</v>
      </c>
      <c r="AD11" s="125" t="s">
        <v>121</v>
      </c>
      <c r="AE11" s="125" t="s">
        <v>121</v>
      </c>
      <c r="AF11" s="126" t="s">
        <v>121</v>
      </c>
      <c r="AG11" s="126" t="s">
        <v>121</v>
      </c>
      <c r="AH11" s="126" t="s">
        <v>121</v>
      </c>
      <c r="AI11" s="126" t="s">
        <v>121</v>
      </c>
      <c r="AJ11" s="126"/>
      <c r="AK11" s="125" t="s">
        <v>121</v>
      </c>
      <c r="AL11" s="125" t="s">
        <v>121</v>
      </c>
      <c r="AM11" s="126" t="s">
        <v>286</v>
      </c>
      <c r="AN11" s="126" t="s">
        <v>286</v>
      </c>
      <c r="AO11" s="126" t="s">
        <v>286</v>
      </c>
      <c r="AP11" s="126" t="s">
        <v>286</v>
      </c>
      <c r="AQ11" s="126" t="s">
        <v>286</v>
      </c>
    </row>
    <row r="12" spans="1:43" ht="15.75" x14ac:dyDescent="0.25">
      <c r="A12" s="54" t="s">
        <v>73</v>
      </c>
      <c r="B12" s="54" t="s">
        <v>122</v>
      </c>
      <c r="C12" s="121">
        <v>0.8</v>
      </c>
      <c r="D12" s="121"/>
      <c r="E12" s="122">
        <v>0.65349999999999997</v>
      </c>
      <c r="F12" s="122">
        <v>0.60599999999999998</v>
      </c>
      <c r="G12" s="122">
        <v>0.68149999999999999</v>
      </c>
      <c r="H12" s="123">
        <v>68.7</v>
      </c>
      <c r="I12" s="124" t="s">
        <v>327</v>
      </c>
      <c r="J12" s="122">
        <v>0.5736</v>
      </c>
      <c r="K12" s="122">
        <v>0.60599999999999998</v>
      </c>
      <c r="L12" s="124"/>
      <c r="M12" s="125" t="s">
        <v>121</v>
      </c>
      <c r="N12" s="125" t="s">
        <v>121</v>
      </c>
      <c r="O12" s="125" t="s">
        <v>121</v>
      </c>
      <c r="P12" s="124" t="s">
        <v>121</v>
      </c>
      <c r="Q12" s="124" t="s">
        <v>121</v>
      </c>
      <c r="R12" s="126" t="s">
        <v>121</v>
      </c>
      <c r="S12" s="126" t="s">
        <v>121</v>
      </c>
      <c r="T12" s="124"/>
      <c r="U12" s="125" t="s">
        <v>121</v>
      </c>
      <c r="V12" s="125" t="s">
        <v>121</v>
      </c>
      <c r="W12" s="125" t="s">
        <v>121</v>
      </c>
      <c r="X12" s="124" t="s">
        <v>121</v>
      </c>
      <c r="Y12" s="124" t="s">
        <v>121</v>
      </c>
      <c r="Z12" s="126" t="s">
        <v>121</v>
      </c>
      <c r="AA12" s="126" t="s">
        <v>121</v>
      </c>
      <c r="AB12" s="124"/>
      <c r="AC12" s="125" t="s">
        <v>121</v>
      </c>
      <c r="AD12" s="50" t="s">
        <v>123</v>
      </c>
      <c r="AE12" s="125" t="s">
        <v>121</v>
      </c>
      <c r="AF12" s="124" t="s">
        <v>121</v>
      </c>
      <c r="AG12" s="124" t="s">
        <v>121</v>
      </c>
      <c r="AH12" s="126" t="s">
        <v>121</v>
      </c>
      <c r="AI12" s="126" t="s">
        <v>121</v>
      </c>
      <c r="AJ12" s="124"/>
      <c r="AK12" s="125" t="s">
        <v>0</v>
      </c>
      <c r="AL12" s="125" t="s">
        <v>0</v>
      </c>
      <c r="AM12" s="125" t="s">
        <v>287</v>
      </c>
      <c r="AN12" s="124" t="s">
        <v>287</v>
      </c>
      <c r="AO12" s="127" t="s">
        <v>287</v>
      </c>
      <c r="AP12" s="127" t="s">
        <v>287</v>
      </c>
      <c r="AQ12" s="127" t="s">
        <v>287</v>
      </c>
    </row>
    <row r="13" spans="1:43" ht="15.75" x14ac:dyDescent="0.25">
      <c r="A13" s="54" t="s">
        <v>74</v>
      </c>
      <c r="B13" s="54" t="s">
        <v>124</v>
      </c>
      <c r="C13" s="121">
        <v>0.8</v>
      </c>
      <c r="D13" s="121"/>
      <c r="E13" s="122">
        <v>0.74199999999999999</v>
      </c>
      <c r="F13" s="122">
        <v>0.73499999999999999</v>
      </c>
      <c r="G13" s="122">
        <v>0.64770000000000005</v>
      </c>
      <c r="H13" s="123">
        <v>61.62</v>
      </c>
      <c r="I13" s="124" t="s">
        <v>328</v>
      </c>
      <c r="J13" s="122">
        <v>0.36559999999999998</v>
      </c>
      <c r="K13" s="122">
        <v>0.60499999999999998</v>
      </c>
      <c r="L13" s="124"/>
      <c r="M13" s="125" t="s">
        <v>121</v>
      </c>
      <c r="N13" s="125" t="s">
        <v>121</v>
      </c>
      <c r="O13" s="125" t="s">
        <v>121</v>
      </c>
      <c r="P13" s="126" t="s">
        <v>121</v>
      </c>
      <c r="Q13" s="126" t="s">
        <v>121</v>
      </c>
      <c r="R13" s="126" t="s">
        <v>121</v>
      </c>
      <c r="S13" s="126" t="s">
        <v>121</v>
      </c>
      <c r="T13" s="126"/>
      <c r="U13" s="125" t="s">
        <v>121</v>
      </c>
      <c r="V13" s="125" t="s">
        <v>121</v>
      </c>
      <c r="W13" s="125" t="s">
        <v>121</v>
      </c>
      <c r="X13" s="126" t="s">
        <v>121</v>
      </c>
      <c r="Y13" s="126" t="s">
        <v>121</v>
      </c>
      <c r="Z13" s="126" t="s">
        <v>121</v>
      </c>
      <c r="AA13" s="126" t="s">
        <v>121</v>
      </c>
      <c r="AB13" s="126"/>
      <c r="AC13" s="125" t="s">
        <v>121</v>
      </c>
      <c r="AD13" s="125" t="s">
        <v>121</v>
      </c>
      <c r="AE13" s="125" t="s">
        <v>121</v>
      </c>
      <c r="AF13" s="126" t="s">
        <v>121</v>
      </c>
      <c r="AG13" s="126" t="s">
        <v>121</v>
      </c>
      <c r="AH13" s="126" t="s">
        <v>121</v>
      </c>
      <c r="AI13" s="126" t="s">
        <v>121</v>
      </c>
      <c r="AJ13" s="126"/>
      <c r="AK13" s="125" t="s">
        <v>0</v>
      </c>
      <c r="AL13" s="125" t="s">
        <v>0</v>
      </c>
      <c r="AM13" s="125" t="s">
        <v>287</v>
      </c>
      <c r="AN13" s="126" t="s">
        <v>287</v>
      </c>
      <c r="AO13" s="127" t="s">
        <v>287</v>
      </c>
      <c r="AP13" s="127" t="s">
        <v>287</v>
      </c>
      <c r="AQ13" s="127" t="s">
        <v>287</v>
      </c>
    </row>
    <row r="14" spans="1:43" ht="15.75" x14ac:dyDescent="0.25">
      <c r="A14" s="54" t="s">
        <v>75</v>
      </c>
      <c r="B14" s="54" t="s">
        <v>122</v>
      </c>
      <c r="C14" s="121">
        <v>0.8</v>
      </c>
      <c r="D14" s="121"/>
      <c r="E14" s="122">
        <v>0.65900000000000003</v>
      </c>
      <c r="F14" s="122">
        <v>0.65200000000000002</v>
      </c>
      <c r="G14" s="122">
        <v>0.73299999999999998</v>
      </c>
      <c r="H14" s="123">
        <v>71.760000000000005</v>
      </c>
      <c r="I14" s="124" t="s">
        <v>329</v>
      </c>
      <c r="J14" s="122">
        <v>0.37</v>
      </c>
      <c r="K14" s="122">
        <v>0.63300000000000001</v>
      </c>
      <c r="L14" s="124"/>
      <c r="M14" s="125" t="s">
        <v>121</v>
      </c>
      <c r="N14" s="125" t="s">
        <v>121</v>
      </c>
      <c r="O14" s="125" t="s">
        <v>121</v>
      </c>
      <c r="P14" s="124" t="s">
        <v>121</v>
      </c>
      <c r="Q14" s="124" t="s">
        <v>121</v>
      </c>
      <c r="R14" s="126" t="s">
        <v>121</v>
      </c>
      <c r="S14" s="126" t="s">
        <v>121</v>
      </c>
      <c r="T14" s="124"/>
      <c r="U14" s="125" t="s">
        <v>121</v>
      </c>
      <c r="V14" s="125" t="s">
        <v>121</v>
      </c>
      <c r="W14" s="125" t="s">
        <v>121</v>
      </c>
      <c r="X14" s="124" t="s">
        <v>121</v>
      </c>
      <c r="Y14" s="124" t="s">
        <v>121</v>
      </c>
      <c r="Z14" s="126" t="s">
        <v>121</v>
      </c>
      <c r="AA14" s="126" t="s">
        <v>121</v>
      </c>
      <c r="AB14" s="124"/>
      <c r="AC14" s="125" t="s">
        <v>121</v>
      </c>
      <c r="AD14" s="125" t="s">
        <v>121</v>
      </c>
      <c r="AE14" s="125" t="s">
        <v>121</v>
      </c>
      <c r="AF14" s="124" t="s">
        <v>121</v>
      </c>
      <c r="AG14" s="124" t="s">
        <v>121</v>
      </c>
      <c r="AH14" s="126" t="s">
        <v>121</v>
      </c>
      <c r="AI14" s="126" t="s">
        <v>121</v>
      </c>
      <c r="AJ14" s="124"/>
      <c r="AK14" s="125" t="s">
        <v>0</v>
      </c>
      <c r="AL14" s="125" t="s">
        <v>0</v>
      </c>
      <c r="AM14" s="125" t="s">
        <v>287</v>
      </c>
      <c r="AN14" s="124" t="s">
        <v>287</v>
      </c>
      <c r="AO14" s="127" t="s">
        <v>287</v>
      </c>
      <c r="AP14" s="127" t="s">
        <v>287</v>
      </c>
      <c r="AQ14" s="127" t="s">
        <v>287</v>
      </c>
    </row>
    <row r="15" spans="1:43" ht="15.75" x14ac:dyDescent="0.25">
      <c r="A15" s="54" t="s">
        <v>76</v>
      </c>
      <c r="B15" s="54" t="s">
        <v>122</v>
      </c>
      <c r="C15" s="121">
        <v>0.8</v>
      </c>
      <c r="D15" s="121"/>
      <c r="E15" s="122">
        <v>0.77400000000000002</v>
      </c>
      <c r="F15" s="122">
        <v>0.73499999999999999</v>
      </c>
      <c r="G15" s="122">
        <v>0.63339999999999996</v>
      </c>
      <c r="H15" s="123">
        <v>64.900000000000006</v>
      </c>
      <c r="I15" s="124" t="s">
        <v>330</v>
      </c>
      <c r="J15" s="122">
        <v>0.48080000000000001</v>
      </c>
      <c r="K15" s="122">
        <v>0.63800000000000001</v>
      </c>
      <c r="L15" s="124"/>
      <c r="M15" s="125" t="s">
        <v>121</v>
      </c>
      <c r="N15" s="125" t="s">
        <v>121</v>
      </c>
      <c r="O15" s="125" t="s">
        <v>121</v>
      </c>
      <c r="P15" s="126" t="s">
        <v>121</v>
      </c>
      <c r="Q15" s="126" t="s">
        <v>121</v>
      </c>
      <c r="R15" s="126" t="s">
        <v>121</v>
      </c>
      <c r="S15" s="126" t="s">
        <v>121</v>
      </c>
      <c r="T15" s="126"/>
      <c r="U15" s="125" t="s">
        <v>121</v>
      </c>
      <c r="V15" s="125" t="s">
        <v>121</v>
      </c>
      <c r="W15" s="125" t="s">
        <v>121</v>
      </c>
      <c r="X15" s="126" t="s">
        <v>121</v>
      </c>
      <c r="Y15" s="126" t="s">
        <v>121</v>
      </c>
      <c r="Z15" s="126" t="s">
        <v>392</v>
      </c>
      <c r="AA15" s="126" t="s">
        <v>392</v>
      </c>
      <c r="AB15" s="126"/>
      <c r="AC15" s="50" t="s">
        <v>123</v>
      </c>
      <c r="AD15" s="125" t="s">
        <v>121</v>
      </c>
      <c r="AE15" s="125" t="s">
        <v>121</v>
      </c>
      <c r="AF15" s="126" t="s">
        <v>121</v>
      </c>
      <c r="AG15" s="126" t="s">
        <v>121</v>
      </c>
      <c r="AH15" s="126" t="s">
        <v>121</v>
      </c>
      <c r="AI15" s="126" t="s">
        <v>121</v>
      </c>
      <c r="AJ15" s="126"/>
      <c r="AK15" s="125" t="s">
        <v>0</v>
      </c>
      <c r="AL15" s="125" t="s">
        <v>0</v>
      </c>
      <c r="AM15" s="125" t="s">
        <v>287</v>
      </c>
      <c r="AN15" s="126" t="s">
        <v>287</v>
      </c>
      <c r="AO15" s="127" t="s">
        <v>287</v>
      </c>
      <c r="AP15" s="127" t="s">
        <v>287</v>
      </c>
      <c r="AQ15" s="127" t="s">
        <v>287</v>
      </c>
    </row>
    <row r="16" spans="1:43" ht="15.75" x14ac:dyDescent="0.25">
      <c r="A16" s="54" t="s">
        <v>77</v>
      </c>
      <c r="B16" s="54" t="s">
        <v>122</v>
      </c>
      <c r="C16" s="121">
        <v>0.8</v>
      </c>
      <c r="D16" s="121"/>
      <c r="E16" s="122">
        <v>0.65969999999999995</v>
      </c>
      <c r="F16" s="122">
        <v>0.59599999999999997</v>
      </c>
      <c r="G16" s="122">
        <v>0.53949999999999998</v>
      </c>
      <c r="H16" s="123">
        <v>50.31</v>
      </c>
      <c r="I16" s="124" t="s">
        <v>331</v>
      </c>
      <c r="J16" s="122">
        <v>0.47660000000000002</v>
      </c>
      <c r="K16" s="122">
        <v>0.501</v>
      </c>
      <c r="L16" s="124"/>
      <c r="M16" s="125" t="s">
        <v>121</v>
      </c>
      <c r="N16" s="125" t="s">
        <v>121</v>
      </c>
      <c r="O16" s="125" t="s">
        <v>121</v>
      </c>
      <c r="P16" s="124" t="s">
        <v>121</v>
      </c>
      <c r="Q16" s="124" t="s">
        <v>121</v>
      </c>
      <c r="R16" s="126" t="s">
        <v>121</v>
      </c>
      <c r="S16" s="126" t="s">
        <v>121</v>
      </c>
      <c r="T16" s="124"/>
      <c r="U16" s="125" t="s">
        <v>121</v>
      </c>
      <c r="V16" s="125" t="s">
        <v>121</v>
      </c>
      <c r="W16" s="125" t="s">
        <v>121</v>
      </c>
      <c r="X16" s="124" t="s">
        <v>121</v>
      </c>
      <c r="Y16" s="124" t="s">
        <v>121</v>
      </c>
      <c r="Z16" s="126" t="s">
        <v>121</v>
      </c>
      <c r="AA16" s="126" t="s">
        <v>121</v>
      </c>
      <c r="AB16" s="124"/>
      <c r="AC16" s="125" t="s">
        <v>121</v>
      </c>
      <c r="AD16" s="125" t="s">
        <v>121</v>
      </c>
      <c r="AE16" s="125" t="s">
        <v>121</v>
      </c>
      <c r="AF16" s="124" t="s">
        <v>121</v>
      </c>
      <c r="AG16" s="124" t="s">
        <v>121</v>
      </c>
      <c r="AH16" s="126" t="s">
        <v>121</v>
      </c>
      <c r="AI16" s="126" t="s">
        <v>121</v>
      </c>
      <c r="AJ16" s="124"/>
      <c r="AK16" s="125" t="s">
        <v>0</v>
      </c>
      <c r="AL16" s="125" t="s">
        <v>0</v>
      </c>
      <c r="AM16" s="125" t="s">
        <v>287</v>
      </c>
      <c r="AN16" s="124" t="s">
        <v>287</v>
      </c>
      <c r="AO16" s="127" t="s">
        <v>287</v>
      </c>
      <c r="AP16" s="127" t="s">
        <v>287</v>
      </c>
      <c r="AQ16" s="127" t="s">
        <v>287</v>
      </c>
    </row>
    <row r="17" spans="1:43" ht="15.75" x14ac:dyDescent="0.25">
      <c r="A17" s="54" t="s">
        <v>78</v>
      </c>
      <c r="B17" s="54" t="s">
        <v>122</v>
      </c>
      <c r="C17" s="121">
        <v>0.8</v>
      </c>
      <c r="D17" s="121"/>
      <c r="E17" s="122">
        <v>0.6956</v>
      </c>
      <c r="F17" s="122">
        <v>0.77300000000000002</v>
      </c>
      <c r="G17" s="122">
        <v>0.78310000000000002</v>
      </c>
      <c r="H17" s="123">
        <v>70.58</v>
      </c>
      <c r="I17" s="124" t="s">
        <v>332</v>
      </c>
      <c r="J17" s="122">
        <v>0.63580000000000003</v>
      </c>
      <c r="K17" s="122">
        <v>0.63700000000000001</v>
      </c>
      <c r="L17" s="124"/>
      <c r="M17" s="125" t="s">
        <v>121</v>
      </c>
      <c r="N17" s="125" t="s">
        <v>121</v>
      </c>
      <c r="O17" s="125" t="s">
        <v>121</v>
      </c>
      <c r="P17" s="126" t="s">
        <v>286</v>
      </c>
      <c r="Q17" s="126" t="s">
        <v>121</v>
      </c>
      <c r="R17" s="126" t="s">
        <v>121</v>
      </c>
      <c r="S17" s="126" t="s">
        <v>121</v>
      </c>
      <c r="T17" s="126"/>
      <c r="U17" s="50" t="s">
        <v>123</v>
      </c>
      <c r="V17" s="125" t="s">
        <v>121</v>
      </c>
      <c r="W17" s="125" t="s">
        <v>121</v>
      </c>
      <c r="X17" s="126" t="s">
        <v>123</v>
      </c>
      <c r="Y17" s="126" t="s">
        <v>121</v>
      </c>
      <c r="Z17" s="126" t="s">
        <v>121</v>
      </c>
      <c r="AA17" s="126" t="s">
        <v>121</v>
      </c>
      <c r="AB17" s="126"/>
      <c r="AC17" s="125" t="s">
        <v>121</v>
      </c>
      <c r="AD17" s="125" t="s">
        <v>121</v>
      </c>
      <c r="AE17" s="125" t="s">
        <v>121</v>
      </c>
      <c r="AF17" s="126" t="s">
        <v>121</v>
      </c>
      <c r="AG17" s="126" t="s">
        <v>121</v>
      </c>
      <c r="AH17" s="126" t="s">
        <v>121</v>
      </c>
      <c r="AI17" s="126" t="s">
        <v>121</v>
      </c>
      <c r="AJ17" s="126"/>
      <c r="AK17" s="125" t="s">
        <v>0</v>
      </c>
      <c r="AL17" s="125" t="s">
        <v>0</v>
      </c>
      <c r="AM17" s="125" t="s">
        <v>287</v>
      </c>
      <c r="AN17" s="126" t="s">
        <v>287</v>
      </c>
      <c r="AO17" s="127" t="s">
        <v>287</v>
      </c>
      <c r="AP17" s="127" t="s">
        <v>287</v>
      </c>
      <c r="AQ17" s="127" t="s">
        <v>287</v>
      </c>
    </row>
    <row r="18" spans="1:43" ht="15.75" x14ac:dyDescent="0.25">
      <c r="A18" s="54" t="s">
        <v>79</v>
      </c>
      <c r="B18" s="54" t="s">
        <v>122</v>
      </c>
      <c r="C18" s="121">
        <v>0.8</v>
      </c>
      <c r="D18" s="121"/>
      <c r="E18" s="122">
        <v>0.61019999999999996</v>
      </c>
      <c r="F18" s="122">
        <v>0.53900000000000003</v>
      </c>
      <c r="G18" s="122">
        <v>0.53810000000000002</v>
      </c>
      <c r="H18" s="123">
        <v>54.1</v>
      </c>
      <c r="I18" s="124" t="s">
        <v>333</v>
      </c>
      <c r="J18" s="122">
        <v>0.44030000000000002</v>
      </c>
      <c r="K18" s="122">
        <v>0.47499999999999998</v>
      </c>
      <c r="L18" s="124"/>
      <c r="M18" s="125" t="s">
        <v>121</v>
      </c>
      <c r="N18" s="125" t="s">
        <v>121</v>
      </c>
      <c r="O18" s="125" t="s">
        <v>121</v>
      </c>
      <c r="P18" s="124" t="s">
        <v>121</v>
      </c>
      <c r="Q18" s="124" t="s">
        <v>121</v>
      </c>
      <c r="R18" s="126" t="s">
        <v>121</v>
      </c>
      <c r="S18" s="126" t="s">
        <v>121</v>
      </c>
      <c r="T18" s="124"/>
      <c r="U18" s="125" t="s">
        <v>121</v>
      </c>
      <c r="V18" s="125" t="s">
        <v>121</v>
      </c>
      <c r="W18" s="125" t="s">
        <v>121</v>
      </c>
      <c r="X18" s="124" t="s">
        <v>121</v>
      </c>
      <c r="Y18" s="124" t="s">
        <v>121</v>
      </c>
      <c r="Z18" s="126" t="s">
        <v>121</v>
      </c>
      <c r="AA18" s="126" t="s">
        <v>121</v>
      </c>
      <c r="AB18" s="124"/>
      <c r="AC18" s="125" t="s">
        <v>121</v>
      </c>
      <c r="AD18" s="125" t="s">
        <v>121</v>
      </c>
      <c r="AE18" s="125" t="s">
        <v>121</v>
      </c>
      <c r="AF18" s="124" t="s">
        <v>121</v>
      </c>
      <c r="AG18" s="124" t="s">
        <v>121</v>
      </c>
      <c r="AH18" s="126" t="s">
        <v>121</v>
      </c>
      <c r="AI18" s="126" t="s">
        <v>121</v>
      </c>
      <c r="AJ18" s="124"/>
      <c r="AK18" s="125" t="s">
        <v>0</v>
      </c>
      <c r="AL18" s="125" t="s">
        <v>0</v>
      </c>
      <c r="AM18" s="125" t="s">
        <v>287</v>
      </c>
      <c r="AN18" s="124" t="s">
        <v>287</v>
      </c>
      <c r="AO18" s="127" t="s">
        <v>287</v>
      </c>
      <c r="AP18" s="127" t="s">
        <v>287</v>
      </c>
      <c r="AQ18" s="127" t="s">
        <v>287</v>
      </c>
    </row>
    <row r="19" spans="1:43" ht="15.75" x14ac:dyDescent="0.25">
      <c r="A19" s="54" t="s">
        <v>80</v>
      </c>
      <c r="B19" s="54" t="s">
        <v>122</v>
      </c>
      <c r="C19" s="121">
        <v>0.8</v>
      </c>
      <c r="D19" s="121"/>
      <c r="E19" s="122">
        <v>0.66700000000000004</v>
      </c>
      <c r="F19" s="122">
        <v>0.65600000000000003</v>
      </c>
      <c r="G19" s="122">
        <v>0.64280000000000004</v>
      </c>
      <c r="H19" s="123">
        <v>56</v>
      </c>
      <c r="I19" s="124" t="s">
        <v>334</v>
      </c>
      <c r="J19" s="122">
        <v>0.34449999999999997</v>
      </c>
      <c r="K19" s="122">
        <v>0.49399999999999999</v>
      </c>
      <c r="L19" s="124"/>
      <c r="M19" s="125" t="s">
        <v>121</v>
      </c>
      <c r="N19" s="125" t="s">
        <v>121</v>
      </c>
      <c r="O19" s="125" t="s">
        <v>121</v>
      </c>
      <c r="P19" s="126" t="s">
        <v>121</v>
      </c>
      <c r="Q19" s="126" t="s">
        <v>121</v>
      </c>
      <c r="R19" s="126" t="s">
        <v>121</v>
      </c>
      <c r="S19" s="126" t="s">
        <v>121</v>
      </c>
      <c r="T19" s="126"/>
      <c r="U19" s="125" t="s">
        <v>121</v>
      </c>
      <c r="V19" s="125" t="s">
        <v>121</v>
      </c>
      <c r="W19" s="125" t="s">
        <v>121</v>
      </c>
      <c r="X19" s="126" t="s">
        <v>121</v>
      </c>
      <c r="Y19" s="126" t="s">
        <v>121</v>
      </c>
      <c r="Z19" s="126" t="s">
        <v>121</v>
      </c>
      <c r="AA19" s="126" t="s">
        <v>121</v>
      </c>
      <c r="AB19" s="126"/>
      <c r="AC19" s="125" t="s">
        <v>121</v>
      </c>
      <c r="AD19" s="50" t="s">
        <v>123</v>
      </c>
      <c r="AE19" s="125" t="s">
        <v>121</v>
      </c>
      <c r="AF19" s="126" t="s">
        <v>121</v>
      </c>
      <c r="AG19" s="126" t="s">
        <v>121</v>
      </c>
      <c r="AH19" s="126" t="s">
        <v>121</v>
      </c>
      <c r="AI19" s="126" t="s">
        <v>121</v>
      </c>
      <c r="AJ19" s="126"/>
      <c r="AK19" s="125" t="s">
        <v>0</v>
      </c>
      <c r="AL19" s="125" t="s">
        <v>0</v>
      </c>
      <c r="AM19" s="125" t="s">
        <v>287</v>
      </c>
      <c r="AN19" s="126" t="s">
        <v>287</v>
      </c>
      <c r="AO19" s="127" t="s">
        <v>287</v>
      </c>
      <c r="AP19" s="127" t="s">
        <v>287</v>
      </c>
      <c r="AQ19" s="127" t="s">
        <v>287</v>
      </c>
    </row>
    <row r="20" spans="1:43" ht="15.75" x14ac:dyDescent="0.25">
      <c r="A20" s="54" t="s">
        <v>81</v>
      </c>
      <c r="B20" s="54" t="s">
        <v>122</v>
      </c>
      <c r="C20" s="121">
        <v>0.8</v>
      </c>
      <c r="D20" s="121"/>
      <c r="E20" s="122">
        <v>0.84699999999999998</v>
      </c>
      <c r="F20" s="122">
        <v>0.747</v>
      </c>
      <c r="G20" s="122">
        <v>0.69989999999999997</v>
      </c>
      <c r="H20" s="123">
        <v>68.81</v>
      </c>
      <c r="I20" s="124" t="s">
        <v>335</v>
      </c>
      <c r="J20" s="122">
        <v>0.55769999999999997</v>
      </c>
      <c r="K20" s="122">
        <v>0.70599999999999996</v>
      </c>
      <c r="L20" s="124"/>
      <c r="M20" s="50" t="s">
        <v>123</v>
      </c>
      <c r="N20" s="125" t="s">
        <v>121</v>
      </c>
      <c r="O20" s="125" t="s">
        <v>121</v>
      </c>
      <c r="P20" s="124" t="s">
        <v>121</v>
      </c>
      <c r="Q20" s="124" t="s">
        <v>121</v>
      </c>
      <c r="R20" s="126" t="s">
        <v>121</v>
      </c>
      <c r="S20" s="126" t="s">
        <v>121</v>
      </c>
      <c r="T20" s="124"/>
      <c r="U20" s="125" t="s">
        <v>121</v>
      </c>
      <c r="V20" s="125" t="s">
        <v>121</v>
      </c>
      <c r="W20" s="125" t="s">
        <v>121</v>
      </c>
      <c r="X20" s="124" t="s">
        <v>121</v>
      </c>
      <c r="Y20" s="124" t="s">
        <v>121</v>
      </c>
      <c r="Z20" s="126" t="s">
        <v>392</v>
      </c>
      <c r="AA20" s="126" t="s">
        <v>121</v>
      </c>
      <c r="AB20" s="124"/>
      <c r="AC20" s="125" t="s">
        <v>121</v>
      </c>
      <c r="AD20" s="125" t="s">
        <v>121</v>
      </c>
      <c r="AE20" s="125" t="s">
        <v>121</v>
      </c>
      <c r="AF20" s="124" t="s">
        <v>121</v>
      </c>
      <c r="AG20" s="124" t="s">
        <v>121</v>
      </c>
      <c r="AH20" s="126" t="s">
        <v>121</v>
      </c>
      <c r="AI20" s="126" t="s">
        <v>121</v>
      </c>
      <c r="AJ20" s="124"/>
      <c r="AK20" s="125" t="s">
        <v>0</v>
      </c>
      <c r="AL20" s="125" t="s">
        <v>0</v>
      </c>
      <c r="AM20" s="125" t="s">
        <v>287</v>
      </c>
      <c r="AN20" s="124" t="s">
        <v>287</v>
      </c>
      <c r="AO20" s="127" t="s">
        <v>287</v>
      </c>
      <c r="AP20" s="127" t="s">
        <v>287</v>
      </c>
      <c r="AQ20" s="127" t="s">
        <v>287</v>
      </c>
    </row>
    <row r="21" spans="1:43" ht="15.75" x14ac:dyDescent="0.25">
      <c r="A21" s="54" t="s">
        <v>82</v>
      </c>
      <c r="B21" s="54" t="s">
        <v>122</v>
      </c>
      <c r="C21" s="121">
        <v>0.8</v>
      </c>
      <c r="D21" s="121"/>
      <c r="E21" s="122">
        <v>0.74339999999999995</v>
      </c>
      <c r="F21" s="122">
        <v>0.59379999999999999</v>
      </c>
      <c r="G21" s="122">
        <v>0.62109999999999999</v>
      </c>
      <c r="H21" s="123">
        <v>58.83</v>
      </c>
      <c r="I21" s="124" t="s">
        <v>336</v>
      </c>
      <c r="J21" s="122">
        <v>0.56169999999999998</v>
      </c>
      <c r="K21" s="122">
        <v>0.57499999999999996</v>
      </c>
      <c r="L21" s="124"/>
      <c r="M21" s="125" t="s">
        <v>121</v>
      </c>
      <c r="N21" s="125" t="s">
        <v>121</v>
      </c>
      <c r="O21" s="125" t="s">
        <v>121</v>
      </c>
      <c r="P21" s="126" t="s">
        <v>121</v>
      </c>
      <c r="Q21" s="126" t="s">
        <v>121</v>
      </c>
      <c r="R21" s="126" t="s">
        <v>121</v>
      </c>
      <c r="S21" s="126" t="s">
        <v>121</v>
      </c>
      <c r="T21" s="126"/>
      <c r="U21" s="125" t="s">
        <v>121</v>
      </c>
      <c r="V21" s="125" t="s">
        <v>121</v>
      </c>
      <c r="W21" s="125" t="s">
        <v>121</v>
      </c>
      <c r="X21" s="126" t="s">
        <v>121</v>
      </c>
      <c r="Y21" s="126" t="s">
        <v>121</v>
      </c>
      <c r="Z21" s="126" t="s">
        <v>121</v>
      </c>
      <c r="AA21" s="126" t="s">
        <v>121</v>
      </c>
      <c r="AB21" s="126"/>
      <c r="AC21" s="125" t="s">
        <v>121</v>
      </c>
      <c r="AD21" s="125" t="s">
        <v>121</v>
      </c>
      <c r="AE21" s="125" t="s">
        <v>121</v>
      </c>
      <c r="AF21" s="126" t="s">
        <v>121</v>
      </c>
      <c r="AG21" s="126" t="s">
        <v>121</v>
      </c>
      <c r="AH21" s="126" t="s">
        <v>121</v>
      </c>
      <c r="AI21" s="126" t="s">
        <v>121</v>
      </c>
      <c r="AJ21" s="126"/>
      <c r="AK21" s="125" t="s">
        <v>0</v>
      </c>
      <c r="AL21" s="125" t="s">
        <v>0</v>
      </c>
      <c r="AM21" s="125" t="s">
        <v>287</v>
      </c>
      <c r="AN21" s="126" t="s">
        <v>287</v>
      </c>
      <c r="AO21" s="127" t="s">
        <v>287</v>
      </c>
      <c r="AP21" s="127" t="s">
        <v>287</v>
      </c>
      <c r="AQ21" s="127" t="s">
        <v>287</v>
      </c>
    </row>
    <row r="22" spans="1:43" ht="15.75" x14ac:dyDescent="0.25">
      <c r="A22" s="128" t="s">
        <v>83</v>
      </c>
      <c r="B22" s="128" t="s">
        <v>122</v>
      </c>
      <c r="C22" s="129">
        <v>0.8</v>
      </c>
      <c r="D22" s="129"/>
      <c r="E22" s="130">
        <v>0.56169999999999998</v>
      </c>
      <c r="F22" s="130">
        <v>0.66300000000000003</v>
      </c>
      <c r="G22" s="130">
        <v>0.4632</v>
      </c>
      <c r="H22" s="131">
        <v>49.69</v>
      </c>
      <c r="I22" s="132" t="s">
        <v>337</v>
      </c>
      <c r="J22" s="130">
        <v>0.4511</v>
      </c>
      <c r="K22" s="130">
        <v>0.46300000000000002</v>
      </c>
      <c r="L22" s="132"/>
      <c r="M22" s="133" t="s">
        <v>121</v>
      </c>
      <c r="N22" s="133" t="s">
        <v>121</v>
      </c>
      <c r="O22" s="133" t="s">
        <v>121</v>
      </c>
      <c r="P22" s="132" t="s">
        <v>121</v>
      </c>
      <c r="Q22" s="132" t="s">
        <v>121</v>
      </c>
      <c r="R22" s="253" t="s">
        <v>121</v>
      </c>
      <c r="S22" s="253" t="s">
        <v>121</v>
      </c>
      <c r="T22" s="132"/>
      <c r="U22" s="133" t="s">
        <v>121</v>
      </c>
      <c r="V22" s="133" t="s">
        <v>121</v>
      </c>
      <c r="W22" s="133" t="s">
        <v>121</v>
      </c>
      <c r="X22" s="132" t="s">
        <v>121</v>
      </c>
      <c r="Y22" s="132" t="s">
        <v>121</v>
      </c>
      <c r="Z22" s="253" t="s">
        <v>121</v>
      </c>
      <c r="AA22" s="253" t="s">
        <v>121</v>
      </c>
      <c r="AB22" s="132"/>
      <c r="AC22" s="133" t="s">
        <v>121</v>
      </c>
      <c r="AD22" s="133" t="s">
        <v>121</v>
      </c>
      <c r="AE22" s="133" t="s">
        <v>121</v>
      </c>
      <c r="AF22" s="132" t="s">
        <v>121</v>
      </c>
      <c r="AG22" s="132" t="s">
        <v>121</v>
      </c>
      <c r="AH22" s="253" t="s">
        <v>121</v>
      </c>
      <c r="AI22" s="253" t="s">
        <v>121</v>
      </c>
      <c r="AJ22" s="132"/>
      <c r="AK22" s="133" t="s">
        <v>0</v>
      </c>
      <c r="AL22" s="133" t="s">
        <v>0</v>
      </c>
      <c r="AM22" s="133" t="s">
        <v>287</v>
      </c>
      <c r="AN22" s="132" t="s">
        <v>287</v>
      </c>
      <c r="AO22" s="134" t="s">
        <v>287</v>
      </c>
      <c r="AP22" s="134" t="s">
        <v>287</v>
      </c>
      <c r="AQ22" s="134" t="s">
        <v>287</v>
      </c>
    </row>
    <row r="23" spans="1:43" x14ac:dyDescent="0.25">
      <c r="A23" s="354" t="s">
        <v>325</v>
      </c>
      <c r="B23" s="354"/>
      <c r="C23" s="354"/>
      <c r="D23" s="354"/>
      <c r="E23" s="354"/>
      <c r="F23" s="354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354"/>
      <c r="U23" s="354"/>
      <c r="V23" s="354"/>
      <c r="W23" s="354"/>
      <c r="X23" s="354"/>
      <c r="Y23" s="354"/>
      <c r="Z23" s="354"/>
      <c r="AA23" s="354"/>
      <c r="AB23" s="354"/>
      <c r="AC23" s="354"/>
      <c r="AD23" s="354"/>
      <c r="AE23" s="354"/>
      <c r="AF23" s="354"/>
      <c r="AG23" s="354"/>
      <c r="AH23" s="354"/>
      <c r="AI23" s="354"/>
      <c r="AJ23" s="354"/>
      <c r="AK23" s="354"/>
      <c r="AL23" s="354"/>
      <c r="AM23" s="38"/>
      <c r="AN23" s="38"/>
    </row>
    <row r="24" spans="1:43" x14ac:dyDescent="0.25">
      <c r="A24" s="39"/>
      <c r="B24" s="135"/>
      <c r="C24" s="135"/>
      <c r="D24" s="135"/>
      <c r="E24" s="135"/>
    </row>
    <row r="25" spans="1:43" x14ac:dyDescent="0.25">
      <c r="A25" s="136"/>
      <c r="B25" s="39"/>
      <c r="C25" s="39"/>
      <c r="D25" s="39"/>
      <c r="E25" s="39"/>
      <c r="F25" s="39"/>
    </row>
  </sheetData>
  <sheetProtection selectLockedCells="1"/>
  <mergeCells count="10">
    <mergeCell ref="I3:J3"/>
    <mergeCell ref="A23:AL23"/>
    <mergeCell ref="A9:A10"/>
    <mergeCell ref="B9:B10"/>
    <mergeCell ref="C9:C10"/>
    <mergeCell ref="E9:K9"/>
    <mergeCell ref="M9:S9"/>
    <mergeCell ref="U9:AA9"/>
    <mergeCell ref="AC9:AI9"/>
    <mergeCell ref="AK9:AQ9"/>
  </mergeCells>
  <hyperlinks>
    <hyperlink ref="I3:J3" location="CONTENIDO!A15" display="VOLVER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6"/>
  <sheetViews>
    <sheetView workbookViewId="0">
      <pane xSplit="1" topLeftCell="B1" activePane="topRight" state="frozen"/>
      <selection activeCell="A4" sqref="A4"/>
      <selection pane="topRight" activeCell="A5" sqref="A5"/>
    </sheetView>
  </sheetViews>
  <sheetFormatPr baseColWidth="10" defaultRowHeight="15" x14ac:dyDescent="0.25"/>
  <cols>
    <col min="1" max="1" width="16.42578125" style="19" customWidth="1"/>
    <col min="2" max="8" width="9.42578125" style="19" customWidth="1"/>
    <col min="9" max="9" width="2.42578125" style="19" customWidth="1"/>
    <col min="10" max="16" width="9.28515625" style="19" customWidth="1"/>
    <col min="17" max="17" width="2.7109375" style="19" customWidth="1"/>
    <col min="18" max="24" width="10.42578125" style="19" customWidth="1"/>
    <col min="25" max="25" width="1.7109375" style="19" customWidth="1"/>
    <col min="26" max="32" width="7.85546875" style="19" customWidth="1"/>
    <col min="33" max="33" width="1.7109375" style="19" customWidth="1"/>
    <col min="34" max="40" width="8.7109375" style="19" customWidth="1"/>
    <col min="41" max="41" width="3.140625" style="19" customWidth="1"/>
    <col min="42" max="48" width="8.85546875" style="19" customWidth="1"/>
    <col min="49" max="49" width="3" style="19" customWidth="1"/>
    <col min="50" max="54" width="8.42578125" style="19" customWidth="1"/>
    <col min="55" max="16384" width="11.42578125" style="19"/>
  </cols>
  <sheetData>
    <row r="1" spans="1:56" s="40" customFormat="1" x14ac:dyDescent="0.25"/>
    <row r="2" spans="1:56" s="40" customFormat="1" x14ac:dyDescent="0.25">
      <c r="I2" s="19"/>
      <c r="J2" s="19"/>
      <c r="K2" s="19"/>
      <c r="L2" s="19"/>
    </row>
    <row r="3" spans="1:56" s="40" customFormat="1" x14ac:dyDescent="0.25">
      <c r="I3" s="19"/>
      <c r="J3" s="333" t="s">
        <v>314</v>
      </c>
      <c r="K3" s="333"/>
      <c r="L3" s="19"/>
    </row>
    <row r="4" spans="1:56" s="40" customFormat="1" x14ac:dyDescent="0.25">
      <c r="I4" s="19"/>
      <c r="J4" s="19"/>
      <c r="K4" s="19"/>
      <c r="L4" s="19"/>
    </row>
    <row r="5" spans="1:56" s="40" customFormat="1" ht="21.75" customHeight="1" x14ac:dyDescent="0.25">
      <c r="A5" s="44" t="s">
        <v>371</v>
      </c>
      <c r="B5" s="148"/>
      <c r="C5" s="148"/>
      <c r="D5" s="148"/>
      <c r="E5" s="148"/>
    </row>
    <row r="6" spans="1:56" s="40" customFormat="1" x14ac:dyDescent="0.25">
      <c r="A6" s="43" t="s">
        <v>94</v>
      </c>
      <c r="B6" s="43"/>
      <c r="C6" s="43"/>
      <c r="D6" s="43"/>
      <c r="E6" s="43"/>
      <c r="F6" s="119"/>
      <c r="G6" s="119"/>
      <c r="H6" s="119"/>
      <c r="I6" s="119"/>
    </row>
    <row r="7" spans="1:56" s="40" customFormat="1" x14ac:dyDescent="0.25">
      <c r="A7" s="46" t="s">
        <v>405</v>
      </c>
      <c r="B7" s="43"/>
      <c r="C7" s="43"/>
      <c r="D7" s="43"/>
      <c r="E7" s="43"/>
      <c r="F7" s="119"/>
      <c r="G7" s="119"/>
      <c r="H7" s="119"/>
      <c r="I7" s="119"/>
    </row>
    <row r="8" spans="1:56" ht="24" customHeight="1" x14ac:dyDescent="0.25">
      <c r="A8" s="22"/>
      <c r="B8" s="21"/>
      <c r="C8" s="21"/>
      <c r="D8" s="21"/>
      <c r="E8" s="21"/>
      <c r="F8" s="98"/>
      <c r="G8" s="98"/>
      <c r="H8" s="98"/>
      <c r="I8" s="98"/>
    </row>
    <row r="9" spans="1:56" ht="20.25" customHeight="1" x14ac:dyDescent="0.25">
      <c r="A9" s="355" t="s">
        <v>114</v>
      </c>
      <c r="B9" s="358" t="s">
        <v>338</v>
      </c>
      <c r="C9" s="358"/>
      <c r="D9" s="358"/>
      <c r="E9" s="358"/>
      <c r="F9" s="358"/>
      <c r="G9" s="358"/>
      <c r="H9" s="358"/>
      <c r="I9" s="120"/>
      <c r="J9" s="358" t="s">
        <v>339</v>
      </c>
      <c r="K9" s="358"/>
      <c r="L9" s="358"/>
      <c r="M9" s="358"/>
      <c r="N9" s="358"/>
      <c r="O9" s="358"/>
      <c r="P9" s="358"/>
      <c r="Q9" s="120"/>
      <c r="R9" s="358" t="s">
        <v>340</v>
      </c>
      <c r="S9" s="358"/>
      <c r="T9" s="358"/>
      <c r="U9" s="358"/>
      <c r="V9" s="358"/>
      <c r="W9" s="358"/>
      <c r="X9" s="358"/>
      <c r="Y9" s="120"/>
      <c r="Z9" s="358" t="s">
        <v>341</v>
      </c>
      <c r="AA9" s="358"/>
      <c r="AB9" s="358"/>
      <c r="AC9" s="358"/>
      <c r="AD9" s="358"/>
      <c r="AE9" s="358"/>
      <c r="AF9" s="358"/>
      <c r="AG9" s="120"/>
      <c r="AH9" s="358" t="s">
        <v>125</v>
      </c>
      <c r="AI9" s="358"/>
      <c r="AJ9" s="358"/>
      <c r="AK9" s="358"/>
      <c r="AL9" s="358"/>
      <c r="AM9" s="358"/>
      <c r="AN9" s="358"/>
      <c r="AO9" s="120"/>
      <c r="AP9" s="358" t="s">
        <v>126</v>
      </c>
      <c r="AQ9" s="358"/>
      <c r="AR9" s="358"/>
      <c r="AS9" s="358"/>
      <c r="AT9" s="358"/>
      <c r="AU9" s="358"/>
      <c r="AV9" s="358"/>
      <c r="AW9" s="137"/>
      <c r="AX9" s="358" t="s">
        <v>342</v>
      </c>
      <c r="AY9" s="358"/>
      <c r="AZ9" s="358"/>
      <c r="BA9" s="358"/>
      <c r="BB9" s="358"/>
      <c r="BC9" s="358"/>
      <c r="BD9" s="358"/>
    </row>
    <row r="10" spans="1:56" ht="15.75" thickBot="1" x14ac:dyDescent="0.3">
      <c r="A10" s="356"/>
      <c r="B10" s="51">
        <v>2011</v>
      </c>
      <c r="C10" s="51">
        <v>2012</v>
      </c>
      <c r="D10" s="51">
        <v>2013</v>
      </c>
      <c r="E10" s="51">
        <v>2014</v>
      </c>
      <c r="F10" s="51">
        <v>2015</v>
      </c>
      <c r="G10" s="260">
        <v>2016</v>
      </c>
      <c r="H10" s="305">
        <v>2017</v>
      </c>
      <c r="I10" s="51"/>
      <c r="J10" s="51">
        <v>2011</v>
      </c>
      <c r="K10" s="51">
        <v>2012</v>
      </c>
      <c r="L10" s="51">
        <v>2013</v>
      </c>
      <c r="M10" s="51">
        <v>2014</v>
      </c>
      <c r="N10" s="51">
        <v>2015</v>
      </c>
      <c r="O10" s="260">
        <v>2016</v>
      </c>
      <c r="P10" s="305">
        <v>2017</v>
      </c>
      <c r="Q10" s="51"/>
      <c r="R10" s="51">
        <v>2011</v>
      </c>
      <c r="S10" s="51">
        <v>2012</v>
      </c>
      <c r="T10" s="51">
        <v>2013</v>
      </c>
      <c r="U10" s="51">
        <v>2014</v>
      </c>
      <c r="V10" s="51">
        <v>2015</v>
      </c>
      <c r="W10" s="260">
        <v>2016</v>
      </c>
      <c r="X10" s="305">
        <v>2017</v>
      </c>
      <c r="Y10" s="51"/>
      <c r="Z10" s="51">
        <v>2011</v>
      </c>
      <c r="AA10" s="51">
        <v>2012</v>
      </c>
      <c r="AB10" s="51">
        <v>2013</v>
      </c>
      <c r="AC10" s="51">
        <v>2014</v>
      </c>
      <c r="AD10" s="51">
        <v>2015</v>
      </c>
      <c r="AE10" s="260">
        <v>2016</v>
      </c>
      <c r="AF10" s="305">
        <v>2017</v>
      </c>
      <c r="AG10" s="51"/>
      <c r="AH10" s="51">
        <v>2011</v>
      </c>
      <c r="AI10" s="51">
        <v>2012</v>
      </c>
      <c r="AJ10" s="51">
        <v>2013</v>
      </c>
      <c r="AK10" s="51">
        <v>2014</v>
      </c>
      <c r="AL10" s="51">
        <v>2015</v>
      </c>
      <c r="AM10" s="260">
        <v>2016</v>
      </c>
      <c r="AN10" s="305">
        <v>2017</v>
      </c>
      <c r="AO10" s="51"/>
      <c r="AP10" s="51">
        <v>2011</v>
      </c>
      <c r="AQ10" s="51">
        <v>2012</v>
      </c>
      <c r="AR10" s="51">
        <v>2013</v>
      </c>
      <c r="AS10" s="51">
        <v>2014</v>
      </c>
      <c r="AT10" s="51">
        <v>2015</v>
      </c>
      <c r="AU10" s="260">
        <v>2016</v>
      </c>
      <c r="AV10" s="305">
        <v>2017</v>
      </c>
      <c r="AW10" s="138"/>
      <c r="AX10" s="51">
        <v>2011</v>
      </c>
      <c r="AY10" s="51">
        <v>2012</v>
      </c>
      <c r="AZ10" s="51">
        <v>2013</v>
      </c>
      <c r="BA10" s="51">
        <v>2014</v>
      </c>
      <c r="BB10" s="51">
        <v>2015</v>
      </c>
      <c r="BC10" s="260">
        <v>2016</v>
      </c>
      <c r="BD10" s="305">
        <v>2017</v>
      </c>
    </row>
    <row r="11" spans="1:56" ht="15.75" thickTop="1" x14ac:dyDescent="0.25">
      <c r="A11" s="54" t="s">
        <v>72</v>
      </c>
      <c r="B11" s="139">
        <v>52.421142055108227</v>
      </c>
      <c r="C11" s="139">
        <v>56.240957248344394</v>
      </c>
      <c r="D11" s="140">
        <v>55.17</v>
      </c>
      <c r="E11" s="139">
        <v>64.09</v>
      </c>
      <c r="F11" s="139">
        <v>59.5</v>
      </c>
      <c r="G11" s="139">
        <v>60.53</v>
      </c>
      <c r="H11" s="139">
        <v>68.900000000000006</v>
      </c>
      <c r="I11" s="139"/>
      <c r="J11" s="139">
        <v>0</v>
      </c>
      <c r="K11" s="139">
        <v>3.8977583608312791</v>
      </c>
      <c r="L11" s="141">
        <v>3.08</v>
      </c>
      <c r="M11" s="139">
        <v>2.77</v>
      </c>
      <c r="N11" s="139">
        <v>3.22</v>
      </c>
      <c r="O11" s="139">
        <v>6.92</v>
      </c>
      <c r="P11" s="139">
        <v>19.3</v>
      </c>
      <c r="Q11" s="139"/>
      <c r="R11" s="139">
        <v>61.346415189823631</v>
      </c>
      <c r="S11" s="139">
        <v>59.692543790743876</v>
      </c>
      <c r="T11" s="139">
        <v>61.02</v>
      </c>
      <c r="U11" s="139">
        <v>60.21</v>
      </c>
      <c r="V11" s="139">
        <v>58.21</v>
      </c>
      <c r="W11" s="139">
        <v>48.77</v>
      </c>
      <c r="X11" s="139">
        <v>36.200000000000003</v>
      </c>
      <c r="Y11" s="139"/>
      <c r="Z11" s="142">
        <v>92.308367257336997</v>
      </c>
      <c r="AA11" s="143">
        <v>94.454191672247049</v>
      </c>
      <c r="AB11" s="140">
        <v>92.69</v>
      </c>
      <c r="AC11" s="139">
        <v>91.76</v>
      </c>
      <c r="AD11" s="139">
        <v>91.66</v>
      </c>
      <c r="AE11" s="139">
        <v>70.64</v>
      </c>
      <c r="AF11" s="139">
        <v>31.8</v>
      </c>
      <c r="AG11" s="139"/>
      <c r="AH11" s="139">
        <v>81.622869310693716</v>
      </c>
      <c r="AI11" s="139">
        <v>81.330314029049816</v>
      </c>
      <c r="AJ11" s="141">
        <v>84.57</v>
      </c>
      <c r="AK11" s="139">
        <v>81.5</v>
      </c>
      <c r="AL11" s="139">
        <v>83.34</v>
      </c>
      <c r="AM11" s="139">
        <v>81.5</v>
      </c>
      <c r="AN11" s="139">
        <v>78</v>
      </c>
      <c r="AO11" s="139"/>
      <c r="AP11" s="139">
        <v>51.418786337488498</v>
      </c>
      <c r="AQ11" s="139">
        <v>51.57791632110569</v>
      </c>
      <c r="AR11" s="141">
        <v>49.59</v>
      </c>
      <c r="AS11" s="139">
        <v>46.02</v>
      </c>
      <c r="AT11" s="139">
        <v>51.69</v>
      </c>
      <c r="AU11" s="139">
        <v>53.1</v>
      </c>
      <c r="AV11" s="139">
        <v>80.900000000000006</v>
      </c>
      <c r="AW11" s="140"/>
      <c r="AX11" s="140">
        <v>78.38</v>
      </c>
      <c r="AY11" s="140">
        <v>78.260000000000005</v>
      </c>
      <c r="AZ11" s="141">
        <v>78.14</v>
      </c>
      <c r="BA11" s="139">
        <v>77.099999999999994</v>
      </c>
      <c r="BB11" s="139">
        <v>78.510000000000005</v>
      </c>
      <c r="BC11" s="139">
        <v>74.92</v>
      </c>
      <c r="BD11" s="139">
        <v>72.5</v>
      </c>
    </row>
    <row r="12" spans="1:56" x14ac:dyDescent="0.25">
      <c r="A12" s="54" t="s">
        <v>73</v>
      </c>
      <c r="B12" s="139">
        <v>65.344366416527791</v>
      </c>
      <c r="C12" s="139">
        <v>60.625518689496914</v>
      </c>
      <c r="D12" s="140">
        <v>68.150000000000006</v>
      </c>
      <c r="E12" s="139">
        <v>68.819999999999993</v>
      </c>
      <c r="F12" s="139">
        <v>67.099999999999994</v>
      </c>
      <c r="G12" s="139">
        <v>57.36</v>
      </c>
      <c r="H12" s="139">
        <v>77.8</v>
      </c>
      <c r="I12" s="139"/>
      <c r="J12" s="139">
        <v>0</v>
      </c>
      <c r="K12" s="139">
        <v>1.8623321256783703</v>
      </c>
      <c r="L12" s="141">
        <v>1.01</v>
      </c>
      <c r="M12" s="139">
        <v>0.76</v>
      </c>
      <c r="N12" s="139">
        <v>0.74</v>
      </c>
      <c r="O12" s="139">
        <v>0.62</v>
      </c>
      <c r="P12" s="139">
        <v>0</v>
      </c>
      <c r="Q12" s="139"/>
      <c r="R12" s="139">
        <v>78.253810425497704</v>
      </c>
      <c r="S12" s="139">
        <v>59.167638074028048</v>
      </c>
      <c r="T12" s="139">
        <v>64.680000000000007</v>
      </c>
      <c r="U12" s="139">
        <v>71.63</v>
      </c>
      <c r="V12" s="139">
        <v>74</v>
      </c>
      <c r="W12" s="139">
        <v>73.569999999999993</v>
      </c>
      <c r="X12" s="139">
        <v>31.7</v>
      </c>
      <c r="Y12" s="139"/>
      <c r="Z12" s="142">
        <v>40.554978582370218</v>
      </c>
      <c r="AA12" s="142">
        <v>41.380076054070557</v>
      </c>
      <c r="AB12" s="140">
        <v>41.23</v>
      </c>
      <c r="AC12" s="139">
        <v>46.34</v>
      </c>
      <c r="AD12" s="139">
        <v>46.57</v>
      </c>
      <c r="AE12" s="139">
        <v>45.16</v>
      </c>
      <c r="AF12" s="139">
        <v>17.600000000000001</v>
      </c>
      <c r="AG12" s="139"/>
      <c r="AH12" s="139">
        <v>74.236572955035967</v>
      </c>
      <c r="AI12" s="139">
        <v>79.838391423305737</v>
      </c>
      <c r="AJ12" s="141">
        <v>79.260000000000005</v>
      </c>
      <c r="AK12" s="139">
        <v>75.11</v>
      </c>
      <c r="AL12" s="139">
        <v>78.319999999999993</v>
      </c>
      <c r="AM12" s="139">
        <v>76.989999999999995</v>
      </c>
      <c r="AN12" s="139">
        <v>77.5</v>
      </c>
      <c r="AO12" s="139"/>
      <c r="AP12" s="139">
        <v>25.681424589012131</v>
      </c>
      <c r="AQ12" s="139">
        <v>36.439535427794233</v>
      </c>
      <c r="AR12" s="141">
        <v>24.1</v>
      </c>
      <c r="AS12" s="139">
        <v>22.98</v>
      </c>
      <c r="AT12" s="139">
        <v>26.86</v>
      </c>
      <c r="AU12" s="139">
        <v>32.54</v>
      </c>
      <c r="AV12" s="139">
        <v>75</v>
      </c>
      <c r="AW12" s="140"/>
      <c r="AX12" s="140">
        <v>61.98</v>
      </c>
      <c r="AY12" s="140">
        <v>67.41</v>
      </c>
      <c r="AZ12" s="141">
        <v>64.650000000000006</v>
      </c>
      <c r="BA12" s="139">
        <v>63.56</v>
      </c>
      <c r="BB12" s="139">
        <v>64.37</v>
      </c>
      <c r="BC12" s="139">
        <v>63.41</v>
      </c>
      <c r="BD12" s="139">
        <v>73.099999999999994</v>
      </c>
    </row>
    <row r="13" spans="1:56" x14ac:dyDescent="0.25">
      <c r="A13" s="54" t="s">
        <v>74</v>
      </c>
      <c r="B13" s="139">
        <v>74.315829268292688</v>
      </c>
      <c r="C13" s="139">
        <v>73.500661121566665</v>
      </c>
      <c r="D13" s="140">
        <v>64.78</v>
      </c>
      <c r="E13" s="139">
        <v>61.63</v>
      </c>
      <c r="F13" s="139">
        <v>42.74</v>
      </c>
      <c r="G13" s="139">
        <v>36.56</v>
      </c>
      <c r="H13" s="139">
        <v>65.599999999999994</v>
      </c>
      <c r="I13" s="139"/>
      <c r="J13" s="139">
        <v>3.9784287707919286</v>
      </c>
      <c r="K13" s="139">
        <v>5.8006695544072446</v>
      </c>
      <c r="L13" s="141">
        <v>4.5999999999999996</v>
      </c>
      <c r="M13" s="139">
        <v>5.19</v>
      </c>
      <c r="N13" s="139">
        <v>4.0599999999999996</v>
      </c>
      <c r="O13" s="139">
        <v>8.51</v>
      </c>
      <c r="P13" s="139">
        <v>8.9</v>
      </c>
      <c r="Q13" s="139"/>
      <c r="R13" s="139">
        <v>60.718008157886317</v>
      </c>
      <c r="S13" s="139">
        <v>62.807656356557487</v>
      </c>
      <c r="T13" s="139">
        <v>66.37</v>
      </c>
      <c r="U13" s="139">
        <v>65.56</v>
      </c>
      <c r="V13" s="139">
        <v>60.35</v>
      </c>
      <c r="W13" s="139">
        <v>60.41</v>
      </c>
      <c r="X13" s="139">
        <v>33.1</v>
      </c>
      <c r="Y13" s="139"/>
      <c r="Z13" s="142">
        <v>72.535009473525292</v>
      </c>
      <c r="AA13" s="143">
        <v>77.872521130791483</v>
      </c>
      <c r="AB13" s="140">
        <v>79.66</v>
      </c>
      <c r="AC13" s="139">
        <v>76.319999999999993</v>
      </c>
      <c r="AD13" s="139">
        <v>84.13</v>
      </c>
      <c r="AE13" s="139">
        <v>89.64</v>
      </c>
      <c r="AF13" s="139">
        <v>28.5</v>
      </c>
      <c r="AG13" s="139"/>
      <c r="AH13" s="139">
        <v>79.348702635254341</v>
      </c>
      <c r="AI13" s="139">
        <v>78.02055573824164</v>
      </c>
      <c r="AJ13" s="141">
        <v>82.51</v>
      </c>
      <c r="AK13" s="139">
        <v>84.08</v>
      </c>
      <c r="AL13" s="139">
        <v>82.24</v>
      </c>
      <c r="AM13" s="139">
        <v>81.319999999999993</v>
      </c>
      <c r="AN13" s="139">
        <v>79.599999999999994</v>
      </c>
      <c r="AO13" s="139"/>
      <c r="AP13" s="139">
        <v>32.14231999598929</v>
      </c>
      <c r="AQ13" s="139">
        <v>35.536247771170409</v>
      </c>
      <c r="AR13" s="141">
        <v>40.380000000000003</v>
      </c>
      <c r="AS13" s="139">
        <v>46.37</v>
      </c>
      <c r="AT13" s="139">
        <v>51.28</v>
      </c>
      <c r="AU13" s="139">
        <v>45.19</v>
      </c>
      <c r="AV13" s="139">
        <v>79.5</v>
      </c>
      <c r="AW13" s="140"/>
      <c r="AX13" s="140">
        <v>71.12</v>
      </c>
      <c r="AY13" s="140">
        <v>71.64</v>
      </c>
      <c r="AZ13" s="141">
        <v>73.099999999999994</v>
      </c>
      <c r="BA13" s="139">
        <v>73.77</v>
      </c>
      <c r="BB13" s="139">
        <v>76.540000000000006</v>
      </c>
      <c r="BC13" s="139">
        <v>74.540000000000006</v>
      </c>
      <c r="BD13" s="139">
        <v>74.2</v>
      </c>
    </row>
    <row r="14" spans="1:56" x14ac:dyDescent="0.25">
      <c r="A14" s="54" t="s">
        <v>75</v>
      </c>
      <c r="B14" s="139">
        <v>65.948715394117912</v>
      </c>
      <c r="C14" s="139">
        <v>65.156259498646619</v>
      </c>
      <c r="D14" s="140">
        <v>73.52</v>
      </c>
      <c r="E14" s="139">
        <v>71.77</v>
      </c>
      <c r="F14" s="139">
        <v>59.71</v>
      </c>
      <c r="G14" s="139">
        <v>37</v>
      </c>
      <c r="H14" s="139">
        <v>94.5</v>
      </c>
      <c r="I14" s="139"/>
      <c r="J14" s="139">
        <v>3.9473933125642411</v>
      </c>
      <c r="K14" s="139">
        <v>4.5469326470170799</v>
      </c>
      <c r="L14" s="141">
        <v>2.5499999999999998</v>
      </c>
      <c r="M14" s="139">
        <v>3.31</v>
      </c>
      <c r="N14" s="139">
        <v>6.47</v>
      </c>
      <c r="O14" s="139">
        <v>3.66</v>
      </c>
      <c r="P14" s="139">
        <v>6.4</v>
      </c>
      <c r="Q14" s="139"/>
      <c r="R14" s="139">
        <v>73.467407790959143</v>
      </c>
      <c r="S14" s="139">
        <v>75.757525816826572</v>
      </c>
      <c r="T14" s="139">
        <v>69.13</v>
      </c>
      <c r="U14" s="139">
        <v>58.88</v>
      </c>
      <c r="V14" s="139">
        <v>71.66</v>
      </c>
      <c r="W14" s="139">
        <v>68.540000000000006</v>
      </c>
      <c r="X14" s="139">
        <v>24.9</v>
      </c>
      <c r="Y14" s="139"/>
      <c r="Z14" s="142">
        <v>71.860297738328782</v>
      </c>
      <c r="AA14" s="142">
        <v>70.280572330783599</v>
      </c>
      <c r="AB14" s="140">
        <v>71.739999999999995</v>
      </c>
      <c r="AC14" s="139">
        <v>76.959999999999994</v>
      </c>
      <c r="AD14" s="139">
        <v>78.459999999999994</v>
      </c>
      <c r="AE14" s="139">
        <v>77.34</v>
      </c>
      <c r="AF14" s="139">
        <v>15.8</v>
      </c>
      <c r="AG14" s="139"/>
      <c r="AH14" s="139">
        <v>86.192533407560774</v>
      </c>
      <c r="AI14" s="139">
        <v>82.220647284065691</v>
      </c>
      <c r="AJ14" s="141">
        <v>84.06</v>
      </c>
      <c r="AK14" s="139">
        <v>86.97</v>
      </c>
      <c r="AL14" s="139">
        <v>81.83</v>
      </c>
      <c r="AM14" s="139">
        <v>81.13</v>
      </c>
      <c r="AN14" s="139">
        <v>88</v>
      </c>
      <c r="AO14" s="139"/>
      <c r="AP14" s="139">
        <v>35.978731051557453</v>
      </c>
      <c r="AQ14" s="139">
        <v>29.068379272060163</v>
      </c>
      <c r="AR14" s="141">
        <v>29.66</v>
      </c>
      <c r="AS14" s="139">
        <v>35.61</v>
      </c>
      <c r="AT14" s="139">
        <v>28.07</v>
      </c>
      <c r="AU14" s="139">
        <v>34.25</v>
      </c>
      <c r="AV14" s="139">
        <v>88.9</v>
      </c>
      <c r="AW14" s="140"/>
      <c r="AX14" s="140">
        <v>70.75</v>
      </c>
      <c r="AY14" s="140">
        <v>68.28</v>
      </c>
      <c r="AZ14" s="141">
        <v>70.33</v>
      </c>
      <c r="BA14" s="139">
        <v>74.08</v>
      </c>
      <c r="BB14" s="139">
        <v>69.69</v>
      </c>
      <c r="BC14" s="139">
        <v>70.09</v>
      </c>
      <c r="BD14" s="139">
        <v>76.900000000000006</v>
      </c>
    </row>
    <row r="15" spans="1:56" x14ac:dyDescent="0.25">
      <c r="A15" s="54" t="s">
        <v>76</v>
      </c>
      <c r="B15" s="139">
        <v>77.397859767776183</v>
      </c>
      <c r="C15" s="139">
        <v>73.52713534401876</v>
      </c>
      <c r="D15" s="140">
        <v>63.34</v>
      </c>
      <c r="E15" s="139">
        <v>64.87</v>
      </c>
      <c r="F15" s="139">
        <v>75.27</v>
      </c>
      <c r="G15" s="139">
        <v>48.08</v>
      </c>
      <c r="H15" s="139">
        <v>57</v>
      </c>
      <c r="I15" s="139"/>
      <c r="J15" s="139">
        <v>0</v>
      </c>
      <c r="K15" s="139">
        <v>0</v>
      </c>
      <c r="L15" s="141">
        <v>0</v>
      </c>
      <c r="M15" s="139">
        <v>0.25</v>
      </c>
      <c r="N15" s="139">
        <v>1.35</v>
      </c>
      <c r="O15" s="139">
        <v>1.34</v>
      </c>
      <c r="P15" s="139">
        <v>1.3</v>
      </c>
      <c r="Q15" s="139"/>
      <c r="R15" s="139">
        <v>81.196499047681485</v>
      </c>
      <c r="S15" s="139">
        <v>72.091395395830034</v>
      </c>
      <c r="T15" s="139">
        <v>86.22</v>
      </c>
      <c r="U15" s="139">
        <v>81.17</v>
      </c>
      <c r="V15" s="139">
        <v>79.849999999999994</v>
      </c>
      <c r="W15" s="139">
        <v>71.97</v>
      </c>
      <c r="X15" s="139">
        <v>20.6</v>
      </c>
      <c r="Y15" s="139"/>
      <c r="Z15" s="142">
        <v>42.256613995045441</v>
      </c>
      <c r="AA15" s="143">
        <v>41.96197292172937</v>
      </c>
      <c r="AB15" s="140">
        <v>42.98</v>
      </c>
      <c r="AC15" s="139">
        <v>50.68</v>
      </c>
      <c r="AD15" s="139">
        <v>51.96</v>
      </c>
      <c r="AE15" s="139">
        <v>47.13</v>
      </c>
      <c r="AF15" s="139">
        <v>9</v>
      </c>
      <c r="AG15" s="139"/>
      <c r="AH15" s="139">
        <v>81.66938865498102</v>
      </c>
      <c r="AI15" s="139">
        <v>80.318162624110073</v>
      </c>
      <c r="AJ15" s="141">
        <v>87.47</v>
      </c>
      <c r="AK15" s="139">
        <v>87.41</v>
      </c>
      <c r="AL15" s="139">
        <v>90.22</v>
      </c>
      <c r="AM15" s="139">
        <v>88.23</v>
      </c>
      <c r="AN15" s="139">
        <v>91.9</v>
      </c>
      <c r="AO15" s="139"/>
      <c r="AP15" s="139">
        <v>16.55928541328182</v>
      </c>
      <c r="AQ15" s="139">
        <v>31.364614369260941</v>
      </c>
      <c r="AR15" s="141">
        <v>28.52</v>
      </c>
      <c r="AS15" s="139">
        <v>31.31</v>
      </c>
      <c r="AT15" s="139">
        <v>33.29</v>
      </c>
      <c r="AU15" s="139">
        <v>0</v>
      </c>
      <c r="AV15" s="139">
        <v>91.5</v>
      </c>
      <c r="AW15" s="140"/>
      <c r="AX15" s="140">
        <v>61.61</v>
      </c>
      <c r="AY15" s="140">
        <v>65.09</v>
      </c>
      <c r="AZ15" s="141">
        <v>63.78</v>
      </c>
      <c r="BA15" s="139">
        <v>66.22</v>
      </c>
      <c r="BB15" s="139">
        <v>67.22</v>
      </c>
      <c r="BC15" s="139">
        <v>60.34</v>
      </c>
      <c r="BD15" s="139">
        <v>78.400000000000006</v>
      </c>
    </row>
    <row r="16" spans="1:56" x14ac:dyDescent="0.25">
      <c r="A16" s="54" t="s">
        <v>77</v>
      </c>
      <c r="B16" s="139">
        <v>65.966914378109195</v>
      </c>
      <c r="C16" s="139">
        <v>59.611122167726748</v>
      </c>
      <c r="D16" s="140">
        <v>53.95</v>
      </c>
      <c r="E16" s="139">
        <v>50.3</v>
      </c>
      <c r="F16" s="139">
        <v>59.44</v>
      </c>
      <c r="G16" s="139">
        <v>47.66</v>
      </c>
      <c r="H16" s="139">
        <v>83.8</v>
      </c>
      <c r="I16" s="139"/>
      <c r="J16" s="139">
        <v>0</v>
      </c>
      <c r="K16" s="139">
        <v>0</v>
      </c>
      <c r="L16" s="141">
        <v>0</v>
      </c>
      <c r="M16" s="139">
        <v>0</v>
      </c>
      <c r="N16" s="139">
        <v>0</v>
      </c>
      <c r="O16" s="139">
        <v>0</v>
      </c>
      <c r="P16" s="139">
        <v>0</v>
      </c>
      <c r="Q16" s="139"/>
      <c r="R16" s="139">
        <v>66.23936764875063</v>
      </c>
      <c r="S16" s="139">
        <v>64.333413345559848</v>
      </c>
      <c r="T16" s="139">
        <v>72.099999999999994</v>
      </c>
      <c r="U16" s="139">
        <v>67.16</v>
      </c>
      <c r="V16" s="139">
        <v>62.32</v>
      </c>
      <c r="W16" s="139">
        <v>62.55</v>
      </c>
      <c r="X16" s="139">
        <v>30.5</v>
      </c>
      <c r="Y16" s="139"/>
      <c r="Z16" s="142">
        <v>62.799996826086392</v>
      </c>
      <c r="AA16" s="142">
        <v>66.9261989108021</v>
      </c>
      <c r="AB16" s="140">
        <v>63.2</v>
      </c>
      <c r="AC16" s="139">
        <v>63.29</v>
      </c>
      <c r="AD16" s="139">
        <v>67.37</v>
      </c>
      <c r="AE16" s="139">
        <v>63.1</v>
      </c>
      <c r="AF16" s="139">
        <v>25</v>
      </c>
      <c r="AG16" s="139"/>
      <c r="AH16" s="139">
        <v>81.693773444384803</v>
      </c>
      <c r="AI16" s="139">
        <v>81.983158945541817</v>
      </c>
      <c r="AJ16" s="141">
        <v>85.15</v>
      </c>
      <c r="AK16" s="139">
        <v>85.25</v>
      </c>
      <c r="AL16" s="139">
        <v>83.36</v>
      </c>
      <c r="AM16" s="139">
        <v>80.91</v>
      </c>
      <c r="AN16" s="139">
        <v>83.9</v>
      </c>
      <c r="AO16" s="139"/>
      <c r="AP16" s="139">
        <v>37.4784149078722</v>
      </c>
      <c r="AQ16" s="139">
        <v>45.247649764712094</v>
      </c>
      <c r="AR16" s="141">
        <v>50.93</v>
      </c>
      <c r="AS16" s="139">
        <v>51.33</v>
      </c>
      <c r="AT16" s="139">
        <v>45.64</v>
      </c>
      <c r="AU16" s="139">
        <v>48.43</v>
      </c>
      <c r="AV16" s="139">
        <v>82.1</v>
      </c>
      <c r="AW16" s="140"/>
      <c r="AX16" s="140">
        <v>70.61</v>
      </c>
      <c r="AY16" s="140">
        <v>72.849999999999994</v>
      </c>
      <c r="AZ16" s="141">
        <v>72.430000000000007</v>
      </c>
      <c r="BA16" s="139">
        <v>73.31</v>
      </c>
      <c r="BB16" s="139">
        <v>73.53</v>
      </c>
      <c r="BC16" s="139">
        <v>71.650000000000006</v>
      </c>
      <c r="BD16" s="139">
        <v>76.8</v>
      </c>
    </row>
    <row r="17" spans="1:56" x14ac:dyDescent="0.25">
      <c r="A17" s="54" t="s">
        <v>78</v>
      </c>
      <c r="B17" s="139">
        <v>64.638268861597169</v>
      </c>
      <c r="C17" s="139">
        <v>77.338519755770818</v>
      </c>
      <c r="D17" s="140">
        <v>78.31</v>
      </c>
      <c r="E17" s="139">
        <v>70.59</v>
      </c>
      <c r="F17" s="139">
        <v>77.010000000000005</v>
      </c>
      <c r="G17" s="139">
        <v>63.58</v>
      </c>
      <c r="H17" s="139">
        <v>60.2</v>
      </c>
      <c r="I17" s="139"/>
      <c r="J17" s="139">
        <v>3.4370128711372754</v>
      </c>
      <c r="K17" s="139">
        <v>6.2184647999865224</v>
      </c>
      <c r="L17" s="141">
        <v>5.8</v>
      </c>
      <c r="M17" s="139">
        <v>4.68</v>
      </c>
      <c r="N17" s="139">
        <v>4.76</v>
      </c>
      <c r="O17" s="139">
        <v>4.03</v>
      </c>
      <c r="P17" s="139">
        <v>4.5</v>
      </c>
      <c r="Q17" s="139"/>
      <c r="R17" s="139">
        <v>62.722697553291773</v>
      </c>
      <c r="S17" s="139">
        <v>56.771342176037656</v>
      </c>
      <c r="T17" s="139">
        <v>81.27</v>
      </c>
      <c r="U17" s="139">
        <v>75.5</v>
      </c>
      <c r="V17" s="139">
        <v>64.47</v>
      </c>
      <c r="W17" s="139">
        <v>73.739999999999995</v>
      </c>
      <c r="X17" s="139">
        <v>43.2</v>
      </c>
      <c r="Y17" s="139"/>
      <c r="Z17" s="142">
        <v>48.032588798910218</v>
      </c>
      <c r="AA17" s="143">
        <v>44.262763440134492</v>
      </c>
      <c r="AB17" s="140">
        <v>42.14</v>
      </c>
      <c r="AC17" s="139">
        <v>40.659999999999997</v>
      </c>
      <c r="AD17" s="139">
        <v>49.9</v>
      </c>
      <c r="AE17" s="139">
        <v>50.25</v>
      </c>
      <c r="AF17" s="139">
        <v>13.3</v>
      </c>
      <c r="AG17" s="139"/>
      <c r="AH17" s="139">
        <v>91.415705066005856</v>
      </c>
      <c r="AI17" s="139">
        <v>88.43795542004419</v>
      </c>
      <c r="AJ17" s="141">
        <v>83.37</v>
      </c>
      <c r="AK17" s="139">
        <v>83.93</v>
      </c>
      <c r="AL17" s="139">
        <v>87.61</v>
      </c>
      <c r="AM17" s="139">
        <v>83.98</v>
      </c>
      <c r="AN17" s="139">
        <v>84.1</v>
      </c>
      <c r="AO17" s="139"/>
      <c r="AP17" s="139">
        <v>37.858740393148231</v>
      </c>
      <c r="AQ17" s="139">
        <v>42.339855344210861</v>
      </c>
      <c r="AR17" s="141">
        <v>31.1</v>
      </c>
      <c r="AS17" s="139">
        <v>37.42</v>
      </c>
      <c r="AT17" s="139">
        <v>39.659999999999997</v>
      </c>
      <c r="AU17" s="139">
        <v>36.35</v>
      </c>
      <c r="AV17" s="139">
        <v>83.7</v>
      </c>
      <c r="AW17" s="140"/>
      <c r="AX17" s="140">
        <v>69.81</v>
      </c>
      <c r="AY17" s="140">
        <v>69.83</v>
      </c>
      <c r="AZ17" s="141">
        <v>63.08</v>
      </c>
      <c r="BA17" s="139">
        <v>65.040000000000006</v>
      </c>
      <c r="BB17" s="139">
        <v>69.239999999999995</v>
      </c>
      <c r="BC17" s="139">
        <v>65.47</v>
      </c>
      <c r="BD17" s="139">
        <v>72.2</v>
      </c>
    </row>
    <row r="18" spans="1:56" x14ac:dyDescent="0.25">
      <c r="A18" s="54" t="s">
        <v>79</v>
      </c>
      <c r="B18" s="139">
        <v>61.03169202645271</v>
      </c>
      <c r="C18" s="139">
        <v>53.870781344960605</v>
      </c>
      <c r="D18" s="140">
        <v>53.81</v>
      </c>
      <c r="E18" s="139">
        <v>54.12</v>
      </c>
      <c r="F18" s="139">
        <v>53.5</v>
      </c>
      <c r="G18" s="139">
        <v>44.03</v>
      </c>
      <c r="H18" s="139">
        <v>60.2</v>
      </c>
      <c r="I18" s="139"/>
      <c r="J18" s="139">
        <v>7.1035708314518695</v>
      </c>
      <c r="K18" s="139">
        <v>7.8290556596954772</v>
      </c>
      <c r="L18" s="141">
        <v>5.86</v>
      </c>
      <c r="M18" s="139">
        <v>6.24</v>
      </c>
      <c r="N18" s="139">
        <v>12.28</v>
      </c>
      <c r="O18" s="139">
        <v>11.18</v>
      </c>
      <c r="P18" s="139">
        <v>8.6</v>
      </c>
      <c r="Q18" s="139"/>
      <c r="R18" s="139">
        <v>70.687998695799052</v>
      </c>
      <c r="S18" s="139">
        <v>69.60789775990466</v>
      </c>
      <c r="T18" s="139">
        <v>68.94</v>
      </c>
      <c r="U18" s="139">
        <v>67.98</v>
      </c>
      <c r="V18" s="139">
        <v>58.2</v>
      </c>
      <c r="W18" s="139">
        <v>65.05</v>
      </c>
      <c r="X18" s="139">
        <v>27.8</v>
      </c>
      <c r="Y18" s="139"/>
      <c r="Z18" s="142">
        <v>74.680198132887611</v>
      </c>
      <c r="AA18" s="142">
        <v>73.194471539477831</v>
      </c>
      <c r="AB18" s="140">
        <v>76.77</v>
      </c>
      <c r="AC18" s="139">
        <v>75.63</v>
      </c>
      <c r="AD18" s="139">
        <v>77.31</v>
      </c>
      <c r="AE18" s="139">
        <v>75.14</v>
      </c>
      <c r="AF18" s="139">
        <v>25</v>
      </c>
      <c r="AG18" s="139"/>
      <c r="AH18" s="139">
        <v>83.462431365507229</v>
      </c>
      <c r="AI18" s="139">
        <v>84.19583944120626</v>
      </c>
      <c r="AJ18" s="141">
        <v>87.02</v>
      </c>
      <c r="AK18" s="139">
        <v>84.29</v>
      </c>
      <c r="AL18" s="139">
        <v>84.67</v>
      </c>
      <c r="AM18" s="139">
        <v>85.18</v>
      </c>
      <c r="AN18" s="139">
        <v>83.2</v>
      </c>
      <c r="AO18" s="139"/>
      <c r="AP18" s="139">
        <v>43.17516491856933</v>
      </c>
      <c r="AQ18" s="139">
        <v>48.500298258073528</v>
      </c>
      <c r="AR18" s="141">
        <v>53.03</v>
      </c>
      <c r="AS18" s="139">
        <v>48.19</v>
      </c>
      <c r="AT18" s="139">
        <v>53.25</v>
      </c>
      <c r="AU18" s="139">
        <v>52.26</v>
      </c>
      <c r="AV18" s="139">
        <v>84.7</v>
      </c>
      <c r="AW18" s="140"/>
      <c r="AX18" s="140">
        <v>71.739999999999995</v>
      </c>
      <c r="AY18" s="140">
        <v>72.489999999999995</v>
      </c>
      <c r="AZ18" s="141">
        <v>74.72</v>
      </c>
      <c r="BA18" s="139">
        <v>73.41</v>
      </c>
      <c r="BB18" s="139">
        <v>74.98</v>
      </c>
      <c r="BC18" s="139">
        <v>72.72</v>
      </c>
      <c r="BD18" s="139">
        <v>76.099999999999994</v>
      </c>
    </row>
    <row r="19" spans="1:56" x14ac:dyDescent="0.25">
      <c r="A19" s="54" t="s">
        <v>80</v>
      </c>
      <c r="B19" s="139">
        <v>66.6801685385838</v>
      </c>
      <c r="C19" s="139">
        <v>65.606358068823596</v>
      </c>
      <c r="D19" s="140">
        <v>64.28</v>
      </c>
      <c r="E19" s="139">
        <v>56.58</v>
      </c>
      <c r="F19" s="139">
        <v>62.89</v>
      </c>
      <c r="G19" s="139">
        <v>34.450000000000003</v>
      </c>
      <c r="H19" s="139">
        <v>64.3</v>
      </c>
      <c r="I19" s="139"/>
      <c r="J19" s="139">
        <v>3.1323000412184698</v>
      </c>
      <c r="K19" s="139">
        <v>4.8799656307113688</v>
      </c>
      <c r="L19" s="141">
        <v>3.01</v>
      </c>
      <c r="M19" s="139">
        <v>7.43</v>
      </c>
      <c r="N19" s="139">
        <v>10.67</v>
      </c>
      <c r="O19" s="139">
        <v>6.46</v>
      </c>
      <c r="P19" s="139">
        <v>2.1</v>
      </c>
      <c r="Q19" s="139"/>
      <c r="R19" s="139">
        <v>66.012962226118574</v>
      </c>
      <c r="S19" s="139">
        <v>65.094931787818638</v>
      </c>
      <c r="T19" s="139">
        <v>70.92</v>
      </c>
      <c r="U19" s="139">
        <v>69.09</v>
      </c>
      <c r="V19" s="139">
        <v>67.11</v>
      </c>
      <c r="W19" s="139">
        <v>62.27</v>
      </c>
      <c r="X19" s="139">
        <v>31.6</v>
      </c>
      <c r="Y19" s="139"/>
      <c r="Z19" s="142">
        <v>82.182623279521636</v>
      </c>
      <c r="AA19" s="143">
        <v>83.491090326778277</v>
      </c>
      <c r="AB19" s="140">
        <v>78.900000000000006</v>
      </c>
      <c r="AC19" s="139">
        <v>79.06</v>
      </c>
      <c r="AD19" s="139">
        <v>79.37</v>
      </c>
      <c r="AE19" s="139">
        <v>75.17</v>
      </c>
      <c r="AF19" s="139">
        <v>22.4</v>
      </c>
      <c r="AG19" s="139"/>
      <c r="AH19" s="139">
        <v>85.539896765639057</v>
      </c>
      <c r="AI19" s="139">
        <v>81.314663765905792</v>
      </c>
      <c r="AJ19" s="141">
        <v>86.45</v>
      </c>
      <c r="AK19" s="139">
        <v>86.7</v>
      </c>
      <c r="AL19" s="139">
        <v>86.56</v>
      </c>
      <c r="AM19" s="139">
        <v>87.56</v>
      </c>
      <c r="AN19" s="139">
        <v>84.5</v>
      </c>
      <c r="AO19" s="139"/>
      <c r="AP19" s="139">
        <v>45.765358261065295</v>
      </c>
      <c r="AQ19" s="139">
        <v>42.928741161362304</v>
      </c>
      <c r="AR19" s="141">
        <v>42.78</v>
      </c>
      <c r="AS19" s="139">
        <v>50.71</v>
      </c>
      <c r="AT19" s="139">
        <v>49.52</v>
      </c>
      <c r="AU19" s="139">
        <v>59.32</v>
      </c>
      <c r="AV19" s="139">
        <v>85.2</v>
      </c>
      <c r="AW19" s="140"/>
      <c r="AX19" s="140">
        <v>75.19</v>
      </c>
      <c r="AY19" s="140">
        <v>74.08</v>
      </c>
      <c r="AZ19" s="141">
        <v>73.58</v>
      </c>
      <c r="BA19" s="139">
        <v>74.37</v>
      </c>
      <c r="BB19" s="139">
        <v>73.94</v>
      </c>
      <c r="BC19" s="139">
        <v>75.55</v>
      </c>
      <c r="BD19" s="139">
        <v>76.400000000000006</v>
      </c>
    </row>
    <row r="20" spans="1:56" x14ac:dyDescent="0.25">
      <c r="A20" s="54" t="s">
        <v>81</v>
      </c>
      <c r="B20" s="139">
        <v>0</v>
      </c>
      <c r="C20" s="139">
        <v>74.72343723600828</v>
      </c>
      <c r="D20" s="140">
        <v>69.92</v>
      </c>
      <c r="E20" s="139">
        <v>69.459999999999994</v>
      </c>
      <c r="F20" s="139">
        <v>66.97</v>
      </c>
      <c r="G20" s="139">
        <v>56.77</v>
      </c>
      <c r="H20" s="139">
        <v>98</v>
      </c>
      <c r="I20" s="139"/>
      <c r="J20" s="139">
        <v>7.1998173187207426</v>
      </c>
      <c r="K20" s="139">
        <v>3.2771199487960154</v>
      </c>
      <c r="L20" s="141">
        <v>4.54</v>
      </c>
      <c r="M20" s="139">
        <v>3.37</v>
      </c>
      <c r="N20" s="139">
        <v>3.19</v>
      </c>
      <c r="O20" s="139">
        <v>0</v>
      </c>
      <c r="P20" s="139">
        <v>0</v>
      </c>
      <c r="Q20" s="139"/>
      <c r="R20" s="139">
        <v>79.814402056952559</v>
      </c>
      <c r="S20" s="139">
        <v>81.320095362546567</v>
      </c>
      <c r="T20" s="139">
        <v>76.680000000000007</v>
      </c>
      <c r="U20" s="139">
        <v>76.88</v>
      </c>
      <c r="V20" s="139">
        <v>76.430000000000007</v>
      </c>
      <c r="W20" s="139">
        <v>75.16</v>
      </c>
      <c r="X20" s="139">
        <v>52.3</v>
      </c>
      <c r="Y20" s="139"/>
      <c r="Z20" s="142">
        <v>46.867021527156247</v>
      </c>
      <c r="AA20" s="142">
        <v>53.699760079831847</v>
      </c>
      <c r="AB20" s="140">
        <v>46.37</v>
      </c>
      <c r="AC20" s="139">
        <v>43.33</v>
      </c>
      <c r="AD20" s="139">
        <v>41.48</v>
      </c>
      <c r="AE20" s="139">
        <v>42.73</v>
      </c>
      <c r="AF20" s="139">
        <v>12.1</v>
      </c>
      <c r="AG20" s="139"/>
      <c r="AH20" s="139">
        <v>81.55973450058886</v>
      </c>
      <c r="AI20" s="139">
        <v>84.959016463559649</v>
      </c>
      <c r="AJ20" s="141">
        <v>83.21</v>
      </c>
      <c r="AK20" s="139">
        <v>85.5</v>
      </c>
      <c r="AL20" s="139">
        <v>80.05</v>
      </c>
      <c r="AM20" s="139">
        <v>81.06</v>
      </c>
      <c r="AN20" s="139">
        <v>84</v>
      </c>
      <c r="AO20" s="139"/>
      <c r="AP20" s="139">
        <v>13.432568656083649</v>
      </c>
      <c r="AQ20" s="139">
        <v>25.335994394785448</v>
      </c>
      <c r="AR20" s="141">
        <v>27.42</v>
      </c>
      <c r="AS20" s="139">
        <v>26.22</v>
      </c>
      <c r="AT20" s="139">
        <v>23.36</v>
      </c>
      <c r="AU20" s="139">
        <v>22.71</v>
      </c>
      <c r="AV20" s="139">
        <v>83.3</v>
      </c>
      <c r="AW20" s="140"/>
      <c r="AX20" s="140">
        <v>60.77</v>
      </c>
      <c r="AY20" s="140">
        <v>64.790000000000006</v>
      </c>
      <c r="AZ20" s="141">
        <v>64.13</v>
      </c>
      <c r="BA20" s="139">
        <v>64.010000000000005</v>
      </c>
      <c r="BB20" s="139">
        <v>62.45</v>
      </c>
      <c r="BC20" s="139">
        <v>61.89</v>
      </c>
      <c r="BD20" s="139">
        <v>71.2</v>
      </c>
    </row>
    <row r="21" spans="1:56" x14ac:dyDescent="0.25">
      <c r="A21" s="54" t="s">
        <v>82</v>
      </c>
      <c r="B21" s="139">
        <v>74.346793349168649</v>
      </c>
      <c r="C21" s="139">
        <v>59.389908066790653</v>
      </c>
      <c r="D21" s="140">
        <v>62.11</v>
      </c>
      <c r="E21" s="139">
        <v>59.43</v>
      </c>
      <c r="F21" s="139">
        <v>64.58</v>
      </c>
      <c r="G21" s="139">
        <v>56.17</v>
      </c>
      <c r="H21" s="139">
        <v>63.4</v>
      </c>
      <c r="I21" s="139"/>
      <c r="J21" s="139">
        <v>8.8022605882007667</v>
      </c>
      <c r="K21" s="139">
        <v>7.8187869651169324</v>
      </c>
      <c r="L21" s="141">
        <v>6.75</v>
      </c>
      <c r="M21" s="139">
        <v>9.26</v>
      </c>
      <c r="N21" s="139">
        <v>6.48</v>
      </c>
      <c r="O21" s="139">
        <v>10.39</v>
      </c>
      <c r="P21" s="139">
        <v>8.1</v>
      </c>
      <c r="Q21" s="139"/>
      <c r="R21" s="139">
        <v>64.641198376276705</v>
      </c>
      <c r="S21" s="139">
        <v>66.013151448515913</v>
      </c>
      <c r="T21" s="139">
        <v>68.66</v>
      </c>
      <c r="U21" s="139">
        <v>59.05</v>
      </c>
      <c r="V21" s="139">
        <v>63.46</v>
      </c>
      <c r="W21" s="139">
        <v>64.19</v>
      </c>
      <c r="X21" s="139">
        <v>31.8</v>
      </c>
      <c r="Y21" s="139"/>
      <c r="Z21" s="142">
        <v>74.58247305490292</v>
      </c>
      <c r="AA21" s="143">
        <v>64.485874727726653</v>
      </c>
      <c r="AB21" s="140">
        <v>74.709999999999994</v>
      </c>
      <c r="AC21" s="139">
        <v>69.680000000000007</v>
      </c>
      <c r="AD21" s="139">
        <v>74.67</v>
      </c>
      <c r="AE21" s="139">
        <v>74.069999999999993</v>
      </c>
      <c r="AF21" s="139">
        <v>25.5</v>
      </c>
      <c r="AG21" s="139"/>
      <c r="AH21" s="139">
        <v>76.964789649458041</v>
      </c>
      <c r="AI21" s="139">
        <v>82.426139672718719</v>
      </c>
      <c r="AJ21" s="141">
        <v>83.62</v>
      </c>
      <c r="AK21" s="139">
        <v>83.58</v>
      </c>
      <c r="AL21" s="139">
        <v>85.72</v>
      </c>
      <c r="AM21" s="139">
        <v>83.54</v>
      </c>
      <c r="AN21" s="139">
        <v>83.4</v>
      </c>
      <c r="AO21" s="139"/>
      <c r="AP21" s="139">
        <v>31.491219879655674</v>
      </c>
      <c r="AQ21" s="139">
        <v>43.49341644350482</v>
      </c>
      <c r="AR21" s="141">
        <v>44.94</v>
      </c>
      <c r="AS21" s="139">
        <v>49.43</v>
      </c>
      <c r="AT21" s="139">
        <v>44.7</v>
      </c>
      <c r="AU21" s="139">
        <v>50.34</v>
      </c>
      <c r="AV21" s="139">
        <v>84.6</v>
      </c>
      <c r="AW21" s="140"/>
      <c r="AX21" s="140">
        <v>69.459999999999994</v>
      </c>
      <c r="AY21" s="140">
        <v>70.56</v>
      </c>
      <c r="AZ21" s="141">
        <v>72.44</v>
      </c>
      <c r="BA21" s="139">
        <v>73.37</v>
      </c>
      <c r="BB21" s="139">
        <v>73.61</v>
      </c>
      <c r="BC21" s="139">
        <v>72.23</v>
      </c>
      <c r="BD21" s="139">
        <v>75.599999999999994</v>
      </c>
    </row>
    <row r="22" spans="1:56" x14ac:dyDescent="0.25">
      <c r="A22" s="54" t="s">
        <v>83</v>
      </c>
      <c r="B22" s="139">
        <v>56.166951597890581</v>
      </c>
      <c r="C22" s="139">
        <v>66.340043689256888</v>
      </c>
      <c r="D22" s="140">
        <v>46.32</v>
      </c>
      <c r="E22" s="139">
        <v>49.92</v>
      </c>
      <c r="F22" s="139">
        <v>46.48</v>
      </c>
      <c r="G22" s="139">
        <v>45.11</v>
      </c>
      <c r="H22" s="139">
        <v>53.6</v>
      </c>
      <c r="I22" s="139"/>
      <c r="J22" s="139">
        <v>5.7667973071557812</v>
      </c>
      <c r="K22" s="139">
        <v>9.8227392187467171</v>
      </c>
      <c r="L22" s="141">
        <v>9.31</v>
      </c>
      <c r="M22" s="139">
        <v>6.34</v>
      </c>
      <c r="N22" s="139">
        <v>6.2</v>
      </c>
      <c r="O22" s="139">
        <v>5.42</v>
      </c>
      <c r="P22" s="139">
        <v>3.1</v>
      </c>
      <c r="Q22" s="139"/>
      <c r="R22" s="139">
        <v>55.337059499579354</v>
      </c>
      <c r="S22" s="139">
        <v>71.292911108458128</v>
      </c>
      <c r="T22" s="139">
        <v>63.25</v>
      </c>
      <c r="U22" s="139">
        <v>62.24</v>
      </c>
      <c r="V22" s="139">
        <v>58.6</v>
      </c>
      <c r="W22" s="139">
        <v>54.3</v>
      </c>
      <c r="X22" s="139">
        <v>30.1</v>
      </c>
      <c r="Y22" s="139"/>
      <c r="Z22" s="142">
        <v>68.326375755711823</v>
      </c>
      <c r="AA22" s="142">
        <v>65.745493955194561</v>
      </c>
      <c r="AB22" s="140">
        <v>69.709999999999994</v>
      </c>
      <c r="AC22" s="139">
        <v>74.84</v>
      </c>
      <c r="AD22" s="139">
        <v>69.58</v>
      </c>
      <c r="AE22" s="139">
        <v>73.55</v>
      </c>
      <c r="AF22" s="139">
        <v>35.5</v>
      </c>
      <c r="AG22" s="139"/>
      <c r="AH22" s="139">
        <v>76.267098674966576</v>
      </c>
      <c r="AI22" s="139">
        <v>78.069623920024682</v>
      </c>
      <c r="AJ22" s="141">
        <v>76.28</v>
      </c>
      <c r="AK22" s="139">
        <v>75.7</v>
      </c>
      <c r="AL22" s="139">
        <v>78.349999999999994</v>
      </c>
      <c r="AM22" s="139">
        <v>75.73</v>
      </c>
      <c r="AN22" s="139">
        <v>83.2</v>
      </c>
      <c r="AO22" s="139"/>
      <c r="AP22" s="139">
        <v>36.534186981043185</v>
      </c>
      <c r="AQ22" s="139">
        <v>29.408237269814379</v>
      </c>
      <c r="AR22" s="141">
        <v>47.09</v>
      </c>
      <c r="AS22" s="139">
        <v>46.39</v>
      </c>
      <c r="AT22" s="139">
        <v>55.12</v>
      </c>
      <c r="AU22" s="139">
        <v>55.08</v>
      </c>
      <c r="AV22" s="139">
        <v>78.3</v>
      </c>
      <c r="AW22" s="140"/>
      <c r="AX22" s="140">
        <v>71.13</v>
      </c>
      <c r="AY22" s="140">
        <v>66.63</v>
      </c>
      <c r="AZ22" s="141">
        <v>71.11</v>
      </c>
      <c r="BA22" s="139">
        <v>72.44</v>
      </c>
      <c r="BB22" s="139">
        <v>73.989999999999995</v>
      </c>
      <c r="BC22" s="139">
        <v>74.11</v>
      </c>
      <c r="BD22" s="139">
        <v>77.3</v>
      </c>
    </row>
    <row r="23" spans="1:56" ht="11.25" customHeight="1" x14ac:dyDescent="0.25">
      <c r="A23" s="54"/>
      <c r="B23" s="139"/>
      <c r="C23" s="139"/>
      <c r="D23" s="140"/>
      <c r="E23" s="139"/>
      <c r="F23" s="139"/>
      <c r="G23" s="139"/>
      <c r="H23" s="139"/>
      <c r="I23" s="139"/>
      <c r="J23" s="139"/>
      <c r="K23" s="139"/>
      <c r="L23" s="141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42"/>
      <c r="AA23" s="142"/>
      <c r="AB23" s="140"/>
      <c r="AC23" s="139"/>
      <c r="AD23" s="139"/>
      <c r="AE23" s="139"/>
      <c r="AF23" s="139"/>
      <c r="AG23" s="139"/>
      <c r="AH23" s="139"/>
      <c r="AI23" s="139"/>
      <c r="AJ23" s="141"/>
      <c r="AK23" s="139"/>
      <c r="AL23" s="139"/>
      <c r="AM23" s="139"/>
      <c r="AN23" s="139"/>
      <c r="AO23" s="139"/>
      <c r="AP23" s="139"/>
      <c r="AQ23" s="139"/>
      <c r="AR23" s="141"/>
      <c r="AS23" s="139"/>
      <c r="AT23" s="139"/>
      <c r="AU23" s="139"/>
      <c r="AV23" s="139"/>
      <c r="AW23" s="140"/>
      <c r="AX23" s="140"/>
      <c r="AY23" s="140"/>
      <c r="AZ23" s="141"/>
      <c r="BA23" s="139"/>
      <c r="BB23" s="139"/>
      <c r="BC23" s="139"/>
      <c r="BD23" s="139"/>
    </row>
    <row r="24" spans="1:56" x14ac:dyDescent="0.25">
      <c r="A24" s="144" t="s">
        <v>127</v>
      </c>
      <c r="B24" s="145">
        <v>77.397859767776183</v>
      </c>
      <c r="C24" s="145">
        <v>77.338519755770818</v>
      </c>
      <c r="D24" s="145">
        <v>78.31</v>
      </c>
      <c r="E24" s="145">
        <v>71.77</v>
      </c>
      <c r="F24" s="145">
        <v>77.010000000000005</v>
      </c>
      <c r="G24" s="145">
        <v>63.58</v>
      </c>
      <c r="H24" s="145">
        <v>98</v>
      </c>
      <c r="I24" s="145"/>
      <c r="J24" s="145">
        <v>8.8022605882007667</v>
      </c>
      <c r="K24" s="145">
        <v>9.8227392187467171</v>
      </c>
      <c r="L24" s="145">
        <v>9.31</v>
      </c>
      <c r="M24" s="145">
        <v>9.26</v>
      </c>
      <c r="N24" s="145">
        <v>12.28</v>
      </c>
      <c r="O24" s="145">
        <v>11.18</v>
      </c>
      <c r="P24" s="145">
        <v>19.3</v>
      </c>
      <c r="Q24" s="145"/>
      <c r="R24" s="145">
        <v>81.196499047681485</v>
      </c>
      <c r="S24" s="145">
        <v>81.320095362546567</v>
      </c>
      <c r="T24" s="145">
        <v>86.22</v>
      </c>
      <c r="U24" s="145">
        <v>81.17</v>
      </c>
      <c r="V24" s="145">
        <v>79.849999999999994</v>
      </c>
      <c r="W24" s="145">
        <v>75.16</v>
      </c>
      <c r="X24" s="145">
        <v>52.3</v>
      </c>
      <c r="Y24" s="145"/>
      <c r="Z24" s="145">
        <v>92.308367257336997</v>
      </c>
      <c r="AA24" s="145">
        <v>94.454191672247049</v>
      </c>
      <c r="AB24" s="145">
        <v>92.69</v>
      </c>
      <c r="AC24" s="145">
        <v>91.76</v>
      </c>
      <c r="AD24" s="145">
        <v>91.66</v>
      </c>
      <c r="AE24" s="145">
        <v>89.64</v>
      </c>
      <c r="AF24" s="145">
        <v>35.5</v>
      </c>
      <c r="AG24" s="145"/>
      <c r="AH24" s="145">
        <v>91.415705066005856</v>
      </c>
      <c r="AI24" s="145">
        <v>88.43795542004419</v>
      </c>
      <c r="AJ24" s="145">
        <v>87.47</v>
      </c>
      <c r="AK24" s="145">
        <v>87.41</v>
      </c>
      <c r="AL24" s="145">
        <v>90.22</v>
      </c>
      <c r="AM24" s="145">
        <v>88.23</v>
      </c>
      <c r="AN24" s="145">
        <v>91.9</v>
      </c>
      <c r="AO24" s="145"/>
      <c r="AP24" s="145">
        <v>51.418786337488498</v>
      </c>
      <c r="AQ24" s="145">
        <v>51.57791632110569</v>
      </c>
      <c r="AR24" s="145">
        <v>53.03</v>
      </c>
      <c r="AS24" s="145">
        <v>51.33</v>
      </c>
      <c r="AT24" s="145">
        <v>55.12</v>
      </c>
      <c r="AU24" s="145">
        <v>59.32</v>
      </c>
      <c r="AV24" s="145">
        <v>91.5</v>
      </c>
      <c r="AW24" s="145"/>
      <c r="AX24" s="145">
        <v>78.38</v>
      </c>
      <c r="AY24" s="145">
        <v>78.260000000000005</v>
      </c>
      <c r="AZ24" s="145">
        <v>78.14</v>
      </c>
      <c r="BA24" s="145">
        <v>77.099999999999994</v>
      </c>
      <c r="BB24" s="145">
        <v>78.510000000000005</v>
      </c>
      <c r="BC24" s="145">
        <v>75.55</v>
      </c>
      <c r="BD24" s="145">
        <v>78.400000000000006</v>
      </c>
    </row>
    <row r="25" spans="1:56" x14ac:dyDescent="0.25">
      <c r="A25" s="62" t="s">
        <v>128</v>
      </c>
      <c r="B25" s="146">
        <v>0</v>
      </c>
      <c r="C25" s="146">
        <v>53.870781344960605</v>
      </c>
      <c r="D25" s="146">
        <v>46.32</v>
      </c>
      <c r="E25" s="146">
        <v>49.92</v>
      </c>
      <c r="F25" s="146">
        <v>42.74</v>
      </c>
      <c r="G25" s="146">
        <v>34.450000000000003</v>
      </c>
      <c r="H25" s="146">
        <v>53.6</v>
      </c>
      <c r="I25" s="146"/>
      <c r="J25" s="146">
        <v>0</v>
      </c>
      <c r="K25" s="146">
        <v>0</v>
      </c>
      <c r="L25" s="146">
        <v>0</v>
      </c>
      <c r="M25" s="146">
        <v>0</v>
      </c>
      <c r="N25" s="146">
        <v>0</v>
      </c>
      <c r="O25" s="146">
        <v>0</v>
      </c>
      <c r="P25" s="146">
        <v>0</v>
      </c>
      <c r="Q25" s="146"/>
      <c r="R25" s="146">
        <v>55.337059499579354</v>
      </c>
      <c r="S25" s="146">
        <v>56.771342176037656</v>
      </c>
      <c r="T25" s="146">
        <v>61.02</v>
      </c>
      <c r="U25" s="146">
        <v>58.88</v>
      </c>
      <c r="V25" s="146">
        <v>58.2</v>
      </c>
      <c r="W25" s="146">
        <v>48.77</v>
      </c>
      <c r="X25" s="146">
        <v>20.6</v>
      </c>
      <c r="Y25" s="146"/>
      <c r="Z25" s="146">
        <v>40.554978582370218</v>
      </c>
      <c r="AA25" s="146">
        <v>41.380076054070557</v>
      </c>
      <c r="AB25" s="146">
        <v>41.23</v>
      </c>
      <c r="AC25" s="146">
        <v>40.659999999999997</v>
      </c>
      <c r="AD25" s="146">
        <v>41.48</v>
      </c>
      <c r="AE25" s="146">
        <v>42.73</v>
      </c>
      <c r="AF25" s="146">
        <v>9</v>
      </c>
      <c r="AG25" s="146"/>
      <c r="AH25" s="146">
        <v>74.236572955035967</v>
      </c>
      <c r="AI25" s="146">
        <v>78.02055573824164</v>
      </c>
      <c r="AJ25" s="146">
        <v>76.28</v>
      </c>
      <c r="AK25" s="146">
        <v>75.11</v>
      </c>
      <c r="AL25" s="146">
        <v>78.319999999999993</v>
      </c>
      <c r="AM25" s="146">
        <v>75.73</v>
      </c>
      <c r="AN25" s="146">
        <v>77.5</v>
      </c>
      <c r="AO25" s="146"/>
      <c r="AP25" s="146">
        <v>13.432568656083649</v>
      </c>
      <c r="AQ25" s="146">
        <v>25.335994394785448</v>
      </c>
      <c r="AR25" s="146">
        <v>24.1</v>
      </c>
      <c r="AS25" s="146">
        <v>22.98</v>
      </c>
      <c r="AT25" s="146">
        <v>23.36</v>
      </c>
      <c r="AU25" s="146">
        <v>0</v>
      </c>
      <c r="AV25" s="146">
        <v>75</v>
      </c>
      <c r="AW25" s="146"/>
      <c r="AX25" s="146">
        <v>60.77</v>
      </c>
      <c r="AY25" s="146">
        <v>64.790000000000006</v>
      </c>
      <c r="AZ25" s="146">
        <v>63.08</v>
      </c>
      <c r="BA25" s="146">
        <v>63.56</v>
      </c>
      <c r="BB25" s="146">
        <v>62.45</v>
      </c>
      <c r="BC25" s="146">
        <v>60.34</v>
      </c>
      <c r="BD25" s="146">
        <v>71.2</v>
      </c>
    </row>
    <row r="26" spans="1:56" x14ac:dyDescent="0.25">
      <c r="A26" s="147" t="s">
        <v>343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</row>
  </sheetData>
  <sheetProtection selectLockedCells="1"/>
  <mergeCells count="9">
    <mergeCell ref="Z9:AF9"/>
    <mergeCell ref="AH9:AN9"/>
    <mergeCell ref="AP9:AV9"/>
    <mergeCell ref="AX9:BD9"/>
    <mergeCell ref="A9:A10"/>
    <mergeCell ref="J3:K3"/>
    <mergeCell ref="B9:H9"/>
    <mergeCell ref="J9:P9"/>
    <mergeCell ref="R9:X9"/>
  </mergeCells>
  <hyperlinks>
    <hyperlink ref="J3:K3" location="CONTENIDO!A1" display="VOLVER"/>
  </hyperlinks>
  <pageMargins left="0.7" right="0.7" top="0.75" bottom="0.75" header="0.3" footer="0.3"/>
  <pageSetup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"/>
  <sheetViews>
    <sheetView topLeftCell="A2" workbookViewId="0">
      <pane xSplit="1" topLeftCell="B1" activePane="topRight" state="frozen"/>
      <selection pane="topRight" activeCell="A5" sqref="A5"/>
    </sheetView>
  </sheetViews>
  <sheetFormatPr baseColWidth="10" defaultRowHeight="15" x14ac:dyDescent="0.25"/>
  <cols>
    <col min="1" max="1" width="14.140625" style="19" customWidth="1"/>
    <col min="2" max="4" width="11.42578125" style="19"/>
    <col min="5" max="5" width="13.28515625" style="19" customWidth="1"/>
    <col min="6" max="8" width="11.42578125" style="19"/>
    <col min="9" max="9" width="2.7109375" style="19" customWidth="1"/>
    <col min="10" max="10" width="14.85546875" style="19" customWidth="1"/>
    <col min="11" max="11" width="7.5703125" style="19" customWidth="1"/>
    <col min="12" max="12" width="9.7109375" style="19" customWidth="1"/>
    <col min="13" max="16" width="11.42578125" style="19"/>
    <col min="17" max="17" width="2" style="19" customWidth="1"/>
    <col min="18" max="24" width="11.42578125" style="19"/>
    <col min="25" max="25" width="1.5703125" style="19" customWidth="1"/>
    <col min="26" max="26" width="9.7109375" style="19" customWidth="1"/>
    <col min="27" max="32" width="11.42578125" style="19"/>
    <col min="33" max="33" width="2.28515625" style="19" customWidth="1"/>
    <col min="34" max="36" width="11.42578125" style="19"/>
    <col min="37" max="37" width="8.42578125" style="19" customWidth="1"/>
    <col min="38" max="40" width="11.42578125" style="19"/>
    <col min="41" max="41" width="2.7109375" style="19" customWidth="1"/>
    <col min="42" max="42" width="26.42578125" style="19" customWidth="1"/>
    <col min="43" max="43" width="24.28515625" style="19" customWidth="1"/>
    <col min="44" max="45" width="16" style="19" customWidth="1"/>
    <col min="46" max="46" width="19.7109375" style="19" customWidth="1"/>
    <col min="47" max="47" width="17.28515625" style="19" customWidth="1"/>
    <col min="48" max="16384" width="11.42578125" style="19"/>
  </cols>
  <sheetData>
    <row r="1" spans="1:48" s="40" customFormat="1" x14ac:dyDescent="0.25"/>
    <row r="2" spans="1:48" s="40" customFormat="1" x14ac:dyDescent="0.25">
      <c r="I2" s="19"/>
      <c r="J2" s="19"/>
      <c r="K2" s="19"/>
      <c r="L2" s="19"/>
    </row>
    <row r="3" spans="1:48" s="40" customFormat="1" x14ac:dyDescent="0.25">
      <c r="I3" s="19"/>
      <c r="J3" s="333" t="s">
        <v>314</v>
      </c>
      <c r="K3" s="333"/>
      <c r="L3" s="19"/>
    </row>
    <row r="4" spans="1:48" s="40" customFormat="1" x14ac:dyDescent="0.25">
      <c r="I4" s="19"/>
      <c r="J4" s="19"/>
      <c r="K4" s="19"/>
      <c r="L4" s="19"/>
    </row>
    <row r="5" spans="1:48" s="40" customFormat="1" ht="19.5" customHeight="1" x14ac:dyDescent="0.25">
      <c r="A5" s="43" t="s">
        <v>129</v>
      </c>
      <c r="B5" s="148"/>
      <c r="C5" s="148"/>
      <c r="D5" s="148"/>
      <c r="E5" s="148"/>
    </row>
    <row r="6" spans="1:48" s="40" customFormat="1" x14ac:dyDescent="0.25">
      <c r="A6" s="43" t="s">
        <v>298</v>
      </c>
      <c r="B6" s="43"/>
      <c r="C6" s="43"/>
      <c r="D6" s="43"/>
      <c r="E6" s="43"/>
      <c r="F6" s="119"/>
      <c r="G6" s="119"/>
      <c r="H6" s="119"/>
      <c r="I6" s="119"/>
    </row>
    <row r="7" spans="1:48" s="40" customFormat="1" ht="18" customHeight="1" x14ac:dyDescent="0.25">
      <c r="A7" s="46" t="s">
        <v>405</v>
      </c>
      <c r="B7" s="43"/>
      <c r="C7" s="43"/>
      <c r="D7" s="43"/>
      <c r="E7" s="43"/>
      <c r="F7" s="119"/>
      <c r="G7" s="119"/>
      <c r="H7" s="119"/>
      <c r="I7" s="119"/>
    </row>
    <row r="8" spans="1:48" x14ac:dyDescent="0.25">
      <c r="A8" s="22"/>
      <c r="B8" s="21"/>
      <c r="C8" s="21"/>
      <c r="D8" s="21"/>
      <c r="E8" s="21"/>
      <c r="F8" s="98"/>
      <c r="G8" s="98"/>
      <c r="H8" s="98"/>
      <c r="I8" s="98"/>
    </row>
    <row r="9" spans="1:48" ht="20.25" customHeight="1" x14ac:dyDescent="0.25">
      <c r="A9" s="355" t="s">
        <v>114</v>
      </c>
      <c r="B9" s="358" t="s">
        <v>130</v>
      </c>
      <c r="C9" s="358"/>
      <c r="D9" s="358"/>
      <c r="E9" s="358"/>
      <c r="F9" s="358"/>
      <c r="G9" s="358"/>
      <c r="H9" s="358"/>
      <c r="I9" s="120"/>
      <c r="J9" s="358" t="s">
        <v>131</v>
      </c>
      <c r="K9" s="358"/>
      <c r="L9" s="358"/>
      <c r="M9" s="358"/>
      <c r="N9" s="358"/>
      <c r="O9" s="358"/>
      <c r="P9" s="358"/>
      <c r="Q9" s="120"/>
      <c r="R9" s="358" t="s">
        <v>132</v>
      </c>
      <c r="S9" s="358"/>
      <c r="T9" s="358"/>
      <c r="U9" s="358"/>
      <c r="V9" s="358"/>
      <c r="W9" s="358"/>
      <c r="X9" s="358"/>
      <c r="Y9" s="120"/>
      <c r="Z9" s="358" t="s">
        <v>133</v>
      </c>
      <c r="AA9" s="358"/>
      <c r="AB9" s="358"/>
      <c r="AC9" s="358"/>
      <c r="AD9" s="358"/>
      <c r="AE9" s="358"/>
      <c r="AF9" s="358"/>
      <c r="AG9" s="120"/>
      <c r="AH9" s="358" t="s">
        <v>134</v>
      </c>
      <c r="AI9" s="358"/>
      <c r="AJ9" s="358"/>
      <c r="AK9" s="358"/>
      <c r="AL9" s="358"/>
      <c r="AM9" s="358"/>
      <c r="AN9" s="358"/>
      <c r="AO9" s="120"/>
      <c r="AP9" s="358" t="s">
        <v>135</v>
      </c>
      <c r="AQ9" s="358"/>
      <c r="AR9" s="358"/>
      <c r="AS9" s="358"/>
      <c r="AT9" s="358"/>
      <c r="AU9" s="358"/>
      <c r="AV9" s="358"/>
    </row>
    <row r="10" spans="1:48" ht="15.75" thickBot="1" x14ac:dyDescent="0.3">
      <c r="A10" s="356"/>
      <c r="B10" s="51">
        <v>2011</v>
      </c>
      <c r="C10" s="51">
        <v>2012</v>
      </c>
      <c r="D10" s="51">
        <v>2013</v>
      </c>
      <c r="E10" s="51">
        <v>2014</v>
      </c>
      <c r="F10" s="51">
        <v>2015</v>
      </c>
      <c r="G10" s="305">
        <v>2016</v>
      </c>
      <c r="H10" s="322">
        <v>2017</v>
      </c>
      <c r="I10" s="51"/>
      <c r="J10" s="51">
        <v>2011</v>
      </c>
      <c r="K10" s="51">
        <v>2012</v>
      </c>
      <c r="L10" s="51">
        <v>2013</v>
      </c>
      <c r="M10" s="51">
        <v>2014</v>
      </c>
      <c r="N10" s="51">
        <v>2015</v>
      </c>
      <c r="O10" s="305">
        <v>2016</v>
      </c>
      <c r="P10" s="322">
        <v>2017</v>
      </c>
      <c r="Q10" s="51"/>
      <c r="R10" s="51">
        <v>2011</v>
      </c>
      <c r="S10" s="51">
        <v>2012</v>
      </c>
      <c r="T10" s="51">
        <v>2013</v>
      </c>
      <c r="U10" s="51">
        <v>2014</v>
      </c>
      <c r="V10" s="51">
        <v>2015</v>
      </c>
      <c r="W10" s="305">
        <v>2016</v>
      </c>
      <c r="X10" s="322">
        <v>2017</v>
      </c>
      <c r="Y10" s="51"/>
      <c r="Z10" s="51">
        <v>2011</v>
      </c>
      <c r="AA10" s="51">
        <v>2012</v>
      </c>
      <c r="AB10" s="51">
        <v>2013</v>
      </c>
      <c r="AC10" s="51">
        <v>2014</v>
      </c>
      <c r="AD10" s="51">
        <v>2015</v>
      </c>
      <c r="AE10" s="305">
        <v>2016</v>
      </c>
      <c r="AF10" s="322">
        <v>2017</v>
      </c>
      <c r="AG10" s="51"/>
      <c r="AH10" s="51">
        <v>2011</v>
      </c>
      <c r="AI10" s="51">
        <v>2012</v>
      </c>
      <c r="AJ10" s="51">
        <v>2013</v>
      </c>
      <c r="AK10" s="51">
        <v>2014</v>
      </c>
      <c r="AL10" s="51">
        <v>2015</v>
      </c>
      <c r="AM10" s="305">
        <v>2016</v>
      </c>
      <c r="AN10" s="322">
        <v>2017</v>
      </c>
      <c r="AO10" s="51"/>
      <c r="AP10" s="51">
        <v>2011</v>
      </c>
      <c r="AQ10" s="51">
        <v>2012</v>
      </c>
      <c r="AR10" s="51">
        <v>2013</v>
      </c>
      <c r="AS10" s="51">
        <v>2014</v>
      </c>
      <c r="AT10" s="51">
        <v>2015</v>
      </c>
      <c r="AU10" s="305">
        <v>2016</v>
      </c>
      <c r="AV10" s="322">
        <v>2017</v>
      </c>
    </row>
    <row r="11" spans="1:48" ht="15.75" thickTop="1" x14ac:dyDescent="0.25">
      <c r="A11" s="54" t="s">
        <v>72</v>
      </c>
      <c r="B11" s="139">
        <v>77.12</v>
      </c>
      <c r="C11" s="139">
        <v>75.33099</v>
      </c>
      <c r="D11" s="140">
        <v>81.829780913170282</v>
      </c>
      <c r="E11" s="139">
        <v>77.77</v>
      </c>
      <c r="F11" s="139">
        <v>75.819999999999993</v>
      </c>
      <c r="G11" s="139">
        <v>84.06</v>
      </c>
      <c r="H11" s="139">
        <v>90.23</v>
      </c>
      <c r="I11" s="139"/>
      <c r="J11" s="139">
        <v>79.620488965815653</v>
      </c>
      <c r="K11" s="139">
        <v>88.541666666666671</v>
      </c>
      <c r="L11" s="141">
        <v>86.83</v>
      </c>
      <c r="M11" s="139">
        <v>70.406666666666652</v>
      </c>
      <c r="N11" s="139">
        <v>90.654999999999987</v>
      </c>
      <c r="O11" s="139">
        <v>79.36</v>
      </c>
      <c r="P11" s="139">
        <v>81.66</v>
      </c>
      <c r="Q11" s="139"/>
      <c r="R11" s="139">
        <v>94.53</v>
      </c>
      <c r="S11" s="139">
        <v>93.65</v>
      </c>
      <c r="T11" s="139">
        <v>84.88</v>
      </c>
      <c r="U11" s="139">
        <v>97.87</v>
      </c>
      <c r="V11" s="139">
        <v>84.89</v>
      </c>
      <c r="W11" s="139">
        <v>94.8</v>
      </c>
      <c r="X11" s="139">
        <v>34.32</v>
      </c>
      <c r="Y11" s="139"/>
      <c r="Z11" s="142">
        <v>79.470322007452381</v>
      </c>
      <c r="AA11" s="143">
        <v>84.358794319726826</v>
      </c>
      <c r="AB11" s="140">
        <v>84.566062480554308</v>
      </c>
      <c r="AC11" s="139">
        <v>84.391268810342495</v>
      </c>
      <c r="AD11" s="139">
        <v>84.694885316973057</v>
      </c>
      <c r="AE11" s="139">
        <v>78.05</v>
      </c>
      <c r="AF11" s="139">
        <v>70.150000000000006</v>
      </c>
      <c r="AG11" s="139"/>
      <c r="AH11" s="139">
        <v>82.685202743317006</v>
      </c>
      <c r="AI11" s="139">
        <v>85.470362746598369</v>
      </c>
      <c r="AJ11" s="141">
        <v>84.527409703380357</v>
      </c>
      <c r="AK11" s="139">
        <v>82.609483869252287</v>
      </c>
      <c r="AL11" s="139">
        <v>84.014971329243252</v>
      </c>
      <c r="AM11" s="139">
        <v>84.07</v>
      </c>
      <c r="AN11" s="139">
        <v>69.09</v>
      </c>
      <c r="AO11" s="139"/>
      <c r="AP11" s="149" t="s">
        <v>344</v>
      </c>
      <c r="AQ11" s="149" t="s">
        <v>344</v>
      </c>
      <c r="AR11" s="150" t="s">
        <v>136</v>
      </c>
      <c r="AS11" s="151" t="s">
        <v>136</v>
      </c>
      <c r="AT11" s="151" t="s">
        <v>136</v>
      </c>
      <c r="AU11" s="151" t="s">
        <v>136</v>
      </c>
      <c r="AV11" s="151" t="s">
        <v>138</v>
      </c>
    </row>
    <row r="12" spans="1:48" x14ac:dyDescent="0.25">
      <c r="A12" s="54" t="s">
        <v>73</v>
      </c>
      <c r="B12" s="139">
        <v>75.680000000000007</v>
      </c>
      <c r="C12" s="139">
        <v>51.839840000000002</v>
      </c>
      <c r="D12" s="140">
        <v>93.788819875776397</v>
      </c>
      <c r="E12" s="139">
        <v>98.08</v>
      </c>
      <c r="F12" s="139">
        <v>98.87</v>
      </c>
      <c r="G12" s="139">
        <v>98.72</v>
      </c>
      <c r="H12" s="139">
        <v>99.63</v>
      </c>
      <c r="I12" s="139"/>
      <c r="J12" s="139">
        <v>76.155490196078432</v>
      </c>
      <c r="K12" s="139">
        <v>62.515000000000008</v>
      </c>
      <c r="L12" s="141">
        <v>64.373333333333335</v>
      </c>
      <c r="M12" s="139">
        <v>60.926666666666669</v>
      </c>
      <c r="N12" s="139">
        <v>73.48</v>
      </c>
      <c r="O12" s="139">
        <v>75.31</v>
      </c>
      <c r="P12" s="139">
        <v>65.39</v>
      </c>
      <c r="Q12" s="139"/>
      <c r="R12" s="139">
        <v>98.39</v>
      </c>
      <c r="S12" s="139">
        <v>80.87</v>
      </c>
      <c r="T12" s="139">
        <v>95.55</v>
      </c>
      <c r="U12" s="139">
        <v>95.02000000000001</v>
      </c>
      <c r="V12" s="139">
        <v>88.23</v>
      </c>
      <c r="W12" s="139">
        <v>95.06</v>
      </c>
      <c r="X12" s="139">
        <v>96.96</v>
      </c>
      <c r="Y12" s="139"/>
      <c r="Z12" s="142">
        <v>73.824042142506201</v>
      </c>
      <c r="AA12" s="142">
        <v>73.70402808301003</v>
      </c>
      <c r="AB12" s="140">
        <v>75.67332324559581</v>
      </c>
      <c r="AC12" s="139">
        <v>75.412116986182198</v>
      </c>
      <c r="AD12" s="139">
        <v>78.344197839613969</v>
      </c>
      <c r="AE12" s="139">
        <v>76.97</v>
      </c>
      <c r="AF12" s="139">
        <v>80.010000000000005</v>
      </c>
      <c r="AG12" s="139"/>
      <c r="AH12" s="139">
        <v>81.01238308464616</v>
      </c>
      <c r="AI12" s="139">
        <v>67.232217020752515</v>
      </c>
      <c r="AJ12" s="141">
        <v>82.442822131637755</v>
      </c>
      <c r="AK12" s="139">
        <v>82.359695913212221</v>
      </c>
      <c r="AL12" s="139">
        <v>84.731049459903502</v>
      </c>
      <c r="AM12" s="139">
        <v>86.52</v>
      </c>
      <c r="AN12" s="139">
        <v>85.5</v>
      </c>
      <c r="AO12" s="139"/>
      <c r="AP12" s="149" t="s">
        <v>344</v>
      </c>
      <c r="AQ12" s="149" t="s">
        <v>348</v>
      </c>
      <c r="AR12" s="150" t="s">
        <v>136</v>
      </c>
      <c r="AS12" s="151" t="s">
        <v>136</v>
      </c>
      <c r="AT12" s="151" t="s">
        <v>136</v>
      </c>
      <c r="AU12" s="151" t="s">
        <v>136</v>
      </c>
      <c r="AV12" s="151" t="s">
        <v>136</v>
      </c>
    </row>
    <row r="13" spans="1:48" x14ac:dyDescent="0.25">
      <c r="A13" s="54" t="s">
        <v>74</v>
      </c>
      <c r="B13" s="139">
        <v>66.010000000000005</v>
      </c>
      <c r="C13" s="139">
        <v>84.851950000000002</v>
      </c>
      <c r="D13" s="140">
        <v>78.9398832672845</v>
      </c>
      <c r="E13" s="139">
        <v>90.64</v>
      </c>
      <c r="F13" s="139">
        <v>73.78</v>
      </c>
      <c r="G13" s="139">
        <v>87.96</v>
      </c>
      <c r="H13" s="139">
        <v>90.7</v>
      </c>
      <c r="I13" s="139"/>
      <c r="J13" s="139">
        <v>74.45</v>
      </c>
      <c r="K13" s="139">
        <v>68.838333333333338</v>
      </c>
      <c r="L13" s="141">
        <v>70.210000000000008</v>
      </c>
      <c r="M13" s="139">
        <v>60.631666666666668</v>
      </c>
      <c r="N13" s="139">
        <v>80.956666666666663</v>
      </c>
      <c r="O13" s="139">
        <v>80.33</v>
      </c>
      <c r="P13" s="139">
        <v>76.66</v>
      </c>
      <c r="Q13" s="139"/>
      <c r="R13" s="139">
        <v>86.42</v>
      </c>
      <c r="S13" s="139">
        <v>95.89</v>
      </c>
      <c r="T13" s="139">
        <v>96.14</v>
      </c>
      <c r="U13" s="139">
        <v>84.98</v>
      </c>
      <c r="V13" s="139">
        <v>88.97</v>
      </c>
      <c r="W13" s="139">
        <v>83.01</v>
      </c>
      <c r="X13" s="139">
        <v>85.93</v>
      </c>
      <c r="Y13" s="139"/>
      <c r="Z13" s="142">
        <v>76.482478203767869</v>
      </c>
      <c r="AA13" s="143">
        <v>81.246622441367293</v>
      </c>
      <c r="AB13" s="140">
        <v>74.740749175713447</v>
      </c>
      <c r="AC13" s="139">
        <v>80.481131692107184</v>
      </c>
      <c r="AD13" s="139">
        <v>83.729854296788318</v>
      </c>
      <c r="AE13" s="139">
        <v>81.91</v>
      </c>
      <c r="AF13" s="139">
        <v>62.16</v>
      </c>
      <c r="AG13" s="139"/>
      <c r="AH13" s="139">
        <v>75.840619550941966</v>
      </c>
      <c r="AI13" s="139">
        <v>82.706726443675166</v>
      </c>
      <c r="AJ13" s="141">
        <v>80.031669278942928</v>
      </c>
      <c r="AK13" s="139">
        <v>79.183199589693459</v>
      </c>
      <c r="AL13" s="139">
        <v>81.859130240863749</v>
      </c>
      <c r="AM13" s="139">
        <v>83.3</v>
      </c>
      <c r="AN13" s="139">
        <v>78.86</v>
      </c>
      <c r="AO13" s="139"/>
      <c r="AP13" s="149" t="s">
        <v>345</v>
      </c>
      <c r="AQ13" s="149" t="s">
        <v>344</v>
      </c>
      <c r="AR13" s="150" t="s">
        <v>136</v>
      </c>
      <c r="AS13" s="151" t="s">
        <v>137</v>
      </c>
      <c r="AT13" s="151" t="s">
        <v>136</v>
      </c>
      <c r="AU13" s="151" t="s">
        <v>136</v>
      </c>
      <c r="AV13" s="151" t="s">
        <v>137</v>
      </c>
    </row>
    <row r="14" spans="1:48" x14ac:dyDescent="0.25">
      <c r="A14" s="54" t="s">
        <v>75</v>
      </c>
      <c r="B14" s="139">
        <v>89.84</v>
      </c>
      <c r="C14" s="139">
        <v>86.750770000000003</v>
      </c>
      <c r="D14" s="140">
        <v>85.357312252964434</v>
      </c>
      <c r="E14" s="139">
        <v>91.32</v>
      </c>
      <c r="F14" s="139">
        <v>76.75</v>
      </c>
      <c r="G14" s="139">
        <v>85.45</v>
      </c>
      <c r="H14" s="139">
        <v>96.3</v>
      </c>
      <c r="I14" s="139"/>
      <c r="J14" s="139">
        <v>63.817065527065516</v>
      </c>
      <c r="K14" s="139">
        <v>62.943333333333335</v>
      </c>
      <c r="L14" s="141">
        <v>67.911666666666676</v>
      </c>
      <c r="M14" s="139">
        <v>73.936666666666667</v>
      </c>
      <c r="N14" s="139">
        <v>72.274999999999991</v>
      </c>
      <c r="O14" s="139">
        <v>65.98</v>
      </c>
      <c r="P14" s="139">
        <v>58.87</v>
      </c>
      <c r="Q14" s="139"/>
      <c r="R14" s="139">
        <v>83.59</v>
      </c>
      <c r="S14" s="139">
        <v>63.91</v>
      </c>
      <c r="T14" s="139">
        <v>53.900000000000006</v>
      </c>
      <c r="U14" s="139">
        <v>51.790000000000006</v>
      </c>
      <c r="V14" s="139">
        <v>48.67</v>
      </c>
      <c r="W14" s="139">
        <v>96.34</v>
      </c>
      <c r="X14" s="139">
        <v>85.33</v>
      </c>
      <c r="Y14" s="139"/>
      <c r="Z14" s="142">
        <v>74.501440955652981</v>
      </c>
      <c r="AA14" s="142">
        <v>79.603885050252771</v>
      </c>
      <c r="AB14" s="140">
        <v>77.850789003954844</v>
      </c>
      <c r="AC14" s="139">
        <v>80.378706164989353</v>
      </c>
      <c r="AD14" s="139">
        <v>71.147990659881373</v>
      </c>
      <c r="AE14" s="139">
        <v>71.11</v>
      </c>
      <c r="AF14" s="139">
        <v>71.73</v>
      </c>
      <c r="AG14" s="139"/>
      <c r="AH14" s="139">
        <v>77.937126620679635</v>
      </c>
      <c r="AI14" s="139">
        <v>73.301997095896525</v>
      </c>
      <c r="AJ14" s="141">
        <v>71.279882001377729</v>
      </c>
      <c r="AK14" s="139">
        <v>74.356343207914009</v>
      </c>
      <c r="AL14" s="139">
        <v>67.210747664970341</v>
      </c>
      <c r="AM14" s="139">
        <v>79.72</v>
      </c>
      <c r="AN14" s="139">
        <v>78.06</v>
      </c>
      <c r="AO14" s="139"/>
      <c r="AP14" s="149" t="s">
        <v>345</v>
      </c>
      <c r="AQ14" s="149" t="s">
        <v>345</v>
      </c>
      <c r="AR14" s="150" t="s">
        <v>137</v>
      </c>
      <c r="AS14" s="151" t="s">
        <v>137</v>
      </c>
      <c r="AT14" s="151" t="s">
        <v>138</v>
      </c>
      <c r="AU14" s="151" t="s">
        <v>137</v>
      </c>
      <c r="AV14" s="151" t="s">
        <v>137</v>
      </c>
    </row>
    <row r="15" spans="1:48" x14ac:dyDescent="0.25">
      <c r="A15" s="54" t="s">
        <v>76</v>
      </c>
      <c r="B15" s="139">
        <v>0</v>
      </c>
      <c r="C15" s="139">
        <v>88.844570000000004</v>
      </c>
      <c r="D15" s="140">
        <v>73.116883116883116</v>
      </c>
      <c r="E15" s="139">
        <v>93.65</v>
      </c>
      <c r="F15" s="139">
        <v>93.32</v>
      </c>
      <c r="G15" s="139">
        <v>94.68</v>
      </c>
      <c r="H15" s="139">
        <v>96.77</v>
      </c>
      <c r="I15" s="139"/>
      <c r="J15" s="139">
        <v>72.735430107526881</v>
      </c>
      <c r="K15" s="139">
        <v>63.43</v>
      </c>
      <c r="L15" s="141">
        <v>64.954999999999998</v>
      </c>
      <c r="M15" s="139">
        <v>66.656666666666666</v>
      </c>
      <c r="N15" s="139">
        <v>53.279999999999994</v>
      </c>
      <c r="O15" s="139">
        <v>64.28</v>
      </c>
      <c r="P15" s="139">
        <v>79.959999999999994</v>
      </c>
      <c r="Q15" s="139"/>
      <c r="R15" s="139">
        <v>66.47999999999999</v>
      </c>
      <c r="S15" s="139">
        <v>92.06</v>
      </c>
      <c r="T15" s="139">
        <v>91.36999999999999</v>
      </c>
      <c r="U15" s="139">
        <v>70.16</v>
      </c>
      <c r="V15" s="139">
        <v>80.910000000000011</v>
      </c>
      <c r="W15" s="139">
        <v>83.24</v>
      </c>
      <c r="X15" s="139">
        <v>91.58</v>
      </c>
      <c r="Y15" s="139"/>
      <c r="Z15" s="142">
        <v>38.028177257147554</v>
      </c>
      <c r="AA15" s="143">
        <v>70.094780071966539</v>
      </c>
      <c r="AB15" s="140">
        <v>73.855096310399773</v>
      </c>
      <c r="AC15" s="139">
        <v>75.574919760088392</v>
      </c>
      <c r="AD15" s="139">
        <v>78.685263975941169</v>
      </c>
      <c r="AE15" s="139">
        <v>75.150000000000006</v>
      </c>
      <c r="AF15" s="139">
        <v>60.96</v>
      </c>
      <c r="AG15" s="139"/>
      <c r="AH15" s="139">
        <v>44.310901841168601</v>
      </c>
      <c r="AI15" s="139">
        <v>78.607337517991638</v>
      </c>
      <c r="AJ15" s="141">
        <v>75.90690925955775</v>
      </c>
      <c r="AK15" s="139">
        <v>76.510396606688772</v>
      </c>
      <c r="AL15" s="139">
        <v>76.548815993985286</v>
      </c>
      <c r="AM15" s="139">
        <v>79.34</v>
      </c>
      <c r="AN15" s="139">
        <v>82.32</v>
      </c>
      <c r="AO15" s="139"/>
      <c r="AP15" s="149" t="s">
        <v>346</v>
      </c>
      <c r="AQ15" s="149" t="s">
        <v>345</v>
      </c>
      <c r="AR15" s="150" t="s">
        <v>137</v>
      </c>
      <c r="AS15" s="151" t="s">
        <v>137</v>
      </c>
      <c r="AT15" s="151" t="s">
        <v>137</v>
      </c>
      <c r="AU15" s="151" t="s">
        <v>137</v>
      </c>
      <c r="AV15" s="151" t="s">
        <v>136</v>
      </c>
    </row>
    <row r="16" spans="1:48" x14ac:dyDescent="0.25">
      <c r="A16" s="54" t="s">
        <v>77</v>
      </c>
      <c r="B16" s="139">
        <v>70.3</v>
      </c>
      <c r="C16" s="139">
        <v>69.349220000000003</v>
      </c>
      <c r="D16" s="140">
        <v>90.279443680178289</v>
      </c>
      <c r="E16" s="139">
        <v>93.7</v>
      </c>
      <c r="F16" s="139">
        <v>93.24</v>
      </c>
      <c r="G16" s="139">
        <v>76.75</v>
      </c>
      <c r="H16" s="139">
        <v>89.52</v>
      </c>
      <c r="I16" s="139"/>
      <c r="J16" s="139">
        <v>58.282624113475187</v>
      </c>
      <c r="K16" s="139">
        <v>67.913333333333341</v>
      </c>
      <c r="L16" s="141">
        <v>56.996666666666663</v>
      </c>
      <c r="M16" s="139">
        <v>57.561666666666667</v>
      </c>
      <c r="N16" s="139">
        <v>60.438333333333333</v>
      </c>
      <c r="O16" s="139">
        <v>67.36</v>
      </c>
      <c r="P16" s="139">
        <v>74.58</v>
      </c>
      <c r="Q16" s="139"/>
      <c r="R16" s="139">
        <v>89.059999999999988</v>
      </c>
      <c r="S16" s="139">
        <v>80.69</v>
      </c>
      <c r="T16" s="139">
        <v>55.730000000000004</v>
      </c>
      <c r="U16" s="139">
        <v>92.53</v>
      </c>
      <c r="V16" s="139">
        <v>94.199999999999989</v>
      </c>
      <c r="W16" s="139">
        <v>91.99</v>
      </c>
      <c r="X16" s="139">
        <v>92.42</v>
      </c>
      <c r="Y16" s="139"/>
      <c r="Z16" s="142">
        <v>75.100687058949418</v>
      </c>
      <c r="AA16" s="142">
        <v>81.53983880089514</v>
      </c>
      <c r="AB16" s="140">
        <v>78.020608366895971</v>
      </c>
      <c r="AC16" s="139">
        <v>81.834278212544319</v>
      </c>
      <c r="AD16" s="139">
        <v>76.866876403595171</v>
      </c>
      <c r="AE16" s="139">
        <v>78.08</v>
      </c>
      <c r="AF16" s="139">
        <v>63.96</v>
      </c>
      <c r="AG16" s="139"/>
      <c r="AH16" s="139">
        <v>73.185827793106142</v>
      </c>
      <c r="AI16" s="139">
        <v>74.873098033557127</v>
      </c>
      <c r="AJ16" s="141">
        <v>70.345084293156617</v>
      </c>
      <c r="AK16" s="139">
        <v>81.406486219802744</v>
      </c>
      <c r="AL16" s="139">
        <v>81.186302434232118</v>
      </c>
      <c r="AM16" s="139">
        <v>78.540000000000006</v>
      </c>
      <c r="AN16" s="139">
        <v>80.12</v>
      </c>
      <c r="AO16" s="139"/>
      <c r="AP16" s="149" t="s">
        <v>345</v>
      </c>
      <c r="AQ16" s="149" t="s">
        <v>345</v>
      </c>
      <c r="AR16" s="150" t="s">
        <v>137</v>
      </c>
      <c r="AS16" s="151" t="s">
        <v>136</v>
      </c>
      <c r="AT16" s="151" t="s">
        <v>136</v>
      </c>
      <c r="AU16" s="151" t="s">
        <v>137</v>
      </c>
      <c r="AV16" s="151" t="s">
        <v>136</v>
      </c>
    </row>
    <row r="17" spans="1:48" x14ac:dyDescent="0.25">
      <c r="A17" s="54" t="s">
        <v>78</v>
      </c>
      <c r="B17" s="139">
        <v>50.62</v>
      </c>
      <c r="C17" s="139">
        <v>84.038120000000006</v>
      </c>
      <c r="D17" s="140">
        <v>77.878198198198191</v>
      </c>
      <c r="E17" s="139">
        <v>83.52</v>
      </c>
      <c r="F17" s="139">
        <v>55.71</v>
      </c>
      <c r="G17" s="139">
        <v>90.92</v>
      </c>
      <c r="H17" s="139">
        <v>95.22</v>
      </c>
      <c r="I17" s="139"/>
      <c r="J17" s="139">
        <v>56.088333333333331</v>
      </c>
      <c r="K17" s="139">
        <v>59.588333333333338</v>
      </c>
      <c r="L17" s="141">
        <v>61.099999999999994</v>
      </c>
      <c r="M17" s="139">
        <v>50.588333333333331</v>
      </c>
      <c r="N17" s="139">
        <v>73.671666666666667</v>
      </c>
      <c r="O17" s="139">
        <v>76.180000000000007</v>
      </c>
      <c r="P17" s="139">
        <v>79.239999999999995</v>
      </c>
      <c r="Q17" s="139"/>
      <c r="R17" s="139">
        <v>99.56</v>
      </c>
      <c r="S17" s="139">
        <v>97.55</v>
      </c>
      <c r="T17" s="139">
        <v>98.550000000000011</v>
      </c>
      <c r="U17" s="139">
        <v>99.69</v>
      </c>
      <c r="V17" s="139">
        <v>95.37</v>
      </c>
      <c r="W17" s="139">
        <v>98.74</v>
      </c>
      <c r="X17" s="139">
        <v>97.35</v>
      </c>
      <c r="Y17" s="139"/>
      <c r="Z17" s="142">
        <v>79.180927481215022</v>
      </c>
      <c r="AA17" s="143">
        <v>76.868644808975063</v>
      </c>
      <c r="AB17" s="140">
        <v>74.539380423304465</v>
      </c>
      <c r="AC17" s="139">
        <v>80.185628063863675</v>
      </c>
      <c r="AD17" s="139">
        <v>81.365943598057328</v>
      </c>
      <c r="AE17" s="139">
        <v>80.95</v>
      </c>
      <c r="AF17" s="139">
        <v>80.53</v>
      </c>
      <c r="AG17" s="139"/>
      <c r="AH17" s="139">
        <v>71.362315203637081</v>
      </c>
      <c r="AI17" s="139">
        <v>79.511274535577115</v>
      </c>
      <c r="AJ17" s="141">
        <v>78.066070644964398</v>
      </c>
      <c r="AK17" s="139">
        <v>78.495990349299248</v>
      </c>
      <c r="AL17" s="139">
        <v>76.529402566181005</v>
      </c>
      <c r="AM17" s="139">
        <v>86.7</v>
      </c>
      <c r="AN17" s="139">
        <v>88.09</v>
      </c>
      <c r="AO17" s="139"/>
      <c r="AP17" s="149" t="s">
        <v>345</v>
      </c>
      <c r="AQ17" s="149" t="s">
        <v>345</v>
      </c>
      <c r="AR17" s="150" t="s">
        <v>137</v>
      </c>
      <c r="AS17" s="151" t="s">
        <v>137</v>
      </c>
      <c r="AT17" s="151" t="s">
        <v>137</v>
      </c>
      <c r="AU17" s="151" t="s">
        <v>136</v>
      </c>
      <c r="AV17" s="151" t="s">
        <v>136</v>
      </c>
    </row>
    <row r="18" spans="1:48" x14ac:dyDescent="0.25">
      <c r="A18" s="54" t="s">
        <v>79</v>
      </c>
      <c r="B18" s="139">
        <v>48.91</v>
      </c>
      <c r="C18" s="139">
        <v>57.894739999999999</v>
      </c>
      <c r="D18" s="140">
        <v>78.15300546448087</v>
      </c>
      <c r="E18" s="139">
        <v>85.77</v>
      </c>
      <c r="F18" s="139">
        <v>68.56</v>
      </c>
      <c r="G18" s="139">
        <v>80.55</v>
      </c>
      <c r="H18" s="139">
        <v>78.59</v>
      </c>
      <c r="I18" s="139"/>
      <c r="J18" s="139">
        <v>66.298014571948997</v>
      </c>
      <c r="K18" s="139">
        <v>73.593333333333348</v>
      </c>
      <c r="L18" s="141">
        <v>67.97</v>
      </c>
      <c r="M18" s="139">
        <v>58.406666666666666</v>
      </c>
      <c r="N18" s="139">
        <v>69.063333333333347</v>
      </c>
      <c r="O18" s="139">
        <v>84.74</v>
      </c>
      <c r="P18" s="139">
        <v>91.21</v>
      </c>
      <c r="Q18" s="139"/>
      <c r="R18" s="139">
        <v>98.72</v>
      </c>
      <c r="S18" s="139">
        <v>96.47</v>
      </c>
      <c r="T18" s="139">
        <v>93.08</v>
      </c>
      <c r="U18" s="139">
        <v>97.77</v>
      </c>
      <c r="V18" s="139">
        <v>92.710000000000008</v>
      </c>
      <c r="W18" s="139">
        <v>89.9</v>
      </c>
      <c r="X18" s="139">
        <v>96.38</v>
      </c>
      <c r="Y18" s="139"/>
      <c r="Z18" s="142">
        <v>80.976622779242319</v>
      </c>
      <c r="AA18" s="142">
        <v>75.021326340187201</v>
      </c>
      <c r="AB18" s="140">
        <v>79.201700560703003</v>
      </c>
      <c r="AC18" s="139">
        <v>75.670615347808521</v>
      </c>
      <c r="AD18" s="139">
        <v>79.80710568552189</v>
      </c>
      <c r="AE18" s="139">
        <v>72.72</v>
      </c>
      <c r="AF18" s="139">
        <v>67.12</v>
      </c>
      <c r="AG18" s="139"/>
      <c r="AH18" s="139">
        <v>73.726159337797839</v>
      </c>
      <c r="AI18" s="139">
        <v>75.74484991838014</v>
      </c>
      <c r="AJ18" s="141">
        <v>79.63073679056491</v>
      </c>
      <c r="AK18" s="139">
        <v>79.404320503618791</v>
      </c>
      <c r="AL18" s="139">
        <v>77.535109754713801</v>
      </c>
      <c r="AM18" s="139">
        <v>81.98</v>
      </c>
      <c r="AN18" s="139">
        <v>83.32</v>
      </c>
      <c r="AO18" s="139"/>
      <c r="AP18" s="149" t="s">
        <v>345</v>
      </c>
      <c r="AQ18" s="149" t="s">
        <v>345</v>
      </c>
      <c r="AR18" s="150" t="s">
        <v>137</v>
      </c>
      <c r="AS18" s="151" t="s">
        <v>137</v>
      </c>
      <c r="AT18" s="151" t="s">
        <v>137</v>
      </c>
      <c r="AU18" s="151" t="s">
        <v>136</v>
      </c>
      <c r="AV18" s="151" t="s">
        <v>136</v>
      </c>
    </row>
    <row r="19" spans="1:48" x14ac:dyDescent="0.25">
      <c r="A19" s="54" t="s">
        <v>80</v>
      </c>
      <c r="B19" s="139">
        <v>65.099999999999994</v>
      </c>
      <c r="C19" s="139">
        <v>79.633470000000003</v>
      </c>
      <c r="D19" s="140">
        <v>91.397849462365585</v>
      </c>
      <c r="E19" s="139">
        <v>93.71</v>
      </c>
      <c r="F19" s="139">
        <v>83.73</v>
      </c>
      <c r="G19" s="139">
        <v>85.44</v>
      </c>
      <c r="H19" s="139">
        <v>99.15</v>
      </c>
      <c r="I19" s="139"/>
      <c r="J19" s="139">
        <v>64.209045307443361</v>
      </c>
      <c r="K19" s="139">
        <v>65.483333333333334</v>
      </c>
      <c r="L19" s="141">
        <v>61.816666666666663</v>
      </c>
      <c r="M19" s="139">
        <v>54.673333333333318</v>
      </c>
      <c r="N19" s="139">
        <v>69.076666666666668</v>
      </c>
      <c r="O19" s="139">
        <v>65.790000000000006</v>
      </c>
      <c r="P19" s="139">
        <v>86.22</v>
      </c>
      <c r="Q19" s="139"/>
      <c r="R19" s="139">
        <v>88.77000000000001</v>
      </c>
      <c r="S19" s="139">
        <v>93.100000000000009</v>
      </c>
      <c r="T19" s="139">
        <v>98.06</v>
      </c>
      <c r="U19" s="139">
        <v>99.02</v>
      </c>
      <c r="V19" s="139">
        <v>74.75</v>
      </c>
      <c r="W19" s="139">
        <v>71.31</v>
      </c>
      <c r="X19" s="139">
        <v>92.3</v>
      </c>
      <c r="Y19" s="139"/>
      <c r="Z19" s="142">
        <v>80.249031379568919</v>
      </c>
      <c r="AA19" s="143">
        <v>81.363340902790753</v>
      </c>
      <c r="AB19" s="140">
        <v>84.782332013114029</v>
      </c>
      <c r="AC19" s="139">
        <v>79.100426401455508</v>
      </c>
      <c r="AD19" s="139">
        <v>79.092044496338275</v>
      </c>
      <c r="AE19" s="139">
        <v>73.28</v>
      </c>
      <c r="AF19" s="139">
        <v>72.33</v>
      </c>
      <c r="AG19" s="139"/>
      <c r="AH19" s="139">
        <v>74.582019171753075</v>
      </c>
      <c r="AI19" s="139">
        <v>79.895036059031028</v>
      </c>
      <c r="AJ19" s="141">
        <v>84.050473602916099</v>
      </c>
      <c r="AK19" s="139">
        <v>81.625939933697211</v>
      </c>
      <c r="AL19" s="139">
        <v>76.66217779075123</v>
      </c>
      <c r="AM19" s="139">
        <v>73.959999999999994</v>
      </c>
      <c r="AN19" s="139">
        <v>87.5</v>
      </c>
      <c r="AO19" s="139"/>
      <c r="AP19" s="149" t="s">
        <v>345</v>
      </c>
      <c r="AQ19" s="149" t="s">
        <v>345</v>
      </c>
      <c r="AR19" s="150" t="s">
        <v>136</v>
      </c>
      <c r="AS19" s="151" t="s">
        <v>136</v>
      </c>
      <c r="AT19" s="151" t="s">
        <v>137</v>
      </c>
      <c r="AU19" s="151" t="s">
        <v>137</v>
      </c>
      <c r="AV19" s="151" t="s">
        <v>136</v>
      </c>
    </row>
    <row r="20" spans="1:48" x14ac:dyDescent="0.25">
      <c r="A20" s="54" t="s">
        <v>81</v>
      </c>
      <c r="B20" s="139">
        <v>0</v>
      </c>
      <c r="C20" s="139">
        <v>0</v>
      </c>
      <c r="D20" s="140">
        <v>55.382882882882882</v>
      </c>
      <c r="E20" s="139">
        <v>71.77</v>
      </c>
      <c r="F20" s="139">
        <v>59.86</v>
      </c>
      <c r="G20" s="139">
        <v>84.51</v>
      </c>
      <c r="H20" s="139">
        <v>97.12</v>
      </c>
      <c r="I20" s="139"/>
      <c r="J20" s="139">
        <v>57.690945945945948</v>
      </c>
      <c r="K20" s="139">
        <v>67.671666666666667</v>
      </c>
      <c r="L20" s="141">
        <v>49.471666666666664</v>
      </c>
      <c r="M20" s="139">
        <v>40.788333333333327</v>
      </c>
      <c r="N20" s="139">
        <v>74.385000000000005</v>
      </c>
      <c r="O20" s="139">
        <v>63.13</v>
      </c>
      <c r="P20" s="139">
        <v>69.2</v>
      </c>
      <c r="Q20" s="139"/>
      <c r="R20" s="139">
        <v>0</v>
      </c>
      <c r="S20" s="139">
        <v>51.690000000000005</v>
      </c>
      <c r="T20" s="139">
        <v>94.01</v>
      </c>
      <c r="U20" s="139">
        <v>87.01</v>
      </c>
      <c r="V20" s="139">
        <v>81.83</v>
      </c>
      <c r="W20" s="139">
        <v>72.11</v>
      </c>
      <c r="X20" s="139">
        <v>94.28</v>
      </c>
      <c r="Y20" s="139"/>
      <c r="Z20" s="142">
        <v>49.923410295266315</v>
      </c>
      <c r="AA20" s="142">
        <v>67.396226015895706</v>
      </c>
      <c r="AB20" s="140">
        <v>76.418570101725038</v>
      </c>
      <c r="AC20" s="139">
        <v>79.551828826845451</v>
      </c>
      <c r="AD20" s="139">
        <v>79.05655619142226</v>
      </c>
      <c r="AE20" s="139">
        <v>78.95</v>
      </c>
      <c r="AF20" s="139">
        <v>54.79</v>
      </c>
      <c r="AG20" s="139"/>
      <c r="AH20" s="139">
        <v>26.903589060303066</v>
      </c>
      <c r="AI20" s="139">
        <v>46.689473170640596</v>
      </c>
      <c r="AJ20" s="141">
        <v>68.87532737000285</v>
      </c>
      <c r="AK20" s="139">
        <v>69.780040540044695</v>
      </c>
      <c r="AL20" s="139">
        <v>73.782889047855562</v>
      </c>
      <c r="AM20" s="139">
        <v>74.67</v>
      </c>
      <c r="AN20" s="139">
        <v>78.849999999999994</v>
      </c>
      <c r="AO20" s="139"/>
      <c r="AP20" s="149" t="s">
        <v>347</v>
      </c>
      <c r="AQ20" s="149" t="s">
        <v>346</v>
      </c>
      <c r="AR20" s="150" t="s">
        <v>138</v>
      </c>
      <c r="AS20" s="151" t="s">
        <v>138</v>
      </c>
      <c r="AT20" s="151" t="s">
        <v>137</v>
      </c>
      <c r="AU20" s="151" t="s">
        <v>137</v>
      </c>
      <c r="AV20" s="151" t="s">
        <v>137</v>
      </c>
    </row>
    <row r="21" spans="1:48" x14ac:dyDescent="0.25">
      <c r="A21" s="54" t="s">
        <v>82</v>
      </c>
      <c r="B21" s="139">
        <v>57.87</v>
      </c>
      <c r="C21" s="139">
        <v>74.737610000000004</v>
      </c>
      <c r="D21" s="140">
        <v>78.465459256252075</v>
      </c>
      <c r="E21" s="139">
        <v>77.099999999999994</v>
      </c>
      <c r="F21" s="139">
        <v>79.78</v>
      </c>
      <c r="G21" s="139">
        <v>88.02</v>
      </c>
      <c r="H21" s="139">
        <v>93.24</v>
      </c>
      <c r="I21" s="139"/>
      <c r="J21" s="139">
        <v>64.950836139169482</v>
      </c>
      <c r="K21" s="139">
        <v>70.325000000000003</v>
      </c>
      <c r="L21" s="141">
        <v>80.303333333333327</v>
      </c>
      <c r="M21" s="139">
        <v>65.073333333333338</v>
      </c>
      <c r="N21" s="139">
        <v>86.165000000000006</v>
      </c>
      <c r="O21" s="139">
        <v>84.06</v>
      </c>
      <c r="P21" s="139">
        <v>69.53</v>
      </c>
      <c r="Q21" s="139"/>
      <c r="R21" s="139">
        <v>81.08</v>
      </c>
      <c r="S21" s="139">
        <v>96.14</v>
      </c>
      <c r="T21" s="139">
        <v>90.539999999999992</v>
      </c>
      <c r="U21" s="139">
        <v>86.64</v>
      </c>
      <c r="V21" s="139">
        <v>93.85</v>
      </c>
      <c r="W21" s="139">
        <v>92.88</v>
      </c>
      <c r="X21" s="139">
        <v>97.83</v>
      </c>
      <c r="Y21" s="139"/>
      <c r="Z21" s="142">
        <v>76.469156217984519</v>
      </c>
      <c r="AA21" s="143">
        <v>76.918977335479099</v>
      </c>
      <c r="AB21" s="140">
        <v>77.963080357308343</v>
      </c>
      <c r="AC21" s="139">
        <v>74.52946640289764</v>
      </c>
      <c r="AD21" s="139">
        <v>70.449459285565396</v>
      </c>
      <c r="AE21" s="139">
        <v>77.150000000000006</v>
      </c>
      <c r="AF21" s="139">
        <v>67.34</v>
      </c>
      <c r="AG21" s="139"/>
      <c r="AH21" s="139">
        <v>70.092498089288497</v>
      </c>
      <c r="AI21" s="139">
        <v>79.530396833869773</v>
      </c>
      <c r="AJ21" s="141">
        <v>81.844987328475653</v>
      </c>
      <c r="AK21" s="139">
        <v>75.835699934057743</v>
      </c>
      <c r="AL21" s="139">
        <v>82.561114821391342</v>
      </c>
      <c r="AM21" s="139">
        <v>85.53</v>
      </c>
      <c r="AN21" s="139">
        <v>81.99</v>
      </c>
      <c r="AO21" s="139"/>
      <c r="AP21" s="149" t="s">
        <v>345</v>
      </c>
      <c r="AQ21" s="149" t="s">
        <v>345</v>
      </c>
      <c r="AR21" s="150" t="s">
        <v>136</v>
      </c>
      <c r="AS21" s="151" t="s">
        <v>137</v>
      </c>
      <c r="AT21" s="151" t="s">
        <v>136</v>
      </c>
      <c r="AU21" s="151" t="s">
        <v>136</v>
      </c>
      <c r="AV21" s="151" t="s">
        <v>136</v>
      </c>
    </row>
    <row r="22" spans="1:48" x14ac:dyDescent="0.25">
      <c r="A22" s="128" t="s">
        <v>83</v>
      </c>
      <c r="B22" s="146">
        <v>76.09</v>
      </c>
      <c r="C22" s="146">
        <v>75.598529999999997</v>
      </c>
      <c r="D22" s="152">
        <v>74.536073429487217</v>
      </c>
      <c r="E22" s="146">
        <v>81.150000000000006</v>
      </c>
      <c r="F22" s="146">
        <v>82.01</v>
      </c>
      <c r="G22" s="146">
        <v>87.73</v>
      </c>
      <c r="H22" s="146">
        <v>89.26</v>
      </c>
      <c r="I22" s="146"/>
      <c r="J22" s="146">
        <v>49.993461538461531</v>
      </c>
      <c r="K22" s="146">
        <v>56.97</v>
      </c>
      <c r="L22" s="152">
        <v>68.206666666666663</v>
      </c>
      <c r="M22" s="146">
        <v>53.814999999999998</v>
      </c>
      <c r="N22" s="146">
        <v>69.11333333333333</v>
      </c>
      <c r="O22" s="146">
        <v>56.4</v>
      </c>
      <c r="P22" s="146">
        <v>64.72</v>
      </c>
      <c r="Q22" s="146"/>
      <c r="R22" s="146">
        <v>92.97</v>
      </c>
      <c r="S22" s="146">
        <v>96.07</v>
      </c>
      <c r="T22" s="146">
        <v>92.63</v>
      </c>
      <c r="U22" s="146">
        <v>88.58</v>
      </c>
      <c r="V22" s="146">
        <v>90.63</v>
      </c>
      <c r="W22" s="146">
        <v>88.32</v>
      </c>
      <c r="X22" s="146">
        <v>91.79</v>
      </c>
      <c r="Y22" s="146"/>
      <c r="Z22" s="153">
        <v>75.834169209972387</v>
      </c>
      <c r="AA22" s="153">
        <v>74.352157288565792</v>
      </c>
      <c r="AB22" s="152">
        <v>77.558831862223215</v>
      </c>
      <c r="AC22" s="146">
        <v>73.138997638157022</v>
      </c>
      <c r="AD22" s="146">
        <v>75.706922197431624</v>
      </c>
      <c r="AE22" s="146">
        <v>79.37</v>
      </c>
      <c r="AF22" s="146">
        <v>79.290000000000006</v>
      </c>
      <c r="AG22" s="146"/>
      <c r="AH22" s="146">
        <v>73.721907687108484</v>
      </c>
      <c r="AI22" s="146">
        <v>75.747671822141456</v>
      </c>
      <c r="AJ22" s="152">
        <v>78.316078846813625</v>
      </c>
      <c r="AK22" s="146">
        <v>74.170999409539263</v>
      </c>
      <c r="AL22" s="146">
        <v>79.365063882691231</v>
      </c>
      <c r="AM22" s="146">
        <v>77.95</v>
      </c>
      <c r="AN22" s="146">
        <v>81.260000000000005</v>
      </c>
      <c r="AO22" s="146"/>
      <c r="AP22" s="154" t="s">
        <v>345</v>
      </c>
      <c r="AQ22" s="154" t="s">
        <v>345</v>
      </c>
      <c r="AR22" s="154" t="s">
        <v>137</v>
      </c>
      <c r="AS22" s="155" t="s">
        <v>137</v>
      </c>
      <c r="AT22" s="155" t="s">
        <v>137</v>
      </c>
      <c r="AU22" s="155" t="s">
        <v>137</v>
      </c>
      <c r="AV22" s="155" t="s">
        <v>136</v>
      </c>
    </row>
    <row r="23" spans="1:48" x14ac:dyDescent="0.25">
      <c r="A23" s="147" t="s">
        <v>430</v>
      </c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</row>
  </sheetData>
  <sheetProtection selectLockedCells="1"/>
  <mergeCells count="8">
    <mergeCell ref="A9:A10"/>
    <mergeCell ref="J3:K3"/>
    <mergeCell ref="AP9:AV9"/>
    <mergeCell ref="AH9:AN9"/>
    <mergeCell ref="Z9:AF9"/>
    <mergeCell ref="R9:X9"/>
    <mergeCell ref="J9:P9"/>
    <mergeCell ref="B9:H9"/>
  </mergeCells>
  <hyperlinks>
    <hyperlink ref="J3:K3" location="CONTENIDO!A1" display="VOLVER"/>
  </hyperlink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15</vt:i4>
      </vt:variant>
    </vt:vector>
  </HeadingPairs>
  <TitlesOfParts>
    <vt:vector size="36" baseType="lpstr">
      <vt:lpstr>CONTENIDO</vt:lpstr>
      <vt:lpstr>10.1.1</vt:lpstr>
      <vt:lpstr> 10.1.2</vt:lpstr>
      <vt:lpstr> 10.1.3</vt:lpstr>
      <vt:lpstr>10.1.4</vt:lpstr>
      <vt:lpstr>10.1.5</vt:lpstr>
      <vt:lpstr>10.1.6</vt:lpstr>
      <vt:lpstr>10.1.7</vt:lpstr>
      <vt:lpstr>10.1.8</vt:lpstr>
      <vt:lpstr>10.1.9</vt:lpstr>
      <vt:lpstr>10.1.10</vt:lpstr>
      <vt:lpstr>10.2.1</vt:lpstr>
      <vt:lpstr>10.2.2</vt:lpstr>
      <vt:lpstr>10.2.3</vt:lpstr>
      <vt:lpstr>10.2.5</vt:lpstr>
      <vt:lpstr>10.2.6</vt:lpstr>
      <vt:lpstr>10.2.7</vt:lpstr>
      <vt:lpstr>10.2.8</vt:lpstr>
      <vt:lpstr>10.3.1</vt:lpstr>
      <vt:lpstr>10.4.1</vt:lpstr>
      <vt:lpstr>10.5.1</vt:lpstr>
      <vt:lpstr>CONTENIDO!_Hlt468077188</vt:lpstr>
      <vt:lpstr>CONTENIDO!_Hlt468077252</vt:lpstr>
      <vt:lpstr>CONTENIDO!_Hlt468077265</vt:lpstr>
      <vt:lpstr>CONTENIDO!_Hlt475155694</vt:lpstr>
      <vt:lpstr>CONTENIDO!_Hlt475155957</vt:lpstr>
      <vt:lpstr>CONTENIDO!_Hlt475155962</vt:lpstr>
      <vt:lpstr>CONTENIDO!_Hlt475156433</vt:lpstr>
      <vt:lpstr>CONTENIDO!_Hlt475156549</vt:lpstr>
      <vt:lpstr>'10.2.6'!_Hlt475156555</vt:lpstr>
      <vt:lpstr>CONTENIDO!_Hlt475156559</vt:lpstr>
      <vt:lpstr>CONTENIDO!_Hlt475156614</vt:lpstr>
      <vt:lpstr>CONTENIDO!_Hlt475156627</vt:lpstr>
      <vt:lpstr>CONTENIDO!_Hlt475156666</vt:lpstr>
      <vt:lpstr>CONTENIDO!_Hlt475156676</vt:lpstr>
      <vt:lpstr>CONTENIDO!_Hlt475157311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AUXPLANEACION08</cp:lastModifiedBy>
  <dcterms:created xsi:type="dcterms:W3CDTF">2016-05-02T14:39:29Z</dcterms:created>
  <dcterms:modified xsi:type="dcterms:W3CDTF">2018-11-29T13:17:04Z</dcterms:modified>
</cp:coreProperties>
</file>