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INFORME CGQ" sheetId="1" r:id="rId1"/>
  </sheets>
  <definedNames/>
  <calcPr fullCalcOnLoad="1"/>
</workbook>
</file>

<file path=xl/sharedStrings.xml><?xml version="1.0" encoding="utf-8"?>
<sst xmlns="http://schemas.openxmlformats.org/spreadsheetml/2006/main" count="615" uniqueCount="490">
  <si>
    <t>201663000-0001</t>
  </si>
  <si>
    <t>Apoyo a la estrategia de Gobierno en linea en el Departamento del Quindio</t>
  </si>
  <si>
    <t>201663000-0002</t>
  </si>
  <si>
    <t>Formulación e implementación del programa de seguridad y salud en el trabajo, capacitación y bienestar social en el Departamento del Quindio</t>
  </si>
  <si>
    <t>201663000-0003</t>
  </si>
  <si>
    <t>Actualización de la infraestructura tecnológica de la Gobernación del Quindío.</t>
  </si>
  <si>
    <t>201663000-0004</t>
  </si>
  <si>
    <t>Apoyo a la sostenibilidad de las tecnologías de la información y comunicación de la Gobernación del Quindío.</t>
  </si>
  <si>
    <t>201663000-0005</t>
  </si>
  <si>
    <t>Implementación de un programa  de  modernización de la gestión administrativa en el Departamento del Quindio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</si>
  <si>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</si>
  <si>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</si>
  <si>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Asistencia al Consejo Territorial de Planeación del Departamento del Quindío.</t>
  </si>
  <si>
    <t>201663000-0009</t>
  </si>
  <si>
    <t>Diseño e implementación instrumentos de  planificación para el  ordenamiento  territorial, social y económico del  Departamento del Quindio</t>
  </si>
  <si>
    <t>201663000-0010</t>
  </si>
  <si>
    <t xml:space="preserve">Diseño    e implementación del Observatorio  de Desarrollo Humano en el Departamento del Quindio </t>
  </si>
  <si>
    <t>201663000-0011</t>
  </si>
  <si>
    <t>Diseño  e implementación del Tablero de Control  para el seguimiento y evalución del Plan de Desarrollo y las Políticas Públicas del  Departamento del Quindio</t>
  </si>
  <si>
    <t>201663000-0012</t>
  </si>
  <si>
    <t xml:space="preserve"> Implementación Sistema de Cooperación Internacional y  de Gestión de proyectos  del Depratamento del Quindío - " Fabrica de Proyectos</t>
  </si>
  <si>
    <t>201663000-0013</t>
  </si>
  <si>
    <t xml:space="preserve">Actualizar y/o  ajustar el Sistema Integrado de Gestión Administrativa SIGA del Departamento del Quindío </t>
  </si>
  <si>
    <t>201663000-0014</t>
  </si>
  <si>
    <t>Asistencia  técnica, seguimiento y evaluación  de la gestión  territorial en los  munipicios del Departamento del  Quindío.</t>
  </si>
  <si>
    <t>201663000-0015</t>
  </si>
  <si>
    <t xml:space="preserve">Realización procesos de Rendición Publica de Cuentas Departamentales enlos  entes territoriales municipales del Departamento del Quindio 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</si>
  <si>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</si>
  <si>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</si>
  <si>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</si>
  <si>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</si>
  <si>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>201663000-0019</t>
  </si>
  <si>
    <t>Mantener, mejorar, rehabilitar y/o atender las vías y sus emergencias, en cumplimiento del Plan Vial del Departamento del Quindío.</t>
  </si>
  <si>
    <t>201663000-0021</t>
  </si>
  <si>
    <t>Construir, mantener, mejorar y/o rehabilitar la infraestructura social del Departamento del Quindio</t>
  </si>
  <si>
    <t>201663000-0022</t>
  </si>
  <si>
    <t>Apoyo en atenciones prioritarias en Agua Potable y/o Saneamiento Básico en el Departamento del Quindio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</si>
  <si>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</si>
  <si>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</si>
  <si>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</si>
  <si>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</si>
  <si>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>201663000-0025</t>
  </si>
  <si>
    <t>Actualización e implementación del  Plan Ambiental para el sector de agua potable y saneamiento básico en el Departamento del Quindio</t>
  </si>
  <si>
    <t>201663000-0026</t>
  </si>
  <si>
    <t>Ejecución del plan de aseguramiento de la prestación de los servicios públicos de agua potable y saneamiento básico urbano y rural en el Departamento del Quindio</t>
  </si>
  <si>
    <t>201663000-0027</t>
  </si>
  <si>
    <t>Formulación y ejecución de proyectos para la gestión del riesgo del sector de agua potable y saneamiento básico en el Departamento del Quindio.</t>
  </si>
  <si>
    <t>2018003630-002</t>
  </si>
  <si>
    <t>201663000-0028</t>
  </si>
  <si>
    <t xml:space="preserve">Construcción integral de la seguridad humana en el Departamento de Quindio.  </t>
  </si>
  <si>
    <t>201663000-0029</t>
  </si>
  <si>
    <t>Apoyo a la convivencia, justicia y cultura de paz en el Departamento del  Quindio.</t>
  </si>
  <si>
    <t>201663000-0030</t>
  </si>
  <si>
    <t>Implementación del Plan de Acción Territorial para la prevención, protección, asistencia, atención, reparación integral en el Departamento del Quindio.</t>
  </si>
  <si>
    <t>201663000-0032</t>
  </si>
  <si>
    <t>Implementación del Plan Integral de prevención de vulneraciones de los Derechos Humanos DDHH e infracciones  al Derecho Internacional Humanitario DIH en el departamento del Quindio</t>
  </si>
  <si>
    <t>201663000-0034</t>
  </si>
  <si>
    <t>Construcción de la Paz Territorial en el Departamento del Quindio</t>
  </si>
  <si>
    <t>201663000-0036</t>
  </si>
  <si>
    <t xml:space="preserve">Administración del  riesgo mediante el conocimiento, la reducción y el manejo del desastre  en el Departamento del Quindio. </t>
  </si>
  <si>
    <t>201663000-0038</t>
  </si>
  <si>
    <t>Apoyo institucional en la gestión del riesgo  en el Departamento del Quindio</t>
  </si>
  <si>
    <t>201663000-0039</t>
  </si>
  <si>
    <t>Construcción de la participación ciudadana y control social en el Departamento del Quindio</t>
  </si>
  <si>
    <t>201663000-0040</t>
  </si>
  <si>
    <t xml:space="preserve">Desarrollo de los Organismos Comunales en el Departamento del Quindio </t>
  </si>
  <si>
    <t>201663000-0042</t>
  </si>
  <si>
    <t xml:space="preserve">Fortalecimiento de las veedurias ciudadanas en el Departamento del Quindio </t>
  </si>
  <si>
    <t>201663000-0045</t>
  </si>
  <si>
    <t xml:space="preserve">Apoyo a seguridad social del creador y gestor cultural del Departamento del Quindio </t>
  </si>
  <si>
    <t>201663000-0046</t>
  </si>
  <si>
    <t>Apoyo al arte y la cultura en todo el Departamento del Quindío</t>
  </si>
  <si>
    <t>201663000-0047</t>
  </si>
  <si>
    <t xml:space="preserve">Fortalecimiento y promoción del  emprendimiento cultural y las industrias creativas en el Departamento </t>
  </si>
  <si>
    <t>201663000-0048</t>
  </si>
  <si>
    <t xml:space="preserve"> Fortalecimiento al  Plan Departamental  de lectura, escritura y bibliotecas en el Departamento del Quindio .</t>
  </si>
  <si>
    <t>201663000-0049</t>
  </si>
  <si>
    <t>Apoyo al reconocimiento, apropiación y salvaguardia y difusión del patrimonio cultural en todo el Departamento del Quindío.</t>
  </si>
  <si>
    <t>201663000-0050</t>
  </si>
  <si>
    <t>Fortalecimiento de la comunicación, la ciudadanía  y el sistema departamental de cultura  en el Quindio.</t>
  </si>
  <si>
    <t>201663000-0051</t>
  </si>
  <si>
    <t>Apoyo al mejoramiento de la competitividad a iniciativas  productivas en el  Departamento del Quindío</t>
  </si>
  <si>
    <t>201663000-0052</t>
  </si>
  <si>
    <t xml:space="preserve"> Fortalecimiento de  la   competitividad  a través de la  gestión de la innovación  y la tecnocología en el Departamento del Quindio</t>
  </si>
  <si>
    <t>201663000-0053</t>
  </si>
  <si>
    <t xml:space="preserve"> Apoyo al emprendimiento, empresarismo, asociatividad y generación de empleo en el departamento del Quindío.</t>
  </si>
  <si>
    <t>201663000-0056</t>
  </si>
  <si>
    <t xml:space="preserve">Fortalecimiento del sector empresarial  hacia mercados globales en el Departamento del Quindio .   </t>
  </si>
  <si>
    <t>201663000-0059</t>
  </si>
  <si>
    <t>Fortalecimiento de la oferta de prestadores de servicos, productos y atractivos turísticos en el Departamento del Quindío.</t>
  </si>
  <si>
    <t>201663000-0060</t>
  </si>
  <si>
    <t>Apoyo a la competitividad  como destino turístico en el Departamento del Quindío.</t>
  </si>
  <si>
    <t>201663000-0062</t>
  </si>
  <si>
    <t>Apoyo a la promoción nacional e internacional como destino  turísmo del Departamento del Quindío.</t>
  </si>
  <si>
    <t>201663000-0064</t>
  </si>
  <si>
    <t>Generación de entornos favorables y sostenibilidad ambiental para el Departamento del Quindío</t>
  </si>
  <si>
    <t>201663000-0067</t>
  </si>
  <si>
    <t>Gestón integral de cuencas hirdográficas en el Departamento del Quindío</t>
  </si>
  <si>
    <t>201663000-0068</t>
  </si>
  <si>
    <t>Aplicación de mecanismos de protección ambiental en el Departamento del Quindío.</t>
  </si>
  <si>
    <t>201663000-0069</t>
  </si>
  <si>
    <t>Fortalecimiento  y potencialización de los servicios ecosistemicos en el Departamento del Quindío</t>
  </si>
  <si>
    <t>201663000-0072</t>
  </si>
  <si>
    <t>Fortalecimiento e innovación empresarial  de la caficultura en el Departamento del Quindio</t>
  </si>
  <si>
    <t>201663000-0075</t>
  </si>
  <si>
    <t xml:space="preserve">Fomento al emprendimiento y  al empleo rural en el Departamento del Quindío  </t>
  </si>
  <si>
    <t>201663000-0078</t>
  </si>
  <si>
    <t>Fortalecimiento a la competitividad productiva y empresarial del sector rural en el Departamento del Quindio</t>
  </si>
  <si>
    <t>201663000-0079</t>
  </si>
  <si>
    <t>Fomento a la agricultura familiar , urbana y  mercados campesinos para la soberanía y  Seguridad alimentaria en el Departamento del Quindio.</t>
  </si>
  <si>
    <t>201663000-0175</t>
  </si>
  <si>
    <t>Implementacion de un instrumento para la Prevención de eventos naturales productos agricolas en e Departamento del Quindio</t>
  </si>
  <si>
    <t>201663000-0176</t>
  </si>
  <si>
    <t>201663000-0177</t>
  </si>
  <si>
    <t>Creacion e implementacion del Fondo de Finaanciamiento de Desarrollo Rural FIDER</t>
  </si>
  <si>
    <t>201663000-0081</t>
  </si>
  <si>
    <t xml:space="preserve">Implementación de  la estrategia de comunicaciones para  la divulgación de  los programas, proyectos,  actividades y servicios del Departamento del Quindío </t>
  </si>
  <si>
    <t>201663000-0082</t>
  </si>
  <si>
    <t>Desarrollar y fortalecer la cultura de la transparencia, participación, buen gobierno  y valores éticos y morales en el Departamento del Quindio</t>
  </si>
  <si>
    <t>201663000-0083</t>
  </si>
  <si>
    <t>Implementacion de una (1) sala de transparencia "Urna de Cristal" en el Departamento del Quindio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</si>
  <si>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</si>
  <si>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</si>
  <si>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201663000-0086</t>
  </si>
  <si>
    <t>Implementación de estrategias de inclusión para garantizar la atención educativa a población vulnerable en el  Departamento del  Quindío.</t>
  </si>
  <si>
    <t>201663000-0087</t>
  </si>
  <si>
    <t>Aplicación funcionamiento y prestación del servicio educativo de las instituciones educativas</t>
  </si>
  <si>
    <t>201663000-0089</t>
  </si>
  <si>
    <t>201663000-0090</t>
  </si>
  <si>
    <t>Mejoramiento de ambientes escolares y  fortalecimiento de modelos educativos articuladores de la ciencia, los lenguajes, las artes y el deporte en el Departamento del Quindio</t>
  </si>
  <si>
    <t>201663000-0091</t>
  </si>
  <si>
    <t>Implementación de  estrategias educativas en  lectura y escritura en las instituciones educativas en el Departamento del Quindío.</t>
  </si>
  <si>
    <t>201663000-0093</t>
  </si>
  <si>
    <t>Mejoramiento de estrategias que permitan una mayor eficiencia en la gestion de procesos y proyectos de las instituciones educativas del Departamento del Quindio.</t>
  </si>
  <si>
    <t>201663000-0094</t>
  </si>
  <si>
    <t>Implementación de estrategias para el mejoramiento de las competencias en lengua extranjera en estudiantes y docentes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</si>
  <si>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</si>
  <si>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Quindio </t>
  </si>
  <si>
    <t>201663000-0096</t>
  </si>
  <si>
    <t xml:space="preserve">Fortalecimiento de los niveles de eficiencia administrativa en la Secretaría de Educación Departamental del Quindío </t>
  </si>
  <si>
    <t>201663000-0097</t>
  </si>
  <si>
    <t xml:space="preserve">Fortalecimiento de las herramientas tecnológicas en las Instituciones Educativas del Departamento del Quindío </t>
  </si>
  <si>
    <t>201663000-0098</t>
  </si>
  <si>
    <t>Funcionamiento y Prestación de Servicios del Sector Educativo del nivel Central  en el Departamento del Quindio</t>
  </si>
  <si>
    <t>201663000-0100</t>
  </si>
  <si>
    <t>Mejoramiento  de la gestión admnistrativa y docente para la eficiencia del bienestar laboral   del Departamento del Quindio</t>
  </si>
  <si>
    <t>201663000-0101</t>
  </si>
  <si>
    <t xml:space="preserve">Implementación del modelo de atención integral de la educación inicial en el Departamento del  Quindio. </t>
  </si>
  <si>
    <t>2017003630-122</t>
  </si>
  <si>
    <t>Implementación de un fondo de apoyo Departamental para el acceso y la permanencia de la educacion tecnica, tecnologica y superior en el Departamento del Quindio.</t>
  </si>
  <si>
    <t>201663000-0102</t>
  </si>
  <si>
    <t>Implementación de un modelo de atención integral a niños y niñas en entornos protectores en el Departamento del Quindìo</t>
  </si>
  <si>
    <t>201663000-0103</t>
  </si>
  <si>
    <t>Formulación e implementación de  la politica pública  de la familia en el departamento del Quindio</t>
  </si>
  <si>
    <t>201663000-0109</t>
  </si>
  <si>
    <t>Implementación de la  política de primera infancia, infancia y adolescencia en el Departamento del Quindio</t>
  </si>
  <si>
    <t>201663000-0110</t>
  </si>
  <si>
    <t>Desarrollo de acciones encaminadas a la atención integral  de los adolescentes y jóvenes del Departamento del Quindio</t>
  </si>
  <si>
    <t>201663000-0114</t>
  </si>
  <si>
    <t>Actualización e implementación  de   la política pública departamental de discapacidad  "Capacidad sin limites" en el Quindio.</t>
  </si>
  <si>
    <t>201663000-0117</t>
  </si>
  <si>
    <t>201663000-0118</t>
  </si>
  <si>
    <t>Implementación del programa  para la atención y acompañamiento  del ciudadano migrante  y de repatración en el Departamento del Quindio.</t>
  </si>
  <si>
    <t>201663000-0121</t>
  </si>
  <si>
    <t>Fortalecimiento resguardo  indígena DACHI AGORE DRUA del municipio de Calarcá del Departamento del Quindío.</t>
  </si>
  <si>
    <t>201663000-0122</t>
  </si>
  <si>
    <t xml:space="preserve">Apoyo  a la elaboración y puesta marcha de Planes de Vida  de los cabildos indigenas en el departamento del Quindio  </t>
  </si>
  <si>
    <t>201663000-0124</t>
  </si>
  <si>
    <t xml:space="preserve">Implementación de un  programa de atención integral a la población  afrodescendiente en el Departamento del Quindio </t>
  </si>
  <si>
    <t>201663000-0125</t>
  </si>
  <si>
    <t>Fomulación e implementación de la politca pública  de diversidad sexual en el Departamento del Quindio</t>
  </si>
  <si>
    <t>201663000-0128</t>
  </si>
  <si>
    <t>Implementación de la polìtica pùblica de equidad de género para la mujer en el Departamento del Quindìo</t>
  </si>
  <si>
    <t>201663000-0129</t>
  </si>
  <si>
    <t xml:space="preserve">Apoyo y bienestar integral a las personas mayores del Departamento del Quindio </t>
  </si>
  <si>
    <t>201663000-0131</t>
  </si>
  <si>
    <t>Formulación adopción e implementación de políticas de prevención del daño antijurídico en el Departamento del Quindío</t>
  </si>
  <si>
    <t>201663000-0132</t>
  </si>
  <si>
    <t>201663000-0133</t>
  </si>
  <si>
    <t>Control Salud Ambiental Departamento del Quindío.</t>
  </si>
  <si>
    <t>201663000-0134</t>
  </si>
  <si>
    <t>Fortalecimiento de acciones de intervención inherentes a los derechos sexuales y reproductivos  en el Departamento del Quindio.</t>
  </si>
  <si>
    <t>201663000-0135</t>
  </si>
  <si>
    <t>Fortalecimiento, promoción de la salud y prevención primaria en salud mental en el Departamento del Quindío.</t>
  </si>
  <si>
    <t>201663000-0138</t>
  </si>
  <si>
    <t xml:space="preserve">Control y vigilancia en las acciones de condiciones no transmisibles y promoción de estilos de vida saludable en el Quindio  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</si>
  <si>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</si>
  <si>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</si>
  <si>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</si>
  <si>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Quindio </t>
  </si>
  <si>
    <t>201663000-0142</t>
  </si>
  <si>
    <t xml:space="preserve">Fortalecimiento de la inclusión social para la disminución de riesgos de contraer enfermedades transmisibles  en el Departamento del Quindio </t>
  </si>
  <si>
    <t>201663000-0143</t>
  </si>
  <si>
    <t>Prevención en emergencias y desastres de eventos relacionados con la salud pública en el Departamento del  Quindio</t>
  </si>
  <si>
    <t>201663000-0145</t>
  </si>
  <si>
    <t xml:space="preserve"> Prevención vigilancia y control de eventos de origen laboral en el Departamento del Quindío.</t>
  </si>
  <si>
    <t>201663000-0146</t>
  </si>
  <si>
    <t xml:space="preserve">Fortalecimiento de la autoridad sanitaria en el Departamento del Quindio </t>
  </si>
  <si>
    <t>201663000-0148</t>
  </si>
  <si>
    <t>Implementación de programas de promoción social en poblaciones  especiales en el Departamento del Quindío.</t>
  </si>
  <si>
    <t>201663000-0150</t>
  </si>
  <si>
    <t xml:space="preserve">Asistencia atención a las personas y prioridades en salud pública en el  Departamento del Quindío- Plan de Intervenciones Colectivas PIC. </t>
  </si>
  <si>
    <t>201663000-0151</t>
  </si>
  <si>
    <t xml:space="preserve">Fortalecimiento de las actividades de vigilancia y control del laboratorio de salud pública en el Departamento del Quindio </t>
  </si>
  <si>
    <t>201663000-0152</t>
  </si>
  <si>
    <t>Fortalecimiento del sistema de vigilancia en salud pública en el Departamento del Quindío.</t>
  </si>
  <si>
    <t>201663000-0153</t>
  </si>
  <si>
    <t>Subsidio afiliación al régimen subsidiado del Sistema General de Seguridad Social en Salud en el Departamento del Quindío.</t>
  </si>
  <si>
    <t>201663000-0154</t>
  </si>
  <si>
    <t>Prestación de Servicios a la Población no Afiliada al Sistema General de Seguridad Social en Salud  y en los no POS  a la Población Afiliada al Régimen Subsidiado.</t>
  </si>
  <si>
    <t>201663000-0155</t>
  </si>
  <si>
    <t xml:space="preserve">Asistencia técnica para el fortalecimiento de la gestión de las entidades territoriales del Departamento del Quindio </t>
  </si>
  <si>
    <t>201663000-0156</t>
  </si>
  <si>
    <t>Servicio de salud en alerta en el Departamento del Quindío</t>
  </si>
  <si>
    <t>201663000-0157</t>
  </si>
  <si>
    <t xml:space="preserve">Fortalecimiento de la red de urgencias y emergencias en el Departamento del Quindio </t>
  </si>
  <si>
    <t>201663000-0158</t>
  </si>
  <si>
    <t>Apoyo al proceso del sistema obligatorio de garantía de calidad a los prestadores de salud en el Departamento del Quindio.</t>
  </si>
  <si>
    <t>201663000-0159</t>
  </si>
  <si>
    <t>Fortalecimiento de la red de prestación de servicios pública  del Departamento del Quindío</t>
  </si>
  <si>
    <t>201663000-0160</t>
  </si>
  <si>
    <t>Apoyo Operativo a la inversión social en salud en el Departamento del Quindio</t>
  </si>
  <si>
    <t>201663000-0161</t>
  </si>
  <si>
    <t>Apoyo al deporte asociado en el Departamento del Quindio</t>
  </si>
  <si>
    <t>201663000-0162</t>
  </si>
  <si>
    <t>Apoyo a los juegos intercolegiados en el Deparrtamento del Quindìo</t>
  </si>
  <si>
    <t>201663000-0163</t>
  </si>
  <si>
    <t>Apoyo al Deporte formativo, deporte social comunitario y juegos  tradicionales en el Departamento del Quindío</t>
  </si>
  <si>
    <t>201663000-0164</t>
  </si>
  <si>
    <t>201663000-0165</t>
  </si>
  <si>
    <t>201663000-0166</t>
  </si>
  <si>
    <t>Apoyo a proyectos deportivos, recreativos y de actividad fisica, en el Departamento del Quindìo</t>
  </si>
  <si>
    <t>201663000-0171</t>
  </si>
  <si>
    <t xml:space="preserve">Apoyo en la formulación y ejecucion de proyectos de vivienda, infraestructura y equipamientos colectivos y comunitarios en el Departamento del Quindio </t>
  </si>
  <si>
    <t>201663000-0172</t>
  </si>
  <si>
    <t>Fortalecimiento de la seguridad vial  en el Departamento del Quindío</t>
  </si>
  <si>
    <t>ESTRATEGIA</t>
  </si>
  <si>
    <t>PROGRAMA</t>
  </si>
  <si>
    <t>SUB PROGRAMA</t>
  </si>
  <si>
    <t>CÓDIGO BPPIN</t>
  </si>
  <si>
    <t xml:space="preserve">NOMBRE DEL PROYECTO </t>
  </si>
  <si>
    <t>ADMINISTRACIÓN CENTRAL</t>
  </si>
  <si>
    <t>304 -Secretaría Administrativa</t>
  </si>
  <si>
    <t>5. BUEN GOBIERNO</t>
  </si>
  <si>
    <t>28. Gestión Territorial</t>
  </si>
  <si>
    <t>89. Modernización tecnológica y Administrativa</t>
  </si>
  <si>
    <t>305 Secretaría de Planeación</t>
  </si>
  <si>
    <t>26. Quindío Transparente y Legal</t>
  </si>
  <si>
    <t>83.Quindío Ejemplar y Legal</t>
  </si>
  <si>
    <t>84. Veedurías y Rendición de Cuentas</t>
  </si>
  <si>
    <t>27. Poder Ciudadano</t>
  </si>
  <si>
    <t>85. Quindío Si, a la participación</t>
  </si>
  <si>
    <t>201763000-0007</t>
  </si>
  <si>
    <t xml:space="preserve">87. Los instrumentos  de planificación como  ruta para el cumplimiento de la gestión pública  </t>
  </si>
  <si>
    <t>307 Secretaría de Hacienda</t>
  </si>
  <si>
    <t>88. Gestión Tributaria y Financiera</t>
  </si>
  <si>
    <t xml:space="preserve">308 Secretaría de Agua e Infraestructura </t>
  </si>
  <si>
    <t>2. PROSPERIDAD CON EQUIDAD</t>
  </si>
  <si>
    <t>4. Infraestructura Sostenible para la Paz</t>
  </si>
  <si>
    <t>14. Mejora de la Infraestructura Vial del Departamento del Quindío</t>
  </si>
  <si>
    <t>15. Mejora de la Infraestructura  Social del Departamento del Quindío</t>
  </si>
  <si>
    <t xml:space="preserve">Contrucción Cancha Sintetica y Adecuación del Polideportivo en el Sector el Naranjal, Quimbaya Quindio </t>
  </si>
  <si>
    <t>1. DESARROLLO SOSTENIBLE</t>
  </si>
  <si>
    <t>1. Quindío territorio vital</t>
  </si>
  <si>
    <t>2. Manejo integral del agua y saneamiento básico</t>
  </si>
  <si>
    <t>309 Secretaría del Interior</t>
  </si>
  <si>
    <t>4. SEGURIDAD HUMANA</t>
  </si>
  <si>
    <t xml:space="preserve">23. Seguridad humana como dinamizador de la vida, dignidad y libertad en el Quindío </t>
  </si>
  <si>
    <t>75. Seguridad ciudadana  para prevención y control del delito</t>
  </si>
  <si>
    <t>76. Convivencia, Justicia  y Cultura de Paz</t>
  </si>
  <si>
    <t>24. Construcción de paz y reconciliación en el Quindío</t>
  </si>
  <si>
    <t>78. Plan de Acción Territorial para las Víctimas del Conflicto</t>
  </si>
  <si>
    <t>79. Protección y Garantías de no Repetición</t>
  </si>
  <si>
    <t>80. Preparados para la Paz Territorial</t>
  </si>
  <si>
    <t xml:space="preserve">25. El Quindío Departamento Resiliente </t>
  </si>
  <si>
    <t>81.Quindío protegiendo el futuro</t>
  </si>
  <si>
    <t>82. Fortalecimiento Institucional para la Gestión del Riesgo de Desastres como una Estrategia de Desarrollo</t>
  </si>
  <si>
    <t>27.Poder Ciudadano</t>
  </si>
  <si>
    <t>86. Comunales comprometidos con el Desarrollo</t>
  </si>
  <si>
    <t>310 Secretaría de Cultura</t>
  </si>
  <si>
    <t>3. INCLUSION SOCIAL</t>
  </si>
  <si>
    <t>9. Cultura, Arte y educación para la Paz</t>
  </si>
  <si>
    <t>29. Arte para todos</t>
  </si>
  <si>
    <t xml:space="preserve">30. Emprendimiento Cultural </t>
  </si>
  <si>
    <t>31. Lectura, escritura y bibliotecas</t>
  </si>
  <si>
    <t>10.Patrimonio, paisaje cultural cafetero, ciudadanía y diversidad cultural</t>
  </si>
  <si>
    <t>32.Viviendo el patrimonio y el Paisaje Cultural Cafetero</t>
  </si>
  <si>
    <t>33. Comunicación, ciudadanía y Sistema Departamental de Cultura</t>
  </si>
  <si>
    <t xml:space="preserve">311 Secretaría de Turismo, Industria y Comercio </t>
  </si>
  <si>
    <t>2.Quindío rural, inteligente, competitivo y empresarial</t>
  </si>
  <si>
    <t>8. Quindío Prospero y productivo</t>
  </si>
  <si>
    <t>9. Hacia el Emprendimiento, Empresarismo, asociatividad y generación de empleo en el Departamento del Quindío</t>
  </si>
  <si>
    <t>10.Quindío Sin Fronteras</t>
  </si>
  <si>
    <t>3.Quindío Potencia Turística de Naturaleza y Diversión</t>
  </si>
  <si>
    <t xml:space="preserve">11. Fortalecimiento de la oferta de productos y atractivos turísticos </t>
  </si>
  <si>
    <t>12. Mejoramiento de la competitividad del Quindío como destino turístico</t>
  </si>
  <si>
    <t>13.Promoción nacional e internacional del departamento como destino turístico</t>
  </si>
  <si>
    <t>312 Secretaría de Agricultura, Desarrollo Rural y Medio Ambiente</t>
  </si>
  <si>
    <t>1.Generación de entornos favorables y sostenibilidad ambiental</t>
  </si>
  <si>
    <t>2.Manejo integral del agua y saneamiento básico</t>
  </si>
  <si>
    <t>3.Bienes y servicios ambientales para las nuevas generaciones</t>
  </si>
  <si>
    <t>2.PROSPERIDAD CON EQUIDAD</t>
  </si>
  <si>
    <t>4.Innovación para una caficultura sostenible en el departamento del Quindío</t>
  </si>
  <si>
    <t>5.Centros Agroindustriales Regionales para la Paz - CARPAZ</t>
  </si>
  <si>
    <t>Creacion e implementacion de los centros agroindustriales para  la paz CAPAZ en el Deparamento del Quindio</t>
  </si>
  <si>
    <t>6.Emprendimiento y empleo rural</t>
  </si>
  <si>
    <t>7.Impulso a la competitividad productiva y empresarial del sector Rural</t>
  </si>
  <si>
    <t>11.Soberanía, seguridad alimentaria y nutricional</t>
  </si>
  <si>
    <t>34.Fomento a la Agricultura Familiar Campesina, agricultura urbana y mercados campesinos para la soberanía y  Seguridad alimentaria</t>
  </si>
  <si>
    <t>313 Oficina Privada</t>
  </si>
  <si>
    <t>5.BUEN GOBIERNO</t>
  </si>
  <si>
    <t>89.Modernización tecnológica y Administrativa</t>
  </si>
  <si>
    <t>314 Secretaría de Educación - 1404 Inversión</t>
  </si>
  <si>
    <t>5.Cobertura Educativa</t>
  </si>
  <si>
    <t>16. Acceso y Permanencia</t>
  </si>
  <si>
    <t>17.Educación inclusiva con acceso y permanencia para poblaciones vulnerables - diferenciales</t>
  </si>
  <si>
    <t xml:space="preserve">18.Funcionamiento y prestación del servicio educativo de las instituciones educativas </t>
  </si>
  <si>
    <t>6. Calidad Educativa</t>
  </si>
  <si>
    <t>19.Calidad Educativa para la Paz</t>
  </si>
  <si>
    <t xml:space="preserve">Implementación de  estrategias para el mejoramiento continuo del indice sintetico de calidad educativa en los niveles de básica primaria, básica secundaria y nivel de media en el Departamento del Quindio 
</t>
  </si>
  <si>
    <t>20.Educación, Ambientes Escolares y Cultura para la Paz</t>
  </si>
  <si>
    <t>21.Plan Departamental del Lectura y Escritura</t>
  </si>
  <si>
    <t>22.Funcionamiento de las Instituciones Educativas</t>
  </si>
  <si>
    <t>7.Pertinencia e Innovación</t>
  </si>
  <si>
    <t>23.Quindío Bilingüe</t>
  </si>
  <si>
    <t>24.Fortalecimiento de la Media Técnica</t>
  </si>
  <si>
    <t>8.Eficiencia educativa</t>
  </si>
  <si>
    <t>25.Eficiencia y modernización administrativa</t>
  </si>
  <si>
    <t>26.Otros proyectos de conectividad</t>
  </si>
  <si>
    <t>27.Funcionamiento y prestación de servicios del sector educativo del nivel central 1400-1401</t>
  </si>
  <si>
    <t>28.Eficiencia administrativa y docente en la  gestión del bienestar laboral</t>
  </si>
  <si>
    <t>16.Atención Integral a la Primera Infancia</t>
  </si>
  <si>
    <t xml:space="preserve">57.Educación Inicial Integral </t>
  </si>
  <si>
    <t>316 Secretaría de Familia</t>
  </si>
  <si>
    <t>3.INCLUSION SOCIAL</t>
  </si>
  <si>
    <t>56.Niños y Niñas en entornos Protectores-semillas infantiles-</t>
  </si>
  <si>
    <t>17.Promoción y  Protección  de la Familia</t>
  </si>
  <si>
    <t xml:space="preserve">58.Familias para la Construcción  del Quindío como  territorio de paz. </t>
  </si>
  <si>
    <t xml:space="preserve">59.Quindío departamento de derechos  de niñas, niños y adolescentes </t>
  </si>
  <si>
    <t xml:space="preserve">60. "Sí para ti" atención integral a adolescentes y jóvenes </t>
  </si>
  <si>
    <t xml:space="preserve">61.Capacidad sin limites. </t>
  </si>
  <si>
    <t>18.Genero, Poblaciones vulnerables y con enfoque diferencial</t>
  </si>
  <si>
    <t>62.Prevención y Atención a la población en estado de vulnerabilidad  extrema y migrantes.</t>
  </si>
  <si>
    <t xml:space="preserve">Diseño e implementación  de una estrategia para la atención de la  población  en vulnerabiliada extrema  en el Departamento del Quindio  </t>
  </si>
  <si>
    <t xml:space="preserve">63.Pervivencia de los pueblos indígenas en el marco de la Paz </t>
  </si>
  <si>
    <t xml:space="preserve">64.Población afro descendiente por el camino de la paz </t>
  </si>
  <si>
    <t>65.Sí a la diversidad sexual e identidad de género y su familia.</t>
  </si>
  <si>
    <t>66.Mujeres constructoras de Familia y de paz.</t>
  </si>
  <si>
    <t>19.Atención integral al Adulto Mayor</t>
  </si>
  <si>
    <t xml:space="preserve">67.Quindío para todas las edades </t>
  </si>
  <si>
    <t>317 Secretaría de Representación Judicial</t>
  </si>
  <si>
    <t>26.Quindío Transparente y Legal</t>
  </si>
  <si>
    <t>318 Secretaría de Salud - 1801- Régimen Subsidiado - 1802 Prestación de Servicios -1803 Salud Pública - 1804 Otros Gastos en Salud</t>
  </si>
  <si>
    <t>3.  INCLUSION SOCIAL</t>
  </si>
  <si>
    <t xml:space="preserve">35.Fortalecimiento a la vigilancia en  la seguridad alimentaria y nutricional del Quindío. </t>
  </si>
  <si>
    <t>Aprovechamiento biológico y consumo de  alimentos idóneos  en el Departamento del Quindio</t>
  </si>
  <si>
    <t>12.Salud Pública para un Quindío saludable y posible</t>
  </si>
  <si>
    <t>36.Salud ambiental</t>
  </si>
  <si>
    <t>37.Sexualidad, derechos sexuales y reproductivos</t>
  </si>
  <si>
    <t>38.Convivencia social y salud mental</t>
  </si>
  <si>
    <t>39.Estilos de vida saludable y condiciones no-transmisibles</t>
  </si>
  <si>
    <t>40.Vida saludable y enfermedades transmisibles</t>
  </si>
  <si>
    <t>41.Salud publica en emergencias y desastres</t>
  </si>
  <si>
    <t>42.Salud en el entorno laboral</t>
  </si>
  <si>
    <t>43.Fortalecimiento de la autoridad sanitaria</t>
  </si>
  <si>
    <t>44.Promoción social y gestión diferencial de poblaciones vulnerables.</t>
  </si>
  <si>
    <t>45.Plan de intervenciones colectivas en el modelo de APS</t>
  </si>
  <si>
    <t>46.Vigilancia en salud publica y del laboratorio departamental.</t>
  </si>
  <si>
    <t>13.Universalidad  del aseguramiento en salud para un bien común</t>
  </si>
  <si>
    <t>47.Garantizar  la promoción de la afiliación al sistema de seguridad social</t>
  </si>
  <si>
    <t xml:space="preserve">48.Garantizar la cofinanciación para el régimen subsidiado en el departamento del Quindío </t>
  </si>
  <si>
    <t>49.Asistencia técnica  a los actores del sistema en el proceso de aseguramiento de la población</t>
  </si>
  <si>
    <t>14.Inclusión social en la prestación y desarrollo de servicios de salud</t>
  </si>
  <si>
    <t>50.Mejoramiento del Sistema de Calidad  de los Servicios y la Atención de los Usuarios</t>
  </si>
  <si>
    <t>51.Fortalecimiento de la  gestión de la entidad territorial municipal</t>
  </si>
  <si>
    <t>52.Garantizar red de servicios en eventos de emergencias</t>
  </si>
  <si>
    <t>53.Garantizar el Sistema Obligatorio de Garantía de Calidad SOGC en las IPS del departamento</t>
  </si>
  <si>
    <t>54.Fortalecimiento financiero de la red de servicios publica</t>
  </si>
  <si>
    <t>14.Gestión Posible</t>
  </si>
  <si>
    <t>55.Apoyo y Fortalecimiento Institucional</t>
  </si>
  <si>
    <t>TOTAL</t>
  </si>
  <si>
    <t>ENTIDADES DESCENTRALIZADAS</t>
  </si>
  <si>
    <t>319 Indeportes Quindío</t>
  </si>
  <si>
    <t>20.Apoyo al deporte asociado</t>
  </si>
  <si>
    <t>68.Ligas deportivas del departamento del Quindío</t>
  </si>
  <si>
    <t xml:space="preserve">69.Apoyo a eventos deportivos </t>
  </si>
  <si>
    <t xml:space="preserve">70.Juegos intercolegiados </t>
  </si>
  <si>
    <t>71.Deporte formativo, deporte social comunitario y juegos  tradicionales.</t>
  </si>
  <si>
    <t>21.Si Recreación y actividad física para ti</t>
  </si>
  <si>
    <t>72.Recreación,  para el Bien Común</t>
  </si>
  <si>
    <t xml:space="preserve"> Apoyo a la Recreación,  para el Bien Común en el Departamento del Quindío</t>
  </si>
  <si>
    <t>73.Actividad física, hábitos y estilos de vida saludables</t>
  </si>
  <si>
    <t>Apoyo a la actividad fisica, salud y productividad en el Deptp del Quindio</t>
  </si>
  <si>
    <t>22.Deporte, recreación, actividad fisica en los municipios del departamento del Quindío</t>
  </si>
  <si>
    <t>74.Implementación y apoyo a los proyectos deportivos, recreativos y de actividad fisica en los municipios del Departamento del Quindío</t>
  </si>
  <si>
    <t>320 Promotora de Vivienda</t>
  </si>
  <si>
    <t>4.Infraestructura Sostenible para la Paz</t>
  </si>
  <si>
    <t>14.Mejora de la Infraestructura Vial del Departamento del Quindío</t>
  </si>
  <si>
    <t>15.Mejora de la Infraestructura  Social del Departamento del Quindío</t>
  </si>
  <si>
    <t xml:space="preserve">321 Instituto Departamental de Transito </t>
  </si>
  <si>
    <t xml:space="preserve">23.Seguridad humana como dinamizador de la vida, dignidad y libertad en el Quindío </t>
  </si>
  <si>
    <t>77.Fortalecimiento de la seguridad vial Departamental</t>
  </si>
  <si>
    <t>TOTAL ENTIDADES DESCENTRALIZADAS:</t>
  </si>
  <si>
    <t>GRAN TOTAL:</t>
  </si>
  <si>
    <t>FUENTES DE FINANCIACIÓN</t>
  </si>
  <si>
    <t>DICIEMBRE  31  DE   2018</t>
  </si>
  <si>
    <t>RECURSO ORDINARIO</t>
  </si>
  <si>
    <t>SGP AGUA POTABLE SSF</t>
  </si>
  <si>
    <t>%</t>
  </si>
  <si>
    <t>ORIDNARIO</t>
  </si>
  <si>
    <t>ESTAMPILLA PROCULTURA</t>
  </si>
  <si>
    <t>ESTAMP. PROCULTURA
ORDINARIO</t>
  </si>
  <si>
    <t>54% 
46%</t>
  </si>
  <si>
    <t>86%
14%</t>
  </si>
  <si>
    <t>ESTAMP. PROCULTURA
NACION</t>
  </si>
  <si>
    <t>33%
67$</t>
  </si>
  <si>
    <t>ORIDNARIO
OTROS (I.R.)</t>
  </si>
  <si>
    <t>65%
3%
32%</t>
  </si>
  <si>
    <t>EST. PRODESARROLLO
REC. ORDINARIO 
REC. CREDITO</t>
  </si>
  <si>
    <t>REC. NACION</t>
  </si>
  <si>
    <t>SGP A.P.S.B. (S.S.F.)</t>
  </si>
  <si>
    <t>99%
1%</t>
  </si>
  <si>
    <t>FONDO SEGURIDAD
REC. ORDINARIO</t>
  </si>
  <si>
    <t>81%
19%</t>
  </si>
  <si>
    <t>50%
50%</t>
  </si>
  <si>
    <t>REC. ORDINARIO
OTROS (I.R.)</t>
  </si>
  <si>
    <t>20%
50%
27%
3%</t>
  </si>
  <si>
    <t>MONOPOLIO
PAE
REC. ORDINARIO
NACIÓN</t>
  </si>
  <si>
    <t>97%
3%</t>
  </si>
  <si>
    <t>SGP PRESTAC. SERVICIOS EDUCACION
REC. ORDINARIO</t>
  </si>
  <si>
    <t>85%
15%</t>
  </si>
  <si>
    <t>SGP PRESTAC. SERVICIOS/APORTES PATRONALES EDUCACION
REC. ORDINARIO</t>
  </si>
  <si>
    <t>0.69%
99%</t>
  </si>
  <si>
    <t>65%
35%</t>
  </si>
  <si>
    <t>34%
66%</t>
  </si>
  <si>
    <t>MONOPOLIO
ORDINARIO</t>
  </si>
  <si>
    <t>88%
12%</t>
  </si>
  <si>
    <t>96%
4%</t>
  </si>
  <si>
    <t>ESTAMP. PRO ADULTO MAYOR
REC. ORDINARIO</t>
  </si>
  <si>
    <t>SGP SALUD PÚBLICA
RENTAS CEDIDAS.</t>
  </si>
  <si>
    <t>76%
24%</t>
  </si>
  <si>
    <t>73%
27%</t>
  </si>
  <si>
    <t>SGP SALUD PÚBLICA</t>
  </si>
  <si>
    <t>31%
69%</t>
  </si>
  <si>
    <t>SGP SALUD PÚBLICA
REC. NACIÓN</t>
  </si>
  <si>
    <t>SGP SALUD PÚBLICA
RENTAS CEDIDAS.
REC. NACIÓN</t>
  </si>
  <si>
    <t>22%
3%
76%</t>
  </si>
  <si>
    <t>95%
5%</t>
  </si>
  <si>
    <t>12%
3%
81%
4%</t>
  </si>
  <si>
    <t>SGP SALUD PÚBLICA
RENTAS CEDIDAS.
LEY 1393
REC. ORDINARIO</t>
  </si>
  <si>
    <t>90%
7%
4%</t>
  </si>
  <si>
    <t>75%
19%
7%</t>
  </si>
  <si>
    <t>RENTAS CEDIDAS</t>
  </si>
  <si>
    <t>94%
6%</t>
  </si>
  <si>
    <t>RENTAS CEDIDAS
LEY 1393</t>
  </si>
  <si>
    <t>36%
16%
48%</t>
  </si>
  <si>
    <t>SGP PRESTACION DE SERVICIOS
RENTAS CEDIDAS
REC. NACIÓN</t>
  </si>
  <si>
    <t>11%
89%</t>
  </si>
  <si>
    <t>RENTAS CEDIDAS
REC. ORDINARIO</t>
  </si>
  <si>
    <t>37%
62%
1%</t>
  </si>
  <si>
    <t>REC. ORDINARIO
MONOPOLIO DEPORTES 
REC. NACIÓN</t>
  </si>
  <si>
    <t>REC. ORDINARIO
MONOPOLIO DEPORTES</t>
  </si>
  <si>
    <t>19%
58%
23%</t>
  </si>
  <si>
    <t>2%
94%
4%</t>
  </si>
  <si>
    <t>REC. ORDINARIO
MONOPOLIO DEPORTES 
TELEFONIA MOVIL</t>
  </si>
  <si>
    <t>57%
43%</t>
  </si>
  <si>
    <t>36%
64%</t>
  </si>
  <si>
    <t>IMPUESTO AL REGISTRO</t>
  </si>
  <si>
    <t>74%
26%</t>
  </si>
  <si>
    <t>ESTAMP. PRODESARROLLO
IMPUESTO AL REGISTRO</t>
  </si>
  <si>
    <t>RECURSOS I.D.T.Q.</t>
  </si>
  <si>
    <t>98%
2%</t>
  </si>
  <si>
    <t>REC. ORDINARIO
CONV. ANTI CONTRABANDO</t>
  </si>
  <si>
    <t>18%
13%
69%</t>
  </si>
  <si>
    <t>ORDINARIO
SOBRETASA ACPM
REC. CREDITO</t>
  </si>
  <si>
    <t>RELACIÓN PROYECTOS DE INVERSION REGISTRADOS EN EL BANCO DE PROGRAMAS Y PROYECTOS, QUE FORMAN PARTE DEL PLAN OPERATIVO ANUAL DE INVERSIONES -POAI- DEL DEPARTAMENTO</t>
  </si>
  <si>
    <t>ANEXO 32. PROYECTOS</t>
  </si>
  <si>
    <t>FUENTE DE RECURSO</t>
  </si>
  <si>
    <t>1%
99%</t>
  </si>
  <si>
    <t>REC. ORDINARIO
FONDO SEGURIDAD</t>
  </si>
  <si>
    <t>SGP SALÚD PUBLICA - 
SGP PRESTACION DE SERVCIOS </t>
  </si>
  <si>
    <t xml:space="preserve">OTROS (CONV.ANTICONTRABANDO - SOBRETASA ACPM - FONDO ESPECIAL DE SEGURIDAD - IVA TELEFONIA MÓVIL  - REGISTRO- MATERIAL RIO)-LEY 1816 (3% MONOPOLIO LICORES) (DEPORTES) </t>
  </si>
  <si>
    <t>  ESTAMPILLAS: PRO - CULTURA -PRO ADULTO MAYOR -PRO DESARROLLO</t>
  </si>
  <si>
    <t>ORDINARIO</t>
  </si>
  <si>
    <t>83%
17%</t>
  </si>
  <si>
    <t xml:space="preserve">RECURSOS DEL CREDITO - 
REC. DE LA NACIÓN  - COFINANCIACIÓN 
</t>
  </si>
  <si>
    <t> FONDO LOCAL DE SALUD  - RENTAS CEDIDAS  
- FONDO LOCAL DE SALUD  - ESTUPEFACIENTES -  LEY 1393  -LOTERIAS-RIFAS-PREMIOS </t>
  </si>
  <si>
    <t>MONOPOLIO EDUCACIÓN - SGP PRESTACIÓN DE SERVICIOS - EDUCACIÓN  - APORTES PATRONALES -CONECTIVIDAD  - FONDO DE EDUCACION,  PAE, CONVENIO MEN</t>
  </si>
  <si>
    <t>PRESUPUESTO TOTAL  2018</t>
  </si>
  <si>
    <t>||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</si>
</sst>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64" fontId="2" fillId="33" borderId="10" xfId="0" applyNumberFormat="1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justify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34" borderId="10" xfId="49" applyNumberFormat="1" applyFont="1" applyFill="1" applyBorder="1" applyAlignment="1">
      <alignment horizontal="justify"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vertical="center" wrapText="1"/>
    </xf>
    <xf numFmtId="4" fontId="7" fillId="34" borderId="10" xfId="55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justify" vertical="center"/>
    </xf>
    <xf numFmtId="0" fontId="43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/>
    </xf>
    <xf numFmtId="164" fontId="6" fillId="33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34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4" fontId="7" fillId="34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4" fillId="0" borderId="11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47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47" applyNumberFormat="1" applyFont="1" applyBorder="1" applyAlignment="1">
      <alignment horizontal="center" vertical="center"/>
    </xf>
    <xf numFmtId="4" fontId="7" fillId="0" borderId="10" xfId="47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" fontId="7" fillId="0" borderId="10" xfId="47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0" fontId="10" fillId="0" borderId="10" xfId="49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left" vertical="center" wrapText="1"/>
    </xf>
    <xf numFmtId="4" fontId="6" fillId="34" borderId="16" xfId="0" applyNumberFormat="1" applyFont="1" applyFill="1" applyBorder="1" applyAlignment="1">
      <alignment horizontal="left" vertical="center" wrapText="1"/>
    </xf>
    <xf numFmtId="4" fontId="6" fillId="34" borderId="17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justify" vertical="center" wrapText="1"/>
    </xf>
    <xf numFmtId="4" fontId="7" fillId="34" borderId="10" xfId="49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6"/>
  <sheetViews>
    <sheetView showGridLines="0" tabSelected="1" zoomScale="90" zoomScaleNormal="90" zoomScalePageLayoutView="0" workbookViewId="0" topLeftCell="A1">
      <selection activeCell="C9" sqref="C9:C13"/>
    </sheetView>
  </sheetViews>
  <sheetFormatPr defaultColWidth="11.421875" defaultRowHeight="15"/>
  <cols>
    <col min="1" max="1" width="12.57421875" style="5" customWidth="1"/>
    <col min="2" max="2" width="13.140625" style="5" customWidth="1"/>
    <col min="3" max="3" width="17.8515625" style="5" customWidth="1"/>
    <col min="4" max="4" width="15.00390625" style="6" customWidth="1"/>
    <col min="5" max="5" width="39.57421875" style="5" customWidth="1"/>
    <col min="6" max="6" width="15.57421875" style="33" customWidth="1"/>
    <col min="7" max="7" width="15.421875" style="37" customWidth="1"/>
    <col min="8" max="8" width="16.57421875" style="37" customWidth="1"/>
    <col min="9" max="9" width="17.28125" style="37" customWidth="1"/>
    <col min="10" max="10" width="14.57421875" style="37" customWidth="1"/>
    <col min="11" max="11" width="16.8515625" style="37" customWidth="1"/>
    <col min="12" max="12" width="18.421875" style="37" customWidth="1"/>
    <col min="13" max="13" width="15.57421875" style="31" customWidth="1"/>
    <col min="14" max="14" width="16.7109375" style="31" customWidth="1"/>
    <col min="15" max="15" width="7.7109375" style="41" customWidth="1"/>
    <col min="16" max="16" width="21.421875" style="49" customWidth="1"/>
  </cols>
  <sheetData>
    <row r="1" spans="1:16" ht="15" customHeight="1">
      <c r="A1" s="70" t="s">
        <v>476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5" customHeight="1">
      <c r="A2" s="70" t="s">
        <v>475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5" customHeight="1">
      <c r="A3" s="70" t="s">
        <v>405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">
      <c r="A4" s="71" t="s">
        <v>489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5" customHeight="1">
      <c r="A5" s="82" t="s">
        <v>236</v>
      </c>
      <c r="B5" s="83" t="s">
        <v>237</v>
      </c>
      <c r="C5" s="83" t="s">
        <v>238</v>
      </c>
      <c r="D5" s="83" t="s">
        <v>239</v>
      </c>
      <c r="E5" s="83" t="s">
        <v>240</v>
      </c>
      <c r="F5" s="72" t="s">
        <v>404</v>
      </c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18" customFormat="1" ht="98.25" customHeight="1">
      <c r="A6" s="82"/>
      <c r="B6" s="83"/>
      <c r="C6" s="83"/>
      <c r="D6" s="83"/>
      <c r="E6" s="83"/>
      <c r="F6" s="68" t="s">
        <v>482</v>
      </c>
      <c r="G6" s="69" t="s">
        <v>480</v>
      </c>
      <c r="H6" s="69" t="s">
        <v>486</v>
      </c>
      <c r="I6" s="69" t="s">
        <v>487</v>
      </c>
      <c r="J6" s="69" t="s">
        <v>407</v>
      </c>
      <c r="K6" s="52" t="s">
        <v>406</v>
      </c>
      <c r="L6" s="26" t="s">
        <v>481</v>
      </c>
      <c r="M6" s="26" t="s">
        <v>485</v>
      </c>
      <c r="N6" s="67" t="s">
        <v>488</v>
      </c>
      <c r="O6" s="66" t="s">
        <v>408</v>
      </c>
      <c r="P6" s="66" t="s">
        <v>477</v>
      </c>
    </row>
    <row r="7" spans="1:16" ht="15">
      <c r="A7" s="90" t="s">
        <v>241</v>
      </c>
      <c r="B7" s="90"/>
      <c r="C7" s="90"/>
      <c r="D7" s="90"/>
      <c r="E7" s="90"/>
      <c r="F7" s="90"/>
      <c r="G7" s="34"/>
      <c r="H7" s="34"/>
      <c r="I7" s="34"/>
      <c r="J7" s="34"/>
      <c r="K7" s="34"/>
      <c r="L7" s="34"/>
      <c r="M7" s="28"/>
      <c r="N7" s="28"/>
      <c r="O7" s="42"/>
      <c r="P7" s="50"/>
    </row>
    <row r="8" spans="1:16" ht="15">
      <c r="A8" s="1" t="s">
        <v>242</v>
      </c>
      <c r="B8" s="1"/>
      <c r="C8" s="1"/>
      <c r="D8" s="2"/>
      <c r="E8" s="1"/>
      <c r="F8" s="57">
        <f>SUM(F9:F13)</f>
        <v>0</v>
      </c>
      <c r="G8" s="57">
        <f aca="true" t="shared" si="0" ref="G8:N8">SUM(G9:G13)</f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1071000000</v>
      </c>
      <c r="L8" s="57">
        <f t="shared" si="0"/>
        <v>0</v>
      </c>
      <c r="M8" s="57">
        <f t="shared" si="0"/>
        <v>0</v>
      </c>
      <c r="N8" s="57">
        <f t="shared" si="0"/>
        <v>1071000000</v>
      </c>
      <c r="O8" s="43"/>
      <c r="P8" s="7"/>
    </row>
    <row r="9" spans="1:16" ht="30.75" customHeight="1">
      <c r="A9" s="80" t="s">
        <v>243</v>
      </c>
      <c r="B9" s="80" t="s">
        <v>244</v>
      </c>
      <c r="C9" s="80" t="s">
        <v>245</v>
      </c>
      <c r="D9" s="8" t="s">
        <v>0</v>
      </c>
      <c r="E9" s="11" t="s">
        <v>1</v>
      </c>
      <c r="F9" s="54"/>
      <c r="G9" s="54"/>
      <c r="H9" s="54"/>
      <c r="I9" s="54"/>
      <c r="J9" s="54"/>
      <c r="K9" s="54">
        <v>110000000</v>
      </c>
      <c r="L9" s="54"/>
      <c r="M9" s="54"/>
      <c r="N9" s="54">
        <f>SUM(F9:M9)</f>
        <v>110000000</v>
      </c>
      <c r="O9" s="38">
        <v>1</v>
      </c>
      <c r="P9" s="50" t="s">
        <v>483</v>
      </c>
    </row>
    <row r="10" spans="1:16" ht="48">
      <c r="A10" s="80"/>
      <c r="B10" s="80"/>
      <c r="C10" s="80"/>
      <c r="D10" s="8" t="s">
        <v>2</v>
      </c>
      <c r="E10" s="11" t="s">
        <v>3</v>
      </c>
      <c r="F10" s="54"/>
      <c r="G10" s="54"/>
      <c r="H10" s="54"/>
      <c r="I10" s="54"/>
      <c r="J10" s="54"/>
      <c r="K10" s="54">
        <v>85000000</v>
      </c>
      <c r="L10" s="54"/>
      <c r="M10" s="54"/>
      <c r="N10" s="54">
        <f>SUM(F10:M10)</f>
        <v>85000000</v>
      </c>
      <c r="O10" s="38">
        <v>1</v>
      </c>
      <c r="P10" s="50" t="s">
        <v>483</v>
      </c>
    </row>
    <row r="11" spans="1:16" ht="24">
      <c r="A11" s="80"/>
      <c r="B11" s="80"/>
      <c r="C11" s="80"/>
      <c r="D11" s="8" t="s">
        <v>4</v>
      </c>
      <c r="E11" s="11" t="s">
        <v>5</v>
      </c>
      <c r="F11" s="54"/>
      <c r="G11" s="54"/>
      <c r="H11" s="54"/>
      <c r="I11" s="54"/>
      <c r="J11" s="54"/>
      <c r="K11" s="54">
        <v>293000000</v>
      </c>
      <c r="L11" s="54"/>
      <c r="M11" s="54"/>
      <c r="N11" s="54">
        <f>SUM(F11:M11)</f>
        <v>293000000</v>
      </c>
      <c r="O11" s="38">
        <v>1</v>
      </c>
      <c r="P11" s="50" t="s">
        <v>483</v>
      </c>
    </row>
    <row r="12" spans="1:16" ht="36">
      <c r="A12" s="80"/>
      <c r="B12" s="80"/>
      <c r="C12" s="80"/>
      <c r="D12" s="8" t="s">
        <v>6</v>
      </c>
      <c r="E12" s="11" t="s">
        <v>7</v>
      </c>
      <c r="F12" s="54"/>
      <c r="G12" s="54"/>
      <c r="H12" s="54"/>
      <c r="I12" s="54"/>
      <c r="J12" s="54"/>
      <c r="K12" s="54">
        <v>255000000</v>
      </c>
      <c r="L12" s="54"/>
      <c r="M12" s="54"/>
      <c r="N12" s="54">
        <f>SUM(F12:M12)</f>
        <v>255000000</v>
      </c>
      <c r="O12" s="38">
        <v>1</v>
      </c>
      <c r="P12" s="50" t="s">
        <v>483</v>
      </c>
    </row>
    <row r="13" spans="1:16" ht="36">
      <c r="A13" s="80"/>
      <c r="B13" s="80"/>
      <c r="C13" s="80"/>
      <c r="D13" s="10" t="s">
        <v>8</v>
      </c>
      <c r="E13" s="11" t="s">
        <v>9</v>
      </c>
      <c r="F13" s="54"/>
      <c r="G13" s="54"/>
      <c r="H13" s="54"/>
      <c r="I13" s="54"/>
      <c r="J13" s="54"/>
      <c r="K13" s="54">
        <v>328000000</v>
      </c>
      <c r="L13" s="54"/>
      <c r="M13" s="54"/>
      <c r="N13" s="54">
        <f>SUM(F13:M13)</f>
        <v>328000000</v>
      </c>
      <c r="O13" s="38">
        <v>1</v>
      </c>
      <c r="P13" s="50" t="s">
        <v>483</v>
      </c>
    </row>
    <row r="14" spans="1:16" ht="15">
      <c r="A14" s="19" t="s">
        <v>246</v>
      </c>
      <c r="B14" s="19"/>
      <c r="C14" s="19"/>
      <c r="D14" s="20"/>
      <c r="E14" s="19"/>
      <c r="F14" s="58">
        <f>SUM(F15:F23)</f>
        <v>0</v>
      </c>
      <c r="G14" s="58">
        <f aca="true" t="shared" si="1" ref="G14:N14">SUM(G15:G23)</f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1617000000</v>
      </c>
      <c r="L14" s="58">
        <f t="shared" si="1"/>
        <v>0</v>
      </c>
      <c r="M14" s="58">
        <f t="shared" si="1"/>
        <v>0</v>
      </c>
      <c r="N14" s="58">
        <f t="shared" si="1"/>
        <v>1617000000</v>
      </c>
      <c r="O14" s="44"/>
      <c r="P14" s="21"/>
    </row>
    <row r="15" spans="1:16" ht="60">
      <c r="A15" s="80" t="s">
        <v>243</v>
      </c>
      <c r="B15" s="81" t="s">
        <v>247</v>
      </c>
      <c r="C15" s="11" t="s">
        <v>248</v>
      </c>
      <c r="D15" s="12" t="s">
        <v>10</v>
      </c>
      <c r="E15" s="11" t="s">
        <v>11</v>
      </c>
      <c r="F15" s="54"/>
      <c r="G15" s="54"/>
      <c r="H15" s="54"/>
      <c r="I15" s="54"/>
      <c r="J15" s="54"/>
      <c r="K15" s="55">
        <v>18000000</v>
      </c>
      <c r="L15" s="54"/>
      <c r="M15" s="54"/>
      <c r="N15" s="54">
        <f aca="true" t="shared" si="2" ref="N15:N23">SUM(F15:M15)</f>
        <v>18000000</v>
      </c>
      <c r="O15" s="38">
        <v>1</v>
      </c>
      <c r="P15" s="50" t="s">
        <v>483</v>
      </c>
    </row>
    <row r="16" spans="1:16" ht="48">
      <c r="A16" s="80"/>
      <c r="B16" s="81"/>
      <c r="C16" s="11" t="s">
        <v>249</v>
      </c>
      <c r="D16" s="12" t="s">
        <v>25</v>
      </c>
      <c r="E16" s="11" t="s">
        <v>26</v>
      </c>
      <c r="F16" s="54"/>
      <c r="G16" s="54"/>
      <c r="H16" s="54"/>
      <c r="I16" s="54"/>
      <c r="J16" s="54"/>
      <c r="K16" s="55">
        <v>29000000</v>
      </c>
      <c r="L16" s="54"/>
      <c r="M16" s="54"/>
      <c r="N16" s="54">
        <f t="shared" si="2"/>
        <v>29000000</v>
      </c>
      <c r="O16" s="38">
        <v>1</v>
      </c>
      <c r="P16" s="50" t="s">
        <v>483</v>
      </c>
    </row>
    <row r="17" spans="1:16" ht="24">
      <c r="A17" s="80"/>
      <c r="B17" s="11" t="s">
        <v>250</v>
      </c>
      <c r="C17" s="11" t="s">
        <v>251</v>
      </c>
      <c r="D17" s="12" t="s">
        <v>252</v>
      </c>
      <c r="E17" s="11" t="s">
        <v>12</v>
      </c>
      <c r="F17" s="54"/>
      <c r="G17" s="54"/>
      <c r="H17" s="54"/>
      <c r="I17" s="54"/>
      <c r="J17" s="54"/>
      <c r="K17" s="55">
        <v>120000000</v>
      </c>
      <c r="L17" s="54"/>
      <c r="M17" s="54"/>
      <c r="N17" s="54">
        <f t="shared" si="2"/>
        <v>120000000</v>
      </c>
      <c r="O17" s="38">
        <v>1</v>
      </c>
      <c r="P17" s="50" t="s">
        <v>483</v>
      </c>
    </row>
    <row r="18" spans="1:16" ht="48">
      <c r="A18" s="80"/>
      <c r="B18" s="81" t="s">
        <v>244</v>
      </c>
      <c r="C18" s="81" t="s">
        <v>253</v>
      </c>
      <c r="D18" s="12" t="s">
        <v>13</v>
      </c>
      <c r="E18" s="13" t="s">
        <v>14</v>
      </c>
      <c r="F18" s="54"/>
      <c r="G18" s="54"/>
      <c r="H18" s="54"/>
      <c r="I18" s="54"/>
      <c r="J18" s="54"/>
      <c r="K18" s="55">
        <v>312000000</v>
      </c>
      <c r="L18" s="54"/>
      <c r="M18" s="54"/>
      <c r="N18" s="54">
        <f t="shared" si="2"/>
        <v>312000000</v>
      </c>
      <c r="O18" s="38">
        <v>1</v>
      </c>
      <c r="P18" s="50" t="s">
        <v>483</v>
      </c>
    </row>
    <row r="19" spans="1:16" ht="36">
      <c r="A19" s="80"/>
      <c r="B19" s="81"/>
      <c r="C19" s="81"/>
      <c r="D19" s="12" t="s">
        <v>15</v>
      </c>
      <c r="E19" s="11" t="s">
        <v>16</v>
      </c>
      <c r="F19" s="54"/>
      <c r="G19" s="54"/>
      <c r="H19" s="54"/>
      <c r="I19" s="54"/>
      <c r="J19" s="54"/>
      <c r="K19" s="55">
        <v>117000000</v>
      </c>
      <c r="L19" s="54"/>
      <c r="M19" s="54"/>
      <c r="N19" s="54">
        <f t="shared" si="2"/>
        <v>117000000</v>
      </c>
      <c r="O19" s="38">
        <v>1</v>
      </c>
      <c r="P19" s="50" t="s">
        <v>483</v>
      </c>
    </row>
    <row r="20" spans="1:16" ht="48">
      <c r="A20" s="80"/>
      <c r="B20" s="81"/>
      <c r="C20" s="81"/>
      <c r="D20" s="12" t="s">
        <v>17</v>
      </c>
      <c r="E20" s="11" t="s">
        <v>18</v>
      </c>
      <c r="F20" s="54"/>
      <c r="G20" s="54"/>
      <c r="H20" s="54"/>
      <c r="I20" s="54"/>
      <c r="J20" s="54"/>
      <c r="K20" s="55">
        <v>150000000</v>
      </c>
      <c r="L20" s="54"/>
      <c r="M20" s="54"/>
      <c r="N20" s="54">
        <f t="shared" si="2"/>
        <v>150000000</v>
      </c>
      <c r="O20" s="38">
        <v>1</v>
      </c>
      <c r="P20" s="50" t="s">
        <v>483</v>
      </c>
    </row>
    <row r="21" spans="1:16" ht="48">
      <c r="A21" s="80"/>
      <c r="B21" s="81"/>
      <c r="C21" s="81"/>
      <c r="D21" s="12" t="s">
        <v>19</v>
      </c>
      <c r="E21" s="11" t="s">
        <v>20</v>
      </c>
      <c r="F21" s="54"/>
      <c r="G21" s="54"/>
      <c r="H21" s="54"/>
      <c r="I21" s="54"/>
      <c r="J21" s="54"/>
      <c r="K21" s="55">
        <v>582500000</v>
      </c>
      <c r="L21" s="54"/>
      <c r="M21" s="54"/>
      <c r="N21" s="54">
        <f t="shared" si="2"/>
        <v>582500000</v>
      </c>
      <c r="O21" s="38">
        <v>1</v>
      </c>
      <c r="P21" s="50" t="s">
        <v>483</v>
      </c>
    </row>
    <row r="22" spans="1:16" ht="36">
      <c r="A22" s="80"/>
      <c r="B22" s="81"/>
      <c r="C22" s="81"/>
      <c r="D22" s="12" t="s">
        <v>21</v>
      </c>
      <c r="E22" s="11" t="s">
        <v>22</v>
      </c>
      <c r="F22" s="54"/>
      <c r="G22" s="54"/>
      <c r="H22" s="54"/>
      <c r="I22" s="54"/>
      <c r="J22" s="54"/>
      <c r="K22" s="55">
        <v>38500000</v>
      </c>
      <c r="L22" s="54"/>
      <c r="M22" s="54"/>
      <c r="N22" s="54">
        <f t="shared" si="2"/>
        <v>38500000</v>
      </c>
      <c r="O22" s="38">
        <v>1</v>
      </c>
      <c r="P22" s="50" t="s">
        <v>483</v>
      </c>
    </row>
    <row r="23" spans="1:16" ht="36">
      <c r="A23" s="80"/>
      <c r="B23" s="81"/>
      <c r="C23" s="81"/>
      <c r="D23" s="12" t="s">
        <v>23</v>
      </c>
      <c r="E23" s="11" t="s">
        <v>24</v>
      </c>
      <c r="F23" s="54"/>
      <c r="G23" s="54"/>
      <c r="H23" s="54"/>
      <c r="I23" s="54"/>
      <c r="J23" s="54"/>
      <c r="K23" s="55">
        <v>250000000</v>
      </c>
      <c r="L23" s="54"/>
      <c r="M23" s="54"/>
      <c r="N23" s="54">
        <f t="shared" si="2"/>
        <v>250000000</v>
      </c>
      <c r="O23" s="38">
        <v>1</v>
      </c>
      <c r="P23" s="50" t="s">
        <v>483</v>
      </c>
    </row>
    <row r="24" spans="1:16" ht="15">
      <c r="A24" s="19" t="s">
        <v>254</v>
      </c>
      <c r="B24" s="19"/>
      <c r="C24" s="19"/>
      <c r="D24" s="20"/>
      <c r="E24" s="19"/>
      <c r="F24" s="58">
        <f>SUM(F25:F26)</f>
        <v>0</v>
      </c>
      <c r="G24" s="58">
        <f aca="true" t="shared" si="3" ref="G24:N24">SUM(G25:G26)</f>
        <v>0</v>
      </c>
      <c r="H24" s="58">
        <f t="shared" si="3"/>
        <v>0</v>
      </c>
      <c r="I24" s="58">
        <f t="shared" si="3"/>
        <v>0</v>
      </c>
      <c r="J24" s="58">
        <f t="shared" si="3"/>
        <v>0</v>
      </c>
      <c r="K24" s="58">
        <f t="shared" si="3"/>
        <v>2281382721</v>
      </c>
      <c r="L24" s="58">
        <f t="shared" si="3"/>
        <v>43558736</v>
      </c>
      <c r="M24" s="58">
        <f t="shared" si="3"/>
        <v>0</v>
      </c>
      <c r="N24" s="58">
        <f t="shared" si="3"/>
        <v>2324941457</v>
      </c>
      <c r="O24" s="44"/>
      <c r="P24" s="21"/>
    </row>
    <row r="25" spans="1:16" ht="48">
      <c r="A25" s="84" t="s">
        <v>243</v>
      </c>
      <c r="B25" s="85" t="s">
        <v>244</v>
      </c>
      <c r="C25" s="81" t="s">
        <v>255</v>
      </c>
      <c r="D25" s="12" t="s">
        <v>27</v>
      </c>
      <c r="E25" s="11" t="s">
        <v>28</v>
      </c>
      <c r="F25" s="54"/>
      <c r="G25" s="54"/>
      <c r="H25" s="54"/>
      <c r="I25" s="54"/>
      <c r="J25" s="54"/>
      <c r="K25" s="54">
        <v>1863882721</v>
      </c>
      <c r="L25" s="55">
        <f>250000000+43558736-250000000</f>
        <v>43558736</v>
      </c>
      <c r="M25" s="54"/>
      <c r="N25" s="54">
        <f>SUM(F25:M25)</f>
        <v>1907441457</v>
      </c>
      <c r="O25" s="25" t="s">
        <v>471</v>
      </c>
      <c r="P25" s="48" t="s">
        <v>472</v>
      </c>
    </row>
    <row r="26" spans="1:16" ht="48">
      <c r="A26" s="84"/>
      <c r="B26" s="85"/>
      <c r="C26" s="81"/>
      <c r="D26" s="12" t="s">
        <v>29</v>
      </c>
      <c r="E26" s="11" t="s">
        <v>30</v>
      </c>
      <c r="F26" s="54"/>
      <c r="G26" s="54"/>
      <c r="H26" s="54"/>
      <c r="I26" s="54"/>
      <c r="J26" s="54"/>
      <c r="K26" s="55">
        <v>417500000</v>
      </c>
      <c r="L26" s="54"/>
      <c r="M26" s="54"/>
      <c r="N26" s="54">
        <f>SUM(F26:M26)</f>
        <v>417500000</v>
      </c>
      <c r="O26" s="38">
        <v>1</v>
      </c>
      <c r="P26" s="50" t="s">
        <v>409</v>
      </c>
    </row>
    <row r="27" spans="1:16" ht="15">
      <c r="A27" s="19" t="s">
        <v>256</v>
      </c>
      <c r="B27" s="19"/>
      <c r="C27" s="19"/>
      <c r="D27" s="20"/>
      <c r="E27" s="19"/>
      <c r="F27" s="58">
        <f>SUM(F28:F36)</f>
        <v>10896840365</v>
      </c>
      <c r="G27" s="58">
        <f aca="true" t="shared" si="4" ref="G27:N27">SUM(G28:G36)</f>
        <v>0</v>
      </c>
      <c r="H27" s="58">
        <f t="shared" si="4"/>
        <v>0</v>
      </c>
      <c r="I27" s="58">
        <f t="shared" si="4"/>
        <v>0</v>
      </c>
      <c r="J27" s="58">
        <f t="shared" si="4"/>
        <v>2525108749</v>
      </c>
      <c r="K27" s="58">
        <f t="shared" si="4"/>
        <v>1403592544.9</v>
      </c>
      <c r="L27" s="58">
        <f t="shared" si="4"/>
        <v>736645151</v>
      </c>
      <c r="M27" s="58">
        <f t="shared" si="4"/>
        <v>9866122601.5</v>
      </c>
      <c r="N27" s="58">
        <f t="shared" si="4"/>
        <v>25428309411.4</v>
      </c>
      <c r="O27" s="44"/>
      <c r="P27" s="21"/>
    </row>
    <row r="28" spans="1:16" ht="48">
      <c r="A28" s="80" t="s">
        <v>257</v>
      </c>
      <c r="B28" s="81" t="s">
        <v>258</v>
      </c>
      <c r="C28" s="11" t="s">
        <v>259</v>
      </c>
      <c r="D28" s="12" t="s">
        <v>31</v>
      </c>
      <c r="E28" s="11" t="s">
        <v>32</v>
      </c>
      <c r="F28" s="54"/>
      <c r="G28" s="54"/>
      <c r="H28" s="54"/>
      <c r="I28" s="54"/>
      <c r="J28" s="54"/>
      <c r="K28" s="54">
        <v>1027592544.9</v>
      </c>
      <c r="L28" s="54">
        <v>736645151</v>
      </c>
      <c r="M28" s="55">
        <v>3880000000</v>
      </c>
      <c r="N28" s="54">
        <f aca="true" t="shared" si="5" ref="N28:N36">SUM(F28:M28)</f>
        <v>5644237695.9</v>
      </c>
      <c r="O28" s="25" t="s">
        <v>473</v>
      </c>
      <c r="P28" s="48" t="s">
        <v>474</v>
      </c>
    </row>
    <row r="29" spans="1:16" ht="46.5" customHeight="1">
      <c r="A29" s="80"/>
      <c r="B29" s="81"/>
      <c r="C29" s="81" t="s">
        <v>260</v>
      </c>
      <c r="D29" s="12" t="s">
        <v>33</v>
      </c>
      <c r="E29" s="11" t="s">
        <v>34</v>
      </c>
      <c r="F29" s="54">
        <v>9585757861</v>
      </c>
      <c r="G29" s="54"/>
      <c r="H29" s="54"/>
      <c r="I29" s="54"/>
      <c r="J29" s="54"/>
      <c r="K29" s="54">
        <v>376000000</v>
      </c>
      <c r="L29" s="54"/>
      <c r="M29" s="54">
        <v>4762341966.5</v>
      </c>
      <c r="N29" s="54">
        <f t="shared" si="5"/>
        <v>14724099827.5</v>
      </c>
      <c r="O29" s="25" t="s">
        <v>417</v>
      </c>
      <c r="P29" s="48" t="s">
        <v>418</v>
      </c>
    </row>
    <row r="30" spans="1:16" ht="36">
      <c r="A30" s="80"/>
      <c r="B30" s="81"/>
      <c r="C30" s="81"/>
      <c r="D30" s="8" t="s">
        <v>47</v>
      </c>
      <c r="E30" s="11" t="s">
        <v>261</v>
      </c>
      <c r="F30" s="54"/>
      <c r="G30" s="54"/>
      <c r="H30" s="54"/>
      <c r="I30" s="54"/>
      <c r="J30" s="54"/>
      <c r="K30" s="54"/>
      <c r="L30" s="54"/>
      <c r="M30" s="54">
        <v>1223780635</v>
      </c>
      <c r="N30" s="54">
        <f t="shared" si="5"/>
        <v>1223780635</v>
      </c>
      <c r="O30" s="38">
        <v>1</v>
      </c>
      <c r="P30" s="50" t="s">
        <v>419</v>
      </c>
    </row>
    <row r="31" spans="1:16" ht="36" customHeight="1">
      <c r="A31" s="87" t="s">
        <v>262</v>
      </c>
      <c r="B31" s="87" t="s">
        <v>263</v>
      </c>
      <c r="C31" s="87" t="s">
        <v>264</v>
      </c>
      <c r="D31" s="8" t="s">
        <v>35</v>
      </c>
      <c r="E31" s="11" t="s">
        <v>36</v>
      </c>
      <c r="F31" s="54">
        <v>1256765432</v>
      </c>
      <c r="G31" s="54"/>
      <c r="H31" s="54"/>
      <c r="I31" s="54"/>
      <c r="J31" s="54">
        <v>10392117</v>
      </c>
      <c r="K31" s="54"/>
      <c r="L31" s="54"/>
      <c r="M31" s="54"/>
      <c r="N31" s="54">
        <f t="shared" si="5"/>
        <v>1267157549</v>
      </c>
      <c r="O31" s="38">
        <v>1</v>
      </c>
      <c r="P31" s="50" t="s">
        <v>420</v>
      </c>
    </row>
    <row r="32" spans="1:16" ht="36">
      <c r="A32" s="88"/>
      <c r="B32" s="88"/>
      <c r="C32" s="88"/>
      <c r="D32" s="8" t="s">
        <v>37</v>
      </c>
      <c r="E32" s="11" t="s">
        <v>38</v>
      </c>
      <c r="F32" s="54">
        <v>54317072</v>
      </c>
      <c r="G32" s="54"/>
      <c r="H32" s="54"/>
      <c r="I32" s="54"/>
      <c r="J32" s="54">
        <v>772716632</v>
      </c>
      <c r="K32" s="54"/>
      <c r="L32" s="54"/>
      <c r="M32" s="54"/>
      <c r="N32" s="54">
        <f t="shared" si="5"/>
        <v>827033704</v>
      </c>
      <c r="O32" s="38">
        <v>1</v>
      </c>
      <c r="P32" s="50" t="s">
        <v>420</v>
      </c>
    </row>
    <row r="33" spans="1:16" ht="48">
      <c r="A33" s="88"/>
      <c r="B33" s="88"/>
      <c r="C33" s="88"/>
      <c r="D33" s="8" t="s">
        <v>39</v>
      </c>
      <c r="E33" s="11" t="s">
        <v>40</v>
      </c>
      <c r="F33" s="54"/>
      <c r="G33" s="54"/>
      <c r="H33" s="54"/>
      <c r="I33" s="54"/>
      <c r="J33" s="54">
        <v>80000000</v>
      </c>
      <c r="K33" s="54"/>
      <c r="L33" s="54"/>
      <c r="M33" s="54"/>
      <c r="N33" s="54">
        <f t="shared" si="5"/>
        <v>80000000</v>
      </c>
      <c r="O33" s="38">
        <v>1</v>
      </c>
      <c r="P33" s="50" t="s">
        <v>420</v>
      </c>
    </row>
    <row r="34" spans="1:16" ht="48">
      <c r="A34" s="88"/>
      <c r="B34" s="88"/>
      <c r="C34" s="88"/>
      <c r="D34" s="8" t="s">
        <v>41</v>
      </c>
      <c r="E34" s="11" t="s">
        <v>42</v>
      </c>
      <c r="F34" s="54"/>
      <c r="G34" s="54"/>
      <c r="H34" s="54"/>
      <c r="I34" s="54"/>
      <c r="J34" s="54">
        <v>312000000</v>
      </c>
      <c r="K34" s="54"/>
      <c r="L34" s="54"/>
      <c r="M34" s="54"/>
      <c r="N34" s="54">
        <f t="shared" si="5"/>
        <v>312000000</v>
      </c>
      <c r="O34" s="38">
        <v>1</v>
      </c>
      <c r="P34" s="50" t="s">
        <v>420</v>
      </c>
    </row>
    <row r="35" spans="1:16" ht="48">
      <c r="A35" s="88"/>
      <c r="B35" s="88"/>
      <c r="C35" s="88"/>
      <c r="D35" s="8" t="s">
        <v>43</v>
      </c>
      <c r="E35" s="11" t="s">
        <v>44</v>
      </c>
      <c r="F35" s="54"/>
      <c r="G35" s="54"/>
      <c r="H35" s="54"/>
      <c r="I35" s="54"/>
      <c r="J35" s="54">
        <v>1050000000</v>
      </c>
      <c r="K35" s="54"/>
      <c r="L35" s="54"/>
      <c r="M35" s="54"/>
      <c r="N35" s="54">
        <f t="shared" si="5"/>
        <v>1050000000</v>
      </c>
      <c r="O35" s="38">
        <v>1</v>
      </c>
      <c r="P35" s="50" t="s">
        <v>420</v>
      </c>
    </row>
    <row r="36" spans="1:16" ht="48">
      <c r="A36" s="89"/>
      <c r="B36" s="89"/>
      <c r="C36" s="89"/>
      <c r="D36" s="22" t="s">
        <v>45</v>
      </c>
      <c r="E36" s="23" t="s">
        <v>46</v>
      </c>
      <c r="F36" s="54"/>
      <c r="G36" s="54"/>
      <c r="H36" s="54"/>
      <c r="I36" s="54"/>
      <c r="J36" s="54">
        <v>300000000</v>
      </c>
      <c r="K36" s="54"/>
      <c r="L36" s="54"/>
      <c r="M36" s="54"/>
      <c r="N36" s="54">
        <f t="shared" si="5"/>
        <v>300000000</v>
      </c>
      <c r="O36" s="38">
        <v>1</v>
      </c>
      <c r="P36" s="50" t="s">
        <v>420</v>
      </c>
    </row>
    <row r="37" spans="1:16" ht="15">
      <c r="A37" s="19" t="s">
        <v>265</v>
      </c>
      <c r="B37" s="19"/>
      <c r="C37" s="19"/>
      <c r="D37" s="20"/>
      <c r="E37" s="19"/>
      <c r="F37" s="58">
        <f>SUM(F38:F47)</f>
        <v>0</v>
      </c>
      <c r="G37" s="58">
        <f aca="true" t="shared" si="6" ref="G37:N37">SUM(G38:G47)</f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2419560942</v>
      </c>
      <c r="L37" s="58">
        <f t="shared" si="6"/>
        <v>6614956012</v>
      </c>
      <c r="M37" s="58">
        <f t="shared" si="6"/>
        <v>0</v>
      </c>
      <c r="N37" s="58">
        <f t="shared" si="6"/>
        <v>9034516954</v>
      </c>
      <c r="O37" s="44"/>
      <c r="P37" s="21"/>
    </row>
    <row r="38" spans="1:16" ht="48">
      <c r="A38" s="80" t="s">
        <v>266</v>
      </c>
      <c r="B38" s="81" t="s">
        <v>267</v>
      </c>
      <c r="C38" s="11" t="s">
        <v>268</v>
      </c>
      <c r="D38" s="12" t="s">
        <v>48</v>
      </c>
      <c r="E38" s="11" t="s">
        <v>49</v>
      </c>
      <c r="F38" s="54"/>
      <c r="G38" s="54"/>
      <c r="H38" s="54"/>
      <c r="I38" s="54"/>
      <c r="J38" s="54"/>
      <c r="K38" s="54">
        <v>30000000</v>
      </c>
      <c r="L38" s="54">
        <v>5476394524</v>
      </c>
      <c r="M38" s="54"/>
      <c r="N38" s="54">
        <f aca="true" t="shared" si="7" ref="N38:N47">SUM(F38:M38)</f>
        <v>5506394524</v>
      </c>
      <c r="O38" s="25" t="s">
        <v>478</v>
      </c>
      <c r="P38" s="48" t="s">
        <v>479</v>
      </c>
    </row>
    <row r="39" spans="1:16" ht="36">
      <c r="A39" s="80"/>
      <c r="B39" s="81"/>
      <c r="C39" s="11" t="s">
        <v>269</v>
      </c>
      <c r="D39" s="12" t="s">
        <v>50</v>
      </c>
      <c r="E39" s="11" t="s">
        <v>51</v>
      </c>
      <c r="F39" s="54"/>
      <c r="G39" s="54"/>
      <c r="H39" s="54"/>
      <c r="I39" s="54"/>
      <c r="J39" s="55"/>
      <c r="K39" s="54">
        <v>260000000</v>
      </c>
      <c r="L39" s="54">
        <v>1138561488</v>
      </c>
      <c r="M39" s="54"/>
      <c r="N39" s="54">
        <f t="shared" si="7"/>
        <v>1398561488</v>
      </c>
      <c r="O39" s="25" t="s">
        <v>423</v>
      </c>
      <c r="P39" s="48" t="s">
        <v>422</v>
      </c>
    </row>
    <row r="40" spans="1:16" ht="48">
      <c r="A40" s="80"/>
      <c r="B40" s="81" t="s">
        <v>270</v>
      </c>
      <c r="C40" s="11" t="s">
        <v>271</v>
      </c>
      <c r="D40" s="12" t="s">
        <v>52</v>
      </c>
      <c r="E40" s="11" t="s">
        <v>53</v>
      </c>
      <c r="F40" s="54"/>
      <c r="G40" s="54"/>
      <c r="H40" s="54"/>
      <c r="I40" s="54"/>
      <c r="J40" s="55"/>
      <c r="K40" s="54">
        <v>499000000</v>
      </c>
      <c r="L40" s="54"/>
      <c r="M40" s="54"/>
      <c r="N40" s="54">
        <f t="shared" si="7"/>
        <v>499000000</v>
      </c>
      <c r="O40" s="38">
        <v>1</v>
      </c>
      <c r="P40" s="50" t="s">
        <v>483</v>
      </c>
    </row>
    <row r="41" spans="1:16" ht="60">
      <c r="A41" s="80"/>
      <c r="B41" s="81"/>
      <c r="C41" s="11" t="s">
        <v>272</v>
      </c>
      <c r="D41" s="12" t="s">
        <v>54</v>
      </c>
      <c r="E41" s="11" t="s">
        <v>55</v>
      </c>
      <c r="F41" s="54"/>
      <c r="G41" s="54"/>
      <c r="H41" s="54"/>
      <c r="I41" s="54"/>
      <c r="J41" s="55"/>
      <c r="K41" s="54">
        <v>52000000</v>
      </c>
      <c r="L41" s="54"/>
      <c r="M41" s="54"/>
      <c r="N41" s="54">
        <f t="shared" si="7"/>
        <v>52000000</v>
      </c>
      <c r="O41" s="38">
        <v>1</v>
      </c>
      <c r="P41" s="50" t="s">
        <v>483</v>
      </c>
    </row>
    <row r="42" spans="1:16" ht="24">
      <c r="A42" s="80"/>
      <c r="B42" s="81"/>
      <c r="C42" s="11" t="s">
        <v>273</v>
      </c>
      <c r="D42" s="12" t="s">
        <v>56</v>
      </c>
      <c r="E42" s="11" t="s">
        <v>57</v>
      </c>
      <c r="F42" s="54"/>
      <c r="G42" s="54"/>
      <c r="H42" s="54"/>
      <c r="I42" s="54"/>
      <c r="J42" s="55"/>
      <c r="K42" s="54">
        <v>63000000</v>
      </c>
      <c r="L42" s="54"/>
      <c r="M42" s="54"/>
      <c r="N42" s="54">
        <f t="shared" si="7"/>
        <v>63000000</v>
      </c>
      <c r="O42" s="38">
        <v>1</v>
      </c>
      <c r="P42" s="50" t="s">
        <v>483</v>
      </c>
    </row>
    <row r="43" spans="1:16" ht="36">
      <c r="A43" s="80"/>
      <c r="B43" s="85" t="s">
        <v>274</v>
      </c>
      <c r="C43" s="11" t="s">
        <v>275</v>
      </c>
      <c r="D43" s="12" t="s">
        <v>58</v>
      </c>
      <c r="E43" s="11" t="s">
        <v>59</v>
      </c>
      <c r="F43" s="54"/>
      <c r="G43" s="54"/>
      <c r="H43" s="54"/>
      <c r="I43" s="54"/>
      <c r="J43" s="55"/>
      <c r="K43" s="54">
        <v>720081242</v>
      </c>
      <c r="L43" s="54"/>
      <c r="M43" s="54"/>
      <c r="N43" s="54">
        <f t="shared" si="7"/>
        <v>720081242</v>
      </c>
      <c r="O43" s="38">
        <v>1</v>
      </c>
      <c r="P43" s="50" t="s">
        <v>483</v>
      </c>
    </row>
    <row r="44" spans="1:16" ht="72">
      <c r="A44" s="80"/>
      <c r="B44" s="85"/>
      <c r="C44" s="11" t="s">
        <v>276</v>
      </c>
      <c r="D44" s="12" t="s">
        <v>60</v>
      </c>
      <c r="E44" s="11" t="s">
        <v>61</v>
      </c>
      <c r="F44" s="54"/>
      <c r="G44" s="54"/>
      <c r="H44" s="54"/>
      <c r="I44" s="54"/>
      <c r="J44" s="54"/>
      <c r="K44" s="54">
        <v>112479700</v>
      </c>
      <c r="L44" s="54"/>
      <c r="M44" s="54"/>
      <c r="N44" s="54">
        <f t="shared" si="7"/>
        <v>112479700</v>
      </c>
      <c r="O44" s="38">
        <v>1</v>
      </c>
      <c r="P44" s="50" t="s">
        <v>483</v>
      </c>
    </row>
    <row r="45" spans="1:16" ht="36">
      <c r="A45" s="86" t="s">
        <v>243</v>
      </c>
      <c r="B45" s="11" t="s">
        <v>247</v>
      </c>
      <c r="C45" s="11" t="s">
        <v>249</v>
      </c>
      <c r="D45" s="12" t="s">
        <v>66</v>
      </c>
      <c r="E45" s="11" t="s">
        <v>67</v>
      </c>
      <c r="F45" s="54"/>
      <c r="G45" s="54"/>
      <c r="H45" s="54"/>
      <c r="I45" s="54"/>
      <c r="J45" s="54"/>
      <c r="K45" s="54">
        <f>29000000+21000000</f>
        <v>50000000</v>
      </c>
      <c r="L45" s="54"/>
      <c r="M45" s="54"/>
      <c r="N45" s="54">
        <f t="shared" si="7"/>
        <v>50000000</v>
      </c>
      <c r="O45" s="38">
        <v>1</v>
      </c>
      <c r="P45" s="50" t="s">
        <v>483</v>
      </c>
    </row>
    <row r="46" spans="1:16" ht="24">
      <c r="A46" s="86"/>
      <c r="B46" s="81" t="s">
        <v>277</v>
      </c>
      <c r="C46" s="11" t="s">
        <v>251</v>
      </c>
      <c r="D46" s="10" t="s">
        <v>62</v>
      </c>
      <c r="E46" s="11" t="s">
        <v>63</v>
      </c>
      <c r="F46" s="54"/>
      <c r="G46" s="54"/>
      <c r="H46" s="54"/>
      <c r="I46" s="54"/>
      <c r="J46" s="54"/>
      <c r="K46" s="54">
        <v>463000000</v>
      </c>
      <c r="L46" s="54"/>
      <c r="M46" s="54"/>
      <c r="N46" s="54">
        <f t="shared" si="7"/>
        <v>463000000</v>
      </c>
      <c r="O46" s="38">
        <v>1</v>
      </c>
      <c r="P46" s="50" t="s">
        <v>483</v>
      </c>
    </row>
    <row r="47" spans="1:16" ht="36">
      <c r="A47" s="86"/>
      <c r="B47" s="81"/>
      <c r="C47" s="11" t="s">
        <v>278</v>
      </c>
      <c r="D47" s="12" t="s">
        <v>64</v>
      </c>
      <c r="E47" s="11" t="s">
        <v>65</v>
      </c>
      <c r="F47" s="54"/>
      <c r="G47" s="54"/>
      <c r="H47" s="54"/>
      <c r="I47" s="54"/>
      <c r="J47" s="54"/>
      <c r="K47" s="54">
        <v>170000000</v>
      </c>
      <c r="L47" s="54"/>
      <c r="M47" s="54"/>
      <c r="N47" s="54">
        <f t="shared" si="7"/>
        <v>170000000</v>
      </c>
      <c r="O47" s="38">
        <v>1</v>
      </c>
      <c r="P47" s="50" t="s">
        <v>483</v>
      </c>
    </row>
    <row r="48" spans="1:16" ht="15">
      <c r="A48" s="19" t="s">
        <v>279</v>
      </c>
      <c r="B48" s="19"/>
      <c r="C48" s="19"/>
      <c r="D48" s="20"/>
      <c r="E48" s="19"/>
      <c r="F48" s="58">
        <f aca="true" t="shared" si="8" ref="F48:N48">SUM(F49:F54)</f>
        <v>2963763815</v>
      </c>
      <c r="G48" s="58">
        <f t="shared" si="8"/>
        <v>0</v>
      </c>
      <c r="H48" s="58">
        <f t="shared" si="8"/>
        <v>0</v>
      </c>
      <c r="I48" s="58">
        <f t="shared" si="8"/>
        <v>0</v>
      </c>
      <c r="J48" s="58">
        <f t="shared" si="8"/>
        <v>0</v>
      </c>
      <c r="K48" s="58">
        <f t="shared" si="8"/>
        <v>2277000000</v>
      </c>
      <c r="L48" s="58">
        <f t="shared" si="8"/>
        <v>300770010</v>
      </c>
      <c r="M48" s="58">
        <f t="shared" si="8"/>
        <v>28350000</v>
      </c>
      <c r="N48" s="58">
        <f t="shared" si="8"/>
        <v>5569883825</v>
      </c>
      <c r="O48" s="44"/>
      <c r="P48" s="21"/>
    </row>
    <row r="49" spans="1:16" ht="24">
      <c r="A49" s="84" t="s">
        <v>280</v>
      </c>
      <c r="B49" s="81" t="s">
        <v>281</v>
      </c>
      <c r="C49" s="81" t="s">
        <v>282</v>
      </c>
      <c r="D49" s="12" t="s">
        <v>68</v>
      </c>
      <c r="E49" s="11" t="s">
        <v>69</v>
      </c>
      <c r="F49" s="54">
        <v>1060557735</v>
      </c>
      <c r="G49" s="54"/>
      <c r="H49" s="54"/>
      <c r="I49" s="54"/>
      <c r="J49" s="54"/>
      <c r="K49" s="54"/>
      <c r="L49" s="54"/>
      <c r="M49" s="54"/>
      <c r="N49" s="54">
        <f aca="true" t="shared" si="9" ref="N49:N54">SUM(F49:M49)</f>
        <v>1060557735</v>
      </c>
      <c r="O49" s="38">
        <v>1</v>
      </c>
      <c r="P49" s="50" t="s">
        <v>410</v>
      </c>
    </row>
    <row r="50" spans="1:16" ht="28.5" customHeight="1">
      <c r="A50" s="84"/>
      <c r="B50" s="81"/>
      <c r="C50" s="81"/>
      <c r="D50" s="12" t="s">
        <v>70</v>
      </c>
      <c r="E50" s="11" t="s">
        <v>71</v>
      </c>
      <c r="F50" s="54">
        <v>1733175347</v>
      </c>
      <c r="G50" s="54"/>
      <c r="H50" s="54"/>
      <c r="I50" s="54"/>
      <c r="J50" s="54"/>
      <c r="K50" s="54">
        <v>1497000000</v>
      </c>
      <c r="L50" s="54"/>
      <c r="M50" s="54"/>
      <c r="N50" s="59">
        <f t="shared" si="9"/>
        <v>3230175347</v>
      </c>
      <c r="O50" s="39" t="s">
        <v>412</v>
      </c>
      <c r="P50" s="48" t="s">
        <v>411</v>
      </c>
    </row>
    <row r="51" spans="1:16" ht="36">
      <c r="A51" s="84"/>
      <c r="B51" s="81"/>
      <c r="C51" s="11" t="s">
        <v>283</v>
      </c>
      <c r="D51" s="12" t="s">
        <v>72</v>
      </c>
      <c r="E51" s="11" t="s">
        <v>73</v>
      </c>
      <c r="F51" s="54"/>
      <c r="G51" s="54"/>
      <c r="H51" s="54"/>
      <c r="I51" s="54"/>
      <c r="J51" s="54"/>
      <c r="K51" s="54">
        <v>80000000</v>
      </c>
      <c r="L51" s="54"/>
      <c r="M51" s="54"/>
      <c r="N51" s="54">
        <f t="shared" si="9"/>
        <v>80000000</v>
      </c>
      <c r="O51" s="38">
        <v>1</v>
      </c>
      <c r="P51" s="50" t="s">
        <v>483</v>
      </c>
    </row>
    <row r="52" spans="1:16" ht="39" customHeight="1">
      <c r="A52" s="84"/>
      <c r="B52" s="81"/>
      <c r="C52" s="11" t="s">
        <v>284</v>
      </c>
      <c r="D52" s="12" t="s">
        <v>74</v>
      </c>
      <c r="E52" s="11" t="s">
        <v>75</v>
      </c>
      <c r="F52" s="54">
        <v>170030733</v>
      </c>
      <c r="G52" s="54"/>
      <c r="H52" s="54"/>
      <c r="I52" s="54"/>
      <c r="J52" s="54"/>
      <c r="K52" s="54"/>
      <c r="L52" s="54"/>
      <c r="M52" s="54">
        <v>28350000</v>
      </c>
      <c r="N52" s="54">
        <f t="shared" si="9"/>
        <v>198380733</v>
      </c>
      <c r="O52" s="25" t="s">
        <v>413</v>
      </c>
      <c r="P52" s="48" t="s">
        <v>414</v>
      </c>
    </row>
    <row r="53" spans="1:16" ht="48">
      <c r="A53" s="84"/>
      <c r="B53" s="81" t="s">
        <v>285</v>
      </c>
      <c r="C53" s="11" t="s">
        <v>286</v>
      </c>
      <c r="D53" s="12" t="s">
        <v>76</v>
      </c>
      <c r="E53" s="11" t="s">
        <v>77</v>
      </c>
      <c r="F53" s="54"/>
      <c r="G53" s="54"/>
      <c r="H53" s="54"/>
      <c r="I53" s="54"/>
      <c r="J53" s="54"/>
      <c r="K53" s="54">
        <v>150000000</v>
      </c>
      <c r="L53" s="54">
        <v>300770010</v>
      </c>
      <c r="M53" s="54"/>
      <c r="N53" s="54">
        <f t="shared" si="9"/>
        <v>450770010</v>
      </c>
      <c r="O53" s="40" t="s">
        <v>415</v>
      </c>
      <c r="P53" s="48" t="s">
        <v>416</v>
      </c>
    </row>
    <row r="54" spans="1:16" ht="60">
      <c r="A54" s="84"/>
      <c r="B54" s="81"/>
      <c r="C54" s="11" t="s">
        <v>287</v>
      </c>
      <c r="D54" s="12" t="s">
        <v>78</v>
      </c>
      <c r="E54" s="11" t="s">
        <v>79</v>
      </c>
      <c r="F54" s="54"/>
      <c r="G54" s="54"/>
      <c r="H54" s="54"/>
      <c r="I54" s="54"/>
      <c r="J54" s="55"/>
      <c r="K54" s="54">
        <v>550000000</v>
      </c>
      <c r="L54" s="54"/>
      <c r="M54" s="54"/>
      <c r="N54" s="54">
        <f t="shared" si="9"/>
        <v>550000000</v>
      </c>
      <c r="O54" s="38">
        <v>1</v>
      </c>
      <c r="P54" s="50" t="s">
        <v>483</v>
      </c>
    </row>
    <row r="55" spans="1:16" ht="15">
      <c r="A55" s="19" t="s">
        <v>288</v>
      </c>
      <c r="B55" s="19"/>
      <c r="C55" s="19"/>
      <c r="D55" s="20"/>
      <c r="E55" s="19"/>
      <c r="F55" s="58">
        <f>SUM(F56:F62)</f>
        <v>0</v>
      </c>
      <c r="G55" s="58">
        <f aca="true" t="shared" si="10" ref="G55:N55">SUM(G56:G62)</f>
        <v>0</v>
      </c>
      <c r="H55" s="58">
        <f t="shared" si="10"/>
        <v>0</v>
      </c>
      <c r="I55" s="58">
        <f t="shared" si="10"/>
        <v>0</v>
      </c>
      <c r="J55" s="58">
        <f t="shared" si="10"/>
        <v>0</v>
      </c>
      <c r="K55" s="58">
        <f t="shared" si="10"/>
        <v>1936618786</v>
      </c>
      <c r="L55" s="58">
        <f t="shared" si="10"/>
        <v>545094912</v>
      </c>
      <c r="M55" s="58">
        <f t="shared" si="10"/>
        <v>0</v>
      </c>
      <c r="N55" s="58">
        <f t="shared" si="10"/>
        <v>2481713698</v>
      </c>
      <c r="O55" s="44"/>
      <c r="P55" s="21"/>
    </row>
    <row r="56" spans="1:16" ht="36">
      <c r="A56" s="84" t="s">
        <v>257</v>
      </c>
      <c r="B56" s="81" t="s">
        <v>289</v>
      </c>
      <c r="C56" s="81" t="s">
        <v>290</v>
      </c>
      <c r="D56" s="12" t="s">
        <v>80</v>
      </c>
      <c r="E56" s="11" t="s">
        <v>81</v>
      </c>
      <c r="F56" s="54"/>
      <c r="G56" s="54"/>
      <c r="H56" s="54"/>
      <c r="I56" s="54"/>
      <c r="J56" s="54"/>
      <c r="K56" s="54">
        <v>110000000</v>
      </c>
      <c r="L56" s="54"/>
      <c r="M56" s="54"/>
      <c r="N56" s="54">
        <f aca="true" t="shared" si="11" ref="N56:N62">SUM(F56:M56)</f>
        <v>110000000</v>
      </c>
      <c r="O56" s="38">
        <v>1</v>
      </c>
      <c r="P56" s="50" t="s">
        <v>483</v>
      </c>
    </row>
    <row r="57" spans="1:16" ht="36">
      <c r="A57" s="84"/>
      <c r="B57" s="81"/>
      <c r="C57" s="81"/>
      <c r="D57" s="12" t="s">
        <v>82</v>
      </c>
      <c r="E57" s="11" t="s">
        <v>83</v>
      </c>
      <c r="F57" s="54"/>
      <c r="G57" s="54"/>
      <c r="H57" s="54"/>
      <c r="I57" s="54"/>
      <c r="J57" s="55"/>
      <c r="K57" s="54">
        <v>183000000</v>
      </c>
      <c r="L57" s="54"/>
      <c r="M57" s="54"/>
      <c r="N57" s="54">
        <f t="shared" si="11"/>
        <v>183000000</v>
      </c>
      <c r="O57" s="38">
        <v>1</v>
      </c>
      <c r="P57" s="50" t="s">
        <v>483</v>
      </c>
    </row>
    <row r="58" spans="1:16" ht="96">
      <c r="A58" s="84"/>
      <c r="B58" s="81"/>
      <c r="C58" s="11" t="s">
        <v>291</v>
      </c>
      <c r="D58" s="12" t="s">
        <v>84</v>
      </c>
      <c r="E58" s="11" t="s">
        <v>85</v>
      </c>
      <c r="F58" s="54"/>
      <c r="G58" s="54"/>
      <c r="H58" s="54"/>
      <c r="I58" s="54"/>
      <c r="J58" s="55"/>
      <c r="K58" s="54">
        <v>357520000</v>
      </c>
      <c r="L58" s="54"/>
      <c r="M58" s="54"/>
      <c r="N58" s="54">
        <f t="shared" si="11"/>
        <v>357520000</v>
      </c>
      <c r="O58" s="38">
        <v>1</v>
      </c>
      <c r="P58" s="50" t="s">
        <v>483</v>
      </c>
    </row>
    <row r="59" spans="1:16" ht="36">
      <c r="A59" s="84"/>
      <c r="B59" s="81"/>
      <c r="C59" s="11" t="s">
        <v>292</v>
      </c>
      <c r="D59" s="12" t="s">
        <v>86</v>
      </c>
      <c r="E59" s="11" t="s">
        <v>87</v>
      </c>
      <c r="F59" s="54"/>
      <c r="G59" s="54"/>
      <c r="H59" s="54"/>
      <c r="I59" s="54"/>
      <c r="J59" s="54"/>
      <c r="K59" s="54">
        <v>335840000</v>
      </c>
      <c r="L59" s="54"/>
      <c r="M59" s="54"/>
      <c r="N59" s="54">
        <f t="shared" si="11"/>
        <v>335840000</v>
      </c>
      <c r="O59" s="38">
        <v>1</v>
      </c>
      <c r="P59" s="50" t="s">
        <v>483</v>
      </c>
    </row>
    <row r="60" spans="1:16" ht="48">
      <c r="A60" s="84"/>
      <c r="B60" s="81" t="s">
        <v>293</v>
      </c>
      <c r="C60" s="11" t="s">
        <v>294</v>
      </c>
      <c r="D60" s="12" t="s">
        <v>88</v>
      </c>
      <c r="E60" s="11" t="s">
        <v>89</v>
      </c>
      <c r="F60" s="54"/>
      <c r="G60" s="54"/>
      <c r="H60" s="54"/>
      <c r="I60" s="54"/>
      <c r="J60" s="54"/>
      <c r="K60" s="54">
        <v>150000000</v>
      </c>
      <c r="L60" s="54"/>
      <c r="M60" s="54"/>
      <c r="N60" s="54">
        <f t="shared" si="11"/>
        <v>150000000</v>
      </c>
      <c r="O60" s="38">
        <v>1</v>
      </c>
      <c r="P60" s="50" t="s">
        <v>483</v>
      </c>
    </row>
    <row r="61" spans="1:16" ht="48">
      <c r="A61" s="84"/>
      <c r="B61" s="81"/>
      <c r="C61" s="11" t="s">
        <v>295</v>
      </c>
      <c r="D61" s="12" t="s">
        <v>90</v>
      </c>
      <c r="E61" s="11" t="s">
        <v>91</v>
      </c>
      <c r="F61" s="54"/>
      <c r="G61" s="54"/>
      <c r="H61" s="54"/>
      <c r="I61" s="54"/>
      <c r="J61" s="54"/>
      <c r="K61" s="54">
        <v>256640000</v>
      </c>
      <c r="L61" s="54"/>
      <c r="M61" s="54"/>
      <c r="N61" s="54">
        <f t="shared" si="11"/>
        <v>256640000</v>
      </c>
      <c r="O61" s="38">
        <v>1</v>
      </c>
      <c r="P61" s="50" t="s">
        <v>483</v>
      </c>
    </row>
    <row r="62" spans="1:16" ht="60">
      <c r="A62" s="84"/>
      <c r="B62" s="81"/>
      <c r="C62" s="11" t="s">
        <v>296</v>
      </c>
      <c r="D62" s="12" t="s">
        <v>92</v>
      </c>
      <c r="E62" s="11" t="s">
        <v>93</v>
      </c>
      <c r="F62" s="54"/>
      <c r="G62" s="54"/>
      <c r="H62" s="54"/>
      <c r="I62" s="54"/>
      <c r="J62" s="54"/>
      <c r="K62" s="54">
        <v>543618786</v>
      </c>
      <c r="L62" s="54">
        <v>545094912</v>
      </c>
      <c r="M62" s="54"/>
      <c r="N62" s="54">
        <f t="shared" si="11"/>
        <v>1088713698</v>
      </c>
      <c r="O62" s="25" t="s">
        <v>424</v>
      </c>
      <c r="P62" s="48" t="s">
        <v>425</v>
      </c>
    </row>
    <row r="63" spans="1:16" ht="15">
      <c r="A63" s="19" t="s">
        <v>297</v>
      </c>
      <c r="B63" s="19"/>
      <c r="C63" s="19"/>
      <c r="D63" s="20"/>
      <c r="E63" s="19"/>
      <c r="F63" s="58">
        <f>SUM(F64:F74)</f>
        <v>0</v>
      </c>
      <c r="G63" s="58">
        <f aca="true" t="shared" si="12" ref="G63:N63">SUM(G64:G74)</f>
        <v>0</v>
      </c>
      <c r="H63" s="58">
        <f t="shared" si="12"/>
        <v>0</v>
      </c>
      <c r="I63" s="58">
        <f t="shared" si="12"/>
        <v>0</v>
      </c>
      <c r="J63" s="58">
        <f t="shared" si="12"/>
        <v>0</v>
      </c>
      <c r="K63" s="58">
        <f t="shared" si="12"/>
        <v>3467762444</v>
      </c>
      <c r="L63" s="58">
        <f t="shared" si="12"/>
        <v>0</v>
      </c>
      <c r="M63" s="58">
        <f t="shared" si="12"/>
        <v>0</v>
      </c>
      <c r="N63" s="58">
        <f t="shared" si="12"/>
        <v>3467762444</v>
      </c>
      <c r="O63" s="44"/>
      <c r="P63" s="21"/>
    </row>
    <row r="64" spans="1:16" ht="48">
      <c r="A64" s="84" t="s">
        <v>262</v>
      </c>
      <c r="B64" s="81" t="s">
        <v>263</v>
      </c>
      <c r="C64" s="11" t="s">
        <v>298</v>
      </c>
      <c r="D64" s="12" t="s">
        <v>94</v>
      </c>
      <c r="E64" s="11" t="s">
        <v>95</v>
      </c>
      <c r="F64" s="54"/>
      <c r="G64" s="54"/>
      <c r="H64" s="54"/>
      <c r="I64" s="54"/>
      <c r="J64" s="54"/>
      <c r="K64" s="54">
        <v>85000000</v>
      </c>
      <c r="L64" s="54"/>
      <c r="M64" s="54"/>
      <c r="N64" s="54">
        <f aca="true" t="shared" si="13" ref="N64:N74">SUM(F64:M64)</f>
        <v>85000000</v>
      </c>
      <c r="O64" s="38">
        <v>1</v>
      </c>
      <c r="P64" s="50" t="s">
        <v>483</v>
      </c>
    </row>
    <row r="65" spans="1:16" ht="36">
      <c r="A65" s="84"/>
      <c r="B65" s="81"/>
      <c r="C65" s="11" t="s">
        <v>299</v>
      </c>
      <c r="D65" s="12" t="s">
        <v>96</v>
      </c>
      <c r="E65" s="11" t="s">
        <v>97</v>
      </c>
      <c r="F65" s="54"/>
      <c r="G65" s="54"/>
      <c r="H65" s="54"/>
      <c r="I65" s="54"/>
      <c r="J65" s="54"/>
      <c r="K65" s="54">
        <v>200000000</v>
      </c>
      <c r="L65" s="54"/>
      <c r="M65" s="54"/>
      <c r="N65" s="54">
        <f t="shared" si="13"/>
        <v>200000000</v>
      </c>
      <c r="O65" s="38">
        <v>1</v>
      </c>
      <c r="P65" s="50" t="s">
        <v>483</v>
      </c>
    </row>
    <row r="66" spans="1:16" ht="24">
      <c r="A66" s="84"/>
      <c r="B66" s="81"/>
      <c r="C66" s="81" t="s">
        <v>300</v>
      </c>
      <c r="D66" s="10" t="s">
        <v>98</v>
      </c>
      <c r="E66" s="11" t="s">
        <v>99</v>
      </c>
      <c r="F66" s="54"/>
      <c r="G66" s="54"/>
      <c r="H66" s="54"/>
      <c r="I66" s="54"/>
      <c r="J66" s="54"/>
      <c r="K66" s="54">
        <v>1122162444</v>
      </c>
      <c r="L66" s="54"/>
      <c r="M66" s="54"/>
      <c r="N66" s="54">
        <f t="shared" si="13"/>
        <v>1122162444</v>
      </c>
      <c r="O66" s="38">
        <v>1</v>
      </c>
      <c r="P66" s="50" t="s">
        <v>483</v>
      </c>
    </row>
    <row r="67" spans="1:16" ht="36">
      <c r="A67" s="84"/>
      <c r="B67" s="81"/>
      <c r="C67" s="81"/>
      <c r="D67" s="12" t="s">
        <v>100</v>
      </c>
      <c r="E67" s="11" t="s">
        <v>101</v>
      </c>
      <c r="F67" s="54"/>
      <c r="G67" s="54"/>
      <c r="H67" s="54"/>
      <c r="I67" s="54"/>
      <c r="J67" s="54"/>
      <c r="K67" s="54">
        <v>228600000</v>
      </c>
      <c r="L67" s="54"/>
      <c r="M67" s="54"/>
      <c r="N67" s="54">
        <f t="shared" si="13"/>
        <v>228600000</v>
      </c>
      <c r="O67" s="38">
        <v>1</v>
      </c>
      <c r="P67" s="50" t="s">
        <v>483</v>
      </c>
    </row>
    <row r="68" spans="1:16" ht="60">
      <c r="A68" s="84" t="s">
        <v>301</v>
      </c>
      <c r="B68" s="81" t="s">
        <v>289</v>
      </c>
      <c r="C68" s="11" t="s">
        <v>302</v>
      </c>
      <c r="D68" s="12" t="s">
        <v>102</v>
      </c>
      <c r="E68" s="11" t="s">
        <v>103</v>
      </c>
      <c r="F68" s="54"/>
      <c r="G68" s="54"/>
      <c r="H68" s="54"/>
      <c r="I68" s="54"/>
      <c r="J68" s="54"/>
      <c r="K68" s="54">
        <v>355000000</v>
      </c>
      <c r="L68" s="54"/>
      <c r="M68" s="54"/>
      <c r="N68" s="54">
        <f t="shared" si="13"/>
        <v>355000000</v>
      </c>
      <c r="O68" s="38">
        <v>1</v>
      </c>
      <c r="P68" s="50" t="s">
        <v>483</v>
      </c>
    </row>
    <row r="69" spans="1:16" ht="36">
      <c r="A69" s="84"/>
      <c r="B69" s="81"/>
      <c r="C69" s="81" t="s">
        <v>303</v>
      </c>
      <c r="D69" s="12" t="s">
        <v>112</v>
      </c>
      <c r="E69" s="11" t="s">
        <v>304</v>
      </c>
      <c r="F69" s="54"/>
      <c r="G69" s="54"/>
      <c r="H69" s="54"/>
      <c r="I69" s="54"/>
      <c r="J69" s="54"/>
      <c r="K69" s="54">
        <v>499000000</v>
      </c>
      <c r="L69" s="54"/>
      <c r="M69" s="54"/>
      <c r="N69" s="54">
        <f t="shared" si="13"/>
        <v>499000000</v>
      </c>
      <c r="O69" s="38">
        <v>1</v>
      </c>
      <c r="P69" s="50" t="s">
        <v>483</v>
      </c>
    </row>
    <row r="70" spans="1:16" ht="24">
      <c r="A70" s="84"/>
      <c r="B70" s="81"/>
      <c r="C70" s="81"/>
      <c r="D70" s="12" t="s">
        <v>113</v>
      </c>
      <c r="E70" s="11" t="s">
        <v>114</v>
      </c>
      <c r="F70" s="54"/>
      <c r="G70" s="54"/>
      <c r="H70" s="54"/>
      <c r="I70" s="54"/>
      <c r="J70" s="54"/>
      <c r="K70" s="54">
        <v>14000000</v>
      </c>
      <c r="L70" s="54"/>
      <c r="M70" s="54"/>
      <c r="N70" s="54">
        <f t="shared" si="13"/>
        <v>14000000</v>
      </c>
      <c r="O70" s="38">
        <v>1</v>
      </c>
      <c r="P70" s="50" t="s">
        <v>483</v>
      </c>
    </row>
    <row r="71" spans="1:16" ht="36">
      <c r="A71" s="84"/>
      <c r="B71" s="81"/>
      <c r="C71" s="81"/>
      <c r="D71" s="8" t="s">
        <v>110</v>
      </c>
      <c r="E71" s="11" t="s">
        <v>111</v>
      </c>
      <c r="F71" s="54"/>
      <c r="G71" s="54"/>
      <c r="H71" s="54"/>
      <c r="I71" s="54"/>
      <c r="J71" s="54"/>
      <c r="K71" s="54">
        <v>64000000</v>
      </c>
      <c r="L71" s="54"/>
      <c r="M71" s="54"/>
      <c r="N71" s="54">
        <f t="shared" si="13"/>
        <v>64000000</v>
      </c>
      <c r="O71" s="38">
        <v>1</v>
      </c>
      <c r="P71" s="50" t="s">
        <v>483</v>
      </c>
    </row>
    <row r="72" spans="1:16" ht="24">
      <c r="A72" s="84"/>
      <c r="B72" s="81"/>
      <c r="C72" s="11" t="s">
        <v>305</v>
      </c>
      <c r="D72" s="12" t="s">
        <v>104</v>
      </c>
      <c r="E72" s="11" t="s">
        <v>105</v>
      </c>
      <c r="F72" s="54"/>
      <c r="G72" s="54"/>
      <c r="H72" s="54"/>
      <c r="I72" s="54"/>
      <c r="J72" s="54"/>
      <c r="K72" s="54">
        <v>475000000</v>
      </c>
      <c r="L72" s="54"/>
      <c r="M72" s="54"/>
      <c r="N72" s="54">
        <f t="shared" si="13"/>
        <v>475000000</v>
      </c>
      <c r="O72" s="38">
        <v>1</v>
      </c>
      <c r="P72" s="50" t="s">
        <v>483</v>
      </c>
    </row>
    <row r="73" spans="1:16" ht="60">
      <c r="A73" s="84"/>
      <c r="B73" s="81"/>
      <c r="C73" s="11" t="s">
        <v>306</v>
      </c>
      <c r="D73" s="12" t="s">
        <v>106</v>
      </c>
      <c r="E73" s="11" t="s">
        <v>107</v>
      </c>
      <c r="F73" s="54"/>
      <c r="G73" s="54"/>
      <c r="H73" s="54"/>
      <c r="I73" s="54"/>
      <c r="J73" s="54"/>
      <c r="K73" s="54">
        <v>135000000</v>
      </c>
      <c r="L73" s="54"/>
      <c r="M73" s="54"/>
      <c r="N73" s="54">
        <f t="shared" si="13"/>
        <v>135000000</v>
      </c>
      <c r="O73" s="38">
        <v>1</v>
      </c>
      <c r="P73" s="50" t="s">
        <v>483</v>
      </c>
    </row>
    <row r="74" spans="1:16" ht="108">
      <c r="A74" s="14" t="s">
        <v>280</v>
      </c>
      <c r="B74" s="11" t="s">
        <v>307</v>
      </c>
      <c r="C74" s="11" t="s">
        <v>308</v>
      </c>
      <c r="D74" s="12" t="s">
        <v>108</v>
      </c>
      <c r="E74" s="11" t="s">
        <v>109</v>
      </c>
      <c r="F74" s="54"/>
      <c r="G74" s="54"/>
      <c r="H74" s="54"/>
      <c r="I74" s="54"/>
      <c r="J74" s="54"/>
      <c r="K74" s="54">
        <v>290000000</v>
      </c>
      <c r="L74" s="54"/>
      <c r="M74" s="54"/>
      <c r="N74" s="54">
        <f t="shared" si="13"/>
        <v>290000000</v>
      </c>
      <c r="O74" s="38">
        <v>1</v>
      </c>
      <c r="P74" s="50" t="s">
        <v>483</v>
      </c>
    </row>
    <row r="75" spans="1:16" ht="15">
      <c r="A75" s="19" t="s">
        <v>309</v>
      </c>
      <c r="B75" s="19"/>
      <c r="C75" s="19"/>
      <c r="D75" s="20"/>
      <c r="E75" s="19"/>
      <c r="F75" s="58">
        <f>SUM(F76:F78)</f>
        <v>0</v>
      </c>
      <c r="G75" s="58">
        <f aca="true" t="shared" si="14" ref="G75:N75">SUM(G76:G78)</f>
        <v>0</v>
      </c>
      <c r="H75" s="58">
        <f t="shared" si="14"/>
        <v>0</v>
      </c>
      <c r="I75" s="58">
        <f t="shared" si="14"/>
        <v>0</v>
      </c>
      <c r="J75" s="58">
        <f t="shared" si="14"/>
        <v>0</v>
      </c>
      <c r="K75" s="58">
        <f t="shared" si="14"/>
        <v>1554000000</v>
      </c>
      <c r="L75" s="58">
        <f t="shared" si="14"/>
        <v>0</v>
      </c>
      <c r="M75" s="58">
        <f t="shared" si="14"/>
        <v>0</v>
      </c>
      <c r="N75" s="58">
        <f t="shared" si="14"/>
        <v>1554000000</v>
      </c>
      <c r="O75" s="44"/>
      <c r="P75" s="21"/>
    </row>
    <row r="76" spans="1:16" ht="48">
      <c r="A76" s="84" t="s">
        <v>310</v>
      </c>
      <c r="B76" s="81" t="s">
        <v>247</v>
      </c>
      <c r="C76" s="81" t="s">
        <v>248</v>
      </c>
      <c r="D76" s="12" t="s">
        <v>117</v>
      </c>
      <c r="E76" s="11" t="s">
        <v>118</v>
      </c>
      <c r="F76" s="54"/>
      <c r="G76" s="54"/>
      <c r="H76" s="54"/>
      <c r="I76" s="54"/>
      <c r="J76" s="54"/>
      <c r="K76" s="54">
        <v>627000000</v>
      </c>
      <c r="L76" s="54"/>
      <c r="M76" s="54"/>
      <c r="N76" s="54">
        <f>SUM(F76:M76)</f>
        <v>627000000</v>
      </c>
      <c r="O76" s="38">
        <v>1</v>
      </c>
      <c r="P76" s="50" t="s">
        <v>409</v>
      </c>
    </row>
    <row r="77" spans="1:16" ht="36">
      <c r="A77" s="84"/>
      <c r="B77" s="81"/>
      <c r="C77" s="81"/>
      <c r="D77" s="12" t="s">
        <v>119</v>
      </c>
      <c r="E77" s="11" t="s">
        <v>120</v>
      </c>
      <c r="F77" s="54"/>
      <c r="G77" s="54"/>
      <c r="H77" s="54"/>
      <c r="I77" s="54"/>
      <c r="J77" s="54"/>
      <c r="K77" s="54">
        <v>60000000</v>
      </c>
      <c r="L77" s="54"/>
      <c r="M77" s="54"/>
      <c r="N77" s="54">
        <f>SUM(F77:M77)</f>
        <v>60000000</v>
      </c>
      <c r="O77" s="38">
        <v>1</v>
      </c>
      <c r="P77" s="50" t="s">
        <v>409</v>
      </c>
    </row>
    <row r="78" spans="1:16" ht="48">
      <c r="A78" s="84"/>
      <c r="B78" s="81"/>
      <c r="C78" s="11" t="s">
        <v>311</v>
      </c>
      <c r="D78" s="12" t="s">
        <v>115</v>
      </c>
      <c r="E78" s="11" t="s">
        <v>116</v>
      </c>
      <c r="F78" s="54"/>
      <c r="G78" s="54"/>
      <c r="H78" s="54"/>
      <c r="I78" s="54"/>
      <c r="J78" s="54"/>
      <c r="K78" s="54">
        <v>867000000</v>
      </c>
      <c r="L78" s="54"/>
      <c r="M78" s="54"/>
      <c r="N78" s="54">
        <f>SUM(F78:M78)</f>
        <v>867000000</v>
      </c>
      <c r="O78" s="38">
        <v>1</v>
      </c>
      <c r="P78" s="50" t="s">
        <v>409</v>
      </c>
    </row>
    <row r="79" spans="1:16" ht="15">
      <c r="A79" s="19" t="s">
        <v>312</v>
      </c>
      <c r="B79" s="19"/>
      <c r="C79" s="19"/>
      <c r="D79" s="20"/>
      <c r="E79" s="19"/>
      <c r="F79" s="58">
        <f>SUM(F80:F94)</f>
        <v>0</v>
      </c>
      <c r="G79" s="58">
        <f aca="true" t="shared" si="15" ref="G79:N79">SUM(G80:G94)</f>
        <v>0</v>
      </c>
      <c r="H79" s="58">
        <f t="shared" si="15"/>
        <v>0</v>
      </c>
      <c r="I79" s="58">
        <f t="shared" si="15"/>
        <v>146911388189.1</v>
      </c>
      <c r="J79" s="58">
        <f t="shared" si="15"/>
        <v>0</v>
      </c>
      <c r="K79" s="58">
        <f t="shared" si="15"/>
        <v>6786806584</v>
      </c>
      <c r="L79" s="58">
        <f t="shared" si="15"/>
        <v>79557</v>
      </c>
      <c r="M79" s="58">
        <f t="shared" si="15"/>
        <v>541130170</v>
      </c>
      <c r="N79" s="58">
        <f t="shared" si="15"/>
        <v>154239404500.09998</v>
      </c>
      <c r="O79" s="44"/>
      <c r="P79" s="21"/>
    </row>
    <row r="80" spans="1:16" ht="60">
      <c r="A80" s="84" t="s">
        <v>280</v>
      </c>
      <c r="B80" s="81" t="s">
        <v>313</v>
      </c>
      <c r="C80" s="11" t="s">
        <v>314</v>
      </c>
      <c r="D80" s="12" t="s">
        <v>121</v>
      </c>
      <c r="E80" s="11" t="s">
        <v>122</v>
      </c>
      <c r="F80" s="54"/>
      <c r="G80" s="54"/>
      <c r="H80" s="54"/>
      <c r="I80" s="54">
        <f>3198058291+8216499579.24</f>
        <v>11414557870.24</v>
      </c>
      <c r="J80" s="54"/>
      <c r="K80" s="54">
        <v>4348507621</v>
      </c>
      <c r="L80" s="60">
        <v>79557</v>
      </c>
      <c r="M80" s="54">
        <v>541130170</v>
      </c>
      <c r="N80" s="54">
        <f aca="true" t="shared" si="16" ref="N80:N94">SUM(F80:M80)</f>
        <v>16304275218.24</v>
      </c>
      <c r="O80" s="25" t="s">
        <v>426</v>
      </c>
      <c r="P80" s="48" t="s">
        <v>427</v>
      </c>
    </row>
    <row r="81" spans="1:16" ht="72">
      <c r="A81" s="84"/>
      <c r="B81" s="81"/>
      <c r="C81" s="11" t="s">
        <v>315</v>
      </c>
      <c r="D81" s="12" t="s">
        <v>123</v>
      </c>
      <c r="E81" s="11" t="s">
        <v>124</v>
      </c>
      <c r="F81" s="54"/>
      <c r="G81" s="54"/>
      <c r="H81" s="54"/>
      <c r="I81" s="54">
        <v>1396631487</v>
      </c>
      <c r="J81" s="54"/>
      <c r="K81" s="54">
        <v>36000000</v>
      </c>
      <c r="L81" s="54"/>
      <c r="M81" s="54"/>
      <c r="N81" s="54">
        <f t="shared" si="16"/>
        <v>1432631487</v>
      </c>
      <c r="O81" s="25" t="s">
        <v>428</v>
      </c>
      <c r="P81" s="48" t="s">
        <v>429</v>
      </c>
    </row>
    <row r="82" spans="1:16" ht="75">
      <c r="A82" s="84"/>
      <c r="B82" s="81"/>
      <c r="C82" s="11" t="s">
        <v>316</v>
      </c>
      <c r="D82" s="12" t="s">
        <v>125</v>
      </c>
      <c r="E82" s="11" t="s">
        <v>126</v>
      </c>
      <c r="F82" s="54"/>
      <c r="G82" s="54"/>
      <c r="H82" s="54"/>
      <c r="I82" s="54">
        <f>99493060853+17556304102</f>
        <v>117049364955</v>
      </c>
      <c r="J82" s="54"/>
      <c r="K82" s="54">
        <v>15000000</v>
      </c>
      <c r="L82" s="54"/>
      <c r="M82" s="54"/>
      <c r="N82" s="54">
        <f t="shared" si="16"/>
        <v>117064364955</v>
      </c>
      <c r="O82" s="25" t="s">
        <v>430</v>
      </c>
      <c r="P82" s="48" t="s">
        <v>431</v>
      </c>
    </row>
    <row r="83" spans="1:16" ht="72">
      <c r="A83" s="84"/>
      <c r="B83" s="81" t="s">
        <v>317</v>
      </c>
      <c r="C83" s="11" t="s">
        <v>318</v>
      </c>
      <c r="D83" s="12" t="s">
        <v>127</v>
      </c>
      <c r="E83" s="15" t="s">
        <v>319</v>
      </c>
      <c r="F83" s="54"/>
      <c r="G83" s="54"/>
      <c r="H83" s="54"/>
      <c r="I83" s="54"/>
      <c r="J83" s="54"/>
      <c r="K83" s="54">
        <v>248165345</v>
      </c>
      <c r="L83" s="54"/>
      <c r="M83" s="54"/>
      <c r="N83" s="54">
        <f t="shared" si="16"/>
        <v>248165345</v>
      </c>
      <c r="O83" s="38">
        <v>1</v>
      </c>
      <c r="P83" s="50" t="s">
        <v>409</v>
      </c>
    </row>
    <row r="84" spans="1:16" ht="60">
      <c r="A84" s="84"/>
      <c r="B84" s="81"/>
      <c r="C84" s="11" t="s">
        <v>320</v>
      </c>
      <c r="D84" s="12" t="s">
        <v>128</v>
      </c>
      <c r="E84" s="11" t="s">
        <v>129</v>
      </c>
      <c r="F84" s="54"/>
      <c r="G84" s="54"/>
      <c r="H84" s="54"/>
      <c r="I84" s="54">
        <v>2296502</v>
      </c>
      <c r="J84" s="54"/>
      <c r="K84" s="54">
        <v>331200000</v>
      </c>
      <c r="L84" s="54"/>
      <c r="M84" s="54"/>
      <c r="N84" s="54">
        <f t="shared" si="16"/>
        <v>333496502</v>
      </c>
      <c r="O84" s="25" t="s">
        <v>432</v>
      </c>
      <c r="P84" s="48" t="s">
        <v>429</v>
      </c>
    </row>
    <row r="85" spans="1:16" ht="45">
      <c r="A85" s="84"/>
      <c r="B85" s="81"/>
      <c r="C85" s="11" t="s">
        <v>321</v>
      </c>
      <c r="D85" s="12" t="s">
        <v>130</v>
      </c>
      <c r="E85" s="11" t="s">
        <v>131</v>
      </c>
      <c r="F85" s="54"/>
      <c r="G85" s="54"/>
      <c r="H85" s="54"/>
      <c r="I85" s="54">
        <v>251150604.86</v>
      </c>
      <c r="J85" s="54"/>
      <c r="K85" s="54">
        <v>136100000</v>
      </c>
      <c r="L85" s="54"/>
      <c r="M85" s="54"/>
      <c r="N85" s="54">
        <f t="shared" si="16"/>
        <v>387250604.86</v>
      </c>
      <c r="O85" s="25" t="s">
        <v>433</v>
      </c>
      <c r="P85" s="48" t="s">
        <v>429</v>
      </c>
    </row>
    <row r="86" spans="1:16" ht="48">
      <c r="A86" s="84"/>
      <c r="B86" s="81"/>
      <c r="C86" s="11" t="s">
        <v>322</v>
      </c>
      <c r="D86" s="12" t="s">
        <v>132</v>
      </c>
      <c r="E86" s="11" t="s">
        <v>133</v>
      </c>
      <c r="F86" s="54"/>
      <c r="G86" s="54"/>
      <c r="H86" s="54"/>
      <c r="I86" s="54"/>
      <c r="J86" s="54"/>
      <c r="K86" s="54"/>
      <c r="L86" s="54"/>
      <c r="M86" s="54"/>
      <c r="N86" s="54">
        <f t="shared" si="16"/>
        <v>0</v>
      </c>
      <c r="O86" s="38"/>
      <c r="P86" s="50"/>
    </row>
    <row r="87" spans="1:16" ht="60">
      <c r="A87" s="84"/>
      <c r="B87" s="81" t="s">
        <v>323</v>
      </c>
      <c r="C87" s="11" t="s">
        <v>324</v>
      </c>
      <c r="D87" s="12" t="s">
        <v>134</v>
      </c>
      <c r="E87" s="11" t="s">
        <v>135</v>
      </c>
      <c r="F87" s="54"/>
      <c r="G87" s="54"/>
      <c r="H87" s="54"/>
      <c r="I87" s="54"/>
      <c r="J87" s="54"/>
      <c r="K87" s="54">
        <v>44075000</v>
      </c>
      <c r="L87" s="54"/>
      <c r="M87" s="54"/>
      <c r="N87" s="54">
        <f t="shared" si="16"/>
        <v>44075000</v>
      </c>
      <c r="O87" s="38">
        <v>1</v>
      </c>
      <c r="P87" s="50" t="s">
        <v>483</v>
      </c>
    </row>
    <row r="88" spans="1:16" ht="48">
      <c r="A88" s="84"/>
      <c r="B88" s="81"/>
      <c r="C88" s="81" t="s">
        <v>325</v>
      </c>
      <c r="D88" s="10" t="s">
        <v>136</v>
      </c>
      <c r="E88" s="11" t="s">
        <v>137</v>
      </c>
      <c r="F88" s="54"/>
      <c r="G88" s="54"/>
      <c r="H88" s="54"/>
      <c r="I88" s="54"/>
      <c r="J88" s="54"/>
      <c r="K88" s="54">
        <v>507511175</v>
      </c>
      <c r="L88" s="54"/>
      <c r="M88" s="54"/>
      <c r="N88" s="54">
        <f t="shared" si="16"/>
        <v>507511175</v>
      </c>
      <c r="O88" s="38">
        <v>1</v>
      </c>
      <c r="P88" s="50" t="s">
        <v>483</v>
      </c>
    </row>
    <row r="89" spans="1:16" ht="48">
      <c r="A89" s="84"/>
      <c r="B89" s="81"/>
      <c r="C89" s="81"/>
      <c r="D89" s="12" t="s">
        <v>148</v>
      </c>
      <c r="E89" s="11" t="s">
        <v>149</v>
      </c>
      <c r="F89" s="54"/>
      <c r="G89" s="54"/>
      <c r="H89" s="54"/>
      <c r="I89" s="54">
        <v>373504909</v>
      </c>
      <c r="J89" s="54"/>
      <c r="K89" s="54">
        <v>716247443</v>
      </c>
      <c r="L89" s="54"/>
      <c r="M89" s="54"/>
      <c r="N89" s="54">
        <f t="shared" si="16"/>
        <v>1089752352</v>
      </c>
      <c r="O89" s="25" t="s">
        <v>434</v>
      </c>
      <c r="P89" s="48" t="s">
        <v>435</v>
      </c>
    </row>
    <row r="90" spans="1:16" ht="36">
      <c r="A90" s="84"/>
      <c r="B90" s="81" t="s">
        <v>326</v>
      </c>
      <c r="C90" s="11" t="s">
        <v>327</v>
      </c>
      <c r="D90" s="12" t="s">
        <v>138</v>
      </c>
      <c r="E90" s="11" t="s">
        <v>139</v>
      </c>
      <c r="F90" s="54"/>
      <c r="G90" s="54"/>
      <c r="H90" s="54"/>
      <c r="I90" s="54"/>
      <c r="J90" s="54"/>
      <c r="K90" s="54">
        <v>57000000</v>
      </c>
      <c r="L90" s="54"/>
      <c r="M90" s="54"/>
      <c r="N90" s="54">
        <f t="shared" si="16"/>
        <v>57000000</v>
      </c>
      <c r="O90" s="38">
        <v>1</v>
      </c>
      <c r="P90" s="50" t="s">
        <v>483</v>
      </c>
    </row>
    <row r="91" spans="1:16" ht="45">
      <c r="A91" s="84"/>
      <c r="B91" s="81"/>
      <c r="C91" s="11" t="s">
        <v>328</v>
      </c>
      <c r="D91" s="12" t="s">
        <v>140</v>
      </c>
      <c r="E91" s="11" t="s">
        <v>141</v>
      </c>
      <c r="F91" s="54"/>
      <c r="G91" s="54"/>
      <c r="H91" s="54"/>
      <c r="I91" s="61">
        <v>473723491</v>
      </c>
      <c r="J91" s="54"/>
      <c r="K91" s="54">
        <v>62000000</v>
      </c>
      <c r="L91" s="54"/>
      <c r="M91" s="54"/>
      <c r="N91" s="54">
        <f t="shared" si="16"/>
        <v>535723491</v>
      </c>
      <c r="O91" s="25" t="s">
        <v>436</v>
      </c>
      <c r="P91" s="48" t="s">
        <v>429</v>
      </c>
    </row>
    <row r="92" spans="1:16" ht="60">
      <c r="A92" s="84"/>
      <c r="B92" s="81"/>
      <c r="C92" s="11" t="s">
        <v>329</v>
      </c>
      <c r="D92" s="12" t="s">
        <v>142</v>
      </c>
      <c r="E92" s="11" t="s">
        <v>143</v>
      </c>
      <c r="F92" s="54"/>
      <c r="G92" s="54"/>
      <c r="H92" s="54"/>
      <c r="I92" s="54">
        <v>15950158370</v>
      </c>
      <c r="J92" s="54"/>
      <c r="K92" s="54">
        <v>227000000</v>
      </c>
      <c r="L92" s="54"/>
      <c r="M92" s="54"/>
      <c r="N92" s="54">
        <f t="shared" si="16"/>
        <v>16177158370</v>
      </c>
      <c r="O92" s="25" t="s">
        <v>421</v>
      </c>
      <c r="P92" s="48" t="s">
        <v>429</v>
      </c>
    </row>
    <row r="93" spans="1:16" ht="60">
      <c r="A93" s="84"/>
      <c r="B93" s="81"/>
      <c r="C93" s="11" t="s">
        <v>330</v>
      </c>
      <c r="D93" s="16" t="s">
        <v>144</v>
      </c>
      <c r="E93" s="11" t="s">
        <v>145</v>
      </c>
      <c r="F93" s="54"/>
      <c r="G93" s="54"/>
      <c r="H93" s="54"/>
      <c r="I93" s="54"/>
      <c r="J93" s="54"/>
      <c r="K93" s="54">
        <v>29000000</v>
      </c>
      <c r="L93" s="54"/>
      <c r="M93" s="54"/>
      <c r="N93" s="54">
        <f t="shared" si="16"/>
        <v>29000000</v>
      </c>
      <c r="O93" s="38">
        <v>1</v>
      </c>
      <c r="P93" s="50" t="s">
        <v>483</v>
      </c>
    </row>
    <row r="94" spans="1:16" ht="48">
      <c r="A94" s="84"/>
      <c r="B94" s="11" t="s">
        <v>331</v>
      </c>
      <c r="C94" s="11" t="s">
        <v>332</v>
      </c>
      <c r="D94" s="12" t="s">
        <v>146</v>
      </c>
      <c r="E94" s="11" t="s">
        <v>147</v>
      </c>
      <c r="F94" s="54"/>
      <c r="G94" s="54"/>
      <c r="H94" s="54"/>
      <c r="I94" s="54"/>
      <c r="J94" s="54"/>
      <c r="K94" s="54">
        <v>29000000</v>
      </c>
      <c r="L94" s="54"/>
      <c r="M94" s="54"/>
      <c r="N94" s="54">
        <f t="shared" si="16"/>
        <v>29000000</v>
      </c>
      <c r="O94" s="38">
        <v>1</v>
      </c>
      <c r="P94" s="50" t="s">
        <v>483</v>
      </c>
    </row>
    <row r="95" spans="1:16" ht="15">
      <c r="A95" s="19" t="s">
        <v>333</v>
      </c>
      <c r="B95" s="19"/>
      <c r="C95" s="19"/>
      <c r="D95" s="20"/>
      <c r="E95" s="19"/>
      <c r="F95" s="58">
        <f>SUM(F96:F108)</f>
        <v>0</v>
      </c>
      <c r="G95" s="58">
        <f aca="true" t="shared" si="17" ref="G95:N95">SUM(G96:G108)</f>
        <v>0</v>
      </c>
      <c r="H95" s="58">
        <f t="shared" si="17"/>
        <v>0</v>
      </c>
      <c r="I95" s="58">
        <f>SUM(I96:I108)</f>
        <v>3885430678</v>
      </c>
      <c r="J95" s="58">
        <f t="shared" si="17"/>
        <v>0</v>
      </c>
      <c r="K95" s="58">
        <f t="shared" si="17"/>
        <v>3011000000</v>
      </c>
      <c r="L95" s="58">
        <f t="shared" si="17"/>
        <v>0</v>
      </c>
      <c r="M95" s="58">
        <f t="shared" si="17"/>
        <v>0</v>
      </c>
      <c r="N95" s="62">
        <f t="shared" si="17"/>
        <v>6896430678</v>
      </c>
      <c r="O95" s="45"/>
      <c r="P95" s="27"/>
    </row>
    <row r="96" spans="1:16" ht="48">
      <c r="A96" s="84" t="s">
        <v>334</v>
      </c>
      <c r="B96" s="11" t="s">
        <v>331</v>
      </c>
      <c r="C96" s="11" t="s">
        <v>335</v>
      </c>
      <c r="D96" s="12" t="s">
        <v>150</v>
      </c>
      <c r="E96" s="11" t="s">
        <v>151</v>
      </c>
      <c r="F96" s="54"/>
      <c r="G96" s="54"/>
      <c r="H96" s="54"/>
      <c r="I96" s="54"/>
      <c r="J96" s="54"/>
      <c r="K96" s="54">
        <v>60000000</v>
      </c>
      <c r="L96" s="54"/>
      <c r="M96" s="54"/>
      <c r="N96" s="54">
        <f aca="true" t="shared" si="18" ref="N96:N107">SUM(F96:M96)</f>
        <v>60000000</v>
      </c>
      <c r="O96" s="38">
        <v>1</v>
      </c>
      <c r="P96" s="50" t="s">
        <v>483</v>
      </c>
    </row>
    <row r="97" spans="1:16" ht="48">
      <c r="A97" s="84"/>
      <c r="B97" s="81" t="s">
        <v>336</v>
      </c>
      <c r="C97" s="11" t="s">
        <v>337</v>
      </c>
      <c r="D97" s="12" t="s">
        <v>152</v>
      </c>
      <c r="E97" s="11" t="s">
        <v>153</v>
      </c>
      <c r="F97" s="54"/>
      <c r="G97" s="54"/>
      <c r="H97" s="54"/>
      <c r="I97" s="54"/>
      <c r="J97" s="54"/>
      <c r="K97" s="54">
        <v>185000000</v>
      </c>
      <c r="L97" s="54"/>
      <c r="M97" s="54"/>
      <c r="N97" s="54">
        <f t="shared" si="18"/>
        <v>185000000</v>
      </c>
      <c r="O97" s="38">
        <v>1</v>
      </c>
      <c r="P97" s="50" t="s">
        <v>483</v>
      </c>
    </row>
    <row r="98" spans="1:16" ht="54.75" customHeight="1">
      <c r="A98" s="84"/>
      <c r="B98" s="81"/>
      <c r="C98" s="11" t="s">
        <v>338</v>
      </c>
      <c r="D98" s="12" t="s">
        <v>154</v>
      </c>
      <c r="E98" s="11" t="s">
        <v>155</v>
      </c>
      <c r="F98" s="54"/>
      <c r="G98" s="54"/>
      <c r="H98" s="54"/>
      <c r="I98" s="54"/>
      <c r="J98" s="54"/>
      <c r="K98" s="54">
        <v>520000000</v>
      </c>
      <c r="L98" s="54"/>
      <c r="M98" s="54"/>
      <c r="N98" s="54">
        <f t="shared" si="18"/>
        <v>520000000</v>
      </c>
      <c r="O98" s="38">
        <v>1</v>
      </c>
      <c r="P98" s="50" t="s">
        <v>483</v>
      </c>
    </row>
    <row r="99" spans="1:16" ht="48">
      <c r="A99" s="84"/>
      <c r="B99" s="81"/>
      <c r="C99" s="11" t="s">
        <v>339</v>
      </c>
      <c r="D99" s="12" t="s">
        <v>156</v>
      </c>
      <c r="E99" s="11" t="s">
        <v>157</v>
      </c>
      <c r="F99" s="54"/>
      <c r="G99" s="54"/>
      <c r="H99" s="54"/>
      <c r="I99" s="54"/>
      <c r="J99" s="54"/>
      <c r="K99" s="54">
        <v>101000000</v>
      </c>
      <c r="L99" s="54"/>
      <c r="M99" s="54"/>
      <c r="N99" s="54">
        <f t="shared" si="18"/>
        <v>101000000</v>
      </c>
      <c r="O99" s="38">
        <v>1</v>
      </c>
      <c r="P99" s="50" t="s">
        <v>483</v>
      </c>
    </row>
    <row r="100" spans="1:16" ht="36">
      <c r="A100" s="84"/>
      <c r="B100" s="81"/>
      <c r="C100" s="11" t="s">
        <v>340</v>
      </c>
      <c r="D100" s="12" t="s">
        <v>158</v>
      </c>
      <c r="E100" s="11" t="s">
        <v>159</v>
      </c>
      <c r="F100" s="54"/>
      <c r="G100" s="54"/>
      <c r="H100" s="54"/>
      <c r="I100" s="54"/>
      <c r="J100" s="54"/>
      <c r="K100" s="54">
        <v>190000000</v>
      </c>
      <c r="L100" s="54"/>
      <c r="M100" s="54"/>
      <c r="N100" s="54">
        <f t="shared" si="18"/>
        <v>190000000</v>
      </c>
      <c r="O100" s="38">
        <v>1</v>
      </c>
      <c r="P100" s="50" t="s">
        <v>483</v>
      </c>
    </row>
    <row r="101" spans="1:16" ht="48">
      <c r="A101" s="84"/>
      <c r="B101" s="81" t="s">
        <v>341</v>
      </c>
      <c r="C101" s="81" t="s">
        <v>342</v>
      </c>
      <c r="D101" s="12" t="s">
        <v>160</v>
      </c>
      <c r="E101" s="11" t="s">
        <v>343</v>
      </c>
      <c r="F101" s="54"/>
      <c r="G101" s="54"/>
      <c r="H101" s="54"/>
      <c r="I101" s="54"/>
      <c r="J101" s="54"/>
      <c r="K101" s="54">
        <v>1284000000</v>
      </c>
      <c r="L101" s="54"/>
      <c r="M101" s="54"/>
      <c r="N101" s="54">
        <f t="shared" si="18"/>
        <v>1284000000</v>
      </c>
      <c r="O101" s="38">
        <v>1</v>
      </c>
      <c r="P101" s="50" t="s">
        <v>483</v>
      </c>
    </row>
    <row r="102" spans="1:16" ht="36">
      <c r="A102" s="84"/>
      <c r="B102" s="81"/>
      <c r="C102" s="81"/>
      <c r="D102" s="12" t="s">
        <v>161</v>
      </c>
      <c r="E102" s="11" t="s">
        <v>162</v>
      </c>
      <c r="F102" s="54"/>
      <c r="G102" s="54"/>
      <c r="H102" s="54"/>
      <c r="I102" s="54"/>
      <c r="J102" s="54"/>
      <c r="K102" s="54">
        <v>80000000</v>
      </c>
      <c r="L102" s="54"/>
      <c r="M102" s="54"/>
      <c r="N102" s="54">
        <f t="shared" si="18"/>
        <v>80000000</v>
      </c>
      <c r="O102" s="38">
        <v>1</v>
      </c>
      <c r="P102" s="50" t="s">
        <v>483</v>
      </c>
    </row>
    <row r="103" spans="1:16" ht="36">
      <c r="A103" s="84"/>
      <c r="B103" s="81"/>
      <c r="C103" s="81" t="s">
        <v>344</v>
      </c>
      <c r="D103" s="12" t="s">
        <v>163</v>
      </c>
      <c r="E103" s="11" t="s">
        <v>164</v>
      </c>
      <c r="F103" s="54"/>
      <c r="G103" s="54"/>
      <c r="H103" s="54"/>
      <c r="I103" s="54"/>
      <c r="J103" s="54"/>
      <c r="K103" s="54">
        <v>30000000</v>
      </c>
      <c r="L103" s="54"/>
      <c r="M103" s="54"/>
      <c r="N103" s="54">
        <f t="shared" si="18"/>
        <v>30000000</v>
      </c>
      <c r="O103" s="38">
        <v>1</v>
      </c>
      <c r="P103" s="50" t="s">
        <v>483</v>
      </c>
    </row>
    <row r="104" spans="1:16" ht="36">
      <c r="A104" s="84"/>
      <c r="B104" s="81"/>
      <c r="C104" s="81"/>
      <c r="D104" s="12" t="s">
        <v>165</v>
      </c>
      <c r="E104" s="11" t="s">
        <v>166</v>
      </c>
      <c r="F104" s="54"/>
      <c r="G104" s="54"/>
      <c r="H104" s="54"/>
      <c r="I104" s="54"/>
      <c r="J104" s="54"/>
      <c r="K104" s="54">
        <v>91000000</v>
      </c>
      <c r="L104" s="54"/>
      <c r="M104" s="54"/>
      <c r="N104" s="54">
        <f t="shared" si="18"/>
        <v>91000000</v>
      </c>
      <c r="O104" s="38">
        <v>1</v>
      </c>
      <c r="P104" s="50" t="s">
        <v>483</v>
      </c>
    </row>
    <row r="105" spans="1:16" ht="45" customHeight="1">
      <c r="A105" s="84"/>
      <c r="B105" s="81"/>
      <c r="C105" s="11" t="s">
        <v>345</v>
      </c>
      <c r="D105" s="12" t="s">
        <v>167</v>
      </c>
      <c r="E105" s="11" t="s">
        <v>168</v>
      </c>
      <c r="F105" s="54"/>
      <c r="G105" s="54"/>
      <c r="H105" s="54"/>
      <c r="I105" s="54"/>
      <c r="J105" s="54"/>
      <c r="K105" s="54">
        <v>90000000</v>
      </c>
      <c r="L105" s="54"/>
      <c r="M105" s="54"/>
      <c r="N105" s="54">
        <f t="shared" si="18"/>
        <v>90000000</v>
      </c>
      <c r="O105" s="38">
        <v>1</v>
      </c>
      <c r="P105" s="50" t="s">
        <v>483</v>
      </c>
    </row>
    <row r="106" spans="1:16" ht="45.75" customHeight="1">
      <c r="A106" s="84"/>
      <c r="B106" s="81"/>
      <c r="C106" s="11" t="s">
        <v>346</v>
      </c>
      <c r="D106" s="12" t="s">
        <v>169</v>
      </c>
      <c r="E106" s="11" t="s">
        <v>170</v>
      </c>
      <c r="F106" s="54"/>
      <c r="G106" s="54"/>
      <c r="H106" s="54"/>
      <c r="I106" s="54"/>
      <c r="J106" s="54"/>
      <c r="K106" s="54">
        <v>56400000</v>
      </c>
      <c r="L106" s="54"/>
      <c r="M106" s="54"/>
      <c r="N106" s="54">
        <f t="shared" si="18"/>
        <v>56400000</v>
      </c>
      <c r="O106" s="38">
        <v>1</v>
      </c>
      <c r="P106" s="50" t="s">
        <v>483</v>
      </c>
    </row>
    <row r="107" spans="1:16" ht="36">
      <c r="A107" s="84"/>
      <c r="B107" s="81"/>
      <c r="C107" s="11" t="s">
        <v>347</v>
      </c>
      <c r="D107" s="12" t="s">
        <v>171</v>
      </c>
      <c r="E107" s="11" t="s">
        <v>172</v>
      </c>
      <c r="F107" s="54"/>
      <c r="G107" s="54"/>
      <c r="H107" s="54"/>
      <c r="I107" s="54"/>
      <c r="J107" s="54"/>
      <c r="K107" s="54">
        <v>177820000</v>
      </c>
      <c r="L107" s="54"/>
      <c r="M107" s="54"/>
      <c r="N107" s="54">
        <f t="shared" si="18"/>
        <v>177820000</v>
      </c>
      <c r="O107" s="38">
        <v>1</v>
      </c>
      <c r="P107" s="50" t="s">
        <v>483</v>
      </c>
    </row>
    <row r="108" spans="1:16" ht="45">
      <c r="A108" s="84"/>
      <c r="B108" s="11" t="s">
        <v>348</v>
      </c>
      <c r="C108" s="11" t="s">
        <v>349</v>
      </c>
      <c r="D108" s="12" t="s">
        <v>173</v>
      </c>
      <c r="E108" s="11" t="s">
        <v>174</v>
      </c>
      <c r="G108" s="54"/>
      <c r="H108" s="54"/>
      <c r="I108" s="54">
        <v>3885430678</v>
      </c>
      <c r="J108" s="54"/>
      <c r="K108" s="54">
        <v>145780000</v>
      </c>
      <c r="L108" s="54"/>
      <c r="M108" s="54"/>
      <c r="N108" s="54">
        <f>SUM(G108:M108)</f>
        <v>4031210678</v>
      </c>
      <c r="O108" s="25" t="s">
        <v>437</v>
      </c>
      <c r="P108" s="48" t="s">
        <v>438</v>
      </c>
    </row>
    <row r="109" spans="1:16" ht="15">
      <c r="A109" s="19" t="s">
        <v>350</v>
      </c>
      <c r="B109" s="19"/>
      <c r="C109" s="19"/>
      <c r="D109" s="20"/>
      <c r="E109" s="19"/>
      <c r="F109" s="58">
        <f>+F110</f>
        <v>0</v>
      </c>
      <c r="G109" s="58">
        <f aca="true" t="shared" si="19" ref="G109:N109">+G110</f>
        <v>0</v>
      </c>
      <c r="H109" s="58">
        <f t="shared" si="19"/>
        <v>0</v>
      </c>
      <c r="I109" s="58">
        <f t="shared" si="19"/>
        <v>0</v>
      </c>
      <c r="J109" s="58">
        <f t="shared" si="19"/>
        <v>0</v>
      </c>
      <c r="K109" s="58">
        <f t="shared" si="19"/>
        <v>72000000</v>
      </c>
      <c r="L109" s="58">
        <f t="shared" si="19"/>
        <v>0</v>
      </c>
      <c r="M109" s="58">
        <f t="shared" si="19"/>
        <v>0</v>
      </c>
      <c r="N109" s="58">
        <f t="shared" si="19"/>
        <v>72000000</v>
      </c>
      <c r="O109" s="44"/>
      <c r="P109" s="21"/>
    </row>
    <row r="110" spans="1:16" ht="36">
      <c r="A110" s="15" t="s">
        <v>310</v>
      </c>
      <c r="B110" s="11" t="s">
        <v>351</v>
      </c>
      <c r="C110" s="11" t="s">
        <v>248</v>
      </c>
      <c r="D110" s="12" t="s">
        <v>175</v>
      </c>
      <c r="E110" s="11" t="s">
        <v>176</v>
      </c>
      <c r="F110" s="54"/>
      <c r="G110" s="54"/>
      <c r="H110" s="54"/>
      <c r="I110" s="54"/>
      <c r="J110" s="54"/>
      <c r="K110" s="54">
        <v>72000000</v>
      </c>
      <c r="L110" s="54"/>
      <c r="M110" s="54"/>
      <c r="N110" s="54">
        <f>SUM(F110:M110)</f>
        <v>72000000</v>
      </c>
      <c r="O110" s="38">
        <v>1</v>
      </c>
      <c r="P110" s="50" t="s">
        <v>483</v>
      </c>
    </row>
    <row r="111" spans="1:16" ht="15">
      <c r="A111" s="19" t="s">
        <v>352</v>
      </c>
      <c r="B111" s="19"/>
      <c r="C111" s="19"/>
      <c r="D111" s="20"/>
      <c r="E111" s="19"/>
      <c r="F111" s="58">
        <f>SUM(F112:F136)</f>
        <v>0</v>
      </c>
      <c r="G111" s="58">
        <f aca="true" t="shared" si="20" ref="G111:N111">SUM(G112:G136)</f>
        <v>12647156022.07</v>
      </c>
      <c r="H111" s="58">
        <f t="shared" si="20"/>
        <v>26387039962</v>
      </c>
      <c r="I111" s="58">
        <f t="shared" si="20"/>
        <v>0</v>
      </c>
      <c r="J111" s="58">
        <f t="shared" si="20"/>
        <v>0</v>
      </c>
      <c r="K111" s="58">
        <f t="shared" si="20"/>
        <v>1968634695</v>
      </c>
      <c r="L111" s="58">
        <f t="shared" si="20"/>
        <v>0</v>
      </c>
      <c r="M111" s="58">
        <f t="shared" si="20"/>
        <v>11881583367</v>
      </c>
      <c r="N111" s="58">
        <f t="shared" si="20"/>
        <v>52884414046.07</v>
      </c>
      <c r="O111" s="44"/>
      <c r="P111" s="21"/>
    </row>
    <row r="112" spans="1:16" ht="72">
      <c r="A112" s="84" t="s">
        <v>353</v>
      </c>
      <c r="B112" s="11" t="s">
        <v>307</v>
      </c>
      <c r="C112" s="11" t="s">
        <v>354</v>
      </c>
      <c r="D112" s="12" t="s">
        <v>177</v>
      </c>
      <c r="E112" s="11" t="s">
        <v>355</v>
      </c>
      <c r="F112" s="54"/>
      <c r="G112" s="54">
        <v>157282000</v>
      </c>
      <c r="H112" s="54">
        <v>25000000</v>
      </c>
      <c r="I112" s="54"/>
      <c r="J112" s="54"/>
      <c r="K112" s="54"/>
      <c r="L112" s="54"/>
      <c r="M112" s="54"/>
      <c r="N112" s="54">
        <f aca="true" t="shared" si="21" ref="N112:N136">SUM(F112:M112)</f>
        <v>182282000</v>
      </c>
      <c r="O112" s="25" t="s">
        <v>413</v>
      </c>
      <c r="P112" s="48" t="s">
        <v>439</v>
      </c>
    </row>
    <row r="113" spans="1:16" ht="30">
      <c r="A113" s="84"/>
      <c r="B113" s="81" t="s">
        <v>356</v>
      </c>
      <c r="C113" s="11" t="s">
        <v>357</v>
      </c>
      <c r="D113" s="12" t="s">
        <v>178</v>
      </c>
      <c r="E113" s="11" t="s">
        <v>179</v>
      </c>
      <c r="F113" s="54"/>
      <c r="G113" s="54">
        <v>110000000</v>
      </c>
      <c r="H113" s="54">
        <v>35000000</v>
      </c>
      <c r="I113" s="54"/>
      <c r="J113" s="54"/>
      <c r="K113" s="54"/>
      <c r="L113" s="54"/>
      <c r="M113" s="54"/>
      <c r="N113" s="54">
        <f t="shared" si="21"/>
        <v>145000000</v>
      </c>
      <c r="O113" s="25" t="s">
        <v>440</v>
      </c>
      <c r="P113" s="48" t="s">
        <v>439</v>
      </c>
    </row>
    <row r="114" spans="1:16" ht="36">
      <c r="A114" s="84"/>
      <c r="B114" s="81"/>
      <c r="C114" s="11" t="s">
        <v>358</v>
      </c>
      <c r="D114" s="12" t="s">
        <v>180</v>
      </c>
      <c r="E114" s="11" t="s">
        <v>181</v>
      </c>
      <c r="F114" s="54"/>
      <c r="G114" s="54">
        <v>120000000</v>
      </c>
      <c r="H114" s="54">
        <v>45000000</v>
      </c>
      <c r="I114" s="54"/>
      <c r="J114" s="54"/>
      <c r="K114" s="54"/>
      <c r="L114" s="54"/>
      <c r="M114" s="54"/>
      <c r="N114" s="54">
        <f t="shared" si="21"/>
        <v>165000000</v>
      </c>
      <c r="O114" s="25" t="s">
        <v>441</v>
      </c>
      <c r="P114" s="48" t="s">
        <v>439</v>
      </c>
    </row>
    <row r="115" spans="1:16" ht="36">
      <c r="A115" s="84"/>
      <c r="B115" s="81"/>
      <c r="C115" s="11" t="s">
        <v>359</v>
      </c>
      <c r="D115" s="12" t="s">
        <v>182</v>
      </c>
      <c r="E115" s="11" t="s">
        <v>183</v>
      </c>
      <c r="F115" s="54"/>
      <c r="G115" s="54">
        <v>148649900</v>
      </c>
      <c r="H115" s="54"/>
      <c r="I115" s="54"/>
      <c r="J115" s="54"/>
      <c r="K115" s="54"/>
      <c r="L115" s="54"/>
      <c r="M115" s="54"/>
      <c r="N115" s="54">
        <f t="shared" si="21"/>
        <v>148649900</v>
      </c>
      <c r="O115" s="38">
        <v>1</v>
      </c>
      <c r="P115" s="48" t="s">
        <v>442</v>
      </c>
    </row>
    <row r="116" spans="1:16" ht="48">
      <c r="A116" s="84"/>
      <c r="B116" s="81"/>
      <c r="C116" s="11" t="s">
        <v>360</v>
      </c>
      <c r="D116" s="12" t="s">
        <v>184</v>
      </c>
      <c r="E116" s="11" t="s">
        <v>185</v>
      </c>
      <c r="F116" s="54"/>
      <c r="G116" s="54">
        <v>120000000</v>
      </c>
      <c r="H116" s="54">
        <v>45000000</v>
      </c>
      <c r="I116" s="54"/>
      <c r="J116" s="54"/>
      <c r="K116" s="54"/>
      <c r="L116" s="54"/>
      <c r="M116" s="54"/>
      <c r="N116" s="54">
        <f t="shared" si="21"/>
        <v>165000000</v>
      </c>
      <c r="O116" s="25" t="s">
        <v>441</v>
      </c>
      <c r="P116" s="48" t="s">
        <v>439</v>
      </c>
    </row>
    <row r="117" spans="1:16" ht="36">
      <c r="A117" s="84"/>
      <c r="B117" s="81"/>
      <c r="C117" s="81" t="s">
        <v>361</v>
      </c>
      <c r="D117" s="12" t="s">
        <v>186</v>
      </c>
      <c r="E117" s="11" t="s">
        <v>187</v>
      </c>
      <c r="F117" s="54"/>
      <c r="G117" s="54">
        <v>115000000</v>
      </c>
      <c r="H117" s="54">
        <v>27000000</v>
      </c>
      <c r="I117" s="54"/>
      <c r="J117" s="54"/>
      <c r="K117" s="54"/>
      <c r="L117" s="54"/>
      <c r="M117" s="54"/>
      <c r="N117" s="54">
        <f t="shared" si="21"/>
        <v>142000000</v>
      </c>
      <c r="O117" s="25" t="s">
        <v>423</v>
      </c>
      <c r="P117" s="48" t="s">
        <v>439</v>
      </c>
    </row>
    <row r="118" spans="1:16" ht="36">
      <c r="A118" s="84"/>
      <c r="B118" s="81"/>
      <c r="C118" s="81"/>
      <c r="D118" s="12" t="s">
        <v>188</v>
      </c>
      <c r="E118" s="11" t="s">
        <v>189</v>
      </c>
      <c r="F118" s="54"/>
      <c r="G118" s="54">
        <v>216611111.07</v>
      </c>
      <c r="H118" s="54"/>
      <c r="I118" s="54"/>
      <c r="J118" s="54"/>
      <c r="K118" s="54"/>
      <c r="L118" s="54"/>
      <c r="M118" s="54">
        <v>489375372</v>
      </c>
      <c r="N118" s="54">
        <f t="shared" si="21"/>
        <v>705986483.0699999</v>
      </c>
      <c r="O118" s="25" t="s">
        <v>443</v>
      </c>
      <c r="P118" s="48" t="s">
        <v>444</v>
      </c>
    </row>
    <row r="119" spans="1:16" ht="48">
      <c r="A119" s="84"/>
      <c r="B119" s="81"/>
      <c r="C119" s="81"/>
      <c r="D119" s="12" t="s">
        <v>190</v>
      </c>
      <c r="E119" s="11" t="s">
        <v>191</v>
      </c>
      <c r="F119" s="54"/>
      <c r="G119" s="54">
        <v>50000000</v>
      </c>
      <c r="H119" s="54">
        <v>6000000</v>
      </c>
      <c r="I119" s="54"/>
      <c r="J119" s="54"/>
      <c r="K119" s="54"/>
      <c r="L119" s="54"/>
      <c r="M119" s="54">
        <v>174374138</v>
      </c>
      <c r="N119" s="54">
        <f t="shared" si="21"/>
        <v>230374138</v>
      </c>
      <c r="O119" s="25" t="s">
        <v>446</v>
      </c>
      <c r="P119" s="48" t="s">
        <v>445</v>
      </c>
    </row>
    <row r="120" spans="1:16" ht="36">
      <c r="A120" s="84"/>
      <c r="B120" s="81"/>
      <c r="C120" s="11" t="s">
        <v>362</v>
      </c>
      <c r="D120" s="12" t="s">
        <v>192</v>
      </c>
      <c r="E120" s="11" t="s">
        <v>193</v>
      </c>
      <c r="F120" s="54"/>
      <c r="G120" s="54">
        <v>20000000</v>
      </c>
      <c r="H120" s="54"/>
      <c r="I120" s="54"/>
      <c r="J120" s="54"/>
      <c r="K120" s="54"/>
      <c r="L120" s="54"/>
      <c r="M120" s="54"/>
      <c r="N120" s="54">
        <f t="shared" si="21"/>
        <v>20000000</v>
      </c>
      <c r="O120" s="38">
        <v>1</v>
      </c>
      <c r="P120" s="48" t="s">
        <v>442</v>
      </c>
    </row>
    <row r="121" spans="1:16" ht="30">
      <c r="A121" s="84"/>
      <c r="B121" s="81"/>
      <c r="C121" s="11" t="s">
        <v>363</v>
      </c>
      <c r="D121" s="12" t="s">
        <v>194</v>
      </c>
      <c r="E121" s="11" t="s">
        <v>195</v>
      </c>
      <c r="F121" s="54"/>
      <c r="G121" s="54">
        <v>60000000</v>
      </c>
      <c r="H121" s="54">
        <v>3000000</v>
      </c>
      <c r="I121" s="54"/>
      <c r="J121" s="54"/>
      <c r="K121" s="54"/>
      <c r="L121" s="54"/>
      <c r="M121" s="54"/>
      <c r="N121" s="54">
        <f t="shared" si="21"/>
        <v>63000000</v>
      </c>
      <c r="O121" s="25" t="s">
        <v>447</v>
      </c>
      <c r="P121" s="48" t="s">
        <v>439</v>
      </c>
    </row>
    <row r="122" spans="1:16" ht="58.5" customHeight="1">
      <c r="A122" s="84"/>
      <c r="B122" s="81"/>
      <c r="C122" s="11" t="s">
        <v>364</v>
      </c>
      <c r="D122" s="10" t="s">
        <v>196</v>
      </c>
      <c r="E122" s="11" t="s">
        <v>197</v>
      </c>
      <c r="F122" s="54"/>
      <c r="G122" s="54">
        <v>188676711</v>
      </c>
      <c r="H122" s="54">
        <f>45000000+1224647292</f>
        <v>1269647292</v>
      </c>
      <c r="I122" s="54"/>
      <c r="J122" s="54"/>
      <c r="K122" s="54">
        <v>60000000</v>
      </c>
      <c r="L122" s="54"/>
      <c r="M122" s="54"/>
      <c r="N122" s="54">
        <f t="shared" si="21"/>
        <v>1518324003</v>
      </c>
      <c r="O122" s="25" t="s">
        <v>448</v>
      </c>
      <c r="P122" s="48" t="s">
        <v>449</v>
      </c>
    </row>
    <row r="123" spans="1:16" ht="48">
      <c r="A123" s="84"/>
      <c r="B123" s="81"/>
      <c r="C123" s="11" t="s">
        <v>365</v>
      </c>
      <c r="D123" s="12" t="s">
        <v>198</v>
      </c>
      <c r="E123" s="11" t="s">
        <v>199</v>
      </c>
      <c r="F123" s="54"/>
      <c r="G123" s="54">
        <v>273927352</v>
      </c>
      <c r="H123" s="54"/>
      <c r="I123" s="54"/>
      <c r="J123" s="54"/>
      <c r="K123" s="54"/>
      <c r="L123" s="54"/>
      <c r="M123" s="54"/>
      <c r="N123" s="54">
        <f t="shared" si="21"/>
        <v>273927352</v>
      </c>
      <c r="O123" s="38">
        <v>1</v>
      </c>
      <c r="P123" s="48" t="s">
        <v>442</v>
      </c>
    </row>
    <row r="124" spans="1:16" ht="48">
      <c r="A124" s="84"/>
      <c r="B124" s="81"/>
      <c r="C124" s="11" t="s">
        <v>366</v>
      </c>
      <c r="D124" s="12" t="s">
        <v>200</v>
      </c>
      <c r="E124" s="11" t="s">
        <v>201</v>
      </c>
      <c r="F124" s="54"/>
      <c r="G124" s="54">
        <v>1284098541</v>
      </c>
      <c r="H124" s="54"/>
      <c r="I124" s="54"/>
      <c r="J124" s="54"/>
      <c r="K124" s="54"/>
      <c r="L124" s="54"/>
      <c r="M124" s="54"/>
      <c r="N124" s="54">
        <f t="shared" si="21"/>
        <v>1284098541</v>
      </c>
      <c r="O124" s="38">
        <v>1</v>
      </c>
      <c r="P124" s="48" t="s">
        <v>442</v>
      </c>
    </row>
    <row r="125" spans="1:16" ht="45">
      <c r="A125" s="84"/>
      <c r="B125" s="81"/>
      <c r="C125" s="81" t="s">
        <v>367</v>
      </c>
      <c r="D125" s="12" t="s">
        <v>202</v>
      </c>
      <c r="E125" s="11" t="s">
        <v>203</v>
      </c>
      <c r="F125" s="54"/>
      <c r="G125" s="54">
        <v>907705903</v>
      </c>
      <c r="H125" s="54">
        <v>66328505</v>
      </c>
      <c r="I125" s="54"/>
      <c r="J125" s="54"/>
      <c r="K125" s="54"/>
      <c r="L125" s="54"/>
      <c r="M125" s="54">
        <v>36818951</v>
      </c>
      <c r="N125" s="54">
        <f t="shared" si="21"/>
        <v>1010853359</v>
      </c>
      <c r="O125" s="25" t="s">
        <v>450</v>
      </c>
      <c r="P125" s="48" t="s">
        <v>445</v>
      </c>
    </row>
    <row r="126" spans="1:16" ht="45">
      <c r="A126" s="84"/>
      <c r="B126" s="81"/>
      <c r="C126" s="81"/>
      <c r="D126" s="12" t="s">
        <v>204</v>
      </c>
      <c r="E126" s="11" t="s">
        <v>205</v>
      </c>
      <c r="F126" s="54"/>
      <c r="G126" s="54">
        <v>342584843</v>
      </c>
      <c r="H126" s="54">
        <v>87042000</v>
      </c>
      <c r="I126" s="54"/>
      <c r="J126" s="54"/>
      <c r="K126" s="54"/>
      <c r="L126" s="54"/>
      <c r="M126" s="54">
        <v>30000000</v>
      </c>
      <c r="N126" s="54">
        <f t="shared" si="21"/>
        <v>459626843</v>
      </c>
      <c r="O126" s="25" t="s">
        <v>451</v>
      </c>
      <c r="P126" s="48" t="s">
        <v>445</v>
      </c>
    </row>
    <row r="127" spans="1:16" ht="51.75" customHeight="1">
      <c r="A127" s="84"/>
      <c r="B127" s="81" t="s">
        <v>368</v>
      </c>
      <c r="C127" s="11" t="s">
        <v>369</v>
      </c>
      <c r="D127" s="12" t="s">
        <v>206</v>
      </c>
      <c r="E127" s="11" t="s">
        <v>207</v>
      </c>
      <c r="F127" s="54"/>
      <c r="G127" s="63"/>
      <c r="H127" s="54">
        <v>29046000</v>
      </c>
      <c r="I127" s="54"/>
      <c r="J127" s="54"/>
      <c r="K127" s="54"/>
      <c r="L127" s="54"/>
      <c r="M127" s="54"/>
      <c r="N127" s="54">
        <f t="shared" si="21"/>
        <v>29046000</v>
      </c>
      <c r="O127" s="38">
        <v>1</v>
      </c>
      <c r="P127" s="50" t="s">
        <v>452</v>
      </c>
    </row>
    <row r="128" spans="1:16" ht="64.5" customHeight="1">
      <c r="A128" s="84"/>
      <c r="B128" s="81"/>
      <c r="C128" s="11" t="s">
        <v>370</v>
      </c>
      <c r="D128" s="12" t="s">
        <v>206</v>
      </c>
      <c r="E128" s="11" t="s">
        <v>207</v>
      </c>
      <c r="F128" s="54"/>
      <c r="G128" s="54"/>
      <c r="H128" s="54">
        <f>19480966878+1325890696</f>
        <v>20806857574</v>
      </c>
      <c r="I128" s="54"/>
      <c r="J128" s="54"/>
      <c r="K128" s="54"/>
      <c r="L128" s="54"/>
      <c r="M128" s="54"/>
      <c r="N128" s="54">
        <f t="shared" si="21"/>
        <v>20806857574</v>
      </c>
      <c r="O128" s="25" t="s">
        <v>453</v>
      </c>
      <c r="P128" s="48" t="s">
        <v>454</v>
      </c>
    </row>
    <row r="129" spans="1:16" ht="63.75" customHeight="1">
      <c r="A129" s="84"/>
      <c r="B129" s="81"/>
      <c r="C129" s="11" t="s">
        <v>371</v>
      </c>
      <c r="D129" s="12" t="s">
        <v>206</v>
      </c>
      <c r="E129" s="11" t="s">
        <v>207</v>
      </c>
      <c r="F129" s="54"/>
      <c r="G129" s="54"/>
      <c r="H129" s="54">
        <v>20913120</v>
      </c>
      <c r="I129" s="54"/>
      <c r="J129" s="54"/>
      <c r="K129" s="54"/>
      <c r="L129" s="54"/>
      <c r="M129" s="54"/>
      <c r="N129" s="54">
        <f t="shared" si="21"/>
        <v>20913120</v>
      </c>
      <c r="O129" s="38">
        <v>1</v>
      </c>
      <c r="P129" s="50" t="s">
        <v>452</v>
      </c>
    </row>
    <row r="130" spans="1:16" ht="63.75" customHeight="1">
      <c r="A130" s="84"/>
      <c r="B130" s="81" t="s">
        <v>372</v>
      </c>
      <c r="C130" s="11" t="s">
        <v>373</v>
      </c>
      <c r="D130" s="12" t="s">
        <v>208</v>
      </c>
      <c r="E130" s="11" t="s">
        <v>209</v>
      </c>
      <c r="F130" s="54"/>
      <c r="G130" s="64">
        <v>8532619661</v>
      </c>
      <c r="H130" s="60">
        <f>3741204971+500</f>
        <v>3741205471</v>
      </c>
      <c r="I130" s="54"/>
      <c r="J130" s="54"/>
      <c r="K130" s="54"/>
      <c r="L130" s="54"/>
      <c r="M130" s="54">
        <v>11151014906</v>
      </c>
      <c r="N130" s="54">
        <f t="shared" si="21"/>
        <v>23424840038</v>
      </c>
      <c r="O130" s="25" t="s">
        <v>455</v>
      </c>
      <c r="P130" s="48" t="s">
        <v>456</v>
      </c>
    </row>
    <row r="131" spans="1:16" ht="50.25" customHeight="1">
      <c r="A131" s="84"/>
      <c r="B131" s="81"/>
      <c r="C131" s="11" t="s">
        <v>374</v>
      </c>
      <c r="D131" s="12" t="s">
        <v>210</v>
      </c>
      <c r="E131" s="11" t="s">
        <v>211</v>
      </c>
      <c r="F131" s="54"/>
      <c r="G131" s="54"/>
      <c r="H131" s="54"/>
      <c r="I131" s="54"/>
      <c r="J131" s="54"/>
      <c r="K131" s="54">
        <v>44149920</v>
      </c>
      <c r="L131" s="54"/>
      <c r="M131" s="54"/>
      <c r="N131" s="54">
        <f t="shared" si="21"/>
        <v>44149920</v>
      </c>
      <c r="O131" s="38">
        <v>1</v>
      </c>
      <c r="P131" s="50" t="s">
        <v>483</v>
      </c>
    </row>
    <row r="132" spans="1:16" ht="24">
      <c r="A132" s="84"/>
      <c r="B132" s="81"/>
      <c r="C132" s="81" t="s">
        <v>375</v>
      </c>
      <c r="D132" s="12" t="s">
        <v>212</v>
      </c>
      <c r="E132" s="11" t="s">
        <v>213</v>
      </c>
      <c r="F132" s="54"/>
      <c r="G132" s="54"/>
      <c r="H132" s="54"/>
      <c r="I132" s="54"/>
      <c r="J132" s="54"/>
      <c r="K132" s="54">
        <v>138195556</v>
      </c>
      <c r="L132" s="54"/>
      <c r="M132" s="54"/>
      <c r="N132" s="54">
        <f t="shared" si="21"/>
        <v>138195556</v>
      </c>
      <c r="O132" s="38">
        <v>1</v>
      </c>
      <c r="P132" s="50" t="s">
        <v>483</v>
      </c>
    </row>
    <row r="133" spans="1:16" ht="30">
      <c r="A133" s="84"/>
      <c r="B133" s="81"/>
      <c r="C133" s="81"/>
      <c r="D133" s="12" t="s">
        <v>214</v>
      </c>
      <c r="E133" s="11" t="s">
        <v>215</v>
      </c>
      <c r="F133" s="54"/>
      <c r="G133" s="54"/>
      <c r="H133" s="54">
        <v>50000000</v>
      </c>
      <c r="I133" s="54"/>
      <c r="J133" s="54"/>
      <c r="K133" s="54">
        <v>415004444</v>
      </c>
      <c r="L133" s="54"/>
      <c r="M133" s="54"/>
      <c r="N133" s="54">
        <f t="shared" si="21"/>
        <v>465004444</v>
      </c>
      <c r="O133" s="46" t="s">
        <v>457</v>
      </c>
      <c r="P133" s="48" t="s">
        <v>458</v>
      </c>
    </row>
    <row r="134" spans="1:16" ht="66.75" customHeight="1">
      <c r="A134" s="84"/>
      <c r="B134" s="81"/>
      <c r="C134" s="11" t="s">
        <v>376</v>
      </c>
      <c r="D134" s="12" t="s">
        <v>216</v>
      </c>
      <c r="E134" s="11" t="s">
        <v>217</v>
      </c>
      <c r="F134" s="54"/>
      <c r="G134" s="54"/>
      <c r="H134" s="54"/>
      <c r="I134" s="54"/>
      <c r="J134" s="54"/>
      <c r="K134" s="54">
        <v>35436120</v>
      </c>
      <c r="L134" s="54"/>
      <c r="M134" s="54"/>
      <c r="N134" s="54">
        <f t="shared" si="21"/>
        <v>35436120</v>
      </c>
      <c r="O134" s="38">
        <v>1</v>
      </c>
      <c r="P134" s="50" t="s">
        <v>483</v>
      </c>
    </row>
    <row r="135" spans="1:16" ht="36">
      <c r="A135" s="84"/>
      <c r="B135" s="81"/>
      <c r="C135" s="11" t="s">
        <v>377</v>
      </c>
      <c r="D135" s="12" t="s">
        <v>218</v>
      </c>
      <c r="E135" s="11" t="s">
        <v>219</v>
      </c>
      <c r="F135" s="54"/>
      <c r="G135" s="54"/>
      <c r="H135" s="54"/>
      <c r="I135" s="54"/>
      <c r="J135" s="54"/>
      <c r="K135" s="54">
        <v>1248452415</v>
      </c>
      <c r="L135" s="54"/>
      <c r="M135" s="54"/>
      <c r="N135" s="54">
        <f t="shared" si="21"/>
        <v>1248452415</v>
      </c>
      <c r="O135" s="38">
        <v>1</v>
      </c>
      <c r="P135" s="50" t="s">
        <v>483</v>
      </c>
    </row>
    <row r="136" spans="1:17" ht="36">
      <c r="A136" s="84"/>
      <c r="B136" s="11" t="s">
        <v>378</v>
      </c>
      <c r="C136" s="11" t="s">
        <v>379</v>
      </c>
      <c r="D136" s="12" t="s">
        <v>220</v>
      </c>
      <c r="E136" s="11" t="s">
        <v>221</v>
      </c>
      <c r="F136" s="54"/>
      <c r="G136" s="54"/>
      <c r="H136" s="54">
        <v>130000000</v>
      </c>
      <c r="I136" s="54"/>
      <c r="J136" s="54"/>
      <c r="K136" s="54">
        <v>27396240</v>
      </c>
      <c r="L136" s="54"/>
      <c r="M136" s="54"/>
      <c r="N136" s="54">
        <f t="shared" si="21"/>
        <v>157396240</v>
      </c>
      <c r="O136" s="25" t="s">
        <v>484</v>
      </c>
      <c r="P136" s="48" t="s">
        <v>458</v>
      </c>
      <c r="Q136" s="53"/>
    </row>
    <row r="137" spans="1:17" ht="15">
      <c r="A137" s="19" t="s">
        <v>380</v>
      </c>
      <c r="B137" s="19"/>
      <c r="C137" s="19"/>
      <c r="D137" s="20"/>
      <c r="E137" s="19"/>
      <c r="F137" s="58">
        <f aca="true" t="shared" si="22" ref="F137:N137">+F111+F109+F95+F79+F75+F63+F55+F48+F37+F27+F24+F14+F8</f>
        <v>13860604180</v>
      </c>
      <c r="G137" s="58">
        <f t="shared" si="22"/>
        <v>12647156022.07</v>
      </c>
      <c r="H137" s="58">
        <f t="shared" si="22"/>
        <v>26387039962</v>
      </c>
      <c r="I137" s="58">
        <f t="shared" si="22"/>
        <v>150796818867.1</v>
      </c>
      <c r="J137" s="58">
        <f t="shared" si="22"/>
        <v>2525108749</v>
      </c>
      <c r="K137" s="58">
        <f t="shared" si="22"/>
        <v>29866358716.9</v>
      </c>
      <c r="L137" s="58">
        <f t="shared" si="22"/>
        <v>8241104378</v>
      </c>
      <c r="M137" s="58">
        <f t="shared" si="22"/>
        <v>22317186138.5</v>
      </c>
      <c r="N137" s="58">
        <f t="shared" si="22"/>
        <v>266641377013.56998</v>
      </c>
      <c r="O137" s="44"/>
      <c r="P137" s="21"/>
      <c r="Q137" s="53"/>
    </row>
    <row r="138" spans="1:16" s="24" customFormat="1" ht="15">
      <c r="A138" s="7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6"/>
      <c r="O138" s="47"/>
      <c r="P138" s="51"/>
    </row>
    <row r="139" spans="1:16" ht="15" customHeight="1">
      <c r="A139" s="77" t="s">
        <v>381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9"/>
      <c r="O139" s="42"/>
      <c r="P139" s="50"/>
    </row>
    <row r="140" spans="1:16" ht="15">
      <c r="A140" s="19" t="s">
        <v>382</v>
      </c>
      <c r="B140" s="19"/>
      <c r="C140" s="19"/>
      <c r="D140" s="20"/>
      <c r="E140" s="19"/>
      <c r="F140" s="30">
        <f>SUM(F141:F147)</f>
        <v>0</v>
      </c>
      <c r="G140" s="36">
        <f aca="true" t="shared" si="23" ref="G140:N140">SUM(G141:G147)</f>
        <v>0</v>
      </c>
      <c r="H140" s="36">
        <f t="shared" si="23"/>
        <v>0</v>
      </c>
      <c r="I140" s="56">
        <f t="shared" si="23"/>
        <v>0</v>
      </c>
      <c r="J140" s="56">
        <f t="shared" si="23"/>
        <v>0</v>
      </c>
      <c r="K140" s="56">
        <f t="shared" si="23"/>
        <v>839854602</v>
      </c>
      <c r="L140" s="56">
        <f>SUM(L141:L147)</f>
        <v>2099074254</v>
      </c>
      <c r="M140" s="65">
        <f t="shared" si="23"/>
        <v>109227642</v>
      </c>
      <c r="N140" s="65">
        <f t="shared" si="23"/>
        <v>3048156498</v>
      </c>
      <c r="O140" s="44"/>
      <c r="P140" s="21"/>
    </row>
    <row r="141" spans="1:16" ht="54.75" customHeight="1">
      <c r="A141" s="80" t="s">
        <v>280</v>
      </c>
      <c r="B141" s="81" t="s">
        <v>383</v>
      </c>
      <c r="C141" s="11" t="s">
        <v>384</v>
      </c>
      <c r="D141" s="8" t="s">
        <v>222</v>
      </c>
      <c r="E141" s="17" t="s">
        <v>223</v>
      </c>
      <c r="F141" s="8"/>
      <c r="G141" s="35"/>
      <c r="H141" s="35"/>
      <c r="I141" s="9"/>
      <c r="J141" s="9"/>
      <c r="K141" s="9">
        <v>499574677</v>
      </c>
      <c r="L141" s="9">
        <v>830600000</v>
      </c>
      <c r="M141" s="8">
        <v>12000000</v>
      </c>
      <c r="N141" s="8">
        <f aca="true" t="shared" si="24" ref="N141:N147">SUM(F141:M141)</f>
        <v>1342174677</v>
      </c>
      <c r="O141" s="25" t="s">
        <v>459</v>
      </c>
      <c r="P141" s="48" t="s">
        <v>460</v>
      </c>
    </row>
    <row r="142" spans="1:16" ht="37.5" customHeight="1">
      <c r="A142" s="80"/>
      <c r="B142" s="81"/>
      <c r="C142" s="11" t="s">
        <v>385</v>
      </c>
      <c r="D142" s="8" t="s">
        <v>222</v>
      </c>
      <c r="E142" s="17" t="s">
        <v>223</v>
      </c>
      <c r="F142" s="8"/>
      <c r="G142" s="35"/>
      <c r="H142" s="35"/>
      <c r="I142" s="9"/>
      <c r="J142" s="9"/>
      <c r="K142" s="9">
        <v>110200000</v>
      </c>
      <c r="L142" s="9">
        <v>60000000</v>
      </c>
      <c r="M142" s="8"/>
      <c r="N142" s="8">
        <f t="shared" si="24"/>
        <v>170200000</v>
      </c>
      <c r="O142" s="25" t="s">
        <v>433</v>
      </c>
      <c r="P142" s="48" t="s">
        <v>461</v>
      </c>
    </row>
    <row r="143" spans="1:16" ht="60">
      <c r="A143" s="80"/>
      <c r="B143" s="81"/>
      <c r="C143" s="11" t="s">
        <v>386</v>
      </c>
      <c r="D143" s="8" t="s">
        <v>224</v>
      </c>
      <c r="E143" s="17" t="s">
        <v>225</v>
      </c>
      <c r="F143" s="8"/>
      <c r="G143" s="35"/>
      <c r="H143" s="35"/>
      <c r="I143" s="9"/>
      <c r="J143" s="9"/>
      <c r="K143" s="9">
        <v>80000000</v>
      </c>
      <c r="L143" s="9">
        <v>242879742</v>
      </c>
      <c r="M143" s="8">
        <v>97227642</v>
      </c>
      <c r="N143" s="8">
        <f t="shared" si="24"/>
        <v>420107384</v>
      </c>
      <c r="O143" s="25" t="s">
        <v>462</v>
      </c>
      <c r="P143" s="48" t="s">
        <v>460</v>
      </c>
    </row>
    <row r="144" spans="1:16" ht="55.5" customHeight="1">
      <c r="A144" s="80"/>
      <c r="B144" s="81"/>
      <c r="C144" s="11" t="s">
        <v>387</v>
      </c>
      <c r="D144" s="8" t="s">
        <v>226</v>
      </c>
      <c r="E144" s="11" t="s">
        <v>227</v>
      </c>
      <c r="F144" s="8"/>
      <c r="G144" s="35"/>
      <c r="H144" s="35"/>
      <c r="I144" s="9"/>
      <c r="J144" s="9"/>
      <c r="K144" s="9">
        <v>20000000</v>
      </c>
      <c r="L144" s="9">
        <f>32228160+803766352</f>
        <v>835994512</v>
      </c>
      <c r="M144" s="8"/>
      <c r="N144" s="8">
        <f t="shared" si="24"/>
        <v>855994512</v>
      </c>
      <c r="O144" s="25" t="s">
        <v>463</v>
      </c>
      <c r="P144" s="48" t="s">
        <v>464</v>
      </c>
    </row>
    <row r="145" spans="1:16" ht="45">
      <c r="A145" s="80"/>
      <c r="B145" s="81" t="s">
        <v>388</v>
      </c>
      <c r="C145" s="11" t="s">
        <v>389</v>
      </c>
      <c r="D145" s="8" t="s">
        <v>228</v>
      </c>
      <c r="E145" s="11" t="s">
        <v>390</v>
      </c>
      <c r="F145" s="8"/>
      <c r="G145" s="35"/>
      <c r="H145" s="35"/>
      <c r="I145" s="9"/>
      <c r="J145" s="9"/>
      <c r="K145" s="9">
        <v>100079925</v>
      </c>
      <c r="L145" s="9">
        <v>76100000</v>
      </c>
      <c r="M145" s="8"/>
      <c r="N145" s="8">
        <f t="shared" si="24"/>
        <v>176179925</v>
      </c>
      <c r="O145" s="25" t="s">
        <v>465</v>
      </c>
      <c r="P145" s="48" t="s">
        <v>461</v>
      </c>
    </row>
    <row r="146" spans="1:16" ht="45">
      <c r="A146" s="80"/>
      <c r="B146" s="81"/>
      <c r="C146" s="11" t="s">
        <v>391</v>
      </c>
      <c r="D146" s="8" t="s">
        <v>229</v>
      </c>
      <c r="E146" s="17" t="s">
        <v>392</v>
      </c>
      <c r="F146" s="8"/>
      <c r="G146" s="35"/>
      <c r="H146" s="35"/>
      <c r="I146" s="9"/>
      <c r="J146" s="9"/>
      <c r="K146" s="9">
        <v>30000000</v>
      </c>
      <c r="L146" s="9">
        <v>53500000</v>
      </c>
      <c r="M146" s="8"/>
      <c r="N146" s="8">
        <f t="shared" si="24"/>
        <v>83500000</v>
      </c>
      <c r="O146" s="25" t="s">
        <v>466</v>
      </c>
      <c r="P146" s="48" t="s">
        <v>461</v>
      </c>
    </row>
    <row r="147" spans="1:16" ht="102.75" customHeight="1">
      <c r="A147" s="80"/>
      <c r="B147" s="11" t="s">
        <v>393</v>
      </c>
      <c r="C147" s="11" t="s">
        <v>394</v>
      </c>
      <c r="D147" s="8" t="s">
        <v>230</v>
      </c>
      <c r="E147" s="11" t="s">
        <v>231</v>
      </c>
      <c r="F147" s="8"/>
      <c r="G147" s="35"/>
      <c r="H147" s="35"/>
      <c r="I147" s="9"/>
      <c r="J147" s="9"/>
      <c r="K147" s="9"/>
      <c r="L147" s="9"/>
      <c r="M147" s="8"/>
      <c r="N147" s="8">
        <f t="shared" si="24"/>
        <v>0</v>
      </c>
      <c r="O147" s="38"/>
      <c r="P147" s="50"/>
    </row>
    <row r="148" spans="1:16" ht="15">
      <c r="A148" s="19" t="s">
        <v>395</v>
      </c>
      <c r="B148" s="19"/>
      <c r="C148" s="19"/>
      <c r="D148" s="20"/>
      <c r="E148" s="19"/>
      <c r="F148" s="30">
        <f>+F149+F150</f>
        <v>1652250000</v>
      </c>
      <c r="G148" s="36">
        <f aca="true" t="shared" si="25" ref="G148:N148">+G149+G150</f>
        <v>0</v>
      </c>
      <c r="H148" s="36">
        <f t="shared" si="25"/>
        <v>0</v>
      </c>
      <c r="I148" s="56">
        <f t="shared" si="25"/>
        <v>0</v>
      </c>
      <c r="J148" s="56">
        <f t="shared" si="25"/>
        <v>0</v>
      </c>
      <c r="K148" s="56">
        <f t="shared" si="25"/>
        <v>0</v>
      </c>
      <c r="L148" s="56">
        <f t="shared" si="25"/>
        <v>817642368</v>
      </c>
      <c r="M148" s="65">
        <f t="shared" si="25"/>
        <v>0</v>
      </c>
      <c r="N148" s="65">
        <f t="shared" si="25"/>
        <v>2469892368</v>
      </c>
      <c r="O148" s="44"/>
      <c r="P148" s="21"/>
    </row>
    <row r="149" spans="1:16" ht="55.5" customHeight="1">
      <c r="A149" s="80" t="s">
        <v>301</v>
      </c>
      <c r="B149" s="81" t="s">
        <v>396</v>
      </c>
      <c r="C149" s="11" t="s">
        <v>397</v>
      </c>
      <c r="D149" s="8" t="s">
        <v>232</v>
      </c>
      <c r="E149" s="11" t="s">
        <v>233</v>
      </c>
      <c r="F149" s="8"/>
      <c r="G149" s="35"/>
      <c r="H149" s="35"/>
      <c r="I149" s="9"/>
      <c r="J149" s="9"/>
      <c r="K149" s="9"/>
      <c r="L149" s="9">
        <v>240000000</v>
      </c>
      <c r="M149" s="8"/>
      <c r="N149" s="8">
        <f>SUM(F149:M149)</f>
        <v>240000000</v>
      </c>
      <c r="O149" s="38">
        <v>1</v>
      </c>
      <c r="P149" s="50" t="s">
        <v>467</v>
      </c>
    </row>
    <row r="150" spans="1:16" ht="60">
      <c r="A150" s="80"/>
      <c r="B150" s="81"/>
      <c r="C150" s="11" t="s">
        <v>398</v>
      </c>
      <c r="D150" s="8" t="s">
        <v>232</v>
      </c>
      <c r="E150" s="11" t="s">
        <v>233</v>
      </c>
      <c r="F150" s="29">
        <v>1652250000</v>
      </c>
      <c r="G150" s="35"/>
      <c r="H150" s="35"/>
      <c r="I150" s="9"/>
      <c r="J150" s="9"/>
      <c r="K150" s="9"/>
      <c r="L150" s="9">
        <f>437642368+140000000</f>
        <v>577642368</v>
      </c>
      <c r="M150" s="8"/>
      <c r="N150" s="8">
        <f>SUM(F150:M150)</f>
        <v>2229892368</v>
      </c>
      <c r="O150" s="25" t="s">
        <v>468</v>
      </c>
      <c r="P150" s="48" t="s">
        <v>469</v>
      </c>
    </row>
    <row r="151" spans="1:16" ht="15">
      <c r="A151" s="19" t="s">
        <v>399</v>
      </c>
      <c r="B151" s="19"/>
      <c r="C151" s="19"/>
      <c r="D151" s="20"/>
      <c r="E151" s="19"/>
      <c r="F151" s="30">
        <f>+F152</f>
        <v>0</v>
      </c>
      <c r="G151" s="36">
        <f aca="true" t="shared" si="26" ref="G151:N151">+G152</f>
        <v>0</v>
      </c>
      <c r="H151" s="36">
        <f t="shared" si="26"/>
        <v>0</v>
      </c>
      <c r="I151" s="56">
        <f t="shared" si="26"/>
        <v>0</v>
      </c>
      <c r="J151" s="56">
        <f t="shared" si="26"/>
        <v>0</v>
      </c>
      <c r="K151" s="56">
        <f t="shared" si="26"/>
        <v>0</v>
      </c>
      <c r="L151" s="56">
        <f t="shared" si="26"/>
        <v>115000000</v>
      </c>
      <c r="M151" s="65">
        <f t="shared" si="26"/>
        <v>0</v>
      </c>
      <c r="N151" s="65">
        <f t="shared" si="26"/>
        <v>115000000</v>
      </c>
      <c r="O151" s="44"/>
      <c r="P151" s="21"/>
    </row>
    <row r="152" spans="1:16" ht="78" customHeight="1">
      <c r="A152" s="15" t="s">
        <v>266</v>
      </c>
      <c r="B152" s="11" t="s">
        <v>400</v>
      </c>
      <c r="C152" s="11" t="s">
        <v>401</v>
      </c>
      <c r="D152" s="8" t="s">
        <v>234</v>
      </c>
      <c r="E152" s="11" t="s">
        <v>235</v>
      </c>
      <c r="F152" s="8"/>
      <c r="G152" s="35"/>
      <c r="H152" s="35"/>
      <c r="I152" s="9"/>
      <c r="J152" s="9"/>
      <c r="K152" s="9"/>
      <c r="L152" s="9">
        <v>115000000</v>
      </c>
      <c r="M152" s="8"/>
      <c r="N152" s="8">
        <f>SUM(F152:M152)</f>
        <v>115000000</v>
      </c>
      <c r="O152" s="38">
        <v>1</v>
      </c>
      <c r="P152" s="50" t="s">
        <v>470</v>
      </c>
    </row>
    <row r="153" spans="1:16" ht="15">
      <c r="A153" s="19" t="s">
        <v>402</v>
      </c>
      <c r="B153" s="19"/>
      <c r="C153" s="19"/>
      <c r="D153" s="20"/>
      <c r="E153" s="19"/>
      <c r="F153" s="30">
        <f>+F151+F148+F140</f>
        <v>1652250000</v>
      </c>
      <c r="G153" s="36">
        <f aca="true" t="shared" si="27" ref="G153:N153">+G151+G148+G140</f>
        <v>0</v>
      </c>
      <c r="H153" s="36">
        <f t="shared" si="27"/>
        <v>0</v>
      </c>
      <c r="I153" s="56">
        <f t="shared" si="27"/>
        <v>0</v>
      </c>
      <c r="J153" s="56">
        <f t="shared" si="27"/>
        <v>0</v>
      </c>
      <c r="K153" s="56">
        <f t="shared" si="27"/>
        <v>839854602</v>
      </c>
      <c r="L153" s="56">
        <f t="shared" si="27"/>
        <v>3031716622</v>
      </c>
      <c r="M153" s="65">
        <f t="shared" si="27"/>
        <v>109227642</v>
      </c>
      <c r="N153" s="65">
        <f t="shared" si="27"/>
        <v>5633048866</v>
      </c>
      <c r="O153" s="44"/>
      <c r="P153" s="21"/>
    </row>
    <row r="154" spans="1:16" ht="15">
      <c r="A154" s="19" t="s">
        <v>403</v>
      </c>
      <c r="B154" s="19"/>
      <c r="C154" s="19"/>
      <c r="D154" s="20"/>
      <c r="E154" s="19"/>
      <c r="F154" s="30">
        <f>+F153+F137</f>
        <v>15512854180</v>
      </c>
      <c r="G154" s="36">
        <f aca="true" t="shared" si="28" ref="G154:N154">+G153+G137</f>
        <v>12647156022.07</v>
      </c>
      <c r="H154" s="36">
        <f t="shared" si="28"/>
        <v>26387039962</v>
      </c>
      <c r="I154" s="56">
        <f t="shared" si="28"/>
        <v>150796818867.1</v>
      </c>
      <c r="J154" s="56">
        <f t="shared" si="28"/>
        <v>2525108749</v>
      </c>
      <c r="K154" s="56">
        <f t="shared" si="28"/>
        <v>30706213318.9</v>
      </c>
      <c r="L154" s="56">
        <f t="shared" si="28"/>
        <v>11272821000</v>
      </c>
      <c r="M154" s="65">
        <f t="shared" si="28"/>
        <v>22426413780.5</v>
      </c>
      <c r="N154" s="65">
        <f t="shared" si="28"/>
        <v>272274425879.56998</v>
      </c>
      <c r="O154" s="44"/>
      <c r="P154" s="21"/>
    </row>
    <row r="155" spans="1:6" ht="15">
      <c r="A155" s="3"/>
      <c r="B155" s="3"/>
      <c r="C155" s="3"/>
      <c r="D155" s="4"/>
      <c r="E155" s="3"/>
      <c r="F155" s="32"/>
    </row>
    <row r="156" spans="1:6" ht="15">
      <c r="A156" s="3"/>
      <c r="B156" s="3"/>
      <c r="C156" s="3"/>
      <c r="D156" s="4"/>
      <c r="E156" s="3"/>
      <c r="F156" s="32"/>
    </row>
    <row r="157" spans="1:6" ht="15">
      <c r="A157" s="3"/>
      <c r="B157" s="3"/>
      <c r="C157" s="3"/>
      <c r="D157" s="4"/>
      <c r="E157" s="3"/>
      <c r="F157" s="32"/>
    </row>
    <row r="158" spans="1:6" ht="15">
      <c r="A158" s="3"/>
      <c r="B158" s="3"/>
      <c r="C158" s="3"/>
      <c r="D158" s="4"/>
      <c r="E158" s="3"/>
      <c r="F158" s="32"/>
    </row>
    <row r="159" spans="1:6" ht="15">
      <c r="A159" s="3"/>
      <c r="B159" s="3"/>
      <c r="C159" s="3"/>
      <c r="D159" s="4"/>
      <c r="E159" s="3"/>
      <c r="F159" s="32"/>
    </row>
    <row r="160" spans="1:6" ht="15">
      <c r="A160" s="3"/>
      <c r="B160" s="3"/>
      <c r="C160" s="3"/>
      <c r="D160" s="4"/>
      <c r="E160" s="3"/>
      <c r="F160" s="32"/>
    </row>
    <row r="161" spans="1:6" ht="15">
      <c r="A161" s="3"/>
      <c r="B161" s="3"/>
      <c r="C161" s="3"/>
      <c r="D161" s="4"/>
      <c r="E161" s="3"/>
      <c r="F161" s="32"/>
    </row>
    <row r="162" spans="1:6" ht="15">
      <c r="A162" s="3"/>
      <c r="B162" s="3"/>
      <c r="C162" s="3"/>
      <c r="D162" s="4"/>
      <c r="E162" s="3"/>
      <c r="F162" s="32"/>
    </row>
    <row r="163" spans="1:6" ht="15">
      <c r="A163" s="3"/>
      <c r="B163" s="3"/>
      <c r="C163" s="3"/>
      <c r="D163" s="4"/>
      <c r="E163" s="3"/>
      <c r="F163" s="32"/>
    </row>
    <row r="164" spans="1:6" ht="15">
      <c r="A164" s="3"/>
      <c r="B164" s="3"/>
      <c r="C164" s="3"/>
      <c r="D164" s="4"/>
      <c r="E164" s="3"/>
      <c r="F164" s="32"/>
    </row>
    <row r="165" spans="1:6" ht="15">
      <c r="A165" s="3"/>
      <c r="B165" s="3"/>
      <c r="C165" s="3"/>
      <c r="D165" s="4"/>
      <c r="E165" s="3"/>
      <c r="F165" s="32"/>
    </row>
    <row r="166" spans="1:6" ht="15">
      <c r="A166" s="3"/>
      <c r="B166" s="3"/>
      <c r="C166" s="3"/>
      <c r="D166" s="4"/>
      <c r="E166" s="3"/>
      <c r="F166" s="32"/>
    </row>
    <row r="167" spans="1:6" ht="15">
      <c r="A167" s="3"/>
      <c r="B167" s="3"/>
      <c r="C167" s="3"/>
      <c r="D167" s="4"/>
      <c r="E167" s="3"/>
      <c r="F167" s="32"/>
    </row>
    <row r="168" spans="1:6" ht="15">
      <c r="A168" s="3"/>
      <c r="B168" s="3"/>
      <c r="C168" s="3"/>
      <c r="D168" s="4"/>
      <c r="E168" s="3"/>
      <c r="F168" s="32"/>
    </row>
    <row r="169" spans="1:6" ht="15">
      <c r="A169" s="3"/>
      <c r="B169" s="3"/>
      <c r="C169" s="3"/>
      <c r="D169" s="4"/>
      <c r="E169" s="3"/>
      <c r="F169" s="32"/>
    </row>
    <row r="170" spans="1:6" ht="15">
      <c r="A170" s="3"/>
      <c r="B170" s="3"/>
      <c r="C170" s="3"/>
      <c r="D170" s="4"/>
      <c r="E170" s="3"/>
      <c r="F170" s="32"/>
    </row>
    <row r="171" spans="1:6" ht="15">
      <c r="A171" s="3"/>
      <c r="B171" s="3"/>
      <c r="C171" s="3"/>
      <c r="D171" s="4"/>
      <c r="E171" s="3"/>
      <c r="F171" s="32"/>
    </row>
    <row r="172" spans="1:6" ht="15">
      <c r="A172" s="3"/>
      <c r="B172" s="3"/>
      <c r="C172" s="3"/>
      <c r="D172" s="4"/>
      <c r="E172" s="3"/>
      <c r="F172" s="32"/>
    </row>
    <row r="173" spans="1:6" ht="15">
      <c r="A173" s="3"/>
      <c r="B173" s="3"/>
      <c r="C173" s="3"/>
      <c r="D173" s="4"/>
      <c r="E173" s="3"/>
      <c r="F173" s="32"/>
    </row>
    <row r="174" spans="1:6" ht="15">
      <c r="A174" s="3"/>
      <c r="B174" s="3"/>
      <c r="C174" s="3"/>
      <c r="D174" s="4"/>
      <c r="E174" s="3"/>
      <c r="F174" s="32"/>
    </row>
    <row r="175" spans="1:6" ht="15">
      <c r="A175" s="3"/>
      <c r="B175" s="3"/>
      <c r="C175" s="3"/>
      <c r="D175" s="4"/>
      <c r="E175" s="3"/>
      <c r="F175" s="32"/>
    </row>
    <row r="176" spans="1:6" ht="15">
      <c r="A176" s="3"/>
      <c r="B176" s="3"/>
      <c r="C176" s="3"/>
      <c r="D176" s="4"/>
      <c r="E176" s="3"/>
      <c r="F176" s="32"/>
    </row>
    <row r="177" spans="1:6" ht="15">
      <c r="A177" s="3"/>
      <c r="B177" s="3"/>
      <c r="C177" s="3"/>
      <c r="D177" s="4"/>
      <c r="E177" s="3"/>
      <c r="F177" s="32"/>
    </row>
    <row r="178" spans="1:6" ht="15">
      <c r="A178" s="3"/>
      <c r="B178" s="3"/>
      <c r="C178" s="3"/>
      <c r="D178" s="4"/>
      <c r="E178" s="3"/>
      <c r="F178" s="32"/>
    </row>
    <row r="179" spans="1:6" ht="15">
      <c r="A179" s="3"/>
      <c r="B179" s="3"/>
      <c r="C179" s="3"/>
      <c r="D179" s="4"/>
      <c r="E179" s="3"/>
      <c r="F179" s="32"/>
    </row>
    <row r="180" spans="1:6" ht="15">
      <c r="A180" s="3"/>
      <c r="B180" s="3"/>
      <c r="C180" s="3"/>
      <c r="D180" s="4"/>
      <c r="E180" s="3"/>
      <c r="F180" s="32"/>
    </row>
    <row r="181" spans="1:6" ht="15">
      <c r="A181" s="3"/>
      <c r="B181" s="3"/>
      <c r="C181" s="3"/>
      <c r="D181" s="4"/>
      <c r="E181" s="3"/>
      <c r="F181" s="32"/>
    </row>
    <row r="182" spans="1:6" ht="15">
      <c r="A182" s="3"/>
      <c r="B182" s="3"/>
      <c r="C182" s="3"/>
      <c r="D182" s="4"/>
      <c r="E182" s="3"/>
      <c r="F182" s="32"/>
    </row>
    <row r="183" spans="1:6" ht="15">
      <c r="A183" s="3"/>
      <c r="B183" s="3"/>
      <c r="C183" s="3"/>
      <c r="D183" s="4"/>
      <c r="E183" s="3"/>
      <c r="F183" s="32"/>
    </row>
    <row r="184" spans="1:6" ht="15">
      <c r="A184" s="3"/>
      <c r="B184" s="3"/>
      <c r="C184" s="3"/>
      <c r="D184" s="4"/>
      <c r="E184" s="3"/>
      <c r="F184" s="32"/>
    </row>
    <row r="185" spans="1:6" ht="15">
      <c r="A185" s="3"/>
      <c r="B185" s="3"/>
      <c r="C185" s="3"/>
      <c r="D185" s="4"/>
      <c r="E185" s="3"/>
      <c r="F185" s="32"/>
    </row>
    <row r="186" spans="1:6" ht="15">
      <c r="A186" s="3"/>
      <c r="B186" s="3"/>
      <c r="C186" s="3"/>
      <c r="D186" s="4"/>
      <c r="E186" s="3"/>
      <c r="F186" s="32"/>
    </row>
    <row r="187" spans="1:6" ht="15">
      <c r="A187" s="3"/>
      <c r="B187" s="3"/>
      <c r="C187" s="3"/>
      <c r="D187" s="4"/>
      <c r="E187" s="3"/>
      <c r="F187" s="32"/>
    </row>
    <row r="188" spans="1:6" ht="15">
      <c r="A188" s="3"/>
      <c r="B188" s="3"/>
      <c r="C188" s="3"/>
      <c r="D188" s="4"/>
      <c r="E188" s="3"/>
      <c r="F188" s="32"/>
    </row>
    <row r="189" spans="1:6" ht="15">
      <c r="A189" s="3"/>
      <c r="B189" s="3"/>
      <c r="C189" s="3"/>
      <c r="D189" s="4"/>
      <c r="E189" s="3"/>
      <c r="F189" s="32"/>
    </row>
    <row r="190" spans="1:6" ht="15">
      <c r="A190" s="3"/>
      <c r="B190" s="3"/>
      <c r="C190" s="3"/>
      <c r="D190" s="4"/>
      <c r="E190" s="3"/>
      <c r="F190" s="32"/>
    </row>
    <row r="191" spans="1:6" ht="15">
      <c r="A191" s="3"/>
      <c r="B191" s="3"/>
      <c r="C191" s="3"/>
      <c r="D191" s="4"/>
      <c r="E191" s="3"/>
      <c r="F191" s="32"/>
    </row>
    <row r="192" spans="1:6" ht="15">
      <c r="A192" s="3"/>
      <c r="B192" s="3"/>
      <c r="C192" s="3"/>
      <c r="D192" s="4"/>
      <c r="E192" s="3"/>
      <c r="F192" s="32"/>
    </row>
    <row r="193" spans="1:6" ht="15">
      <c r="A193" s="3"/>
      <c r="B193" s="3"/>
      <c r="C193" s="3"/>
      <c r="D193" s="4"/>
      <c r="E193" s="3"/>
      <c r="F193" s="32"/>
    </row>
    <row r="194" spans="1:6" ht="15">
      <c r="A194" s="3"/>
      <c r="B194" s="3"/>
      <c r="C194" s="3"/>
      <c r="D194" s="4"/>
      <c r="E194" s="3"/>
      <c r="F194" s="32"/>
    </row>
    <row r="195" spans="1:6" ht="15">
      <c r="A195" s="3"/>
      <c r="B195" s="3"/>
      <c r="C195" s="3"/>
      <c r="D195" s="4"/>
      <c r="E195" s="3"/>
      <c r="F195" s="32"/>
    </row>
    <row r="196" spans="1:6" ht="15">
      <c r="A196" s="3"/>
      <c r="B196" s="3"/>
      <c r="C196" s="3"/>
      <c r="D196" s="4"/>
      <c r="E196" s="3"/>
      <c r="F196" s="32"/>
    </row>
    <row r="197" spans="1:6" ht="15">
      <c r="A197" s="3"/>
      <c r="B197" s="3"/>
      <c r="C197" s="3"/>
      <c r="D197" s="4"/>
      <c r="E197" s="3"/>
      <c r="F197" s="32"/>
    </row>
    <row r="198" spans="1:6" ht="15">
      <c r="A198" s="3"/>
      <c r="B198" s="3"/>
      <c r="C198" s="3"/>
      <c r="D198" s="4"/>
      <c r="E198" s="3"/>
      <c r="F198" s="32"/>
    </row>
    <row r="199" spans="1:6" ht="15">
      <c r="A199" s="3"/>
      <c r="B199" s="3"/>
      <c r="C199" s="3"/>
      <c r="D199" s="4"/>
      <c r="E199" s="3"/>
      <c r="F199" s="32"/>
    </row>
    <row r="200" spans="1:6" ht="15">
      <c r="A200" s="3"/>
      <c r="B200" s="3"/>
      <c r="C200" s="3"/>
      <c r="D200" s="4"/>
      <c r="E200" s="3"/>
      <c r="F200" s="32"/>
    </row>
    <row r="201" spans="1:6" ht="15">
      <c r="A201" s="3"/>
      <c r="B201" s="3"/>
      <c r="C201" s="3"/>
      <c r="D201" s="4"/>
      <c r="E201" s="3"/>
      <c r="F201" s="32"/>
    </row>
    <row r="202" spans="1:6" ht="15">
      <c r="A202" s="3"/>
      <c r="B202" s="3"/>
      <c r="C202" s="3"/>
      <c r="D202" s="4"/>
      <c r="E202" s="3"/>
      <c r="F202" s="32"/>
    </row>
    <row r="203" spans="1:6" ht="15">
      <c r="A203" s="3"/>
      <c r="B203" s="3"/>
      <c r="C203" s="3"/>
      <c r="D203" s="4"/>
      <c r="E203" s="3"/>
      <c r="F203" s="32"/>
    </row>
    <row r="204" spans="1:6" ht="15">
      <c r="A204" s="3"/>
      <c r="B204" s="3"/>
      <c r="C204" s="3"/>
      <c r="D204" s="4"/>
      <c r="E204" s="3"/>
      <c r="F204" s="32"/>
    </row>
    <row r="205" spans="1:6" ht="15">
      <c r="A205" s="3"/>
      <c r="B205" s="3"/>
      <c r="C205" s="3"/>
      <c r="D205" s="4"/>
      <c r="E205" s="3"/>
      <c r="F205" s="32"/>
    </row>
    <row r="206" spans="1:6" ht="15">
      <c r="A206" s="3"/>
      <c r="B206" s="3"/>
      <c r="C206" s="3"/>
      <c r="D206" s="4"/>
      <c r="E206" s="3"/>
      <c r="F206" s="32"/>
    </row>
    <row r="207" spans="1:6" ht="15">
      <c r="A207" s="3"/>
      <c r="B207" s="3"/>
      <c r="C207" s="3"/>
      <c r="D207" s="4"/>
      <c r="E207" s="3"/>
      <c r="F207" s="32"/>
    </row>
    <row r="208" spans="1:6" ht="15">
      <c r="A208" s="3"/>
      <c r="B208" s="3"/>
      <c r="C208" s="3"/>
      <c r="D208" s="4"/>
      <c r="E208" s="3"/>
      <c r="F208" s="32"/>
    </row>
    <row r="209" spans="1:6" ht="15">
      <c r="A209" s="3"/>
      <c r="B209" s="3"/>
      <c r="C209" s="3"/>
      <c r="D209" s="4"/>
      <c r="E209" s="3"/>
      <c r="F209" s="32"/>
    </row>
    <row r="210" spans="1:6" ht="15">
      <c r="A210" s="3"/>
      <c r="B210" s="3"/>
      <c r="C210" s="3"/>
      <c r="D210" s="4"/>
      <c r="E210" s="3"/>
      <c r="F210" s="32"/>
    </row>
    <row r="211" spans="1:6" ht="15">
      <c r="A211" s="3"/>
      <c r="B211" s="3"/>
      <c r="C211" s="3"/>
      <c r="D211" s="4"/>
      <c r="E211" s="3"/>
      <c r="F211" s="32"/>
    </row>
    <row r="212" spans="1:6" ht="15">
      <c r="A212" s="3"/>
      <c r="B212" s="3"/>
      <c r="C212" s="3"/>
      <c r="D212" s="4"/>
      <c r="E212" s="3"/>
      <c r="F212" s="32"/>
    </row>
    <row r="213" spans="1:6" ht="15">
      <c r="A213" s="3"/>
      <c r="B213" s="3"/>
      <c r="C213" s="3"/>
      <c r="D213" s="4"/>
      <c r="E213" s="3"/>
      <c r="F213" s="32"/>
    </row>
    <row r="214" spans="1:6" ht="15">
      <c r="A214" s="3"/>
      <c r="B214" s="3"/>
      <c r="C214" s="3"/>
      <c r="D214" s="4"/>
      <c r="E214" s="3"/>
      <c r="F214" s="32"/>
    </row>
    <row r="215" spans="1:6" ht="15">
      <c r="A215" s="3"/>
      <c r="B215" s="3"/>
      <c r="C215" s="3"/>
      <c r="D215" s="4"/>
      <c r="E215" s="3"/>
      <c r="F215" s="32"/>
    </row>
    <row r="216" spans="1:6" ht="15">
      <c r="A216" s="3"/>
      <c r="B216" s="3"/>
      <c r="C216" s="3"/>
      <c r="D216" s="4"/>
      <c r="E216" s="3"/>
      <c r="F216" s="32"/>
    </row>
    <row r="217" spans="1:6" ht="15">
      <c r="A217" s="3"/>
      <c r="B217" s="3"/>
      <c r="C217" s="3"/>
      <c r="D217" s="4"/>
      <c r="E217" s="3"/>
      <c r="F217" s="32"/>
    </row>
    <row r="218" spans="1:6" ht="15">
      <c r="A218" s="3"/>
      <c r="B218" s="3"/>
      <c r="C218" s="3"/>
      <c r="D218" s="4"/>
      <c r="E218" s="3"/>
      <c r="F218" s="32"/>
    </row>
    <row r="219" spans="1:6" ht="15">
      <c r="A219" s="3"/>
      <c r="B219" s="3"/>
      <c r="C219" s="3"/>
      <c r="D219" s="4"/>
      <c r="E219" s="3"/>
      <c r="F219" s="32"/>
    </row>
    <row r="220" spans="1:6" ht="15">
      <c r="A220" s="3"/>
      <c r="B220" s="3"/>
      <c r="C220" s="3"/>
      <c r="D220" s="4"/>
      <c r="E220" s="3"/>
      <c r="F220" s="32"/>
    </row>
    <row r="221" spans="1:6" ht="15">
      <c r="A221" s="3"/>
      <c r="B221" s="3"/>
      <c r="C221" s="3"/>
      <c r="D221" s="4"/>
      <c r="E221" s="3"/>
      <c r="F221" s="32"/>
    </row>
    <row r="222" spans="1:6" ht="15">
      <c r="A222" s="3"/>
      <c r="B222" s="3"/>
      <c r="C222" s="3"/>
      <c r="D222" s="4"/>
      <c r="E222" s="3"/>
      <c r="F222" s="32"/>
    </row>
    <row r="223" spans="1:6" ht="15">
      <c r="A223" s="3"/>
      <c r="B223" s="3"/>
      <c r="C223" s="3"/>
      <c r="D223" s="4"/>
      <c r="E223" s="3"/>
      <c r="F223" s="32"/>
    </row>
    <row r="224" spans="1:6" ht="15">
      <c r="A224" s="3"/>
      <c r="B224" s="3"/>
      <c r="C224" s="3"/>
      <c r="D224" s="4"/>
      <c r="E224" s="3"/>
      <c r="F224" s="32"/>
    </row>
    <row r="225" spans="1:6" ht="15">
      <c r="A225" s="3"/>
      <c r="B225" s="3"/>
      <c r="C225" s="3"/>
      <c r="D225" s="4"/>
      <c r="E225" s="3"/>
      <c r="F225" s="32"/>
    </row>
    <row r="226" spans="1:6" ht="15">
      <c r="A226" s="3"/>
      <c r="B226" s="3"/>
      <c r="C226" s="3"/>
      <c r="D226" s="4"/>
      <c r="E226" s="3"/>
      <c r="F226" s="32"/>
    </row>
    <row r="227" spans="1:6" ht="15">
      <c r="A227" s="3"/>
      <c r="B227" s="3"/>
      <c r="C227" s="3"/>
      <c r="D227" s="4"/>
      <c r="E227" s="3"/>
      <c r="F227" s="32"/>
    </row>
    <row r="228" spans="1:6" ht="15">
      <c r="A228" s="3"/>
      <c r="B228" s="3"/>
      <c r="C228" s="3"/>
      <c r="D228" s="4"/>
      <c r="E228" s="3"/>
      <c r="F228" s="32"/>
    </row>
    <row r="229" spans="1:6" ht="15">
      <c r="A229" s="3"/>
      <c r="B229" s="3"/>
      <c r="C229" s="3"/>
      <c r="D229" s="4"/>
      <c r="E229" s="3"/>
      <c r="F229" s="32"/>
    </row>
    <row r="230" spans="1:6" ht="15">
      <c r="A230" s="3"/>
      <c r="B230" s="3"/>
      <c r="C230" s="3"/>
      <c r="D230" s="4"/>
      <c r="E230" s="3"/>
      <c r="F230" s="32"/>
    </row>
    <row r="231" spans="1:6" ht="15">
      <c r="A231" s="3"/>
      <c r="B231" s="3"/>
      <c r="C231" s="3"/>
      <c r="D231" s="4"/>
      <c r="E231" s="3"/>
      <c r="F231" s="32"/>
    </row>
    <row r="232" spans="1:6" ht="15">
      <c r="A232" s="3"/>
      <c r="B232" s="3"/>
      <c r="C232" s="3"/>
      <c r="D232" s="4"/>
      <c r="E232" s="3"/>
      <c r="F232" s="32"/>
    </row>
    <row r="233" spans="1:6" ht="15">
      <c r="A233" s="3"/>
      <c r="B233" s="3"/>
      <c r="C233" s="3"/>
      <c r="D233" s="4"/>
      <c r="E233" s="3"/>
      <c r="F233" s="32"/>
    </row>
    <row r="234" spans="1:6" ht="15">
      <c r="A234" s="3"/>
      <c r="B234" s="3"/>
      <c r="C234" s="3"/>
      <c r="D234" s="4"/>
      <c r="E234" s="3"/>
      <c r="F234" s="32"/>
    </row>
    <row r="235" spans="1:6" ht="15">
      <c r="A235" s="3"/>
      <c r="B235" s="3"/>
      <c r="C235" s="3"/>
      <c r="D235" s="4"/>
      <c r="E235" s="3"/>
      <c r="F235" s="32"/>
    </row>
    <row r="236" spans="1:6" ht="15">
      <c r="A236" s="3"/>
      <c r="B236" s="3"/>
      <c r="C236" s="3"/>
      <c r="D236" s="4"/>
      <c r="E236" s="3"/>
      <c r="F236" s="32"/>
    </row>
    <row r="237" spans="1:6" ht="15">
      <c r="A237" s="3"/>
      <c r="B237" s="3"/>
      <c r="C237" s="3"/>
      <c r="D237" s="4"/>
      <c r="E237" s="3"/>
      <c r="F237" s="32"/>
    </row>
    <row r="238" spans="1:6" ht="15">
      <c r="A238" s="3"/>
      <c r="B238" s="3"/>
      <c r="C238" s="3"/>
      <c r="D238" s="4"/>
      <c r="E238" s="3"/>
      <c r="F238" s="32"/>
    </row>
    <row r="239" spans="1:6" ht="15">
      <c r="A239" s="3"/>
      <c r="B239" s="3"/>
      <c r="C239" s="3"/>
      <c r="D239" s="4"/>
      <c r="E239" s="3"/>
      <c r="F239" s="32"/>
    </row>
    <row r="240" spans="1:6" ht="15">
      <c r="A240" s="3"/>
      <c r="B240" s="3"/>
      <c r="C240" s="3"/>
      <c r="D240" s="4"/>
      <c r="E240" s="3"/>
      <c r="F240" s="32"/>
    </row>
    <row r="241" spans="1:6" ht="15">
      <c r="A241" s="3"/>
      <c r="B241" s="3"/>
      <c r="C241" s="3"/>
      <c r="D241" s="4"/>
      <c r="E241" s="3"/>
      <c r="F241" s="32"/>
    </row>
    <row r="242" spans="1:6" ht="15">
      <c r="A242" s="3"/>
      <c r="B242" s="3"/>
      <c r="C242" s="3"/>
      <c r="D242" s="4"/>
      <c r="E242" s="3"/>
      <c r="F242" s="32"/>
    </row>
    <row r="243" spans="1:6" ht="15">
      <c r="A243" s="3"/>
      <c r="B243" s="3"/>
      <c r="C243" s="3"/>
      <c r="D243" s="4"/>
      <c r="E243" s="3"/>
      <c r="F243" s="32"/>
    </row>
    <row r="244" spans="1:6" ht="15">
      <c r="A244" s="3"/>
      <c r="B244" s="3"/>
      <c r="C244" s="3"/>
      <c r="D244" s="4"/>
      <c r="E244" s="3"/>
      <c r="F244" s="32"/>
    </row>
    <row r="245" spans="1:6" ht="15">
      <c r="A245" s="3"/>
      <c r="B245" s="3"/>
      <c r="C245" s="3"/>
      <c r="D245" s="4"/>
      <c r="E245" s="3"/>
      <c r="F245" s="32"/>
    </row>
    <row r="246" spans="1:6" ht="15">
      <c r="A246" s="3"/>
      <c r="B246" s="3"/>
      <c r="C246" s="3"/>
      <c r="D246" s="4"/>
      <c r="E246" s="3"/>
      <c r="F246" s="32"/>
    </row>
    <row r="247" spans="1:6" ht="15">
      <c r="A247" s="3"/>
      <c r="B247" s="3"/>
      <c r="C247" s="3"/>
      <c r="D247" s="4"/>
      <c r="E247" s="3"/>
      <c r="F247" s="32"/>
    </row>
    <row r="248" spans="1:6" ht="15">
      <c r="A248" s="3"/>
      <c r="B248" s="3"/>
      <c r="C248" s="3"/>
      <c r="D248" s="4"/>
      <c r="E248" s="3"/>
      <c r="F248" s="32"/>
    </row>
    <row r="249" spans="1:6" ht="15">
      <c r="A249" s="3"/>
      <c r="B249" s="3"/>
      <c r="C249" s="3"/>
      <c r="D249" s="4"/>
      <c r="E249" s="3"/>
      <c r="F249" s="32"/>
    </row>
    <row r="250" spans="1:6" ht="15">
      <c r="A250" s="3"/>
      <c r="B250" s="3"/>
      <c r="C250" s="3"/>
      <c r="D250" s="4"/>
      <c r="E250" s="3"/>
      <c r="F250" s="32"/>
    </row>
    <row r="251" spans="1:6" ht="15">
      <c r="A251" s="3"/>
      <c r="B251" s="3"/>
      <c r="C251" s="3"/>
      <c r="D251" s="4"/>
      <c r="E251" s="3"/>
      <c r="F251" s="32"/>
    </row>
    <row r="252" spans="1:6" ht="15">
      <c r="A252" s="3"/>
      <c r="B252" s="3"/>
      <c r="C252" s="3"/>
      <c r="D252" s="4"/>
      <c r="E252" s="3"/>
      <c r="F252" s="32"/>
    </row>
    <row r="253" spans="1:6" ht="15">
      <c r="A253" s="3"/>
      <c r="B253" s="3"/>
      <c r="C253" s="3"/>
      <c r="D253" s="4"/>
      <c r="E253" s="3"/>
      <c r="F253" s="32"/>
    </row>
    <row r="254" spans="1:6" ht="15">
      <c r="A254" s="3"/>
      <c r="B254" s="3"/>
      <c r="C254" s="3"/>
      <c r="D254" s="4"/>
      <c r="E254" s="3"/>
      <c r="F254" s="32"/>
    </row>
    <row r="255" spans="1:6" ht="15">
      <c r="A255" s="3"/>
      <c r="B255" s="3"/>
      <c r="C255" s="3"/>
      <c r="D255" s="4"/>
      <c r="E255" s="3"/>
      <c r="F255" s="32"/>
    </row>
    <row r="256" spans="1:6" ht="15">
      <c r="A256" s="3"/>
      <c r="B256" s="3"/>
      <c r="C256" s="3"/>
      <c r="D256" s="4"/>
      <c r="E256" s="3"/>
      <c r="F256" s="32"/>
    </row>
    <row r="257" spans="1:6" ht="15">
      <c r="A257" s="3"/>
      <c r="B257" s="3"/>
      <c r="C257" s="3"/>
      <c r="D257" s="4"/>
      <c r="E257" s="3"/>
      <c r="F257" s="32"/>
    </row>
    <row r="258" spans="1:6" ht="15">
      <c r="A258" s="3"/>
      <c r="B258" s="3"/>
      <c r="C258" s="3"/>
      <c r="D258" s="4"/>
      <c r="E258" s="3"/>
      <c r="F258" s="32"/>
    </row>
    <row r="259" spans="1:6" ht="15">
      <c r="A259" s="3"/>
      <c r="B259" s="3"/>
      <c r="C259" s="3"/>
      <c r="D259" s="4"/>
      <c r="E259" s="3"/>
      <c r="F259" s="32"/>
    </row>
    <row r="260" spans="1:6" ht="15">
      <c r="A260" s="3"/>
      <c r="B260" s="3"/>
      <c r="C260" s="3"/>
      <c r="D260" s="4"/>
      <c r="E260" s="3"/>
      <c r="F260" s="32"/>
    </row>
    <row r="261" spans="1:6" ht="15">
      <c r="A261" s="3"/>
      <c r="B261" s="3"/>
      <c r="C261" s="3"/>
      <c r="D261" s="4"/>
      <c r="E261" s="3"/>
      <c r="F261" s="32"/>
    </row>
    <row r="262" spans="1:6" ht="15">
      <c r="A262" s="3"/>
      <c r="B262" s="3"/>
      <c r="C262" s="3"/>
      <c r="D262" s="4"/>
      <c r="E262" s="3"/>
      <c r="F262" s="32"/>
    </row>
    <row r="263" spans="1:6" ht="15">
      <c r="A263" s="3"/>
      <c r="B263" s="3"/>
      <c r="C263" s="3"/>
      <c r="D263" s="4"/>
      <c r="E263" s="3"/>
      <c r="F263" s="32"/>
    </row>
    <row r="264" spans="1:6" ht="15">
      <c r="A264" s="3"/>
      <c r="B264" s="3"/>
      <c r="C264" s="3"/>
      <c r="D264" s="4"/>
      <c r="E264" s="3"/>
      <c r="F264" s="32"/>
    </row>
    <row r="265" spans="1:6" ht="15">
      <c r="A265" s="3"/>
      <c r="B265" s="3"/>
      <c r="C265" s="3"/>
      <c r="D265" s="4"/>
      <c r="E265" s="3"/>
      <c r="F265" s="32"/>
    </row>
    <row r="266" spans="1:6" ht="15">
      <c r="A266" s="3"/>
      <c r="B266" s="3"/>
      <c r="C266" s="3"/>
      <c r="D266" s="4"/>
      <c r="E266" s="3"/>
      <c r="F266" s="32"/>
    </row>
    <row r="267" spans="1:6" ht="15">
      <c r="A267" s="3"/>
      <c r="B267" s="3"/>
      <c r="C267" s="3"/>
      <c r="D267" s="4"/>
      <c r="E267" s="3"/>
      <c r="F267" s="32"/>
    </row>
    <row r="268" spans="1:6" ht="15">
      <c r="A268" s="3"/>
      <c r="B268" s="3"/>
      <c r="C268" s="3"/>
      <c r="D268" s="4"/>
      <c r="E268" s="3"/>
      <c r="F268" s="32"/>
    </row>
    <row r="269" spans="1:6" ht="15">
      <c r="A269" s="3"/>
      <c r="B269" s="3"/>
      <c r="C269" s="3"/>
      <c r="D269" s="4"/>
      <c r="E269" s="3"/>
      <c r="F269" s="32"/>
    </row>
    <row r="270" spans="1:6" ht="15">
      <c r="A270" s="3"/>
      <c r="B270" s="3"/>
      <c r="C270" s="3"/>
      <c r="D270" s="4"/>
      <c r="E270" s="3"/>
      <c r="F270" s="32"/>
    </row>
    <row r="271" spans="1:6" ht="15">
      <c r="A271" s="3"/>
      <c r="B271" s="3"/>
      <c r="C271" s="3"/>
      <c r="D271" s="4"/>
      <c r="E271" s="3"/>
      <c r="F271" s="32"/>
    </row>
    <row r="272" spans="1:6" ht="15">
      <c r="A272" s="3"/>
      <c r="B272" s="3"/>
      <c r="C272" s="3"/>
      <c r="D272" s="4"/>
      <c r="E272" s="3"/>
      <c r="F272" s="32"/>
    </row>
    <row r="273" spans="1:6" ht="15">
      <c r="A273" s="3"/>
      <c r="B273" s="3"/>
      <c r="C273" s="3"/>
      <c r="D273" s="4"/>
      <c r="E273" s="3"/>
      <c r="F273" s="32"/>
    </row>
    <row r="274" spans="1:6" ht="15">
      <c r="A274" s="3"/>
      <c r="B274" s="3"/>
      <c r="C274" s="3"/>
      <c r="D274" s="4"/>
      <c r="E274" s="3"/>
      <c r="F274" s="32"/>
    </row>
    <row r="275" spans="1:6" ht="15">
      <c r="A275" s="3"/>
      <c r="B275" s="3"/>
      <c r="C275" s="3"/>
      <c r="D275" s="4"/>
      <c r="E275" s="3"/>
      <c r="F275" s="32"/>
    </row>
    <row r="276" spans="1:6" ht="15">
      <c r="A276" s="3"/>
      <c r="B276" s="3"/>
      <c r="C276" s="3"/>
      <c r="D276" s="4"/>
      <c r="E276" s="3"/>
      <c r="F276" s="32"/>
    </row>
    <row r="277" spans="1:6" ht="15">
      <c r="A277" s="3"/>
      <c r="B277" s="3"/>
      <c r="C277" s="3"/>
      <c r="D277" s="4"/>
      <c r="E277" s="3"/>
      <c r="F277" s="32"/>
    </row>
    <row r="278" spans="1:6" ht="15">
      <c r="A278" s="3"/>
      <c r="B278" s="3"/>
      <c r="C278" s="3"/>
      <c r="D278" s="4"/>
      <c r="E278" s="3"/>
      <c r="F278" s="32"/>
    </row>
    <row r="279" spans="1:6" ht="15">
      <c r="A279" s="3"/>
      <c r="B279" s="3"/>
      <c r="C279" s="3"/>
      <c r="D279" s="4"/>
      <c r="E279" s="3"/>
      <c r="F279" s="32"/>
    </row>
    <row r="280" spans="1:6" ht="15">
      <c r="A280" s="3"/>
      <c r="B280" s="3"/>
      <c r="C280" s="3"/>
      <c r="D280" s="4"/>
      <c r="E280" s="3"/>
      <c r="F280" s="32"/>
    </row>
    <row r="281" spans="1:6" ht="15">
      <c r="A281" s="3"/>
      <c r="B281" s="3"/>
      <c r="C281" s="3"/>
      <c r="D281" s="4"/>
      <c r="E281" s="3"/>
      <c r="F281" s="32"/>
    </row>
    <row r="282" spans="1:6" ht="15">
      <c r="A282" s="3"/>
      <c r="B282" s="3"/>
      <c r="C282" s="3"/>
      <c r="D282" s="4"/>
      <c r="E282" s="3"/>
      <c r="F282" s="32"/>
    </row>
    <row r="283" spans="1:6" ht="15">
      <c r="A283" s="3"/>
      <c r="B283" s="3"/>
      <c r="C283" s="3"/>
      <c r="D283" s="4"/>
      <c r="E283" s="3"/>
      <c r="F283" s="32"/>
    </row>
    <row r="284" spans="1:6" ht="15">
      <c r="A284" s="3"/>
      <c r="B284" s="3"/>
      <c r="C284" s="3"/>
      <c r="D284" s="4"/>
      <c r="E284" s="3"/>
      <c r="F284" s="32"/>
    </row>
    <row r="285" spans="1:6" ht="15">
      <c r="A285" s="3"/>
      <c r="B285" s="3"/>
      <c r="C285" s="3"/>
      <c r="D285" s="4"/>
      <c r="E285" s="3"/>
      <c r="F285" s="32"/>
    </row>
    <row r="286" spans="1:6" ht="15">
      <c r="A286" s="3"/>
      <c r="B286" s="3"/>
      <c r="C286" s="3"/>
      <c r="D286" s="4"/>
      <c r="E286" s="3"/>
      <c r="F286" s="32"/>
    </row>
    <row r="287" spans="1:6" ht="15">
      <c r="A287" s="3"/>
      <c r="B287" s="3"/>
      <c r="C287" s="3"/>
      <c r="D287" s="4"/>
      <c r="E287" s="3"/>
      <c r="F287" s="32"/>
    </row>
    <row r="288" spans="1:6" ht="15">
      <c r="A288" s="3"/>
      <c r="B288" s="3"/>
      <c r="C288" s="3"/>
      <c r="D288" s="4"/>
      <c r="E288" s="3"/>
      <c r="F288" s="32"/>
    </row>
    <row r="289" spans="1:6" ht="15">
      <c r="A289" s="3"/>
      <c r="B289" s="3"/>
      <c r="C289" s="3"/>
      <c r="D289" s="4"/>
      <c r="E289" s="3"/>
      <c r="F289" s="32"/>
    </row>
    <row r="290" spans="1:6" ht="15">
      <c r="A290" s="3"/>
      <c r="B290" s="3"/>
      <c r="C290" s="3"/>
      <c r="D290" s="4"/>
      <c r="E290" s="3"/>
      <c r="F290" s="32"/>
    </row>
    <row r="291" spans="1:6" ht="15">
      <c r="A291" s="3"/>
      <c r="B291" s="3"/>
      <c r="C291" s="3"/>
      <c r="D291" s="4"/>
      <c r="E291" s="3"/>
      <c r="F291" s="32"/>
    </row>
    <row r="292" spans="1:6" ht="15">
      <c r="A292" s="3"/>
      <c r="B292" s="3"/>
      <c r="C292" s="3"/>
      <c r="D292" s="4"/>
      <c r="E292" s="3"/>
      <c r="F292" s="32"/>
    </row>
    <row r="293" spans="1:6" ht="15">
      <c r="A293" s="3"/>
      <c r="B293" s="3"/>
      <c r="C293" s="3"/>
      <c r="D293" s="4"/>
      <c r="E293" s="3"/>
      <c r="F293" s="32"/>
    </row>
    <row r="294" spans="1:6" ht="15">
      <c r="A294" s="3"/>
      <c r="B294" s="3"/>
      <c r="C294" s="3"/>
      <c r="D294" s="4"/>
      <c r="E294" s="3"/>
      <c r="F294" s="32"/>
    </row>
    <row r="295" spans="1:6" ht="15">
      <c r="A295" s="3"/>
      <c r="B295" s="3"/>
      <c r="C295" s="3"/>
      <c r="D295" s="4"/>
      <c r="E295" s="3"/>
      <c r="F295" s="32"/>
    </row>
    <row r="296" spans="1:6" ht="15">
      <c r="A296" s="3"/>
      <c r="B296" s="3"/>
      <c r="C296" s="3"/>
      <c r="D296" s="4"/>
      <c r="E296" s="3"/>
      <c r="F296" s="32"/>
    </row>
    <row r="297" spans="1:6" ht="15">
      <c r="A297" s="3"/>
      <c r="B297" s="3"/>
      <c r="C297" s="3"/>
      <c r="D297" s="4"/>
      <c r="E297" s="3"/>
      <c r="F297" s="32"/>
    </row>
    <row r="298" spans="1:6" ht="15">
      <c r="A298" s="3"/>
      <c r="B298" s="3"/>
      <c r="C298" s="3"/>
      <c r="D298" s="4"/>
      <c r="E298" s="3"/>
      <c r="F298" s="32"/>
    </row>
    <row r="299" spans="1:6" ht="15">
      <c r="A299" s="3"/>
      <c r="B299" s="3"/>
      <c r="C299" s="3"/>
      <c r="D299" s="4"/>
      <c r="E299" s="3"/>
      <c r="F299" s="32"/>
    </row>
    <row r="300" spans="1:6" ht="15">
      <c r="A300" s="3"/>
      <c r="B300" s="3"/>
      <c r="C300" s="3"/>
      <c r="D300" s="4"/>
      <c r="E300" s="3"/>
      <c r="F300" s="32"/>
    </row>
    <row r="301" spans="1:6" ht="15">
      <c r="A301" s="3"/>
      <c r="B301" s="3"/>
      <c r="C301" s="3"/>
      <c r="D301" s="4"/>
      <c r="E301" s="3"/>
      <c r="F301" s="32"/>
    </row>
    <row r="302" spans="1:6" ht="15">
      <c r="A302" s="3"/>
      <c r="B302" s="3"/>
      <c r="C302" s="3"/>
      <c r="D302" s="4"/>
      <c r="E302" s="3"/>
      <c r="F302" s="32"/>
    </row>
    <row r="303" spans="1:6" ht="15">
      <c r="A303" s="3"/>
      <c r="B303" s="3"/>
      <c r="C303" s="3"/>
      <c r="D303" s="4"/>
      <c r="E303" s="3"/>
      <c r="F303" s="32"/>
    </row>
    <row r="304" spans="1:6" ht="15">
      <c r="A304" s="3"/>
      <c r="B304" s="3"/>
      <c r="C304" s="3"/>
      <c r="D304" s="4"/>
      <c r="E304" s="3"/>
      <c r="F304" s="32"/>
    </row>
    <row r="305" spans="1:6" ht="15">
      <c r="A305" s="3"/>
      <c r="B305" s="3"/>
      <c r="C305" s="3"/>
      <c r="D305" s="4"/>
      <c r="E305" s="3"/>
      <c r="F305" s="32"/>
    </row>
    <row r="306" spans="1:6" ht="15">
      <c r="A306" s="3"/>
      <c r="B306" s="3"/>
      <c r="C306" s="3"/>
      <c r="D306" s="4"/>
      <c r="E306" s="3"/>
      <c r="F306" s="32"/>
    </row>
    <row r="307" spans="1:6" ht="15">
      <c r="A307" s="3"/>
      <c r="B307" s="3"/>
      <c r="C307" s="3"/>
      <c r="D307" s="4"/>
      <c r="E307" s="3"/>
      <c r="F307" s="32"/>
    </row>
    <row r="308" spans="1:6" ht="15">
      <c r="A308" s="3"/>
      <c r="B308" s="3"/>
      <c r="C308" s="3"/>
      <c r="D308" s="4"/>
      <c r="E308" s="3"/>
      <c r="F308" s="32"/>
    </row>
    <row r="309" spans="1:6" ht="15">
      <c r="A309" s="3"/>
      <c r="B309" s="3"/>
      <c r="C309" s="3"/>
      <c r="D309" s="4"/>
      <c r="E309" s="3"/>
      <c r="F309" s="32"/>
    </row>
    <row r="310" spans="1:6" ht="15">
      <c r="A310" s="3"/>
      <c r="B310" s="3"/>
      <c r="C310" s="3"/>
      <c r="D310" s="4"/>
      <c r="E310" s="3"/>
      <c r="F310" s="32"/>
    </row>
    <row r="311" spans="1:6" ht="15">
      <c r="A311" s="3"/>
      <c r="B311" s="3"/>
      <c r="C311" s="3"/>
      <c r="D311" s="4"/>
      <c r="E311" s="3"/>
      <c r="F311" s="32"/>
    </row>
    <row r="312" spans="1:6" ht="15">
      <c r="A312" s="3"/>
      <c r="B312" s="3"/>
      <c r="C312" s="3"/>
      <c r="D312" s="4"/>
      <c r="E312" s="3"/>
      <c r="F312" s="32"/>
    </row>
    <row r="313" spans="1:6" ht="15">
      <c r="A313" s="3"/>
      <c r="B313" s="3"/>
      <c r="C313" s="3"/>
      <c r="D313" s="4"/>
      <c r="E313" s="3"/>
      <c r="F313" s="32"/>
    </row>
    <row r="314" spans="1:6" ht="15">
      <c r="A314" s="3"/>
      <c r="B314" s="3"/>
      <c r="C314" s="3"/>
      <c r="D314" s="4"/>
      <c r="E314" s="3"/>
      <c r="F314" s="32"/>
    </row>
    <row r="315" spans="1:6" ht="15">
      <c r="A315" s="3"/>
      <c r="B315" s="3"/>
      <c r="C315" s="3"/>
      <c r="D315" s="4"/>
      <c r="E315" s="3"/>
      <c r="F315" s="32"/>
    </row>
    <row r="316" spans="1:6" ht="15">
      <c r="A316" s="3"/>
      <c r="B316" s="3"/>
      <c r="C316" s="3"/>
      <c r="D316" s="4"/>
      <c r="E316" s="3"/>
      <c r="F316" s="32"/>
    </row>
    <row r="317" spans="1:6" ht="15">
      <c r="A317" s="3"/>
      <c r="B317" s="3"/>
      <c r="C317" s="3"/>
      <c r="D317" s="4"/>
      <c r="E317" s="3"/>
      <c r="F317" s="32"/>
    </row>
    <row r="318" spans="1:6" ht="15">
      <c r="A318" s="3"/>
      <c r="B318" s="3"/>
      <c r="C318" s="3"/>
      <c r="D318" s="4"/>
      <c r="E318" s="3"/>
      <c r="F318" s="32"/>
    </row>
    <row r="319" spans="1:6" ht="15">
      <c r="A319" s="3"/>
      <c r="B319" s="3"/>
      <c r="C319" s="3"/>
      <c r="D319" s="4"/>
      <c r="E319" s="3"/>
      <c r="F319" s="32"/>
    </row>
    <row r="320" spans="1:6" ht="15">
      <c r="A320" s="3"/>
      <c r="B320" s="3"/>
      <c r="C320" s="3"/>
      <c r="D320" s="4"/>
      <c r="E320" s="3"/>
      <c r="F320" s="32"/>
    </row>
    <row r="321" spans="1:6" ht="15">
      <c r="A321" s="3"/>
      <c r="B321" s="3"/>
      <c r="C321" s="3"/>
      <c r="D321" s="4"/>
      <c r="E321" s="3"/>
      <c r="F321" s="32"/>
    </row>
    <row r="322" spans="1:6" ht="15">
      <c r="A322" s="3"/>
      <c r="B322" s="3"/>
      <c r="C322" s="3"/>
      <c r="D322" s="4"/>
      <c r="E322" s="3"/>
      <c r="F322" s="32"/>
    </row>
    <row r="323" spans="1:6" ht="15">
      <c r="A323" s="3"/>
      <c r="B323" s="3"/>
      <c r="C323" s="3"/>
      <c r="D323" s="4"/>
      <c r="E323" s="3"/>
      <c r="F323" s="32"/>
    </row>
    <row r="324" spans="1:6" ht="15">
      <c r="A324" s="3"/>
      <c r="B324" s="3"/>
      <c r="C324" s="3"/>
      <c r="D324" s="4"/>
      <c r="E324" s="3"/>
      <c r="F324" s="32"/>
    </row>
    <row r="325" spans="1:6" ht="15">
      <c r="A325" s="3"/>
      <c r="B325" s="3"/>
      <c r="C325" s="3"/>
      <c r="D325" s="4"/>
      <c r="E325" s="3"/>
      <c r="F325" s="32"/>
    </row>
    <row r="326" spans="1:6" ht="15">
      <c r="A326" s="3"/>
      <c r="B326" s="3"/>
      <c r="C326" s="3"/>
      <c r="D326" s="4"/>
      <c r="E326" s="3"/>
      <c r="F326" s="32"/>
    </row>
    <row r="327" spans="1:6" ht="15">
      <c r="A327" s="3"/>
      <c r="B327" s="3"/>
      <c r="C327" s="3"/>
      <c r="D327" s="4"/>
      <c r="E327" s="3"/>
      <c r="F327" s="32"/>
    </row>
    <row r="328" spans="1:6" ht="15">
      <c r="A328" s="3"/>
      <c r="B328" s="3"/>
      <c r="C328" s="3"/>
      <c r="D328" s="4"/>
      <c r="E328" s="3"/>
      <c r="F328" s="32"/>
    </row>
    <row r="329" spans="1:6" ht="15">
      <c r="A329" s="3"/>
      <c r="B329" s="3"/>
      <c r="C329" s="3"/>
      <c r="D329" s="4"/>
      <c r="E329" s="3"/>
      <c r="F329" s="32"/>
    </row>
    <row r="330" spans="1:6" ht="15">
      <c r="A330" s="3"/>
      <c r="B330" s="3"/>
      <c r="C330" s="3"/>
      <c r="D330" s="4"/>
      <c r="E330" s="3"/>
      <c r="F330" s="32"/>
    </row>
    <row r="331" spans="1:6" ht="15">
      <c r="A331" s="3"/>
      <c r="B331" s="3"/>
      <c r="C331" s="3"/>
      <c r="D331" s="4"/>
      <c r="E331" s="3"/>
      <c r="F331" s="32"/>
    </row>
    <row r="332" spans="1:6" ht="15">
      <c r="A332" s="3"/>
      <c r="B332" s="3"/>
      <c r="C332" s="3"/>
      <c r="D332" s="4"/>
      <c r="E332" s="3"/>
      <c r="F332" s="32"/>
    </row>
    <row r="333" spans="1:6" ht="15">
      <c r="A333" s="3"/>
      <c r="B333" s="3"/>
      <c r="C333" s="3"/>
      <c r="D333" s="4"/>
      <c r="E333" s="3"/>
      <c r="F333" s="32"/>
    </row>
    <row r="334" spans="1:6" ht="15">
      <c r="A334" s="3"/>
      <c r="B334" s="3"/>
      <c r="C334" s="3"/>
      <c r="D334" s="4"/>
      <c r="E334" s="3"/>
      <c r="F334" s="32"/>
    </row>
    <row r="335" spans="1:6" ht="15">
      <c r="A335" s="3"/>
      <c r="B335" s="3"/>
      <c r="C335" s="3"/>
      <c r="D335" s="4"/>
      <c r="E335" s="3"/>
      <c r="F335" s="32"/>
    </row>
    <row r="336" spans="1:6" ht="15">
      <c r="A336" s="3"/>
      <c r="B336" s="3"/>
      <c r="C336" s="3"/>
      <c r="D336" s="4"/>
      <c r="E336" s="3"/>
      <c r="F336" s="32"/>
    </row>
    <row r="337" spans="1:6" ht="15">
      <c r="A337" s="3"/>
      <c r="B337" s="3"/>
      <c r="C337" s="3"/>
      <c r="D337" s="4"/>
      <c r="E337" s="3"/>
      <c r="F337" s="32"/>
    </row>
    <row r="338" spans="1:6" ht="15">
      <c r="A338" s="3"/>
      <c r="B338" s="3"/>
      <c r="C338" s="3"/>
      <c r="D338" s="4"/>
      <c r="E338" s="3"/>
      <c r="F338" s="32"/>
    </row>
    <row r="339" spans="1:6" ht="15">
      <c r="A339" s="3"/>
      <c r="B339" s="3"/>
      <c r="C339" s="3"/>
      <c r="D339" s="4"/>
      <c r="E339" s="3"/>
      <c r="F339" s="32"/>
    </row>
    <row r="340" spans="1:6" ht="15">
      <c r="A340" s="3"/>
      <c r="B340" s="3"/>
      <c r="C340" s="3"/>
      <c r="D340" s="4"/>
      <c r="E340" s="3"/>
      <c r="F340" s="32"/>
    </row>
    <row r="341" spans="1:6" ht="15">
      <c r="A341" s="3"/>
      <c r="B341" s="3"/>
      <c r="C341" s="3"/>
      <c r="D341" s="4"/>
      <c r="E341" s="3"/>
      <c r="F341" s="32"/>
    </row>
    <row r="342" spans="1:6" ht="15">
      <c r="A342" s="3"/>
      <c r="B342" s="3"/>
      <c r="C342" s="3"/>
      <c r="D342" s="4"/>
      <c r="E342" s="3"/>
      <c r="F342" s="32"/>
    </row>
    <row r="343" spans="1:6" ht="15">
      <c r="A343" s="3"/>
      <c r="B343" s="3"/>
      <c r="C343" s="3"/>
      <c r="D343" s="4"/>
      <c r="E343" s="3"/>
      <c r="F343" s="32"/>
    </row>
    <row r="344" spans="1:6" ht="15">
      <c r="A344" s="3"/>
      <c r="B344" s="3"/>
      <c r="C344" s="3"/>
      <c r="D344" s="4"/>
      <c r="E344" s="3"/>
      <c r="F344" s="32"/>
    </row>
    <row r="345" spans="1:6" ht="15">
      <c r="A345" s="3"/>
      <c r="B345" s="3"/>
      <c r="C345" s="3"/>
      <c r="D345" s="4"/>
      <c r="E345" s="3"/>
      <c r="F345" s="32"/>
    </row>
    <row r="346" spans="1:6" ht="15">
      <c r="A346" s="3"/>
      <c r="B346" s="3"/>
      <c r="C346" s="3"/>
      <c r="D346" s="4"/>
      <c r="E346" s="3"/>
      <c r="F346" s="32"/>
    </row>
    <row r="347" spans="1:6" ht="15">
      <c r="A347" s="3"/>
      <c r="B347" s="3"/>
      <c r="C347" s="3"/>
      <c r="D347" s="4"/>
      <c r="E347" s="3"/>
      <c r="F347" s="32"/>
    </row>
    <row r="348" spans="1:6" ht="15">
      <c r="A348" s="3"/>
      <c r="B348" s="3"/>
      <c r="C348" s="3"/>
      <c r="D348" s="4"/>
      <c r="E348" s="3"/>
      <c r="F348" s="32"/>
    </row>
    <row r="349" spans="1:6" ht="15">
      <c r="A349" s="3"/>
      <c r="B349" s="3"/>
      <c r="C349" s="3"/>
      <c r="D349" s="4"/>
      <c r="E349" s="3"/>
      <c r="F349" s="32"/>
    </row>
    <row r="350" spans="1:6" ht="15">
      <c r="A350" s="3"/>
      <c r="B350" s="3"/>
      <c r="C350" s="3"/>
      <c r="D350" s="4"/>
      <c r="E350" s="3"/>
      <c r="F350" s="32"/>
    </row>
    <row r="351" spans="1:6" ht="15">
      <c r="A351" s="3"/>
      <c r="B351" s="3"/>
      <c r="C351" s="3"/>
      <c r="D351" s="4"/>
      <c r="E351" s="3"/>
      <c r="F351" s="32"/>
    </row>
    <row r="352" spans="1:6" ht="15">
      <c r="A352" s="3"/>
      <c r="B352" s="3"/>
      <c r="C352" s="3"/>
      <c r="D352" s="4"/>
      <c r="E352" s="3"/>
      <c r="F352" s="32"/>
    </row>
    <row r="353" spans="1:6" ht="15">
      <c r="A353" s="3"/>
      <c r="B353" s="3"/>
      <c r="C353" s="3"/>
      <c r="D353" s="4"/>
      <c r="E353" s="3"/>
      <c r="F353" s="32"/>
    </row>
    <row r="354" spans="1:6" ht="15">
      <c r="A354" s="3"/>
      <c r="B354" s="3"/>
      <c r="C354" s="3"/>
      <c r="D354" s="4"/>
      <c r="E354" s="3"/>
      <c r="F354" s="32"/>
    </row>
    <row r="355" spans="1:6" ht="15">
      <c r="A355" s="3"/>
      <c r="B355" s="3"/>
      <c r="C355" s="3"/>
      <c r="D355" s="4"/>
      <c r="E355" s="3"/>
      <c r="F355" s="32"/>
    </row>
    <row r="356" spans="1:6" ht="15">
      <c r="A356" s="3"/>
      <c r="B356" s="3"/>
      <c r="C356" s="3"/>
      <c r="D356" s="4"/>
      <c r="E356" s="3"/>
      <c r="F356" s="32"/>
    </row>
    <row r="357" spans="1:6" ht="15">
      <c r="A357" s="3"/>
      <c r="B357" s="3"/>
      <c r="C357" s="3"/>
      <c r="D357" s="4"/>
      <c r="E357" s="3"/>
      <c r="F357" s="32"/>
    </row>
    <row r="358" spans="1:6" ht="15">
      <c r="A358" s="3"/>
      <c r="B358" s="3"/>
      <c r="C358" s="3"/>
      <c r="D358" s="4"/>
      <c r="E358" s="3"/>
      <c r="F358" s="32"/>
    </row>
    <row r="359" spans="1:6" ht="15">
      <c r="A359" s="3"/>
      <c r="B359" s="3"/>
      <c r="C359" s="3"/>
      <c r="D359" s="4"/>
      <c r="E359" s="3"/>
      <c r="F359" s="32"/>
    </row>
    <row r="360" spans="1:6" ht="15">
      <c r="A360" s="3"/>
      <c r="B360" s="3"/>
      <c r="C360" s="3"/>
      <c r="D360" s="4"/>
      <c r="E360" s="3"/>
      <c r="F360" s="32"/>
    </row>
    <row r="361" spans="1:6" ht="15">
      <c r="A361" s="3"/>
      <c r="B361" s="3"/>
      <c r="C361" s="3"/>
      <c r="D361" s="4"/>
      <c r="E361" s="3"/>
      <c r="F361" s="32"/>
    </row>
    <row r="362" spans="1:6" ht="15">
      <c r="A362" s="3"/>
      <c r="B362" s="3"/>
      <c r="C362" s="3"/>
      <c r="D362" s="4"/>
      <c r="E362" s="3"/>
      <c r="F362" s="32"/>
    </row>
    <row r="363" spans="1:6" ht="15">
      <c r="A363" s="3"/>
      <c r="B363" s="3"/>
      <c r="C363" s="3"/>
      <c r="D363" s="4"/>
      <c r="E363" s="3"/>
      <c r="F363" s="32"/>
    </row>
    <row r="364" spans="1:6" ht="15">
      <c r="A364" s="3"/>
      <c r="B364" s="3"/>
      <c r="C364" s="3"/>
      <c r="D364" s="4"/>
      <c r="E364" s="3"/>
      <c r="F364" s="32"/>
    </row>
    <row r="365" spans="1:6" ht="15">
      <c r="A365" s="3"/>
      <c r="B365" s="3"/>
      <c r="C365" s="3"/>
      <c r="D365" s="4"/>
      <c r="E365" s="3"/>
      <c r="F365" s="32"/>
    </row>
    <row r="366" spans="1:6" ht="15">
      <c r="A366" s="3"/>
      <c r="B366" s="3"/>
      <c r="C366" s="3"/>
      <c r="D366" s="4"/>
      <c r="E366" s="3"/>
      <c r="F366" s="32"/>
    </row>
    <row r="367" spans="1:6" ht="15">
      <c r="A367" s="3"/>
      <c r="B367" s="3"/>
      <c r="C367" s="3"/>
      <c r="D367" s="4"/>
      <c r="E367" s="3"/>
      <c r="F367" s="32"/>
    </row>
    <row r="368" spans="1:6" ht="15">
      <c r="A368" s="3"/>
      <c r="B368" s="3"/>
      <c r="C368" s="3"/>
      <c r="D368" s="4"/>
      <c r="E368" s="3"/>
      <c r="F368" s="32"/>
    </row>
    <row r="369" spans="1:6" ht="15">
      <c r="A369" s="3"/>
      <c r="B369" s="3"/>
      <c r="C369" s="3"/>
      <c r="D369" s="4"/>
      <c r="E369" s="3"/>
      <c r="F369" s="32"/>
    </row>
    <row r="370" spans="1:6" ht="15">
      <c r="A370" s="3"/>
      <c r="B370" s="3"/>
      <c r="C370" s="3"/>
      <c r="D370" s="4"/>
      <c r="E370" s="3"/>
      <c r="F370" s="32"/>
    </row>
    <row r="371" spans="1:6" ht="15">
      <c r="A371" s="3"/>
      <c r="B371" s="3"/>
      <c r="C371" s="3"/>
      <c r="D371" s="4"/>
      <c r="E371" s="3"/>
      <c r="F371" s="32"/>
    </row>
    <row r="372" spans="1:6" ht="15">
      <c r="A372" s="3"/>
      <c r="B372" s="3"/>
      <c r="C372" s="3"/>
      <c r="D372" s="4"/>
      <c r="E372" s="3"/>
      <c r="F372" s="32"/>
    </row>
    <row r="373" spans="1:6" ht="15">
      <c r="A373" s="3"/>
      <c r="B373" s="3"/>
      <c r="C373" s="3"/>
      <c r="D373" s="4"/>
      <c r="E373" s="3"/>
      <c r="F373" s="32"/>
    </row>
    <row r="374" spans="1:6" ht="15">
      <c r="A374" s="3"/>
      <c r="B374" s="3"/>
      <c r="C374" s="3"/>
      <c r="D374" s="4"/>
      <c r="E374" s="3"/>
      <c r="F374" s="32"/>
    </row>
    <row r="375" spans="1:6" ht="15">
      <c r="A375" s="3"/>
      <c r="B375" s="3"/>
      <c r="C375" s="3"/>
      <c r="D375" s="4"/>
      <c r="E375" s="3"/>
      <c r="F375" s="32"/>
    </row>
    <row r="376" spans="1:6" ht="15">
      <c r="A376" s="3"/>
      <c r="B376" s="3"/>
      <c r="C376" s="3"/>
      <c r="D376" s="4"/>
      <c r="E376" s="3"/>
      <c r="F376" s="32"/>
    </row>
    <row r="377" spans="1:6" ht="15">
      <c r="A377" s="3"/>
      <c r="B377" s="3"/>
      <c r="C377" s="3"/>
      <c r="D377" s="4"/>
      <c r="E377" s="3"/>
      <c r="F377" s="32"/>
    </row>
    <row r="378" spans="1:6" ht="15">
      <c r="A378" s="3"/>
      <c r="B378" s="3"/>
      <c r="C378" s="3"/>
      <c r="D378" s="4"/>
      <c r="E378" s="3"/>
      <c r="F378" s="32"/>
    </row>
    <row r="379" spans="1:6" ht="15">
      <c r="A379" s="3"/>
      <c r="B379" s="3"/>
      <c r="C379" s="3"/>
      <c r="D379" s="4"/>
      <c r="E379" s="3"/>
      <c r="F379" s="32"/>
    </row>
    <row r="380" spans="1:6" ht="15">
      <c r="A380" s="3"/>
      <c r="B380" s="3"/>
      <c r="C380" s="3"/>
      <c r="D380" s="4"/>
      <c r="E380" s="3"/>
      <c r="F380" s="32"/>
    </row>
    <row r="381" spans="1:6" ht="15">
      <c r="A381" s="3"/>
      <c r="B381" s="3"/>
      <c r="C381" s="3"/>
      <c r="D381" s="4"/>
      <c r="E381" s="3"/>
      <c r="F381" s="32"/>
    </row>
    <row r="382" spans="1:6" ht="15">
      <c r="A382" s="3"/>
      <c r="B382" s="3"/>
      <c r="C382" s="3"/>
      <c r="D382" s="4"/>
      <c r="E382" s="3"/>
      <c r="F382" s="32"/>
    </row>
    <row r="383" spans="1:6" ht="15">
      <c r="A383" s="3"/>
      <c r="B383" s="3"/>
      <c r="C383" s="3"/>
      <c r="D383" s="4"/>
      <c r="E383" s="3"/>
      <c r="F383" s="32"/>
    </row>
    <row r="384" spans="1:6" ht="15">
      <c r="A384" s="3"/>
      <c r="B384" s="3"/>
      <c r="C384" s="3"/>
      <c r="D384" s="4"/>
      <c r="E384" s="3"/>
      <c r="F384" s="32"/>
    </row>
    <row r="385" spans="1:6" ht="15">
      <c r="A385" s="3"/>
      <c r="B385" s="3"/>
      <c r="C385" s="3"/>
      <c r="D385" s="4"/>
      <c r="E385" s="3"/>
      <c r="F385" s="32"/>
    </row>
    <row r="386" spans="1:6" ht="15">
      <c r="A386" s="3"/>
      <c r="B386" s="3"/>
      <c r="C386" s="3"/>
      <c r="D386" s="4"/>
      <c r="E386" s="3"/>
      <c r="F386" s="32"/>
    </row>
    <row r="387" spans="1:6" ht="15">
      <c r="A387" s="3"/>
      <c r="B387" s="3"/>
      <c r="C387" s="3"/>
      <c r="D387" s="4"/>
      <c r="E387" s="3"/>
      <c r="F387" s="32"/>
    </row>
    <row r="388" spans="1:6" ht="15">
      <c r="A388" s="3"/>
      <c r="B388" s="3"/>
      <c r="C388" s="3"/>
      <c r="D388" s="4"/>
      <c r="E388" s="3"/>
      <c r="F388" s="32"/>
    </row>
    <row r="389" spans="1:6" ht="15">
      <c r="A389" s="3"/>
      <c r="B389" s="3"/>
      <c r="C389" s="3"/>
      <c r="D389" s="4"/>
      <c r="E389" s="3"/>
      <c r="F389" s="32"/>
    </row>
    <row r="390" spans="1:6" ht="15">
      <c r="A390" s="3"/>
      <c r="B390" s="3"/>
      <c r="C390" s="3"/>
      <c r="D390" s="4"/>
      <c r="E390" s="3"/>
      <c r="F390" s="32"/>
    </row>
    <row r="391" spans="1:6" ht="15">
      <c r="A391" s="3"/>
      <c r="B391" s="3"/>
      <c r="C391" s="3"/>
      <c r="D391" s="4"/>
      <c r="E391" s="3"/>
      <c r="F391" s="32"/>
    </row>
    <row r="392" spans="1:6" ht="15">
      <c r="A392" s="3"/>
      <c r="B392" s="3"/>
      <c r="C392" s="3"/>
      <c r="D392" s="4"/>
      <c r="E392" s="3"/>
      <c r="F392" s="32"/>
    </row>
    <row r="393" spans="1:6" ht="15">
      <c r="A393" s="3"/>
      <c r="B393" s="3"/>
      <c r="C393" s="3"/>
      <c r="D393" s="4"/>
      <c r="E393" s="3"/>
      <c r="F393" s="32"/>
    </row>
    <row r="394" spans="1:6" ht="15">
      <c r="A394" s="3"/>
      <c r="B394" s="3"/>
      <c r="C394" s="3"/>
      <c r="D394" s="4"/>
      <c r="E394" s="3"/>
      <c r="F394" s="32"/>
    </row>
    <row r="395" spans="1:6" ht="15">
      <c r="A395" s="3"/>
      <c r="B395" s="3"/>
      <c r="C395" s="3"/>
      <c r="D395" s="4"/>
      <c r="E395" s="3"/>
      <c r="F395" s="32"/>
    </row>
    <row r="396" spans="1:6" ht="15">
      <c r="A396" s="3"/>
      <c r="B396" s="3"/>
      <c r="C396" s="3"/>
      <c r="D396" s="4"/>
      <c r="E396" s="3"/>
      <c r="F396" s="32"/>
    </row>
    <row r="397" spans="1:6" ht="15">
      <c r="A397" s="3"/>
      <c r="B397" s="3"/>
      <c r="C397" s="3"/>
      <c r="D397" s="4"/>
      <c r="E397" s="3"/>
      <c r="F397" s="32"/>
    </row>
    <row r="398" spans="1:6" ht="15">
      <c r="A398" s="3"/>
      <c r="B398" s="3"/>
      <c r="C398" s="3"/>
      <c r="D398" s="4"/>
      <c r="E398" s="3"/>
      <c r="F398" s="32"/>
    </row>
    <row r="399" spans="1:6" ht="15">
      <c r="A399" s="3"/>
      <c r="B399" s="3"/>
      <c r="C399" s="3"/>
      <c r="D399" s="4"/>
      <c r="E399" s="3"/>
      <c r="F399" s="32"/>
    </row>
    <row r="400" spans="1:6" ht="15">
      <c r="A400" s="3"/>
      <c r="B400" s="3"/>
      <c r="C400" s="3"/>
      <c r="D400" s="4"/>
      <c r="E400" s="3"/>
      <c r="F400" s="32"/>
    </row>
    <row r="401" spans="1:6" ht="15">
      <c r="A401" s="3"/>
      <c r="B401" s="3"/>
      <c r="C401" s="3"/>
      <c r="D401" s="4"/>
      <c r="E401" s="3"/>
      <c r="F401" s="32"/>
    </row>
    <row r="402" spans="1:6" ht="15">
      <c r="A402" s="3"/>
      <c r="B402" s="3"/>
      <c r="C402" s="3"/>
      <c r="D402" s="4"/>
      <c r="E402" s="3"/>
      <c r="F402" s="32"/>
    </row>
    <row r="403" spans="1:6" ht="15">
      <c r="A403" s="3"/>
      <c r="B403" s="3"/>
      <c r="C403" s="3"/>
      <c r="D403" s="4"/>
      <c r="E403" s="3"/>
      <c r="F403" s="32"/>
    </row>
    <row r="404" spans="1:6" ht="15">
      <c r="A404" s="3"/>
      <c r="B404" s="3"/>
      <c r="C404" s="3"/>
      <c r="D404" s="4"/>
      <c r="E404" s="3"/>
      <c r="F404" s="32"/>
    </row>
    <row r="405" spans="1:6" ht="15">
      <c r="A405" s="3"/>
      <c r="B405" s="3"/>
      <c r="C405" s="3"/>
      <c r="D405" s="4"/>
      <c r="E405" s="3"/>
      <c r="F405" s="32"/>
    </row>
    <row r="406" spans="1:6" ht="15">
      <c r="A406" s="3"/>
      <c r="B406" s="3"/>
      <c r="C406" s="3"/>
      <c r="D406" s="4"/>
      <c r="E406" s="3"/>
      <c r="F406" s="32"/>
    </row>
    <row r="407" spans="1:6" ht="15">
      <c r="A407" s="3"/>
      <c r="B407" s="3"/>
      <c r="C407" s="3"/>
      <c r="D407" s="4"/>
      <c r="E407" s="3"/>
      <c r="F407" s="32"/>
    </row>
    <row r="408" spans="1:6" ht="15">
      <c r="A408" s="3"/>
      <c r="B408" s="3"/>
      <c r="C408" s="3"/>
      <c r="D408" s="4"/>
      <c r="E408" s="3"/>
      <c r="F408" s="32"/>
    </row>
    <row r="409" spans="1:6" ht="15">
      <c r="A409" s="3"/>
      <c r="B409" s="3"/>
      <c r="C409" s="3"/>
      <c r="D409" s="4"/>
      <c r="E409" s="3"/>
      <c r="F409" s="32"/>
    </row>
    <row r="410" spans="1:6" ht="15">
      <c r="A410" s="3"/>
      <c r="B410" s="3"/>
      <c r="C410" s="3"/>
      <c r="D410" s="4"/>
      <c r="E410" s="3"/>
      <c r="F410" s="32"/>
    </row>
    <row r="411" spans="1:6" ht="15">
      <c r="A411" s="3"/>
      <c r="B411" s="3"/>
      <c r="C411" s="3"/>
      <c r="D411" s="4"/>
      <c r="E411" s="3"/>
      <c r="F411" s="32"/>
    </row>
    <row r="412" spans="1:6" ht="15">
      <c r="A412" s="3"/>
      <c r="B412" s="3"/>
      <c r="C412" s="3"/>
      <c r="D412" s="4"/>
      <c r="E412" s="3"/>
      <c r="F412" s="32"/>
    </row>
    <row r="413" spans="1:6" ht="15">
      <c r="A413" s="3"/>
      <c r="B413" s="3"/>
      <c r="C413" s="3"/>
      <c r="D413" s="4"/>
      <c r="E413" s="3"/>
      <c r="F413" s="32"/>
    </row>
    <row r="414" spans="1:6" ht="15">
      <c r="A414" s="3"/>
      <c r="B414" s="3"/>
      <c r="C414" s="3"/>
      <c r="D414" s="4"/>
      <c r="E414" s="3"/>
      <c r="F414" s="32"/>
    </row>
    <row r="415" spans="1:6" ht="15">
      <c r="A415" s="3"/>
      <c r="B415" s="3"/>
      <c r="C415" s="3"/>
      <c r="D415" s="4"/>
      <c r="E415" s="3"/>
      <c r="F415" s="32"/>
    </row>
    <row r="416" spans="1:6" ht="15">
      <c r="A416" s="3"/>
      <c r="B416" s="3"/>
      <c r="C416" s="3"/>
      <c r="D416" s="4"/>
      <c r="E416" s="3"/>
      <c r="F416" s="32"/>
    </row>
    <row r="417" spans="1:6" ht="15">
      <c r="A417" s="3"/>
      <c r="B417" s="3"/>
      <c r="C417" s="3"/>
      <c r="D417" s="4"/>
      <c r="E417" s="3"/>
      <c r="F417" s="32"/>
    </row>
    <row r="418" spans="1:6" ht="15">
      <c r="A418" s="3"/>
      <c r="B418" s="3"/>
      <c r="C418" s="3"/>
      <c r="D418" s="4"/>
      <c r="E418" s="3"/>
      <c r="F418" s="32"/>
    </row>
    <row r="419" spans="1:6" ht="15">
      <c r="A419" s="3"/>
      <c r="B419" s="3"/>
      <c r="C419" s="3"/>
      <c r="D419" s="4"/>
      <c r="E419" s="3"/>
      <c r="F419" s="32"/>
    </row>
    <row r="420" spans="1:6" ht="15">
      <c r="A420" s="3"/>
      <c r="B420" s="3"/>
      <c r="C420" s="3"/>
      <c r="D420" s="4"/>
      <c r="E420" s="3"/>
      <c r="F420" s="32"/>
    </row>
    <row r="421" spans="1:6" ht="15">
      <c r="A421" s="3"/>
      <c r="B421" s="3"/>
      <c r="C421" s="3"/>
      <c r="D421" s="4"/>
      <c r="E421" s="3"/>
      <c r="F421" s="32"/>
    </row>
    <row r="422" spans="1:6" ht="15">
      <c r="A422" s="3"/>
      <c r="B422" s="3"/>
      <c r="C422" s="3"/>
      <c r="D422" s="4"/>
      <c r="E422" s="3"/>
      <c r="F422" s="32"/>
    </row>
    <row r="423" spans="1:6" ht="15">
      <c r="A423" s="3"/>
      <c r="B423" s="3"/>
      <c r="C423" s="3"/>
      <c r="D423" s="4"/>
      <c r="E423" s="3"/>
      <c r="F423" s="32"/>
    </row>
    <row r="424" spans="1:6" ht="15">
      <c r="A424" s="3"/>
      <c r="B424" s="3"/>
      <c r="C424" s="3"/>
      <c r="D424" s="4"/>
      <c r="E424" s="3"/>
      <c r="F424" s="32"/>
    </row>
    <row r="425" spans="1:6" ht="15">
      <c r="A425" s="3"/>
      <c r="B425" s="3"/>
      <c r="C425" s="3"/>
      <c r="D425" s="4"/>
      <c r="E425" s="3"/>
      <c r="F425" s="32"/>
    </row>
    <row r="426" spans="1:6" ht="15">
      <c r="A426" s="3"/>
      <c r="B426" s="3"/>
      <c r="C426" s="3"/>
      <c r="D426" s="4"/>
      <c r="E426" s="3"/>
      <c r="F426" s="32"/>
    </row>
    <row r="427" spans="1:6" ht="15">
      <c r="A427" s="3"/>
      <c r="B427" s="3"/>
      <c r="C427" s="3"/>
      <c r="D427" s="4"/>
      <c r="E427" s="3"/>
      <c r="F427" s="32"/>
    </row>
    <row r="428" spans="1:6" ht="15">
      <c r="A428" s="3"/>
      <c r="B428" s="3"/>
      <c r="C428" s="3"/>
      <c r="D428" s="4"/>
      <c r="E428" s="3"/>
      <c r="F428" s="32"/>
    </row>
    <row r="429" spans="1:6" ht="15">
      <c r="A429" s="3"/>
      <c r="B429" s="3"/>
      <c r="C429" s="3"/>
      <c r="D429" s="4"/>
      <c r="E429" s="3"/>
      <c r="F429" s="32"/>
    </row>
    <row r="430" spans="1:6" ht="15">
      <c r="A430" s="3"/>
      <c r="B430" s="3"/>
      <c r="C430" s="3"/>
      <c r="D430" s="4"/>
      <c r="E430" s="3"/>
      <c r="F430" s="32"/>
    </row>
    <row r="431" spans="1:6" ht="15">
      <c r="A431" s="3"/>
      <c r="B431" s="3"/>
      <c r="C431" s="3"/>
      <c r="D431" s="4"/>
      <c r="E431" s="3"/>
      <c r="F431" s="32"/>
    </row>
    <row r="432" spans="1:6" ht="15">
      <c r="A432" s="3"/>
      <c r="B432" s="3"/>
      <c r="C432" s="3"/>
      <c r="D432" s="4"/>
      <c r="E432" s="3"/>
      <c r="F432" s="32"/>
    </row>
    <row r="433" spans="1:6" ht="15">
      <c r="A433" s="3"/>
      <c r="B433" s="3"/>
      <c r="C433" s="3"/>
      <c r="D433" s="4"/>
      <c r="E433" s="3"/>
      <c r="F433" s="32"/>
    </row>
    <row r="434" spans="1:6" ht="15">
      <c r="A434" s="3"/>
      <c r="B434" s="3"/>
      <c r="C434" s="3"/>
      <c r="D434" s="4"/>
      <c r="E434" s="3"/>
      <c r="F434" s="32"/>
    </row>
    <row r="435" spans="1:6" ht="15">
      <c r="A435" s="3"/>
      <c r="B435" s="3"/>
      <c r="C435" s="3"/>
      <c r="D435" s="4"/>
      <c r="E435" s="3"/>
      <c r="F435" s="32"/>
    </row>
    <row r="436" spans="1:6" ht="15">
      <c r="A436" s="3"/>
      <c r="B436" s="3"/>
      <c r="C436" s="3"/>
      <c r="D436" s="4"/>
      <c r="E436" s="3"/>
      <c r="F436" s="32"/>
    </row>
    <row r="437" spans="1:6" ht="15">
      <c r="A437" s="3"/>
      <c r="B437" s="3"/>
      <c r="C437" s="3"/>
      <c r="D437" s="4"/>
      <c r="E437" s="3"/>
      <c r="F437" s="32"/>
    </row>
    <row r="438" spans="1:6" ht="15">
      <c r="A438" s="3"/>
      <c r="B438" s="3"/>
      <c r="C438" s="3"/>
      <c r="D438" s="4"/>
      <c r="E438" s="3"/>
      <c r="F438" s="32"/>
    </row>
    <row r="439" spans="1:6" ht="15">
      <c r="A439" s="3"/>
      <c r="B439" s="3"/>
      <c r="C439" s="3"/>
      <c r="D439" s="4"/>
      <c r="E439" s="3"/>
      <c r="F439" s="32"/>
    </row>
    <row r="440" spans="1:6" ht="15">
      <c r="A440" s="3"/>
      <c r="B440" s="3"/>
      <c r="C440" s="3"/>
      <c r="D440" s="4"/>
      <c r="E440" s="3"/>
      <c r="F440" s="32"/>
    </row>
    <row r="441" spans="1:6" ht="15">
      <c r="A441" s="3"/>
      <c r="B441" s="3"/>
      <c r="C441" s="3"/>
      <c r="D441" s="4"/>
      <c r="E441" s="3"/>
      <c r="F441" s="32"/>
    </row>
    <row r="442" spans="1:6" ht="15">
      <c r="A442" s="3"/>
      <c r="B442" s="3"/>
      <c r="C442" s="3"/>
      <c r="D442" s="4"/>
      <c r="E442" s="3"/>
      <c r="F442" s="32"/>
    </row>
    <row r="443" spans="1:6" ht="15">
      <c r="A443" s="3"/>
      <c r="B443" s="3"/>
      <c r="C443" s="3"/>
      <c r="D443" s="4"/>
      <c r="E443" s="3"/>
      <c r="F443" s="32"/>
    </row>
    <row r="444" spans="1:6" ht="15">
      <c r="A444" s="3"/>
      <c r="B444" s="3"/>
      <c r="C444" s="3"/>
      <c r="D444" s="4"/>
      <c r="E444" s="3"/>
      <c r="F444" s="32"/>
    </row>
    <row r="445" spans="1:6" ht="15">
      <c r="A445" s="3"/>
      <c r="B445" s="3"/>
      <c r="C445" s="3"/>
      <c r="D445" s="4"/>
      <c r="E445" s="3"/>
      <c r="F445" s="32"/>
    </row>
    <row r="446" spans="1:6" ht="15">
      <c r="A446" s="3"/>
      <c r="B446" s="3"/>
      <c r="C446" s="3"/>
      <c r="D446" s="4"/>
      <c r="E446" s="3"/>
      <c r="F446" s="32"/>
    </row>
    <row r="447" spans="1:6" ht="15">
      <c r="A447" s="3"/>
      <c r="B447" s="3"/>
      <c r="C447" s="3"/>
      <c r="D447" s="4"/>
      <c r="E447" s="3"/>
      <c r="F447" s="32"/>
    </row>
    <row r="448" spans="1:6" ht="15">
      <c r="A448" s="3"/>
      <c r="B448" s="3"/>
      <c r="C448" s="3"/>
      <c r="D448" s="4"/>
      <c r="E448" s="3"/>
      <c r="F448" s="32"/>
    </row>
    <row r="449" spans="1:6" ht="15">
      <c r="A449" s="3"/>
      <c r="B449" s="3"/>
      <c r="C449" s="3"/>
      <c r="D449" s="4"/>
      <c r="E449" s="3"/>
      <c r="F449" s="32"/>
    </row>
    <row r="450" spans="1:6" ht="15">
      <c r="A450" s="3"/>
      <c r="B450" s="3"/>
      <c r="C450" s="3"/>
      <c r="D450" s="4"/>
      <c r="E450" s="3"/>
      <c r="F450" s="32"/>
    </row>
    <row r="451" spans="1:6" ht="15">
      <c r="A451" s="3"/>
      <c r="B451" s="3"/>
      <c r="C451" s="3"/>
      <c r="D451" s="4"/>
      <c r="E451" s="3"/>
      <c r="F451" s="32"/>
    </row>
    <row r="452" spans="1:6" ht="15">
      <c r="A452" s="3"/>
      <c r="B452" s="3"/>
      <c r="C452" s="3"/>
      <c r="D452" s="4"/>
      <c r="E452" s="3"/>
      <c r="F452" s="32"/>
    </row>
    <row r="453" spans="1:6" ht="15">
      <c r="A453" s="3"/>
      <c r="B453" s="3"/>
      <c r="C453" s="3"/>
      <c r="D453" s="4"/>
      <c r="E453" s="3"/>
      <c r="F453" s="32"/>
    </row>
    <row r="454" spans="1:6" ht="15">
      <c r="A454" s="3"/>
      <c r="B454" s="3"/>
      <c r="C454" s="3"/>
      <c r="D454" s="4"/>
      <c r="E454" s="3"/>
      <c r="F454" s="32"/>
    </row>
    <row r="455" spans="1:6" ht="15">
      <c r="A455" s="3"/>
      <c r="B455" s="3"/>
      <c r="C455" s="3"/>
      <c r="D455" s="4"/>
      <c r="E455" s="3"/>
      <c r="F455" s="32"/>
    </row>
    <row r="456" spans="1:6" ht="15">
      <c r="A456" s="3"/>
      <c r="B456" s="3"/>
      <c r="C456" s="3"/>
      <c r="D456" s="4"/>
      <c r="E456" s="3"/>
      <c r="F456" s="32"/>
    </row>
    <row r="457" spans="1:6" ht="15">
      <c r="A457" s="3"/>
      <c r="B457" s="3"/>
      <c r="C457" s="3"/>
      <c r="D457" s="4"/>
      <c r="E457" s="3"/>
      <c r="F457" s="32"/>
    </row>
    <row r="458" spans="1:6" ht="15">
      <c r="A458" s="3"/>
      <c r="B458" s="3"/>
      <c r="C458" s="3"/>
      <c r="D458" s="4"/>
      <c r="E458" s="3"/>
      <c r="F458" s="32"/>
    </row>
    <row r="459" spans="1:6" ht="15">
      <c r="A459" s="3"/>
      <c r="B459" s="3"/>
      <c r="C459" s="3"/>
      <c r="D459" s="4"/>
      <c r="E459" s="3"/>
      <c r="F459" s="32"/>
    </row>
    <row r="460" spans="1:6" ht="15">
      <c r="A460" s="3"/>
      <c r="B460" s="3"/>
      <c r="C460" s="3"/>
      <c r="D460" s="4"/>
      <c r="E460" s="3"/>
      <c r="F460" s="32"/>
    </row>
    <row r="461" spans="1:6" ht="15">
      <c r="A461" s="3"/>
      <c r="B461" s="3"/>
      <c r="C461" s="3"/>
      <c r="D461" s="4"/>
      <c r="E461" s="3"/>
      <c r="F461" s="32"/>
    </row>
    <row r="462" spans="1:6" ht="15">
      <c r="A462" s="3"/>
      <c r="B462" s="3"/>
      <c r="C462" s="3"/>
      <c r="D462" s="4"/>
      <c r="E462" s="3"/>
      <c r="F462" s="32"/>
    </row>
    <row r="463" spans="1:6" ht="15">
      <c r="A463" s="3"/>
      <c r="B463" s="3"/>
      <c r="C463" s="3"/>
      <c r="D463" s="4"/>
      <c r="E463" s="3"/>
      <c r="F463" s="32"/>
    </row>
    <row r="464" spans="1:6" ht="15">
      <c r="A464" s="3"/>
      <c r="B464" s="3"/>
      <c r="C464" s="3"/>
      <c r="D464" s="4"/>
      <c r="E464" s="3"/>
      <c r="F464" s="32"/>
    </row>
    <row r="465" spans="1:6" ht="15">
      <c r="A465" s="3"/>
      <c r="B465" s="3"/>
      <c r="C465" s="3"/>
      <c r="D465" s="4"/>
      <c r="E465" s="3"/>
      <c r="F465" s="32"/>
    </row>
    <row r="466" spans="1:6" ht="15">
      <c r="A466" s="3"/>
      <c r="B466" s="3"/>
      <c r="C466" s="3"/>
      <c r="D466" s="4"/>
      <c r="E466" s="3"/>
      <c r="F466" s="32"/>
    </row>
    <row r="467" spans="1:6" ht="15">
      <c r="A467" s="3"/>
      <c r="B467" s="3"/>
      <c r="C467" s="3"/>
      <c r="D467" s="4"/>
      <c r="E467" s="3"/>
      <c r="F467" s="32"/>
    </row>
    <row r="468" spans="1:6" ht="15">
      <c r="A468" s="3"/>
      <c r="B468" s="3"/>
      <c r="C468" s="3"/>
      <c r="D468" s="4"/>
      <c r="E468" s="3"/>
      <c r="F468" s="32"/>
    </row>
    <row r="469" spans="1:6" ht="15">
      <c r="A469" s="3"/>
      <c r="B469" s="3"/>
      <c r="C469" s="3"/>
      <c r="D469" s="4"/>
      <c r="E469" s="3"/>
      <c r="F469" s="32"/>
    </row>
    <row r="470" spans="1:6" ht="15">
      <c r="A470" s="3"/>
      <c r="B470" s="3"/>
      <c r="C470" s="3"/>
      <c r="D470" s="4"/>
      <c r="E470" s="3"/>
      <c r="F470" s="32"/>
    </row>
    <row r="471" spans="1:6" ht="15">
      <c r="A471" s="3"/>
      <c r="B471" s="3"/>
      <c r="C471" s="3"/>
      <c r="D471" s="4"/>
      <c r="E471" s="3"/>
      <c r="F471" s="32"/>
    </row>
    <row r="472" spans="1:6" ht="15">
      <c r="A472" s="3"/>
      <c r="B472" s="3"/>
      <c r="C472" s="3"/>
      <c r="D472" s="4"/>
      <c r="E472" s="3"/>
      <c r="F472" s="32"/>
    </row>
    <row r="473" spans="1:6" ht="15">
      <c r="A473" s="3"/>
      <c r="B473" s="3"/>
      <c r="C473" s="3"/>
      <c r="D473" s="4"/>
      <c r="E473" s="3"/>
      <c r="F473" s="32"/>
    </row>
    <row r="474" spans="1:6" ht="15">
      <c r="A474" s="3"/>
      <c r="B474" s="3"/>
      <c r="C474" s="3"/>
      <c r="D474" s="4"/>
      <c r="E474" s="3"/>
      <c r="F474" s="32"/>
    </row>
    <row r="475" spans="1:6" ht="15">
      <c r="A475" s="3"/>
      <c r="B475" s="3"/>
      <c r="C475" s="3"/>
      <c r="D475" s="4"/>
      <c r="E475" s="3"/>
      <c r="F475" s="32"/>
    </row>
    <row r="476" spans="1:6" ht="15">
      <c r="A476" s="3"/>
      <c r="B476" s="3"/>
      <c r="C476" s="3"/>
      <c r="D476" s="4"/>
      <c r="E476" s="3"/>
      <c r="F476" s="32"/>
    </row>
    <row r="477" spans="1:6" ht="15">
      <c r="A477" s="3"/>
      <c r="B477" s="3"/>
      <c r="C477" s="3"/>
      <c r="D477" s="4"/>
      <c r="E477" s="3"/>
      <c r="F477" s="32"/>
    </row>
    <row r="478" spans="1:6" ht="15">
      <c r="A478" s="3"/>
      <c r="B478" s="3"/>
      <c r="C478" s="3"/>
      <c r="D478" s="4"/>
      <c r="E478" s="3"/>
      <c r="F478" s="32"/>
    </row>
    <row r="479" spans="1:6" ht="15">
      <c r="A479" s="3"/>
      <c r="B479" s="3"/>
      <c r="C479" s="3"/>
      <c r="D479" s="4"/>
      <c r="E479" s="3"/>
      <c r="F479" s="32"/>
    </row>
    <row r="480" spans="1:6" ht="15">
      <c r="A480" s="3"/>
      <c r="B480" s="3"/>
      <c r="C480" s="3"/>
      <c r="D480" s="4"/>
      <c r="E480" s="3"/>
      <c r="F480" s="32"/>
    </row>
    <row r="481" spans="1:6" ht="15">
      <c r="A481" s="3"/>
      <c r="B481" s="3"/>
      <c r="C481" s="3"/>
      <c r="D481" s="4"/>
      <c r="E481" s="3"/>
      <c r="F481" s="32"/>
    </row>
    <row r="482" spans="1:6" ht="15">
      <c r="A482" s="3"/>
      <c r="B482" s="3"/>
      <c r="C482" s="3"/>
      <c r="D482" s="4"/>
      <c r="E482" s="3"/>
      <c r="F482" s="32"/>
    </row>
    <row r="483" spans="1:6" ht="15">
      <c r="A483" s="3"/>
      <c r="B483" s="3"/>
      <c r="C483" s="3"/>
      <c r="D483" s="4"/>
      <c r="E483" s="3"/>
      <c r="F483" s="32"/>
    </row>
    <row r="484" spans="1:6" ht="15">
      <c r="A484" s="3"/>
      <c r="B484" s="3"/>
      <c r="C484" s="3"/>
      <c r="D484" s="4"/>
      <c r="E484" s="3"/>
      <c r="F484" s="32"/>
    </row>
    <row r="485" spans="1:6" ht="15">
      <c r="A485" s="3"/>
      <c r="B485" s="3"/>
      <c r="C485" s="3"/>
      <c r="D485" s="4"/>
      <c r="E485" s="3"/>
      <c r="F485" s="32"/>
    </row>
    <row r="486" spans="1:6" ht="15">
      <c r="A486" s="3"/>
      <c r="B486" s="3"/>
      <c r="C486" s="3"/>
      <c r="D486" s="4"/>
      <c r="E486" s="3"/>
      <c r="F486" s="32"/>
    </row>
    <row r="487" spans="1:6" ht="15">
      <c r="A487" s="3"/>
      <c r="B487" s="3"/>
      <c r="C487" s="3"/>
      <c r="D487" s="4"/>
      <c r="E487" s="3"/>
      <c r="F487" s="32"/>
    </row>
    <row r="488" spans="1:6" ht="15">
      <c r="A488" s="3"/>
      <c r="B488" s="3"/>
      <c r="C488" s="3"/>
      <c r="D488" s="4"/>
      <c r="E488" s="3"/>
      <c r="F488" s="32"/>
    </row>
    <row r="489" spans="1:6" ht="15">
      <c r="A489" s="3"/>
      <c r="B489" s="3"/>
      <c r="C489" s="3"/>
      <c r="D489" s="4"/>
      <c r="E489" s="3"/>
      <c r="F489" s="32"/>
    </row>
    <row r="490" spans="1:6" ht="15">
      <c r="A490" s="3"/>
      <c r="B490" s="3"/>
      <c r="C490" s="3"/>
      <c r="D490" s="4"/>
      <c r="E490" s="3"/>
      <c r="F490" s="32"/>
    </row>
    <row r="491" spans="1:6" ht="15">
      <c r="A491" s="3"/>
      <c r="B491" s="3"/>
      <c r="C491" s="3"/>
      <c r="D491" s="4"/>
      <c r="E491" s="3"/>
      <c r="F491" s="32"/>
    </row>
    <row r="492" spans="1:6" ht="15">
      <c r="A492" s="3"/>
      <c r="B492" s="3"/>
      <c r="C492" s="3"/>
      <c r="D492" s="4"/>
      <c r="E492" s="3"/>
      <c r="F492" s="32"/>
    </row>
    <row r="493" spans="1:6" ht="15">
      <c r="A493" s="3"/>
      <c r="B493" s="3"/>
      <c r="C493" s="3"/>
      <c r="D493" s="4"/>
      <c r="E493" s="3"/>
      <c r="F493" s="32"/>
    </row>
    <row r="494" spans="1:6" ht="15">
      <c r="A494" s="3"/>
      <c r="B494" s="3"/>
      <c r="C494" s="3"/>
      <c r="D494" s="4"/>
      <c r="E494" s="3"/>
      <c r="F494" s="32"/>
    </row>
    <row r="495" spans="1:6" ht="15">
      <c r="A495" s="3"/>
      <c r="B495" s="3"/>
      <c r="C495" s="3"/>
      <c r="D495" s="4"/>
      <c r="E495" s="3"/>
      <c r="F495" s="32"/>
    </row>
    <row r="496" spans="1:6" ht="15">
      <c r="A496" s="3"/>
      <c r="B496" s="3"/>
      <c r="C496" s="3"/>
      <c r="D496" s="4"/>
      <c r="E496" s="3"/>
      <c r="F496" s="32"/>
    </row>
    <row r="497" spans="1:6" ht="15">
      <c r="A497" s="3"/>
      <c r="B497" s="3"/>
      <c r="C497" s="3"/>
      <c r="D497" s="4"/>
      <c r="E497" s="3"/>
      <c r="F497" s="32"/>
    </row>
    <row r="498" spans="1:6" ht="15">
      <c r="A498" s="3"/>
      <c r="B498" s="3"/>
      <c r="C498" s="3"/>
      <c r="D498" s="4"/>
      <c r="E498" s="3"/>
      <c r="F498" s="32"/>
    </row>
    <row r="499" spans="1:6" ht="15">
      <c r="A499" s="3"/>
      <c r="B499" s="3"/>
      <c r="C499" s="3"/>
      <c r="D499" s="4"/>
      <c r="E499" s="3"/>
      <c r="F499" s="32"/>
    </row>
    <row r="500" spans="1:6" ht="15">
      <c r="A500" s="3"/>
      <c r="B500" s="3"/>
      <c r="C500" s="3"/>
      <c r="D500" s="4"/>
      <c r="E500" s="3"/>
      <c r="F500" s="32"/>
    </row>
    <row r="501" spans="1:6" ht="15">
      <c r="A501" s="3"/>
      <c r="B501" s="3"/>
      <c r="C501" s="3"/>
      <c r="D501" s="4"/>
      <c r="E501" s="3"/>
      <c r="F501" s="32"/>
    </row>
    <row r="502" spans="1:6" ht="15">
      <c r="A502" s="3"/>
      <c r="B502" s="3"/>
      <c r="C502" s="3"/>
      <c r="D502" s="4"/>
      <c r="E502" s="3"/>
      <c r="F502" s="32"/>
    </row>
    <row r="503" spans="1:6" ht="15">
      <c r="A503" s="3"/>
      <c r="B503" s="3"/>
      <c r="C503" s="3"/>
      <c r="D503" s="4"/>
      <c r="E503" s="3"/>
      <c r="F503" s="32"/>
    </row>
    <row r="504" spans="1:6" ht="15">
      <c r="A504" s="3"/>
      <c r="B504" s="3"/>
      <c r="C504" s="3"/>
      <c r="D504" s="4"/>
      <c r="E504" s="3"/>
      <c r="F504" s="32"/>
    </row>
    <row r="505" spans="1:6" ht="15">
      <c r="A505" s="3"/>
      <c r="B505" s="3"/>
      <c r="C505" s="3"/>
      <c r="D505" s="4"/>
      <c r="E505" s="3"/>
      <c r="F505" s="32"/>
    </row>
    <row r="506" spans="1:6" ht="15">
      <c r="A506" s="3"/>
      <c r="B506" s="3"/>
      <c r="C506" s="3"/>
      <c r="D506" s="4"/>
      <c r="E506" s="3"/>
      <c r="F506" s="32"/>
    </row>
    <row r="507" spans="1:6" ht="15">
      <c r="A507" s="3"/>
      <c r="B507" s="3"/>
      <c r="C507" s="3"/>
      <c r="D507" s="4"/>
      <c r="E507" s="3"/>
      <c r="F507" s="32"/>
    </row>
    <row r="508" spans="1:6" ht="15">
      <c r="A508" s="3"/>
      <c r="B508" s="3"/>
      <c r="C508" s="3"/>
      <c r="D508" s="4"/>
      <c r="E508" s="3"/>
      <c r="F508" s="32"/>
    </row>
    <row r="509" spans="1:6" ht="15">
      <c r="A509" s="3"/>
      <c r="B509" s="3"/>
      <c r="C509" s="3"/>
      <c r="D509" s="4"/>
      <c r="E509" s="3"/>
      <c r="F509" s="32"/>
    </row>
    <row r="510" spans="1:6" ht="15">
      <c r="A510" s="3"/>
      <c r="B510" s="3"/>
      <c r="C510" s="3"/>
      <c r="D510" s="4"/>
      <c r="E510" s="3"/>
      <c r="F510" s="32"/>
    </row>
    <row r="511" spans="1:6" ht="15">
      <c r="A511" s="3"/>
      <c r="B511" s="3"/>
      <c r="C511" s="3"/>
      <c r="D511" s="4"/>
      <c r="E511" s="3"/>
      <c r="F511" s="32"/>
    </row>
    <row r="512" spans="1:6" ht="15">
      <c r="A512" s="3"/>
      <c r="B512" s="3"/>
      <c r="C512" s="3"/>
      <c r="D512" s="4"/>
      <c r="E512" s="3"/>
      <c r="F512" s="32"/>
    </row>
    <row r="513" spans="1:6" ht="15">
      <c r="A513" s="3"/>
      <c r="B513" s="3"/>
      <c r="C513" s="3"/>
      <c r="D513" s="4"/>
      <c r="E513" s="3"/>
      <c r="F513" s="32"/>
    </row>
    <row r="514" spans="1:6" ht="15">
      <c r="A514" s="3"/>
      <c r="B514" s="3"/>
      <c r="C514" s="3"/>
      <c r="D514" s="4"/>
      <c r="E514" s="3"/>
      <c r="F514" s="32"/>
    </row>
    <row r="515" spans="1:6" ht="15">
      <c r="A515" s="3"/>
      <c r="B515" s="3"/>
      <c r="C515" s="3"/>
      <c r="D515" s="4"/>
      <c r="E515" s="3"/>
      <c r="F515" s="32"/>
    </row>
    <row r="516" spans="1:6" ht="15">
      <c r="A516" s="3"/>
      <c r="B516" s="3"/>
      <c r="C516" s="3"/>
      <c r="D516" s="4"/>
      <c r="E516" s="3"/>
      <c r="F516" s="32"/>
    </row>
    <row r="517" spans="1:6" ht="15">
      <c r="A517" s="3"/>
      <c r="B517" s="3"/>
      <c r="C517" s="3"/>
      <c r="D517" s="4"/>
      <c r="E517" s="3"/>
      <c r="F517" s="32"/>
    </row>
    <row r="518" spans="1:6" ht="15">
      <c r="A518" s="3"/>
      <c r="B518" s="3"/>
      <c r="C518" s="3"/>
      <c r="D518" s="4"/>
      <c r="E518" s="3"/>
      <c r="F518" s="32"/>
    </row>
    <row r="519" spans="1:6" ht="15">
      <c r="A519" s="3"/>
      <c r="B519" s="3"/>
      <c r="C519" s="3"/>
      <c r="D519" s="4"/>
      <c r="E519" s="3"/>
      <c r="F519" s="32"/>
    </row>
    <row r="520" spans="1:6" ht="15">
      <c r="A520" s="3"/>
      <c r="B520" s="3"/>
      <c r="C520" s="3"/>
      <c r="D520" s="4"/>
      <c r="E520" s="3"/>
      <c r="F520" s="32"/>
    </row>
    <row r="521" spans="1:6" ht="15">
      <c r="A521" s="3"/>
      <c r="B521" s="3"/>
      <c r="C521" s="3"/>
      <c r="D521" s="4"/>
      <c r="E521" s="3"/>
      <c r="F521" s="32"/>
    </row>
    <row r="522" spans="1:6" ht="15">
      <c r="A522" s="3"/>
      <c r="B522" s="3"/>
      <c r="C522" s="3"/>
      <c r="D522" s="4"/>
      <c r="E522" s="3"/>
      <c r="F522" s="32"/>
    </row>
    <row r="523" spans="1:6" ht="15">
      <c r="A523" s="3"/>
      <c r="B523" s="3"/>
      <c r="C523" s="3"/>
      <c r="D523" s="4"/>
      <c r="E523" s="3"/>
      <c r="F523" s="32"/>
    </row>
    <row r="524" spans="1:6" ht="15">
      <c r="A524" s="3"/>
      <c r="B524" s="3"/>
      <c r="C524" s="3"/>
      <c r="D524" s="4"/>
      <c r="E524" s="3"/>
      <c r="F524" s="32"/>
    </row>
    <row r="525" spans="1:6" ht="15">
      <c r="A525" s="3"/>
      <c r="B525" s="3"/>
      <c r="C525" s="3"/>
      <c r="D525" s="4"/>
      <c r="E525" s="3"/>
      <c r="F525" s="32"/>
    </row>
    <row r="526" spans="1:6" ht="15">
      <c r="A526" s="3"/>
      <c r="B526" s="3"/>
      <c r="C526" s="3"/>
      <c r="D526" s="4"/>
      <c r="E526" s="3"/>
      <c r="F526" s="32"/>
    </row>
    <row r="527" spans="1:6" ht="15">
      <c r="A527" s="3"/>
      <c r="B527" s="3"/>
      <c r="C527" s="3"/>
      <c r="D527" s="4"/>
      <c r="E527" s="3"/>
      <c r="F527" s="32"/>
    </row>
    <row r="528" spans="1:6" ht="15">
      <c r="A528" s="3"/>
      <c r="B528" s="3"/>
      <c r="C528" s="3"/>
      <c r="D528" s="4"/>
      <c r="E528" s="3"/>
      <c r="F528" s="32"/>
    </row>
    <row r="529" spans="1:6" ht="15">
      <c r="A529" s="3"/>
      <c r="B529" s="3"/>
      <c r="C529" s="3"/>
      <c r="D529" s="4"/>
      <c r="E529" s="3"/>
      <c r="F529" s="32"/>
    </row>
    <row r="530" spans="1:6" ht="15">
      <c r="A530" s="3"/>
      <c r="B530" s="3"/>
      <c r="C530" s="3"/>
      <c r="D530" s="4"/>
      <c r="E530" s="3"/>
      <c r="F530" s="32"/>
    </row>
    <row r="531" spans="1:6" ht="15">
      <c r="A531" s="3"/>
      <c r="B531" s="3"/>
      <c r="C531" s="3"/>
      <c r="D531" s="4"/>
      <c r="E531" s="3"/>
      <c r="F531" s="32"/>
    </row>
    <row r="532" spans="1:6" ht="15">
      <c r="A532" s="3"/>
      <c r="B532" s="3"/>
      <c r="C532" s="3"/>
      <c r="D532" s="4"/>
      <c r="E532" s="3"/>
      <c r="F532" s="32"/>
    </row>
    <row r="533" spans="1:6" ht="15">
      <c r="A533" s="3"/>
      <c r="B533" s="3"/>
      <c r="C533" s="3"/>
      <c r="D533" s="4"/>
      <c r="E533" s="3"/>
      <c r="F533" s="32"/>
    </row>
    <row r="534" spans="1:6" ht="15">
      <c r="A534" s="3"/>
      <c r="B534" s="3"/>
      <c r="C534" s="3"/>
      <c r="D534" s="4"/>
      <c r="E534" s="3"/>
      <c r="F534" s="32"/>
    </row>
    <row r="535" spans="1:6" ht="15">
      <c r="A535" s="3"/>
      <c r="B535" s="3"/>
      <c r="C535" s="3"/>
      <c r="D535" s="4"/>
      <c r="E535" s="3"/>
      <c r="F535" s="32"/>
    </row>
    <row r="536" spans="1:6" ht="15">
      <c r="A536" s="3"/>
      <c r="B536" s="3"/>
      <c r="C536" s="3"/>
      <c r="D536" s="4"/>
      <c r="E536" s="3"/>
      <c r="F536" s="32"/>
    </row>
  </sheetData>
  <sheetProtection password="CBEB" sheet="1" objects="1" scenarios="1"/>
  <mergeCells count="75">
    <mergeCell ref="A7:F7"/>
    <mergeCell ref="A9:A13"/>
    <mergeCell ref="B9:B13"/>
    <mergeCell ref="C9:C13"/>
    <mergeCell ref="E5:E6"/>
    <mergeCell ref="A15:A23"/>
    <mergeCell ref="B15:B16"/>
    <mergeCell ref="B18:B23"/>
    <mergeCell ref="C18:C23"/>
    <mergeCell ref="A25:A26"/>
    <mergeCell ref="B25:B26"/>
    <mergeCell ref="C25:C26"/>
    <mergeCell ref="A28:A30"/>
    <mergeCell ref="B28:B30"/>
    <mergeCell ref="C29:C30"/>
    <mergeCell ref="A31:A36"/>
    <mergeCell ref="B31:B36"/>
    <mergeCell ref="C31:C36"/>
    <mergeCell ref="A38:A44"/>
    <mergeCell ref="B38:B39"/>
    <mergeCell ref="B40:B42"/>
    <mergeCell ref="B43:B44"/>
    <mergeCell ref="A45:A47"/>
    <mergeCell ref="B46:B47"/>
    <mergeCell ref="A49:A54"/>
    <mergeCell ref="B49:B52"/>
    <mergeCell ref="C49:C50"/>
    <mergeCell ref="B53:B54"/>
    <mergeCell ref="A56:A62"/>
    <mergeCell ref="B56:B59"/>
    <mergeCell ref="C56:C57"/>
    <mergeCell ref="B60:B62"/>
    <mergeCell ref="A64:A67"/>
    <mergeCell ref="B64:B67"/>
    <mergeCell ref="C66:C67"/>
    <mergeCell ref="A68:A73"/>
    <mergeCell ref="B68:B73"/>
    <mergeCell ref="C69:C71"/>
    <mergeCell ref="A76:A78"/>
    <mergeCell ref="B76:B78"/>
    <mergeCell ref="C76:C77"/>
    <mergeCell ref="A80:A94"/>
    <mergeCell ref="B80:B82"/>
    <mergeCell ref="B83:B86"/>
    <mergeCell ref="B87:B89"/>
    <mergeCell ref="C88:C89"/>
    <mergeCell ref="B90:B93"/>
    <mergeCell ref="C101:C102"/>
    <mergeCell ref="C103:C104"/>
    <mergeCell ref="A112:A136"/>
    <mergeCell ref="B113:B126"/>
    <mergeCell ref="C117:C119"/>
    <mergeCell ref="C125:C126"/>
    <mergeCell ref="B127:B129"/>
    <mergeCell ref="A138:N138"/>
    <mergeCell ref="A139:N139"/>
    <mergeCell ref="A149:A150"/>
    <mergeCell ref="B149:B150"/>
    <mergeCell ref="A5:A6"/>
    <mergeCell ref="B5:B6"/>
    <mergeCell ref="C5:C6"/>
    <mergeCell ref="D5:D6"/>
    <mergeCell ref="B130:B135"/>
    <mergeCell ref="C132:C133"/>
    <mergeCell ref="A141:A147"/>
    <mergeCell ref="B141:B144"/>
    <mergeCell ref="B145:B146"/>
    <mergeCell ref="A96:A108"/>
    <mergeCell ref="B97:B100"/>
    <mergeCell ref="B101:B107"/>
    <mergeCell ref="A1:P1"/>
    <mergeCell ref="A2:P2"/>
    <mergeCell ref="A3:P3"/>
    <mergeCell ref="A4:P4"/>
    <mergeCell ref="F5:P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AUXPLANEACION13</dc:creator>
  <cp:keywords/>
  <dc:description/>
  <cp:lastModifiedBy>AUXPLANEACION03</cp:lastModifiedBy>
  <dcterms:created xsi:type="dcterms:W3CDTF">2019-01-30T23:22:14Z</dcterms:created>
  <dcterms:modified xsi:type="dcterms:W3CDTF">2019-02-06T21:46:29Z</dcterms:modified>
  <cp:category/>
  <cp:version/>
  <cp:contentType/>
  <cp:contentStatus/>
</cp:coreProperties>
</file>