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obernación 2024\Sgto PDD 2024\Sgto junio 2024\"/>
    </mc:Choice>
  </mc:AlternateContent>
  <bookViews>
    <workbookView xWindow="0" yWindow="0" windowWidth="24000" windowHeight="9345"/>
  </bookViews>
  <sheets>
    <sheet name="RELACIÓN PROYECTOS" sheetId="1" r:id="rId1"/>
  </sheets>
  <externalReferences>
    <externalReference r:id="rId2"/>
  </externalReferences>
  <definedNames>
    <definedName name="_1._Apoyo_con_equipos_para_la_seguridad_vial_Licenciamiento_de_software_para_comunicaciones">#REF!</definedName>
    <definedName name="_xlnm._FilterDatabase" localSheetId="0" hidden="1">'RELACIÓN PROYECTOS'!$A$2:$M$157</definedName>
    <definedName name="aa">#REF!</definedName>
    <definedName name="CODIGO_DIVIPOLA">#REF!</definedName>
    <definedName name="DboREGISTRO_LEY_617">#REF!</definedName>
    <definedName name="ññ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5" i="1" l="1"/>
  <c r="F154" i="1"/>
  <c r="I154" i="1"/>
  <c r="J154" i="1" s="1"/>
  <c r="G154" i="1"/>
  <c r="H153" i="1"/>
  <c r="J153" i="1"/>
  <c r="J152" i="1"/>
  <c r="H152" i="1"/>
  <c r="J151" i="1"/>
  <c r="H151" i="1"/>
  <c r="J150" i="1"/>
  <c r="J149" i="1"/>
  <c r="H149" i="1"/>
  <c r="H148" i="1"/>
  <c r="J148" i="1"/>
  <c r="G147" i="1"/>
  <c r="H146" i="1"/>
  <c r="J146" i="1"/>
  <c r="J145" i="1"/>
  <c r="H145" i="1"/>
  <c r="F144" i="1"/>
  <c r="J143" i="1"/>
  <c r="H143" i="1"/>
  <c r="J142" i="1"/>
  <c r="J141" i="1"/>
  <c r="H141" i="1"/>
  <c r="H140" i="1"/>
  <c r="J139" i="1"/>
  <c r="H139" i="1"/>
  <c r="H138" i="1"/>
  <c r="F137" i="1"/>
  <c r="I137" i="1"/>
  <c r="G137" i="1"/>
  <c r="H136" i="1"/>
  <c r="J136" i="1"/>
  <c r="J135" i="1"/>
  <c r="H135" i="1"/>
  <c r="H134" i="1"/>
  <c r="J133" i="1"/>
  <c r="H133" i="1"/>
  <c r="H132" i="1"/>
  <c r="J132" i="1"/>
  <c r="J131" i="1"/>
  <c r="H131" i="1"/>
  <c r="H130" i="1"/>
  <c r="J129" i="1"/>
  <c r="H129" i="1"/>
  <c r="J128" i="1"/>
  <c r="J127" i="1"/>
  <c r="H127" i="1"/>
  <c r="H126" i="1"/>
  <c r="J125" i="1"/>
  <c r="H125" i="1"/>
  <c r="J124" i="1"/>
  <c r="H124" i="1"/>
  <c r="J123" i="1"/>
  <c r="H123" i="1"/>
  <c r="J122" i="1"/>
  <c r="H122" i="1"/>
  <c r="J121" i="1"/>
  <c r="H121" i="1"/>
  <c r="J120" i="1"/>
  <c r="H120" i="1"/>
  <c r="J119" i="1"/>
  <c r="H119" i="1"/>
  <c r="J118" i="1"/>
  <c r="H118" i="1"/>
  <c r="J117" i="1"/>
  <c r="H117" i="1"/>
  <c r="J116" i="1"/>
  <c r="H116" i="1"/>
  <c r="J115" i="1"/>
  <c r="H115" i="1"/>
  <c r="I114" i="1"/>
  <c r="G114" i="1"/>
  <c r="F114" i="1"/>
  <c r="J113" i="1"/>
  <c r="H113" i="1"/>
  <c r="J112" i="1"/>
  <c r="H112" i="1"/>
  <c r="J111" i="1"/>
  <c r="H111" i="1"/>
  <c r="J110" i="1"/>
  <c r="H110" i="1"/>
  <c r="J109" i="1"/>
  <c r="H109" i="1"/>
  <c r="J108" i="1"/>
  <c r="H108" i="1"/>
  <c r="H107" i="1"/>
  <c r="J107" i="1"/>
  <c r="J106" i="1"/>
  <c r="H106" i="1"/>
  <c r="J105" i="1"/>
  <c r="H105" i="1"/>
  <c r="J104" i="1"/>
  <c r="H104" i="1"/>
  <c r="J103" i="1"/>
  <c r="H103" i="1"/>
  <c r="J102" i="1"/>
  <c r="H102" i="1"/>
  <c r="J101" i="1"/>
  <c r="H101" i="1"/>
  <c r="J100" i="1"/>
  <c r="H100" i="1"/>
  <c r="J99" i="1"/>
  <c r="H99" i="1"/>
  <c r="J98" i="1"/>
  <c r="H98" i="1"/>
  <c r="J97" i="1"/>
  <c r="H97" i="1"/>
  <c r="J96" i="1"/>
  <c r="H96" i="1"/>
  <c r="J95" i="1"/>
  <c r="H95" i="1"/>
  <c r="J94" i="1"/>
  <c r="H94" i="1"/>
  <c r="J93" i="1"/>
  <c r="H93" i="1"/>
  <c r="J92" i="1"/>
  <c r="H92" i="1"/>
  <c r="J91" i="1"/>
  <c r="H91" i="1"/>
  <c r="J90" i="1"/>
  <c r="H90" i="1"/>
  <c r="J89" i="1"/>
  <c r="H89" i="1"/>
  <c r="I88" i="1"/>
  <c r="G88" i="1"/>
  <c r="H88" i="1" s="1"/>
  <c r="F88" i="1"/>
  <c r="J87" i="1"/>
  <c r="H87" i="1"/>
  <c r="J85" i="1"/>
  <c r="H85" i="1"/>
  <c r="J84" i="1"/>
  <c r="H84" i="1"/>
  <c r="J83" i="1"/>
  <c r="H83" i="1"/>
  <c r="J82" i="1"/>
  <c r="H82" i="1"/>
  <c r="J81" i="1"/>
  <c r="H81" i="1"/>
  <c r="I80" i="1"/>
  <c r="G80" i="1"/>
  <c r="H80" i="1" s="1"/>
  <c r="F80" i="1"/>
  <c r="J79" i="1"/>
  <c r="H79" i="1"/>
  <c r="J78" i="1"/>
  <c r="H78" i="1"/>
  <c r="J77" i="1"/>
  <c r="H77" i="1"/>
  <c r="I76" i="1"/>
  <c r="J76" i="1" s="1"/>
  <c r="G76" i="1"/>
  <c r="H76" i="1" s="1"/>
  <c r="F76" i="1"/>
  <c r="J75" i="1"/>
  <c r="H75" i="1"/>
  <c r="J74" i="1"/>
  <c r="H74" i="1"/>
  <c r="J73" i="1"/>
  <c r="J72" i="1"/>
  <c r="H72" i="1"/>
  <c r="J71" i="1"/>
  <c r="H71" i="1"/>
  <c r="J70" i="1"/>
  <c r="H70" i="1"/>
  <c r="H69" i="1"/>
  <c r="J69" i="1"/>
  <c r="J68" i="1"/>
  <c r="H68" i="1"/>
  <c r="J67" i="1"/>
  <c r="H67" i="1"/>
  <c r="J66" i="1"/>
  <c r="H66" i="1"/>
  <c r="H65" i="1"/>
  <c r="J65" i="1"/>
  <c r="J64" i="1"/>
  <c r="H64" i="1"/>
  <c r="J63" i="1"/>
  <c r="H63" i="1"/>
  <c r="H62" i="1"/>
  <c r="J62" i="1"/>
  <c r="J61" i="1"/>
  <c r="H61" i="1"/>
  <c r="J60" i="1"/>
  <c r="H60" i="1"/>
  <c r="J59" i="1"/>
  <c r="H59" i="1"/>
  <c r="H58" i="1"/>
  <c r="J58" i="1"/>
  <c r="J57" i="1"/>
  <c r="H57" i="1"/>
  <c r="J55" i="1"/>
  <c r="H55" i="1"/>
  <c r="J54" i="1"/>
  <c r="H54" i="1"/>
  <c r="J53" i="1"/>
  <c r="H53" i="1"/>
  <c r="H52" i="1"/>
  <c r="F51" i="1"/>
  <c r="I51" i="1"/>
  <c r="H50" i="1"/>
  <c r="J50" i="1"/>
  <c r="J49" i="1"/>
  <c r="H49" i="1"/>
  <c r="J48" i="1"/>
  <c r="H48" i="1"/>
  <c r="J47" i="1"/>
  <c r="H47" i="1"/>
  <c r="I46" i="1"/>
  <c r="F46" i="1"/>
  <c r="J46" i="1" s="1"/>
  <c r="J45" i="1"/>
  <c r="H45" i="1"/>
  <c r="H44" i="1"/>
  <c r="J44" i="1"/>
  <c r="J43" i="1"/>
  <c r="H43" i="1"/>
  <c r="J42" i="1"/>
  <c r="H42" i="1"/>
  <c r="J41" i="1"/>
  <c r="H41" i="1"/>
  <c r="H40" i="1"/>
  <c r="J40" i="1"/>
  <c r="J39" i="1"/>
  <c r="H39" i="1"/>
  <c r="J38" i="1"/>
  <c r="H38" i="1"/>
  <c r="J37" i="1"/>
  <c r="H37" i="1"/>
  <c r="H36" i="1"/>
  <c r="J36" i="1"/>
  <c r="J35" i="1"/>
  <c r="H35" i="1"/>
  <c r="J34" i="1"/>
  <c r="H34" i="1"/>
  <c r="F33" i="1"/>
  <c r="G33" i="1"/>
  <c r="I32" i="1"/>
  <c r="J32" i="1" s="1"/>
  <c r="H32" i="1"/>
  <c r="J31" i="1"/>
  <c r="H31" i="1"/>
  <c r="H30" i="1"/>
  <c r="J30" i="1"/>
  <c r="H29" i="1"/>
  <c r="J29" i="1"/>
  <c r="J28" i="1"/>
  <c r="H28" i="1"/>
  <c r="J27" i="1"/>
  <c r="H27" i="1"/>
  <c r="H26" i="1"/>
  <c r="J26" i="1"/>
  <c r="H25" i="1"/>
  <c r="J25" i="1"/>
  <c r="J24" i="1"/>
  <c r="H24" i="1"/>
  <c r="J23" i="1"/>
  <c r="H23" i="1"/>
  <c r="H22" i="1"/>
  <c r="J22" i="1"/>
  <c r="J21" i="1"/>
  <c r="H21" i="1"/>
  <c r="J20" i="1"/>
  <c r="H20" i="1"/>
  <c r="F19" i="1"/>
  <c r="G19" i="1"/>
  <c r="J18" i="1"/>
  <c r="H18" i="1"/>
  <c r="J17" i="1"/>
  <c r="H17" i="1"/>
  <c r="F16" i="1"/>
  <c r="J15" i="1"/>
  <c r="H15" i="1"/>
  <c r="H14" i="1"/>
  <c r="J14" i="1"/>
  <c r="J13" i="1"/>
  <c r="H13" i="1"/>
  <c r="J12" i="1"/>
  <c r="H12" i="1"/>
  <c r="J11" i="1"/>
  <c r="H11" i="1"/>
  <c r="H10" i="1"/>
  <c r="J10" i="1"/>
  <c r="J9" i="1"/>
  <c r="H9" i="1"/>
  <c r="F8" i="1"/>
  <c r="I3" i="1"/>
  <c r="H7" i="1"/>
  <c r="C7" i="1"/>
  <c r="C9" i="1" s="1"/>
  <c r="C10" i="1" s="1"/>
  <c r="C11" i="1" s="1"/>
  <c r="C12" i="1" s="1"/>
  <c r="C13" i="1" s="1"/>
  <c r="C14" i="1" s="1"/>
  <c r="C15" i="1" s="1"/>
  <c r="C17" i="1" s="1"/>
  <c r="C18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7" i="1" s="1"/>
  <c r="C48" i="1" s="1"/>
  <c r="C49" i="1" s="1"/>
  <c r="C50" i="1" s="1"/>
  <c r="C52" i="1" s="1"/>
  <c r="C53" i="1" s="1"/>
  <c r="C54" i="1" s="1"/>
  <c r="C55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7" i="1" s="1"/>
  <c r="C78" i="1" s="1"/>
  <c r="C79" i="1" s="1"/>
  <c r="C81" i="1" s="1"/>
  <c r="C82" i="1" s="1"/>
  <c r="C83" i="1" s="1"/>
  <c r="C84" i="1" s="1"/>
  <c r="C85" i="1" s="1"/>
  <c r="C86" i="1" s="1"/>
  <c r="C87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8" i="1" s="1"/>
  <c r="C139" i="1" s="1"/>
  <c r="C140" i="1" s="1"/>
  <c r="C141" i="1" s="1"/>
  <c r="C142" i="1" s="1"/>
  <c r="C143" i="1" s="1"/>
  <c r="C145" i="1" s="1"/>
  <c r="C146" i="1" s="1"/>
  <c r="C148" i="1" s="1"/>
  <c r="C149" i="1" s="1"/>
  <c r="C150" i="1" s="1"/>
  <c r="C151" i="1" s="1"/>
  <c r="C152" i="1" s="1"/>
  <c r="C153" i="1" s="1"/>
  <c r="C155" i="1" s="1"/>
  <c r="J6" i="1"/>
  <c r="H6" i="1"/>
  <c r="C6" i="1"/>
  <c r="J5" i="1"/>
  <c r="H5" i="1"/>
  <c r="C5" i="1"/>
  <c r="G3" i="1"/>
  <c r="F3" i="1"/>
  <c r="H154" i="1" l="1"/>
  <c r="H114" i="1"/>
  <c r="J114" i="1"/>
  <c r="J88" i="1"/>
  <c r="J80" i="1"/>
  <c r="J51" i="1"/>
  <c r="H19" i="1"/>
  <c r="H33" i="1"/>
  <c r="F156" i="1"/>
  <c r="H3" i="1"/>
  <c r="J3" i="1"/>
  <c r="J4" i="1"/>
  <c r="J7" i="1"/>
  <c r="G16" i="1"/>
  <c r="H16" i="1" s="1"/>
  <c r="H4" i="1"/>
  <c r="I19" i="1"/>
  <c r="J19" i="1" s="1"/>
  <c r="I33" i="1"/>
  <c r="J33" i="1" s="1"/>
  <c r="G8" i="1"/>
  <c r="H8" i="1" s="1"/>
  <c r="I16" i="1"/>
  <c r="J16" i="1" s="1"/>
  <c r="J137" i="1"/>
  <c r="I8" i="1"/>
  <c r="J8" i="1" s="1"/>
  <c r="H137" i="1"/>
  <c r="G51" i="1"/>
  <c r="H51" i="1" s="1"/>
  <c r="F56" i="1"/>
  <c r="J126" i="1"/>
  <c r="H128" i="1"/>
  <c r="J130" i="1"/>
  <c r="J134" i="1"/>
  <c r="J140" i="1"/>
  <c r="H142" i="1"/>
  <c r="I147" i="1"/>
  <c r="H150" i="1"/>
  <c r="G56" i="1"/>
  <c r="H56" i="1" s="1"/>
  <c r="H73" i="1"/>
  <c r="I144" i="1"/>
  <c r="J144" i="1" s="1"/>
  <c r="F147" i="1"/>
  <c r="H147" i="1" s="1"/>
  <c r="J52" i="1"/>
  <c r="J138" i="1"/>
  <c r="J155" i="1"/>
  <c r="G46" i="1"/>
  <c r="H46" i="1" s="1"/>
  <c r="I56" i="1"/>
  <c r="J56" i="1" s="1"/>
  <c r="G144" i="1"/>
  <c r="H144" i="1" s="1"/>
  <c r="J147" i="1" l="1"/>
  <c r="G156" i="1"/>
  <c r="H156" i="1" s="1"/>
  <c r="I156" i="1"/>
  <c r="J156" i="1" s="1"/>
</calcChain>
</file>

<file path=xl/sharedStrings.xml><?xml version="1.0" encoding="utf-8"?>
<sst xmlns="http://schemas.openxmlformats.org/spreadsheetml/2006/main" count="181" uniqueCount="180">
  <si>
    <t>PLAN OPERATIVO ANUAL DE INVERSIONES POAI  
REPORTE EJECUCIÓN POR PROYECTOS DE INVERSION
II TRIMESTRE 2024</t>
  </si>
  <si>
    <t>UNIDAD</t>
  </si>
  <si>
    <t>PROGRAMA</t>
  </si>
  <si>
    <t>No.</t>
  </si>
  <si>
    <t>CÓDIGO BPIN</t>
  </si>
  <si>
    <t>NOMBRE DEL PROYECTO</t>
  </si>
  <si>
    <t>PRESUPUESTO</t>
  </si>
  <si>
    <t>COMPROMISOS</t>
  </si>
  <si>
    <t>% COMPROMISO
/APROP DEF.</t>
  </si>
  <si>
    <t>OBLIGACIONES</t>
  </si>
  <si>
    <t>% OBLIGACIÓN
/APROP DEF.</t>
  </si>
  <si>
    <t>304 SECRETARÍA ADMINISTRATIVA</t>
  </si>
  <si>
    <t xml:space="preserve">Implementación del Sistema Departamental de Servicio a la Ciudadanía SDSC   en la Administración Departamental. </t>
  </si>
  <si>
    <t>Implementación del Modelo Integrado de Planeación y de Gestión MIPG  de la Administración Departamental del Quindío (Dimensiones  de Talento humano,  Información y Comunicación y Gestión del Conocimiento).</t>
  </si>
  <si>
    <t>Fortalecimiento del sistema de gestión documental mediante la modernización locativa y tecnológica para garantizar el acceso a la información oportuna y eficiente en el departamento del Quindío</t>
  </si>
  <si>
    <t xml:space="preserve">Actualización, depuración, seguimiento y evaluación del Pasivo Pensional de la Administración Departamental del Quindío </t>
  </si>
  <si>
    <t>305 SECRETARÍA DE PLANEACIÓN</t>
  </si>
  <si>
    <t xml:space="preserve"> Implementación  del Modelo Integrado de Planeación y de Gestión MIPG en la Administración Departamental del   Quindío</t>
  </si>
  <si>
    <t xml:space="preserve">Fortalecimiento del Consejo Territorial de Planeación del Departamento del Quindío. "TÚ y YO SOMOS QUINDIO" </t>
  </si>
  <si>
    <t xml:space="preserve"> Implementación   de instrumentos de planificación para  en  Ordenamiento y la Gestión Territorial Departamental del Quindío  "TU Y YO SOMOS QUINDIO" </t>
  </si>
  <si>
    <t xml:space="preserve">  Implementación del Observatorio Económico  de la Administración Departamental del Quindío "TU Y YO SOMOS QUINDIO"</t>
  </si>
  <si>
    <t>Fortalecimiento del Banco de Programas y Proyectos de la administración departamental  "TÚ Y YO SOMOS QUINDIO"</t>
  </si>
  <si>
    <t>Asistencia Técnica  en  Instrumentos de Planificación y gestión  territorial en los  municipios del Departamento del  Quindío.</t>
  </si>
  <si>
    <t>Formulación del  Plan de Desarrollo Departamental 2024-2027</t>
  </si>
  <si>
    <t>307 SECRETARÍA DE HACIENDA Y FINANZAS PÚBLICAS</t>
  </si>
  <si>
    <t>Implementación de estrategias de fortalecimiento del desempeño fiscal de la Administración departamental del Quindío</t>
  </si>
  <si>
    <t xml:space="preserve">Implementación de un programa para el cumplimiento de las políticas y prácticas contables de la administración departamental del Quindío.    </t>
  </si>
  <si>
    <t>308 SECRETARÍA DE AGUAS E INFRAESTRUCTURA</t>
  </si>
  <si>
    <t xml:space="preserve">Implementación del plan departamental para el manejo empresarial de los servicios de agua y saneamiento básico en el Departamento del Quindío  </t>
  </si>
  <si>
    <t>Mantenimiento de las instituciones públicas y/o de seguridad y  justicia  del Estado en el Departamento Quindío</t>
  </si>
  <si>
    <t xml:space="preserve"> Mantenimiento de la infraestructura Educativa en el Departamento del Quindío. </t>
  </si>
  <si>
    <t xml:space="preserve">Mantenimiento, mejoramiento y/o rehabilitación de  obras físicas de infraestructura deportiva y recreativa en el Departamento del Quindío  </t>
  </si>
  <si>
    <t>Mantenimiento, mejoramiento, rehabilitación y/o atención las vías  para  garantizar  la movilidad y competitividad en el departamento del Quindío.</t>
  </si>
  <si>
    <t xml:space="preserve">Mejoramiento de Vivienda de Interés Social en el Departamento del Quindío </t>
  </si>
  <si>
    <t xml:space="preserve"> Mantenimiento de la infraestructura cultural en el departamento del Quindío  </t>
  </si>
  <si>
    <t xml:space="preserve"> Construcción, mantenimiento y/o mejoramiento de obras de infraestructura  para la mitigación y atención de desastres en los municipios del departamento del Quindío </t>
  </si>
  <si>
    <t>Mantenimiento  de la infraestructura institucional o de edificios públicos en el Departamento del Quindío</t>
  </si>
  <si>
    <t>Construcción, mantenimiento y/o mejoramiento de obras  de estabilización de Taludes en el Departamento del Quindío</t>
  </si>
  <si>
    <t xml:space="preserve">Construcción y/o adecuación de casetas comunales en los diferentes barrios del departamento </t>
  </si>
  <si>
    <t>Construcción y dotación de un centro de atención integral para personas con discapacidad en el departamento del Quindio</t>
  </si>
  <si>
    <t>Modernización del laboratorio de salud pública departamental</t>
  </si>
  <si>
    <t>309 SECRETARÍA DE INTERIOR</t>
  </si>
  <si>
    <t xml:space="preserve"> Implementación  de acciones con los Entes Municipales, para la reducción de los delitos en el Departamento del Quindío</t>
  </si>
  <si>
    <t xml:space="preserve">  Implementación de  métodos  para la resolución de conflictos y el  fortalecimiento de la seguridad de los ciudadanos en el Departamento del Quindío  </t>
  </si>
  <si>
    <t xml:space="preserve">Implementación de acciones de apoyo para la resocialización de las personas privadas de la libertad en las Instituciones Penitenciarias  del Departamento  del Quindío. </t>
  </si>
  <si>
    <t xml:space="preserve"> Implementación  y/o fortalecimiento  de  los planes para la gestión del riesgo y desastres en las Instituciones Educativas Oficiales  del Departamento </t>
  </si>
  <si>
    <t xml:space="preserve">Asistencia técnica, garantías, atención, ayuda humanitaria y promoción de iniciativas de memoria histórica a la población víctima del conflicto armado en el Departamento del Quindío </t>
  </si>
  <si>
    <t xml:space="preserve">Asistencia, atención y capacitación a la población excombatiente en el Departamento del Quindío. </t>
  </si>
  <si>
    <t xml:space="preserve"> Fortalecimiento de los organismos de seguridad del Departamento del Quindío, para mejorar la convivencia, preservación del orden público y la seguridad ciudadana. </t>
  </si>
  <si>
    <t xml:space="preserve"> Implementación del Plan Integral de prevención de vulneraciones de los Derechos Humanos DDHH e infracciones  al Derecho Internacional Humanitario DIH en el Departamento del Quindío </t>
  </si>
  <si>
    <t xml:space="preserve">Fortalecimiento institucional de la entidades municipales para la consolidación de la convivencia, el orden público  y la seguridad ciudadana  en el departamento del Quindío  </t>
  </si>
  <si>
    <t>Fortalecimiento de los procesos de planificación del territorio para el conocimiento  y reducción del riesgo en el Departamento del Quindío.</t>
  </si>
  <si>
    <t>Fortalecimiento de la gestión del Riesgo mediante los procesos de conocimiento, reducción del riesgo y manejo de desastres, en el Departamento del Quindío</t>
  </si>
  <si>
    <t xml:space="preserve"> Fortalecimiento de la participación ciudadana, veedurías y organizaciones comunales para el cumplimiento, protección y restablecimiento de los derechos contemplados en la Constitución Política.    </t>
  </si>
  <si>
    <t>310 SECRETARÍA DE CULTURA</t>
  </si>
  <si>
    <t xml:space="preserve">Implementación del programa "Tú y Yo Somos Cultura", para el fortalecimiento a la lectura,  escritura  y bibliotecas en el Departamento del Quindío   </t>
  </si>
  <si>
    <t xml:space="preserve">Implementación de la "Ruta de la felicidad y la identidad quindiana", para el fortalecimiento y visibilización de los procesos artísticos y culturales en el Departamento del Quindío  </t>
  </si>
  <si>
    <t xml:space="preserve"> Apoyo artistas y gestores culturales  del departamento del Quindío con el  beneficio de la Seguridad Social.  </t>
  </si>
  <si>
    <t xml:space="preserve"> Apoyo al Paisaje, Café y Tradición mediante procesos de manejo, gestión, asistencia técnica, divulgación y publicación del patrimonio, arqueológico, antropológico e histórico en el Departamento del Quindío </t>
  </si>
  <si>
    <t>311 SECRETARÍA DE TURISMO INDUSTRIA Y COMERCIO</t>
  </si>
  <si>
    <t xml:space="preserve">Fortalecimiento de la competitividad y productividad en el  departamento del Quindío </t>
  </si>
  <si>
    <t>Mejoramiento  de la competitividad turística del Destino  Quindio</t>
  </si>
  <si>
    <t xml:space="preserve"> Fortalecimiento de la promoción turística  nacional e internacional  del destino Quindio </t>
  </si>
  <si>
    <t>Apoyo a la generación y formalización del empleo en el departamento del Quindío</t>
  </si>
  <si>
    <t>312 SECRETARÍA DE AGRICULTURA DESARROLLO RUAL Y MEDIO AMBIENTE</t>
  </si>
  <si>
    <t>Implementación de procesos de extensión agropecuaria e inocuidad (estatus sanitario, BPA, BPG) alimentaria; en el Departamento del Quindío</t>
  </si>
  <si>
    <t xml:space="preserve">Implementación de procesos productivos agropecuarios familiares campesinos en busca de la soberanía y seguridad alimentaria en el Departamento del Quindío </t>
  </si>
  <si>
    <t xml:space="preserve">Implementación de procesos de agro industrialización con calidad e inocuidad en el Departamento del Quindío </t>
  </si>
  <si>
    <t>Implementación de procesos de ordenamiento productivo y social territorial en el Departamento del Quindío</t>
  </si>
  <si>
    <t xml:space="preserve"> Implementación de procesos de innovación, ciencia y tecnología agropecuario en el Departamento del Quindío  </t>
  </si>
  <si>
    <t xml:space="preserve">Fortalecimiento  de los procesos de Gestión Ambiental Urbana y Rural para la protección del Paisaje y la Biodiversidad en el  departamento del   Quindío  </t>
  </si>
  <si>
    <t xml:space="preserve">Apoyo a la generación de entornos  amigables para los animales  domésticos y silvestres en el departamento del Quindío </t>
  </si>
  <si>
    <t xml:space="preserve">Apoyo a nuevos modelos de vida sostenibles, sustentables y eficientes en el suelo rural y urbano en el Departamento del Quindío  </t>
  </si>
  <si>
    <t>Implementación de un programa  de protección del  patrimonio ambiental  en paisaje la biodiversidad y sus servicios ecosistémicos en el Departamento de  Quindio</t>
  </si>
  <si>
    <t xml:space="preserve">Fortalecimiento e implementación de procesos de asociatividad y emprendimiento rural en el Departamento del Quindío.  </t>
  </si>
  <si>
    <t xml:space="preserve"> Fortalecimiento e implementación de procesos de mercadeo y comercialización agropecuaria en el Departamento del Quindío.                </t>
  </si>
  <si>
    <t xml:space="preserve"> Servicio de apoyo en la formulación y estructuración de proyectos de Desarrollo Rural e inclusión productiva  campesina en el Departamento del Quindío  </t>
  </si>
  <si>
    <t xml:space="preserve"> Apoyo a la Implementación de procesos para la prevención y mitigación de riesgos naturales del sector agropecuario en el Departamento del Quindío.  </t>
  </si>
  <si>
    <t xml:space="preserve"> Fortalecimiento de eventos y  ferias para la competitividad productiva y empresarial del sector rural en el Departamento del Quindío </t>
  </si>
  <si>
    <t xml:space="preserve">Implementación de procesos de sanidad e inocuidad alimentaria en el departamento del Quindío. </t>
  </si>
  <si>
    <t xml:space="preserve"> Fortalecimiento de nuevos emprendimientos e iniciativas clúster de las cadenas promisorias agropecuarias en el Departamento del Quindío.                     </t>
  </si>
  <si>
    <t xml:space="preserve"> Generación y desarrollo de acciones para la conservación de las áreas de importancia estratégica hídrica en el Departamento del Quindío </t>
  </si>
  <si>
    <t xml:space="preserve">Realización de campañas de sensibilización y apropiación del patrimonio ambiental  del paisaje, la biodiversidad y sus servicios ecosistémicos en el Departamento del Quindío </t>
  </si>
  <si>
    <t>Implementación  de acciones de Gestión del Cambio Climático en el marco del PIGCC en el Departamento del Quindío  Quindio</t>
  </si>
  <si>
    <t>313 SECRETARÍA PRIVADA</t>
  </si>
  <si>
    <t>Fortalecimiento de  las capacidades institucionales de la administración departamental del Quindío, para generar condiciones de gobernanza territorial, participación, administración eficiente y transparente.</t>
  </si>
  <si>
    <t>Desarrollo e implementación de  una estrategia  de comunicaciones  de la gestión institucional  de la Administración Departamental del Quindío "Hacia un  gobierno abierto".</t>
  </si>
  <si>
    <t>Implementación de la Política de Transparencia, Acceso a la Información Pública y Lucha Contra la Corrupción del Modelo Integrado de Planificación y Gestión MIPG, articulada con el "Pacto por la Integridad, Transparencia y Legalidad"  en el Departamento del Quindío</t>
  </si>
  <si>
    <t>314 SECRETARÍA DE EDUCACIÓN</t>
  </si>
  <si>
    <t>Fortalecimiento territorial para una gestión educativa integral en la Secretaría de Educación Departamental del Quindío</t>
  </si>
  <si>
    <t>Fortalecimiento de Estrategias de Acceso Bienestar y Permanencia en el Sector Educativo del Departamento del Quindío</t>
  </si>
  <si>
    <t>Fortalecimiento para la gestión de la educación inicial y preescolar en el marco de la atención integral a la primera infancia en el Departamento del Quindío</t>
  </si>
  <si>
    <t>Fortalecimiento de la Calidad Educativa con inclusión y equidad para el Desarrollo Integral de niños niñas adolescentes y jóvenes en el Departamento del Quindío</t>
  </si>
  <si>
    <t>Fortalecimiento de las  Tecnologías de Información y Comunicación TIC  para una innovación educativa de calidad en el departamento del Quindío</t>
  </si>
  <si>
    <t>Implementación del observatorio de educación con el fin de recopilar y producir información del sector educativo con enfoque territorial</t>
  </si>
  <si>
    <t>-</t>
  </si>
  <si>
    <t>Fortalecimiento de estrategias para el acceso y la permanencia  de los estudiantes egresados de los Establecimientos Educativos Oficiales a la educación superior o terciaria en el Departamento del Quindío</t>
  </si>
  <si>
    <t>316 SECRETARÍA DE FAMILIA</t>
  </si>
  <si>
    <t xml:space="preserve">  Diseño e implementación de campañas para la promoción de la vida y prevención del consumo de sustancias psicoactivas en el Departamento del Quindío. "TU Y YO UNIDOS POR LA VIDA".  </t>
  </si>
  <si>
    <t xml:space="preserve">Apoyo en  la articulación de la  oferta social para la población habitante de calle del departamento del Quindío  </t>
  </si>
  <si>
    <t xml:space="preserve"> Diseño e implementación del programa comunitario para la prevención de los derechos de niños, niñas y adolescentes y su desarrollo integral. "TU Y YO COMPROMETIDOS CON LOS SUEÑOS". </t>
  </si>
  <si>
    <t xml:space="preserve"> Servicio de atención Post egreso de adolescentes y jóvenes, en los servicios de restablecimiento en la administración de justicia, con enfoque pedagógico y restaurativo encaminados a la inclusión social en el  Departamento del   Quindío.</t>
  </si>
  <si>
    <t xml:space="preserve">Servicio de atención integral a población en condición de discapacidad en los municipios del Departamento del Quindío "TU Y YO JUNTOS EN LA INCLUSIÓN". </t>
  </si>
  <si>
    <t xml:space="preserve">Apoyo en la construcción e Implementación de los Planes de Vida de los Cabildos y Resguardos indígenas asentados en el Departamento del Quindío "TU Y YO UNIDOS CON DIGNIDAD".  </t>
  </si>
  <si>
    <t xml:space="preserve">Formulación e implementación de la política pública para la comunidad negra, afrocolombiana, raizal y palenquera residente en el Departamento del Quindío   </t>
  </si>
  <si>
    <t xml:space="preserve">Implementación acciones de fortalecimiento de los entornos protectores de los jóvenes en barrios vulnerables de los municipios, del Departamento del Quindío. </t>
  </si>
  <si>
    <t xml:space="preserve"> Diseño e implementación de un  Modelo de  atención integral a la primera infancia  a través de las Rutas Integrales de Atención  RIA en el Departamento del  Quindío </t>
  </si>
  <si>
    <t xml:space="preserve"> Implementación de la política pública de Familia para la promoción del desarrollo integral de la población del Departamento del Quindío. </t>
  </si>
  <si>
    <t xml:space="preserve">Revisión, ajuste  e implementación de  la política pública de primera infancia, infancia y adolescencia en el Departamento del Quindío  </t>
  </si>
  <si>
    <t xml:space="preserve">Implementación de  la política pública de juventud en el Departamento del Quindío  </t>
  </si>
  <si>
    <t xml:space="preserve">Fortalecimiento  de unidades productivas colectivas  juveniles para la generación de ingresos  en el departamento del Quindío  </t>
  </si>
  <si>
    <t xml:space="preserve">Formulación e Implementación del programa departamental para atención al ciudadano migrante y de repatriación.  </t>
  </si>
  <si>
    <t xml:space="preserve">Desarrollo de un  programa  de acompañamiento  familiar y comunitario  en procesos de Inclusión social y productivos para el emprendimiento de  alternativas de generación de ingresos  en el departamento del Quindío  </t>
  </si>
  <si>
    <t xml:space="preserve">Formulación e implementación   de proyectos productivos dirigidos a la población en condición de discapacidad y sus familias para la generación de  ingresos  y fortalecimiento del entorno familiar.  </t>
  </si>
  <si>
    <t xml:space="preserve"> Servicio  de atención integral e inclusión para el bienestar de los adultos mayores del departamento del Quindío </t>
  </si>
  <si>
    <t xml:space="preserve">Implementación de la Casa  de la Mujer Empoderada para la promoción a la participación ciudadana  de Mujeres en escenarios sociales, políticos y en fortalecimiento de la asociatividad  en el departamento del Quindío </t>
  </si>
  <si>
    <t>Implementación de la Casa Refugio de la Mujer del Departamento del Quindío</t>
  </si>
  <si>
    <t xml:space="preserve"> Implementación de  estrategias de acompañamiento y asesoría a las asociaciones de mujeres del departamento del Quindío</t>
  </si>
  <si>
    <t>Desarrollo de jornadas de capacitación, sensibilización y prevención del  trabajo infantil  y protección del adolescente en el departamento del Quindío.</t>
  </si>
  <si>
    <t xml:space="preserve"> Implementación del  programa de liderazgo  para la participación femenina en escenarios sociales y políticos del departamento del Quindío</t>
  </si>
  <si>
    <t xml:space="preserve">    Implementación de la política pública  de diversidad sexual en el Departamento del Quindío 20192029  </t>
  </si>
  <si>
    <t xml:space="preserve">  Implementación de la política pública de equidad de género para la mujer en el Departamento del Quindío  </t>
  </si>
  <si>
    <t xml:space="preserve"> Diseño e implementación del programa de acompañamiento familiar y comunitario con enfoque preventivo en los tipos de violencias en el Departamento del Quindío "TU Y YO COMPROMETIDOS CON LA FAMILIA" </t>
  </si>
  <si>
    <t>318 SECRETARÍA DE SALUD</t>
  </si>
  <si>
    <t xml:space="preserve">Fortalecimiento de la autoridad sanitaria en el Departamento del Quindío                                                                                           </t>
  </si>
  <si>
    <t xml:space="preserve"> Implementación de programas de promoción social en poblaciones  especiales en el Departamento del Quindío </t>
  </si>
  <si>
    <t xml:space="preserve"> Fortalecimiento de las actividades de vigilancia y control del laboratorio de salud pública en el Departamento del Quindío</t>
  </si>
  <si>
    <t xml:space="preserve"> Asistencia técnica para el fortalecimiento de la gestión de las entidades territoriales del Departamento del Quindío  </t>
  </si>
  <si>
    <t>Asesoría y apoyo al proceso del sistema obligatorio de garantía de calidad de los prestadores de salud en el Departamento del Quindío</t>
  </si>
  <si>
    <t xml:space="preserve"> Apoyo operativo a la inversión social en salud en el Departamento del Quindío </t>
  </si>
  <si>
    <t xml:space="preserve"> Aprovechamiento biológico y consumo de  alimentos inocuos  en el Departamento del Quindío </t>
  </si>
  <si>
    <t>Control en Salud Ambiental para la consecución de un estado de vida saludable de la población  del  Departamento del Quindío.</t>
  </si>
  <si>
    <t xml:space="preserve">Fortalecimiento de acciones propias a los derechos sexuales y reproductivos en el Departamento del Quindío. </t>
  </si>
  <si>
    <t>Consolidación de acciones de promoción de la salud y prevención primaria en salud mental en el Departamento del Quindío.</t>
  </si>
  <si>
    <t>Generación de estilos de vida saludable y control y vigilancia en la gestión del riesgo de condiciones no transmisibles en el  Departamento del Quindío.</t>
  </si>
  <si>
    <t xml:space="preserve">Fortalecimiento de acciones de promoción, prevención y protección específica para la población infantil en el Departamento del Quindío.  </t>
  </si>
  <si>
    <t xml:space="preserve">Difusión de la estrategia de gestión integral y de control en vectores, zoonosis y cambio climático del Departamento del Quindío.   </t>
  </si>
  <si>
    <t xml:space="preserve"> Fortalecimiento de la inclusión social para la disminución del riesgo de contraer enfermedades transmisibles en el Departamento del Quindío.  </t>
  </si>
  <si>
    <t xml:space="preserve">Prevención, preparación, contingencia, mitigación y superación de emergencias y contingencias por eventos relacionados con la salud pública en el Departamento del Quindío.  </t>
  </si>
  <si>
    <t xml:space="preserve"> Prevención vigilancia y control de eventos en el ámbito laboral en el Departamento del Quindío.  </t>
  </si>
  <si>
    <t xml:space="preserve"> Fortalecimiento del sistema de vigilancia en salud pública en el Departamento del Quindío. </t>
  </si>
  <si>
    <t xml:space="preserve">Fortalecimiento de la red de urgencias y emergencias en el Departamento del Quindío. </t>
  </si>
  <si>
    <t>Fortalecimiento de las intervenciones colectivas y prioridades en salud pública del Departamento del Quindío PIC</t>
  </si>
  <si>
    <t xml:space="preserve">Subsidio y cofinanciación al régimen subsidiado del Sistema General de Seguridad Social en Salud en el Departamento del Quindío.  </t>
  </si>
  <si>
    <t>Prestación de Servicios a la Población no Afiliada al Sistema General de Seguridad Social en Salud y en el NO POS a la Población del Régimen Subsidiado.</t>
  </si>
  <si>
    <t xml:space="preserve">Fortalecimiento de la red de prestación de servicios pública del Departamento del Quindío.   </t>
  </si>
  <si>
    <t>324 SECRETARÍA DE TECNOLOGÍA DE LA INFORMACIÓN Y COMUNICACÓN</t>
  </si>
  <si>
    <t xml:space="preserve"> Fortalecimiento  y apoyo a las tecnologías de la información y las comunicaciones en el departamento del Quindío.</t>
  </si>
  <si>
    <t xml:space="preserve"> Fortalecimiento del sector empresarial del departamento del Quindío </t>
  </si>
  <si>
    <t xml:space="preserve">  Implementación  y  divulgación de la estrategia    "Quindío innovador y competitivo"   </t>
  </si>
  <si>
    <t>Asistencia y apropiación tecnológica generacional en el departamento del Quindio</t>
  </si>
  <si>
    <t xml:space="preserve">   Implementación de la transformación digital del sector empresarial en el Departamento del Quindío  </t>
  </si>
  <si>
    <t xml:space="preserve"> Fortalecimiento de la estrategia de gobierno digital  en la Administración Departamental y  Entes Territoriales del departamento del  Quindío  </t>
  </si>
  <si>
    <t>319 INDEPORTES</t>
  </si>
  <si>
    <t>Fortalecimiento, hábitos y estilos de vida saludable como instrumento SALVAVIDAS en el departamento del Quindío</t>
  </si>
  <si>
    <t>Fortalecimiento al deporte competitivo y de altos logros "TU Y    YO SOMOS SALVAVIDAS POR UN QUINDIO GANADOR" en el Departamento del Quindío</t>
  </si>
  <si>
    <t>320 PROYECTA EMPRESA PARA EL DESARROLLO TERRITORIAL</t>
  </si>
  <si>
    <t>Mantenimiento de obras complementarias de la infraestructura  deportiva y recreativa en el Departamento del Quindío.</t>
  </si>
  <si>
    <t>Mantenimiento de obras complementarias en la Infraestructura educativa en el Departamento del Quindío.</t>
  </si>
  <si>
    <t xml:space="preserve">  Mantenimiento de obras complementarias a la infraestructura vial en el Departamento del Quindío </t>
  </si>
  <si>
    <t xml:space="preserve"> Apoyo en la formulación y ejecución de proyectos de vivienda en el Departamento del Quindío   </t>
  </si>
  <si>
    <t>Mantenimiento de los edificios públicos y/o equipamientos colectivos y comunitarios en el Departamento del Quindío.</t>
  </si>
  <si>
    <t> 2023003630001</t>
  </si>
  <si>
    <t xml:space="preserve"> Construcción y/o mejoramiento de las redes de acueducto y alcantarillado en los municipios del departamento del Quindío </t>
  </si>
  <si>
    <t>321 INSTITUTO DEPARTAMENTAL DE TRÁNSITO DEL QUINDÍO</t>
  </si>
  <si>
    <t>Implementación del programa de seguridad vial en el Departamento del Quindío  "TU Y YO POR LA SEGURIDAD VIAL"</t>
  </si>
  <si>
    <t>TOTAL PROYECTOS INVERSION DEPARTAMENTAL 2024</t>
  </si>
  <si>
    <t>Total No Proyectos:  137</t>
  </si>
  <si>
    <t>LUIS ALBERTO RINCÓN QUINTERO</t>
  </si>
  <si>
    <t>Secretario de Planeación Departamental</t>
  </si>
  <si>
    <t>SEMAFORO CUMPLIMIENTO</t>
  </si>
  <si>
    <t xml:space="preserve">Sobresaliente  (Entre 80%-100%) </t>
  </si>
  <si>
    <t>Satisfactorio (Entre 70% -79%)</t>
  </si>
  <si>
    <t>Medio (Entre 60%-69%)</t>
  </si>
  <si>
    <t>Bajo (Entre 40% - 59%)</t>
  </si>
  <si>
    <t>Critico (Entre 0% - 39%)</t>
  </si>
  <si>
    <t>3201</t>
  </si>
  <si>
    <t>3204</t>
  </si>
  <si>
    <t>3206</t>
  </si>
  <si>
    <t>3903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</si>
</sst>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[$$-240A]\ * #,##0.00_);_([$$-240A]\ * \(#,##0.00\);_([$$-240A]\ 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165" fontId="1" fillId="0" borderId="0"/>
  </cellStyleXfs>
  <cellXfs count="54">
    <xf numFmtId="164" fontId="0" fillId="0" borderId="0" xfId="0"/>
    <xf numFmtId="164" fontId="2" fillId="0" borderId="0" xfId="0" applyFont="1" applyBorder="1" applyAlignment="1">
      <alignment horizontal="center" vertical="center" wrapText="1"/>
    </xf>
    <xf numFmtId="164" fontId="3" fillId="0" borderId="0" xfId="0" applyFont="1"/>
    <xf numFmtId="164" fontId="2" fillId="2" borderId="1" xfId="0" applyFont="1" applyFill="1" applyBorder="1" applyAlignment="1">
      <alignment horizontal="center" vertical="center" wrapText="1"/>
    </xf>
    <xf numFmtId="164" fontId="2" fillId="2" borderId="2" xfId="0" applyFont="1" applyFill="1" applyBorder="1" applyAlignment="1">
      <alignment horizontal="center" vertical="center" wrapText="1"/>
    </xf>
    <xf numFmtId="164" fontId="2" fillId="2" borderId="3" xfId="0" applyFont="1" applyFill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vertical="center"/>
    </xf>
    <xf numFmtId="164" fontId="2" fillId="4" borderId="2" xfId="0" applyFont="1" applyFill="1" applyBorder="1" applyAlignment="1">
      <alignment horizontal="left" vertical="center" wrapText="1"/>
    </xf>
    <xf numFmtId="164" fontId="2" fillId="4" borderId="3" xfId="0" applyFont="1" applyFill="1" applyBorder="1" applyAlignment="1">
      <alignment horizontal="left" vertical="center" wrapText="1"/>
    </xf>
    <xf numFmtId="43" fontId="2" fillId="4" borderId="3" xfId="1" applyFont="1" applyFill="1" applyBorder="1" applyAlignment="1">
      <alignment vertical="center" wrapText="1"/>
    </xf>
    <xf numFmtId="10" fontId="4" fillId="0" borderId="4" xfId="0" applyNumberFormat="1" applyFont="1" applyFill="1" applyBorder="1" applyAlignment="1" applyProtection="1">
      <alignment horizontal="center" vertical="center"/>
      <protection locked="0"/>
    </xf>
    <xf numFmtId="10" fontId="4" fillId="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Border="1" applyAlignment="1">
      <alignment horizontal="center" vertical="center"/>
    </xf>
    <xf numFmtId="1" fontId="6" fillId="0" borderId="2" xfId="1" applyNumberFormat="1" applyFont="1" applyBorder="1" applyAlignment="1">
      <alignment horizontal="center" vertical="center" wrapText="1"/>
    </xf>
    <xf numFmtId="164" fontId="6" fillId="0" borderId="3" xfId="0" applyFont="1" applyBorder="1" applyAlignment="1">
      <alignment horizontal="justify" vertical="center" wrapText="1"/>
    </xf>
    <xf numFmtId="43" fontId="6" fillId="0" borderId="3" xfId="1" applyFont="1" applyFill="1" applyBorder="1" applyAlignment="1">
      <alignment vertical="center"/>
    </xf>
    <xf numFmtId="43" fontId="6" fillId="0" borderId="3" xfId="1" applyFont="1" applyBorder="1" applyAlignment="1">
      <alignment vertical="center"/>
    </xf>
    <xf numFmtId="10" fontId="7" fillId="0" borderId="4" xfId="0" applyNumberFormat="1" applyFont="1" applyFill="1" applyBorder="1" applyAlignment="1" applyProtection="1">
      <alignment horizontal="center" vertical="center"/>
      <protection locked="0"/>
    </xf>
    <xf numFmtId="10" fontId="7" fillId="5" borderId="4" xfId="0" applyNumberFormat="1" applyFont="1" applyFill="1" applyBorder="1" applyAlignment="1" applyProtection="1">
      <alignment horizontal="center" vertical="center"/>
      <protection locked="0"/>
    </xf>
    <xf numFmtId="1" fontId="6" fillId="6" borderId="2" xfId="1" applyNumberFormat="1" applyFont="1" applyFill="1" applyBorder="1" applyAlignment="1">
      <alignment horizontal="center" vertical="center" wrapText="1"/>
    </xf>
    <xf numFmtId="164" fontId="6" fillId="6" borderId="3" xfId="0" applyFont="1" applyFill="1" applyBorder="1" applyAlignment="1">
      <alignment horizontal="justify" vertical="center" wrapText="1"/>
    </xf>
    <xf numFmtId="1" fontId="3" fillId="0" borderId="4" xfId="0" applyNumberFormat="1" applyFont="1" applyBorder="1" applyAlignment="1">
      <alignment horizontal="center" vertical="center"/>
    </xf>
    <xf numFmtId="43" fontId="2" fillId="4" borderId="3" xfId="1" applyFont="1" applyFill="1" applyBorder="1" applyAlignment="1">
      <alignment vertical="center"/>
    </xf>
    <xf numFmtId="0" fontId="3" fillId="3" borderId="4" xfId="0" applyNumberFormat="1" applyFont="1" applyFill="1" applyBorder="1" applyAlignment="1">
      <alignment horizontal="center" vertical="center"/>
    </xf>
    <xf numFmtId="49" fontId="6" fillId="6" borderId="3" xfId="0" applyNumberFormat="1" applyFont="1" applyFill="1" applyBorder="1" applyAlignment="1">
      <alignment horizontal="justify" vertical="center" wrapText="1"/>
    </xf>
    <xf numFmtId="164" fontId="2" fillId="3" borderId="2" xfId="0" applyFont="1" applyFill="1" applyBorder="1" applyAlignment="1">
      <alignment horizontal="left" vertical="center" wrapText="1"/>
    </xf>
    <xf numFmtId="164" fontId="2" fillId="3" borderId="3" xfId="0" applyFont="1" applyFill="1" applyBorder="1" applyAlignment="1">
      <alignment horizontal="left" vertical="center" wrapText="1"/>
    </xf>
    <xf numFmtId="43" fontId="6" fillId="0" borderId="3" xfId="1" applyFont="1" applyFill="1" applyBorder="1" applyAlignment="1">
      <alignment vertical="center" wrapText="1"/>
    </xf>
    <xf numFmtId="164" fontId="3" fillId="0" borderId="4" xfId="0" applyFont="1" applyBorder="1"/>
    <xf numFmtId="164" fontId="2" fillId="2" borderId="2" xfId="0" applyFont="1" applyFill="1" applyBorder="1" applyAlignment="1">
      <alignment horizontal="left" vertical="center" wrapText="1"/>
    </xf>
    <xf numFmtId="164" fontId="2" fillId="2" borderId="3" xfId="0" applyFont="1" applyFill="1" applyBorder="1" applyAlignment="1">
      <alignment horizontal="left" vertical="center" wrapText="1"/>
    </xf>
    <xf numFmtId="43" fontId="2" fillId="7" borderId="3" xfId="1" applyFont="1" applyFill="1" applyBorder="1" applyAlignment="1">
      <alignment vertical="center"/>
    </xf>
    <xf numFmtId="43" fontId="8" fillId="0" borderId="0" xfId="1" applyFont="1"/>
    <xf numFmtId="164" fontId="3" fillId="0" borderId="0" xfId="0" applyFont="1" applyAlignment="1">
      <alignment horizontal="center"/>
    </xf>
    <xf numFmtId="164" fontId="5" fillId="0" borderId="0" xfId="0" applyFont="1" applyAlignment="1">
      <alignment horizontal="center"/>
    </xf>
    <xf numFmtId="164" fontId="3" fillId="0" borderId="0" xfId="0" applyFont="1" applyAlignment="1">
      <alignment horizontal="center"/>
    </xf>
    <xf numFmtId="164" fontId="3" fillId="0" borderId="0" xfId="0" applyFont="1" applyAlignment="1">
      <alignment horizontal="center" vertical="top"/>
    </xf>
    <xf numFmtId="164" fontId="9" fillId="0" borderId="0" xfId="0" applyFont="1" applyAlignment="1">
      <alignment horizontal="left" vertical="center" wrapText="1"/>
    </xf>
    <xf numFmtId="164" fontId="10" fillId="0" borderId="0" xfId="0" applyFont="1" applyAlignment="1">
      <alignment horizontal="left" vertical="center"/>
    </xf>
    <xf numFmtId="164" fontId="10" fillId="0" borderId="0" xfId="0" applyFont="1" applyAlignment="1">
      <alignment horizontal="left" vertical="center" wrapText="1"/>
    </xf>
    <xf numFmtId="0" fontId="11" fillId="0" borderId="5" xfId="2" applyNumberFormat="1" applyFont="1" applyBorder="1" applyAlignment="1">
      <alignment horizontal="center" vertical="center" wrapText="1"/>
    </xf>
    <xf numFmtId="0" fontId="11" fillId="0" borderId="6" xfId="2" applyNumberFormat="1" applyFont="1" applyBorder="1" applyAlignment="1">
      <alignment horizontal="center" vertical="center" wrapText="1"/>
    </xf>
    <xf numFmtId="0" fontId="12" fillId="8" borderId="7" xfId="2" applyNumberFormat="1" applyFont="1" applyFill="1" applyBorder="1" applyAlignment="1">
      <alignment horizontal="left" vertical="center" wrapText="1"/>
    </xf>
    <xf numFmtId="0" fontId="12" fillId="8" borderId="4" xfId="2" applyNumberFormat="1" applyFont="1" applyFill="1" applyBorder="1" applyAlignment="1">
      <alignment horizontal="left" vertical="center" wrapText="1"/>
    </xf>
    <xf numFmtId="0" fontId="12" fillId="9" borderId="7" xfId="2" applyNumberFormat="1" applyFont="1" applyFill="1" applyBorder="1" applyAlignment="1">
      <alignment horizontal="left" vertical="center" wrapText="1"/>
    </xf>
    <xf numFmtId="0" fontId="12" fillId="9" borderId="4" xfId="2" applyNumberFormat="1" applyFont="1" applyFill="1" applyBorder="1" applyAlignment="1">
      <alignment horizontal="left" vertical="center" wrapText="1"/>
    </xf>
    <xf numFmtId="0" fontId="12" fillId="10" borderId="7" xfId="2" applyNumberFormat="1" applyFont="1" applyFill="1" applyBorder="1" applyAlignment="1">
      <alignment horizontal="left" vertical="center" wrapText="1"/>
    </xf>
    <xf numFmtId="0" fontId="12" fillId="10" borderId="4" xfId="2" applyNumberFormat="1" applyFont="1" applyFill="1" applyBorder="1" applyAlignment="1">
      <alignment horizontal="left" vertical="center" wrapText="1"/>
    </xf>
    <xf numFmtId="0" fontId="12" fillId="11" borderId="7" xfId="2" applyNumberFormat="1" applyFont="1" applyFill="1" applyBorder="1" applyAlignment="1">
      <alignment horizontal="left" vertical="center" wrapText="1"/>
    </xf>
    <xf numFmtId="0" fontId="12" fillId="11" borderId="4" xfId="2" applyNumberFormat="1" applyFont="1" applyFill="1" applyBorder="1" applyAlignment="1">
      <alignment horizontal="left" vertical="center" wrapText="1"/>
    </xf>
    <xf numFmtId="0" fontId="12" fillId="12" borderId="7" xfId="2" applyNumberFormat="1" applyFont="1" applyFill="1" applyBorder="1" applyAlignment="1">
      <alignment horizontal="left" vertical="center" wrapText="1"/>
    </xf>
    <xf numFmtId="0" fontId="12" fillId="12" borderId="4" xfId="2" applyNumberFormat="1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 3 3 4" xfId="2"/>
  </cellStyles>
  <dxfs count="565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PLA-43%20Sgto%20POAI%20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TO POAI 2024 JUNIO"/>
      <sheetName val="RESUMEN PROGRAMAS"/>
      <sheetName val="PROGRAMAS"/>
      <sheetName val="LÍNEA ESTRATEGICA"/>
      <sheetName val="RELACIÓN PROYECTOS"/>
      <sheetName val="FUENTES POR UNIDAD"/>
      <sheetName val="CONSOLIDADO UNIDADES"/>
    </sheetNames>
    <sheetDataSet>
      <sheetData sheetId="0">
        <row r="43">
          <cell r="BE43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5"/>
  <sheetViews>
    <sheetView showGridLines="0" tabSelected="1" zoomScale="80" zoomScaleNormal="80" workbookViewId="0">
      <selection sqref="A1:J1"/>
    </sheetView>
  </sheetViews>
  <sheetFormatPr baseColWidth="10" defaultColWidth="11.42578125" defaultRowHeight="12.75" x14ac:dyDescent="0.2"/>
  <cols>
    <col min="1" max="1" width="11.42578125" style="2"/>
    <col min="2" max="2" width="15.140625" style="2" bestFit="1" customWidth="1"/>
    <col min="3" max="3" width="7.140625" style="2" customWidth="1"/>
    <col min="4" max="4" width="17.85546875" style="2" customWidth="1"/>
    <col min="5" max="5" width="54.7109375" style="2" customWidth="1"/>
    <col min="6" max="6" width="22.85546875" style="2" customWidth="1"/>
    <col min="7" max="7" width="21.5703125" style="2" customWidth="1"/>
    <col min="8" max="8" width="20.140625" style="2" customWidth="1"/>
    <col min="9" max="9" width="21.85546875" style="2" customWidth="1"/>
    <col min="10" max="10" width="18.28515625" style="2" customWidth="1"/>
    <col min="11" max="16384" width="11.42578125" style="2"/>
  </cols>
  <sheetData>
    <row r="1" spans="1:10" ht="4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0" customHeight="1" x14ac:dyDescent="0.2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6" t="s">
        <v>10</v>
      </c>
    </row>
    <row r="3" spans="1:10" ht="27" customHeight="1" x14ac:dyDescent="0.2">
      <c r="A3" s="7">
        <v>304</v>
      </c>
      <c r="B3" s="8"/>
      <c r="C3" s="8"/>
      <c r="D3" s="9" t="s">
        <v>11</v>
      </c>
      <c r="E3" s="10"/>
      <c r="F3" s="11">
        <f>SUM(F4:F7)</f>
        <v>223644454.75999999</v>
      </c>
      <c r="G3" s="11">
        <f>SUM(G4:G7)</f>
        <v>138750000</v>
      </c>
      <c r="H3" s="12">
        <f>G3/F3</f>
        <v>0.62040438314867707</v>
      </c>
      <c r="I3" s="11">
        <f>SUM(I4:I7)</f>
        <v>122300000</v>
      </c>
      <c r="J3" s="13">
        <f t="shared" ref="J3:J66" si="0">I3/F3</f>
        <v>0.54685013375915825</v>
      </c>
    </row>
    <row r="4" spans="1:10" ht="43.5" customHeight="1" x14ac:dyDescent="0.2">
      <c r="A4" s="14">
        <v>304</v>
      </c>
      <c r="B4" s="14">
        <v>4502</v>
      </c>
      <c r="C4" s="14">
        <v>1</v>
      </c>
      <c r="D4" s="15">
        <v>2020003630005</v>
      </c>
      <c r="E4" s="16" t="s">
        <v>12</v>
      </c>
      <c r="F4" s="17">
        <v>43500000</v>
      </c>
      <c r="G4" s="18">
        <v>14800000</v>
      </c>
      <c r="H4" s="19">
        <f t="shared" ref="H4:H67" si="1">G4/F4</f>
        <v>0.34022988505747126</v>
      </c>
      <c r="I4" s="18">
        <v>7400000</v>
      </c>
      <c r="J4" s="20">
        <f t="shared" si="0"/>
        <v>0.17011494252873563</v>
      </c>
    </row>
    <row r="5" spans="1:10" ht="68.25" customHeight="1" x14ac:dyDescent="0.2">
      <c r="A5" s="14">
        <v>304</v>
      </c>
      <c r="B5" s="14">
        <v>4599</v>
      </c>
      <c r="C5" s="14">
        <f>C4+1</f>
        <v>2</v>
      </c>
      <c r="D5" s="21">
        <v>2020003630006</v>
      </c>
      <c r="E5" s="22" t="s">
        <v>13</v>
      </c>
      <c r="F5" s="17">
        <v>104040000</v>
      </c>
      <c r="G5" s="18">
        <v>58250000</v>
      </c>
      <c r="H5" s="19">
        <f t="shared" si="1"/>
        <v>0.55988081507112653</v>
      </c>
      <c r="I5" s="18">
        <v>52400000</v>
      </c>
      <c r="J5" s="20">
        <f t="shared" si="0"/>
        <v>0.50365244136870435</v>
      </c>
    </row>
    <row r="6" spans="1:10" ht="66" customHeight="1" x14ac:dyDescent="0.2">
      <c r="A6" s="14">
        <v>304</v>
      </c>
      <c r="B6" s="23">
        <v>4599</v>
      </c>
      <c r="C6" s="14">
        <f>C5+1</f>
        <v>3</v>
      </c>
      <c r="D6" s="21">
        <v>2022003630011</v>
      </c>
      <c r="E6" s="22" t="s">
        <v>14</v>
      </c>
      <c r="F6" s="17">
        <v>22354454.760000002</v>
      </c>
      <c r="G6" s="18">
        <v>12900000</v>
      </c>
      <c r="H6" s="19">
        <f t="shared" si="1"/>
        <v>0.57706618830545786</v>
      </c>
      <c r="I6" s="18">
        <v>12900000</v>
      </c>
      <c r="J6" s="20">
        <f t="shared" si="0"/>
        <v>0.57706618830545786</v>
      </c>
    </row>
    <row r="7" spans="1:10" ht="49.5" customHeight="1" x14ac:dyDescent="0.2">
      <c r="A7" s="14">
        <v>304</v>
      </c>
      <c r="B7" s="14">
        <v>4599</v>
      </c>
      <c r="C7" s="14">
        <f>C6+1</f>
        <v>4</v>
      </c>
      <c r="D7" s="21">
        <v>2020003630007</v>
      </c>
      <c r="E7" s="22" t="s">
        <v>15</v>
      </c>
      <c r="F7" s="17">
        <v>53750000</v>
      </c>
      <c r="G7" s="18">
        <v>52800000</v>
      </c>
      <c r="H7" s="19">
        <f t="shared" si="1"/>
        <v>0.98232558139534887</v>
      </c>
      <c r="I7" s="18">
        <v>49600000</v>
      </c>
      <c r="J7" s="20">
        <f t="shared" si="0"/>
        <v>0.92279069767441857</v>
      </c>
    </row>
    <row r="8" spans="1:10" ht="25.5" customHeight="1" x14ac:dyDescent="0.2">
      <c r="A8" s="7">
        <v>305</v>
      </c>
      <c r="B8" s="7"/>
      <c r="C8" s="7"/>
      <c r="D8" s="9" t="s">
        <v>16</v>
      </c>
      <c r="E8" s="10"/>
      <c r="F8" s="24">
        <f>SUM(F9:F15)</f>
        <v>1499246787</v>
      </c>
      <c r="G8" s="24">
        <f>SUM(G9:G15)</f>
        <v>810681207</v>
      </c>
      <c r="H8" s="12">
        <f>G8/F8</f>
        <v>0.54072565906389369</v>
      </c>
      <c r="I8" s="24">
        <f>SUM(I9:I15)</f>
        <v>449590438</v>
      </c>
      <c r="J8" s="13">
        <f t="shared" si="0"/>
        <v>0.29987753977424397</v>
      </c>
    </row>
    <row r="9" spans="1:10" ht="42.75" customHeight="1" x14ac:dyDescent="0.2">
      <c r="A9" s="14">
        <v>305</v>
      </c>
      <c r="B9" s="23">
        <v>4599</v>
      </c>
      <c r="C9" s="14">
        <f>C7+1</f>
        <v>5</v>
      </c>
      <c r="D9" s="15">
        <v>2020003630008</v>
      </c>
      <c r="E9" s="22" t="s">
        <v>17</v>
      </c>
      <c r="F9" s="17">
        <v>92000000</v>
      </c>
      <c r="G9" s="18">
        <v>0</v>
      </c>
      <c r="H9" s="19">
        <f t="shared" si="1"/>
        <v>0</v>
      </c>
      <c r="I9" s="18">
        <v>0</v>
      </c>
      <c r="J9" s="20">
        <f t="shared" si="0"/>
        <v>0</v>
      </c>
    </row>
    <row r="10" spans="1:10" ht="42.75" customHeight="1" x14ac:dyDescent="0.2">
      <c r="A10" s="14">
        <v>305</v>
      </c>
      <c r="B10" s="23">
        <v>4502</v>
      </c>
      <c r="C10" s="14">
        <f t="shared" ref="C10:C15" si="2">C9+1</f>
        <v>6</v>
      </c>
      <c r="D10" s="15">
        <v>2020003630042</v>
      </c>
      <c r="E10" s="22" t="s">
        <v>18</v>
      </c>
      <c r="F10" s="17">
        <v>200000000</v>
      </c>
      <c r="G10" s="18">
        <v>90000000</v>
      </c>
      <c r="H10" s="19">
        <f t="shared" si="1"/>
        <v>0.45</v>
      </c>
      <c r="I10" s="18">
        <v>539600</v>
      </c>
      <c r="J10" s="20">
        <f t="shared" si="0"/>
        <v>2.6979999999999999E-3</v>
      </c>
    </row>
    <row r="11" spans="1:10" ht="42.75" customHeight="1" x14ac:dyDescent="0.2">
      <c r="A11" s="14">
        <v>305</v>
      </c>
      <c r="B11" s="23">
        <v>4599</v>
      </c>
      <c r="C11" s="14">
        <f t="shared" si="2"/>
        <v>7</v>
      </c>
      <c r="D11" s="15">
        <v>2020003630044</v>
      </c>
      <c r="E11" s="16" t="s">
        <v>19</v>
      </c>
      <c r="F11" s="17">
        <v>170000000</v>
      </c>
      <c r="G11" s="18">
        <v>73100000</v>
      </c>
      <c r="H11" s="19">
        <f t="shared" si="1"/>
        <v>0.43</v>
      </c>
      <c r="I11" s="18">
        <v>42699999</v>
      </c>
      <c r="J11" s="20">
        <f t="shared" si="0"/>
        <v>0.25117646470588234</v>
      </c>
    </row>
    <row r="12" spans="1:10" ht="42.75" customHeight="1" x14ac:dyDescent="0.2">
      <c r="A12" s="14">
        <v>305</v>
      </c>
      <c r="B12" s="23">
        <v>4599</v>
      </c>
      <c r="C12" s="14">
        <f t="shared" si="2"/>
        <v>8</v>
      </c>
      <c r="D12" s="15">
        <v>2020003630045</v>
      </c>
      <c r="E12" s="22" t="s">
        <v>20</v>
      </c>
      <c r="F12" s="17">
        <v>106000000</v>
      </c>
      <c r="G12" s="18">
        <v>64750000</v>
      </c>
      <c r="H12" s="19">
        <f t="shared" si="1"/>
        <v>0.61084905660377353</v>
      </c>
      <c r="I12" s="18">
        <v>40700000</v>
      </c>
      <c r="J12" s="20">
        <f t="shared" si="0"/>
        <v>0.38396226415094342</v>
      </c>
    </row>
    <row r="13" spans="1:10" ht="42.75" customHeight="1" x14ac:dyDescent="0.2">
      <c r="A13" s="14">
        <v>305</v>
      </c>
      <c r="B13" s="23">
        <v>4599</v>
      </c>
      <c r="C13" s="14">
        <f t="shared" si="2"/>
        <v>9</v>
      </c>
      <c r="D13" s="15">
        <v>2020003630046</v>
      </c>
      <c r="E13" s="22" t="s">
        <v>21</v>
      </c>
      <c r="F13" s="17">
        <v>375246787</v>
      </c>
      <c r="G13" s="18">
        <v>260100000</v>
      </c>
      <c r="H13" s="19">
        <f t="shared" si="1"/>
        <v>0.69314384296113907</v>
      </c>
      <c r="I13" s="18">
        <v>165500000</v>
      </c>
      <c r="J13" s="20">
        <f t="shared" si="0"/>
        <v>0.4410430834681604</v>
      </c>
    </row>
    <row r="14" spans="1:10" ht="42.75" customHeight="1" x14ac:dyDescent="0.2">
      <c r="A14" s="14">
        <v>305</v>
      </c>
      <c r="B14" s="23">
        <v>4599</v>
      </c>
      <c r="C14" s="14">
        <f t="shared" si="2"/>
        <v>10</v>
      </c>
      <c r="D14" s="15">
        <v>2020003630047</v>
      </c>
      <c r="E14" s="16" t="s">
        <v>22</v>
      </c>
      <c r="F14" s="17">
        <v>286000000</v>
      </c>
      <c r="G14" s="18">
        <v>67500000</v>
      </c>
      <c r="H14" s="19">
        <f t="shared" si="1"/>
        <v>0.23601398601398602</v>
      </c>
      <c r="I14" s="18">
        <v>33900000</v>
      </c>
      <c r="J14" s="20">
        <f t="shared" si="0"/>
        <v>0.11853146853146854</v>
      </c>
    </row>
    <row r="15" spans="1:10" ht="42.75" customHeight="1" x14ac:dyDescent="0.2">
      <c r="A15" s="14">
        <v>305</v>
      </c>
      <c r="B15" s="23">
        <v>4599</v>
      </c>
      <c r="C15" s="14">
        <f t="shared" si="2"/>
        <v>11</v>
      </c>
      <c r="D15" s="15">
        <v>2023003630007</v>
      </c>
      <c r="E15" s="16" t="s">
        <v>23</v>
      </c>
      <c r="F15" s="17">
        <v>270000000</v>
      </c>
      <c r="G15" s="18">
        <v>255231207</v>
      </c>
      <c r="H15" s="19">
        <f t="shared" si="1"/>
        <v>0.94530076666666663</v>
      </c>
      <c r="I15" s="18">
        <v>166250839</v>
      </c>
      <c r="J15" s="20">
        <f t="shared" si="0"/>
        <v>0.6157438481481482</v>
      </c>
    </row>
    <row r="16" spans="1:10" ht="24" customHeight="1" x14ac:dyDescent="0.2">
      <c r="A16" s="7">
        <v>307</v>
      </c>
      <c r="B16" s="25"/>
      <c r="C16" s="25"/>
      <c r="D16" s="9" t="s">
        <v>24</v>
      </c>
      <c r="E16" s="10"/>
      <c r="F16" s="24">
        <f>SUM(F17:F18)</f>
        <v>5105542633.3500004</v>
      </c>
      <c r="G16" s="24">
        <f>SUM(G17:G18)</f>
        <v>2621384069</v>
      </c>
      <c r="H16" s="12">
        <f>G16/F16</f>
        <v>0.51343887560096224</v>
      </c>
      <c r="I16" s="24">
        <f>SUM(I17:I18)</f>
        <v>1293300255.0999999</v>
      </c>
      <c r="J16" s="13">
        <f t="shared" si="0"/>
        <v>0.25331298707643957</v>
      </c>
    </row>
    <row r="17" spans="1:10" ht="48" customHeight="1" x14ac:dyDescent="0.2">
      <c r="A17" s="14">
        <v>307</v>
      </c>
      <c r="B17" s="14">
        <v>4599</v>
      </c>
      <c r="C17" s="14">
        <f>C15+1</f>
        <v>12</v>
      </c>
      <c r="D17" s="15">
        <v>2020003630048</v>
      </c>
      <c r="E17" s="16" t="s">
        <v>25</v>
      </c>
      <c r="F17" s="17">
        <v>3959256833.3499999</v>
      </c>
      <c r="G17" s="18">
        <v>1811094069</v>
      </c>
      <c r="H17" s="19">
        <f t="shared" si="1"/>
        <v>0.45743283278432839</v>
      </c>
      <c r="I17" s="18">
        <v>784690255.10000002</v>
      </c>
      <c r="J17" s="20">
        <f t="shared" si="0"/>
        <v>0.19819129905650984</v>
      </c>
    </row>
    <row r="18" spans="1:10" ht="48" customHeight="1" x14ac:dyDescent="0.2">
      <c r="A18" s="14">
        <v>307</v>
      </c>
      <c r="B18" s="14">
        <v>4599</v>
      </c>
      <c r="C18" s="14">
        <f>C17+1</f>
        <v>13</v>
      </c>
      <c r="D18" s="15">
        <v>2020003630049</v>
      </c>
      <c r="E18" s="16" t="s">
        <v>26</v>
      </c>
      <c r="F18" s="17">
        <v>1146285800</v>
      </c>
      <c r="G18" s="18">
        <v>810290000</v>
      </c>
      <c r="H18" s="19">
        <f t="shared" si="1"/>
        <v>0.70688304784025069</v>
      </c>
      <c r="I18" s="18">
        <v>508610000</v>
      </c>
      <c r="J18" s="20">
        <f t="shared" si="0"/>
        <v>0.44370260889561747</v>
      </c>
    </row>
    <row r="19" spans="1:10" ht="24.75" customHeight="1" x14ac:dyDescent="0.2">
      <c r="A19" s="7">
        <v>308</v>
      </c>
      <c r="B19" s="25"/>
      <c r="C19" s="25"/>
      <c r="D19" s="9" t="s">
        <v>27</v>
      </c>
      <c r="E19" s="10"/>
      <c r="F19" s="24">
        <f>SUM(F20:F32)</f>
        <v>43300292728.259995</v>
      </c>
      <c r="G19" s="24">
        <f>SUM(G20:G32)</f>
        <v>9473665553.3799992</v>
      </c>
      <c r="H19" s="12">
        <f>G19/F19</f>
        <v>0.21878987315014151</v>
      </c>
      <c r="I19" s="24">
        <f>SUM(I20:I32)</f>
        <v>4180977109.4899998</v>
      </c>
      <c r="J19" s="13">
        <f t="shared" si="0"/>
        <v>9.6557710030474683E-2</v>
      </c>
    </row>
    <row r="20" spans="1:10" ht="53.25" customHeight="1" x14ac:dyDescent="0.2">
      <c r="A20" s="14">
        <v>308</v>
      </c>
      <c r="B20" s="14">
        <v>4003</v>
      </c>
      <c r="C20" s="14">
        <f>C18+1</f>
        <v>14</v>
      </c>
      <c r="D20" s="15">
        <v>2020003630014</v>
      </c>
      <c r="E20" s="22" t="s">
        <v>28</v>
      </c>
      <c r="F20" s="17">
        <v>7405090661.21</v>
      </c>
      <c r="G20" s="18">
        <v>0</v>
      </c>
      <c r="H20" s="19">
        <f t="shared" si="1"/>
        <v>0</v>
      </c>
      <c r="I20" s="18">
        <v>0</v>
      </c>
      <c r="J20" s="20">
        <f t="shared" si="0"/>
        <v>0</v>
      </c>
    </row>
    <row r="21" spans="1:10" ht="53.25" customHeight="1" x14ac:dyDescent="0.2">
      <c r="A21" s="14">
        <v>308</v>
      </c>
      <c r="B21" s="14">
        <v>1202</v>
      </c>
      <c r="C21" s="14">
        <f>C20+1</f>
        <v>15</v>
      </c>
      <c r="D21" s="15">
        <v>2020003630017</v>
      </c>
      <c r="E21" s="16" t="s">
        <v>29</v>
      </c>
      <c r="F21" s="17">
        <v>47800000</v>
      </c>
      <c r="G21" s="18">
        <v>46350000</v>
      </c>
      <c r="H21" s="19">
        <f t="shared" si="1"/>
        <v>0.96966527196652719</v>
      </c>
      <c r="I21" s="18">
        <v>10800000</v>
      </c>
      <c r="J21" s="20">
        <f t="shared" si="0"/>
        <v>0.22594142259414227</v>
      </c>
    </row>
    <row r="22" spans="1:10" ht="53.25" customHeight="1" x14ac:dyDescent="0.2">
      <c r="A22" s="14">
        <v>308</v>
      </c>
      <c r="B22" s="14">
        <v>2201</v>
      </c>
      <c r="C22" s="14">
        <f t="shared" ref="C22:C32" si="3">C21+1</f>
        <v>16</v>
      </c>
      <c r="D22" s="15">
        <v>2020003630050</v>
      </c>
      <c r="E22" s="16" t="s">
        <v>30</v>
      </c>
      <c r="F22" s="17">
        <v>4056298548.9700003</v>
      </c>
      <c r="G22" s="18">
        <v>2017310306</v>
      </c>
      <c r="H22" s="19">
        <f t="shared" si="1"/>
        <v>0.49732786717887112</v>
      </c>
      <c r="I22" s="18">
        <v>1644510306</v>
      </c>
      <c r="J22" s="20">
        <f t="shared" si="0"/>
        <v>0.40542141712364438</v>
      </c>
    </row>
    <row r="23" spans="1:10" ht="53.25" customHeight="1" x14ac:dyDescent="0.2">
      <c r="A23" s="14">
        <v>308</v>
      </c>
      <c r="B23" s="14">
        <v>4301</v>
      </c>
      <c r="C23" s="14">
        <f t="shared" si="3"/>
        <v>17</v>
      </c>
      <c r="D23" s="15">
        <v>2020003630052</v>
      </c>
      <c r="E23" s="16" t="s">
        <v>31</v>
      </c>
      <c r="F23" s="17">
        <v>5685000000</v>
      </c>
      <c r="G23" s="18">
        <v>1432876350</v>
      </c>
      <c r="H23" s="19">
        <f t="shared" si="1"/>
        <v>0.25204509234828498</v>
      </c>
      <c r="I23" s="18">
        <v>942114840</v>
      </c>
      <c r="J23" s="20">
        <f t="shared" si="0"/>
        <v>0.16571940897097626</v>
      </c>
    </row>
    <row r="24" spans="1:10" ht="53.25" customHeight="1" x14ac:dyDescent="0.2">
      <c r="A24" s="14">
        <v>308</v>
      </c>
      <c r="B24" s="14">
        <v>2402</v>
      </c>
      <c r="C24" s="14">
        <f t="shared" si="3"/>
        <v>18</v>
      </c>
      <c r="D24" s="15">
        <v>2020003630053</v>
      </c>
      <c r="E24" s="16" t="s">
        <v>32</v>
      </c>
      <c r="F24" s="17">
        <v>22941285177.699997</v>
      </c>
      <c r="G24" s="18">
        <v>5362767258.2399998</v>
      </c>
      <c r="H24" s="19">
        <f t="shared" si="1"/>
        <v>0.23376054204028904</v>
      </c>
      <c r="I24" s="18">
        <v>1525951963.49</v>
      </c>
      <c r="J24" s="20">
        <f t="shared" si="0"/>
        <v>6.6515539633904067E-2</v>
      </c>
    </row>
    <row r="25" spans="1:10" ht="53.25" customHeight="1" x14ac:dyDescent="0.2">
      <c r="A25" s="14">
        <v>308</v>
      </c>
      <c r="B25" s="14">
        <v>4001</v>
      </c>
      <c r="C25" s="14">
        <f t="shared" si="3"/>
        <v>19</v>
      </c>
      <c r="D25" s="15">
        <v>2020003630057</v>
      </c>
      <c r="E25" s="16" t="s">
        <v>33</v>
      </c>
      <c r="F25" s="17">
        <v>335795909.38</v>
      </c>
      <c r="G25" s="18">
        <v>0</v>
      </c>
      <c r="H25" s="19">
        <f t="shared" si="1"/>
        <v>0</v>
      </c>
      <c r="I25" s="18">
        <v>0</v>
      </c>
      <c r="J25" s="20">
        <f t="shared" si="0"/>
        <v>0</v>
      </c>
    </row>
    <row r="26" spans="1:10" ht="53.25" customHeight="1" x14ac:dyDescent="0.2">
      <c r="A26" s="14">
        <v>308</v>
      </c>
      <c r="B26" s="14">
        <v>3301</v>
      </c>
      <c r="C26" s="14">
        <f t="shared" si="3"/>
        <v>20</v>
      </c>
      <c r="D26" s="15">
        <v>2021003630001</v>
      </c>
      <c r="E26" s="16" t="s">
        <v>34</v>
      </c>
      <c r="F26" s="17">
        <v>47800000</v>
      </c>
      <c r="G26" s="18">
        <v>46950000</v>
      </c>
      <c r="H26" s="19">
        <f t="shared" si="1"/>
        <v>0.98221757322175729</v>
      </c>
      <c r="I26" s="18">
        <v>14400000</v>
      </c>
      <c r="J26" s="20">
        <f t="shared" si="0"/>
        <v>0.30125523012552302</v>
      </c>
    </row>
    <row r="27" spans="1:10" ht="53.25" customHeight="1" x14ac:dyDescent="0.2">
      <c r="A27" s="14">
        <v>308</v>
      </c>
      <c r="B27" s="14">
        <v>3205</v>
      </c>
      <c r="C27" s="14">
        <f t="shared" si="3"/>
        <v>21</v>
      </c>
      <c r="D27" s="15">
        <v>2021003630002</v>
      </c>
      <c r="E27" s="16" t="s">
        <v>35</v>
      </c>
      <c r="F27" s="17">
        <v>250000000</v>
      </c>
      <c r="G27" s="18">
        <v>168031851</v>
      </c>
      <c r="H27" s="19">
        <f t="shared" si="1"/>
        <v>0.67212740400000004</v>
      </c>
      <c r="I27" s="18">
        <v>11400000</v>
      </c>
      <c r="J27" s="20">
        <f t="shared" si="0"/>
        <v>4.5600000000000002E-2</v>
      </c>
    </row>
    <row r="28" spans="1:10" ht="53.25" customHeight="1" x14ac:dyDescent="0.2">
      <c r="A28" s="14">
        <v>308</v>
      </c>
      <c r="B28" s="14">
        <v>4599</v>
      </c>
      <c r="C28" s="14">
        <f t="shared" si="3"/>
        <v>22</v>
      </c>
      <c r="D28" s="15">
        <v>2021003630003</v>
      </c>
      <c r="E28" s="16" t="s">
        <v>36</v>
      </c>
      <c r="F28" s="17">
        <v>304400000</v>
      </c>
      <c r="G28" s="18">
        <v>159999402.13999999</v>
      </c>
      <c r="H28" s="19">
        <f t="shared" si="1"/>
        <v>0.52562221465177394</v>
      </c>
      <c r="I28" s="18">
        <v>20000000</v>
      </c>
      <c r="J28" s="20">
        <f t="shared" si="0"/>
        <v>6.5703022339027597E-2</v>
      </c>
    </row>
    <row r="29" spans="1:10" ht="36.75" customHeight="1" x14ac:dyDescent="0.2">
      <c r="A29" s="14">
        <v>308</v>
      </c>
      <c r="B29" s="14">
        <v>3205</v>
      </c>
      <c r="C29" s="14">
        <f t="shared" si="3"/>
        <v>23</v>
      </c>
      <c r="D29" s="15">
        <v>2021003630004</v>
      </c>
      <c r="E29" s="16" t="s">
        <v>37</v>
      </c>
      <c r="F29" s="17">
        <v>240000000</v>
      </c>
      <c r="G29" s="18">
        <v>194700386</v>
      </c>
      <c r="H29" s="19">
        <f t="shared" si="1"/>
        <v>0.81125160833333332</v>
      </c>
      <c r="I29" s="18">
        <v>0</v>
      </c>
      <c r="J29" s="20">
        <f t="shared" si="0"/>
        <v>0</v>
      </c>
    </row>
    <row r="30" spans="1:10" ht="38.25" customHeight="1" x14ac:dyDescent="0.2">
      <c r="A30" s="14">
        <v>308</v>
      </c>
      <c r="B30" s="14">
        <v>4502</v>
      </c>
      <c r="C30" s="14">
        <f t="shared" si="3"/>
        <v>24</v>
      </c>
      <c r="D30" s="15">
        <v>2021003630006</v>
      </c>
      <c r="E30" s="16" t="s">
        <v>38</v>
      </c>
      <c r="F30" s="17">
        <v>56822431</v>
      </c>
      <c r="G30" s="18">
        <v>44680000</v>
      </c>
      <c r="H30" s="19">
        <f t="shared" si="1"/>
        <v>0.78630919539503685</v>
      </c>
      <c r="I30" s="18">
        <v>11800000</v>
      </c>
      <c r="J30" s="20">
        <f t="shared" si="0"/>
        <v>0.2076644696880357</v>
      </c>
    </row>
    <row r="31" spans="1:10" ht="44.25" customHeight="1" x14ac:dyDescent="0.2">
      <c r="A31" s="14">
        <v>308</v>
      </c>
      <c r="B31" s="14">
        <v>4104</v>
      </c>
      <c r="C31" s="14">
        <f t="shared" si="3"/>
        <v>25</v>
      </c>
      <c r="D31" s="15">
        <v>2022003630007</v>
      </c>
      <c r="E31" s="16" t="s">
        <v>39</v>
      </c>
      <c r="F31" s="17">
        <v>1900000000</v>
      </c>
      <c r="G31" s="18">
        <v>0</v>
      </c>
      <c r="H31" s="19">
        <f t="shared" si="1"/>
        <v>0</v>
      </c>
      <c r="I31" s="18">
        <v>0</v>
      </c>
      <c r="J31" s="20">
        <f t="shared" si="0"/>
        <v>0</v>
      </c>
    </row>
    <row r="32" spans="1:10" ht="28.5" customHeight="1" x14ac:dyDescent="0.2">
      <c r="A32" s="14">
        <v>308</v>
      </c>
      <c r="B32" s="23">
        <v>1903</v>
      </c>
      <c r="C32" s="14">
        <f t="shared" si="3"/>
        <v>26</v>
      </c>
      <c r="D32" s="15">
        <v>2023003630002</v>
      </c>
      <c r="E32" s="16" t="s">
        <v>40</v>
      </c>
      <c r="F32" s="17">
        <v>30000000</v>
      </c>
      <c r="G32" s="18">
        <v>0</v>
      </c>
      <c r="H32" s="19">
        <f t="shared" si="1"/>
        <v>0</v>
      </c>
      <c r="I32" s="18">
        <f>'[1]SGTO POAI 2024 JUNIO'!BE43</f>
        <v>0</v>
      </c>
      <c r="J32" s="20">
        <f t="shared" si="0"/>
        <v>0</v>
      </c>
    </row>
    <row r="33" spans="1:10" ht="24" customHeight="1" x14ac:dyDescent="0.2">
      <c r="A33" s="7">
        <v>309</v>
      </c>
      <c r="B33" s="25"/>
      <c r="C33" s="25"/>
      <c r="D33" s="9" t="s">
        <v>41</v>
      </c>
      <c r="E33" s="10"/>
      <c r="F33" s="24">
        <f>SUM(F34:F45)</f>
        <v>12493160277.9</v>
      </c>
      <c r="G33" s="24">
        <f>SUM(G34:G45)</f>
        <v>3289319344</v>
      </c>
      <c r="H33" s="12">
        <f>G33/F33</f>
        <v>0.2632896137431856</v>
      </c>
      <c r="I33" s="24">
        <f>SUM(I34:I45)</f>
        <v>669989627</v>
      </c>
      <c r="J33" s="13">
        <f t="shared" si="0"/>
        <v>5.3628514490860264E-2</v>
      </c>
    </row>
    <row r="34" spans="1:10" ht="45.75" customHeight="1" x14ac:dyDescent="0.2">
      <c r="A34" s="14">
        <v>309</v>
      </c>
      <c r="B34" s="14">
        <v>1202</v>
      </c>
      <c r="C34" s="14">
        <f>C32+1</f>
        <v>27</v>
      </c>
      <c r="D34" s="15">
        <v>2020003630060</v>
      </c>
      <c r="E34" s="22" t="s">
        <v>42</v>
      </c>
      <c r="F34" s="17">
        <v>638200000</v>
      </c>
      <c r="G34" s="18">
        <v>93500000</v>
      </c>
      <c r="H34" s="19">
        <f t="shared" si="1"/>
        <v>0.14650579755562521</v>
      </c>
      <c r="I34" s="18">
        <v>58300000</v>
      </c>
      <c r="J34" s="20">
        <f t="shared" si="0"/>
        <v>9.1350673769978061E-2</v>
      </c>
    </row>
    <row r="35" spans="1:10" ht="59.25" customHeight="1" x14ac:dyDescent="0.2">
      <c r="A35" s="14">
        <v>309</v>
      </c>
      <c r="B35" s="14">
        <v>1203</v>
      </c>
      <c r="C35" s="14">
        <f>C34+1</f>
        <v>28</v>
      </c>
      <c r="D35" s="15">
        <v>2020003630061</v>
      </c>
      <c r="E35" s="22" t="s">
        <v>43</v>
      </c>
      <c r="F35" s="17">
        <v>55000000</v>
      </c>
      <c r="G35" s="18">
        <v>29900000</v>
      </c>
      <c r="H35" s="19">
        <f t="shared" si="1"/>
        <v>0.54363636363636358</v>
      </c>
      <c r="I35" s="18">
        <v>12200000</v>
      </c>
      <c r="J35" s="20">
        <f t="shared" si="0"/>
        <v>0.22181818181818183</v>
      </c>
    </row>
    <row r="36" spans="1:10" ht="59.25" customHeight="1" x14ac:dyDescent="0.2">
      <c r="A36" s="14">
        <v>309</v>
      </c>
      <c r="B36" s="14">
        <v>1206</v>
      </c>
      <c r="C36" s="14">
        <f t="shared" ref="C36:C45" si="4">C35+1</f>
        <v>29</v>
      </c>
      <c r="D36" s="15">
        <v>2020003630062</v>
      </c>
      <c r="E36" s="22" t="s">
        <v>44</v>
      </c>
      <c r="F36" s="17">
        <v>56000000</v>
      </c>
      <c r="G36" s="18">
        <v>36450000</v>
      </c>
      <c r="H36" s="19">
        <f t="shared" si="1"/>
        <v>0.65089285714285716</v>
      </c>
      <c r="I36" s="18">
        <v>21500000</v>
      </c>
      <c r="J36" s="20">
        <f t="shared" si="0"/>
        <v>0.38392857142857145</v>
      </c>
    </row>
    <row r="37" spans="1:10" ht="59.25" customHeight="1" x14ac:dyDescent="0.2">
      <c r="A37" s="14">
        <v>309</v>
      </c>
      <c r="B37" s="14">
        <v>2201</v>
      </c>
      <c r="C37" s="14">
        <f t="shared" si="4"/>
        <v>30</v>
      </c>
      <c r="D37" s="15">
        <v>2020003630063</v>
      </c>
      <c r="E37" s="16" t="s">
        <v>45</v>
      </c>
      <c r="F37" s="17">
        <v>88300000</v>
      </c>
      <c r="G37" s="18">
        <v>60700000</v>
      </c>
      <c r="H37" s="19">
        <f t="shared" si="1"/>
        <v>0.6874292185730464</v>
      </c>
      <c r="I37" s="18">
        <v>41000000</v>
      </c>
      <c r="J37" s="20">
        <f t="shared" si="0"/>
        <v>0.46432616081540201</v>
      </c>
    </row>
    <row r="38" spans="1:10" ht="59.25" customHeight="1" x14ac:dyDescent="0.2">
      <c r="A38" s="14">
        <v>309</v>
      </c>
      <c r="B38" s="14">
        <v>4101</v>
      </c>
      <c r="C38" s="14">
        <f t="shared" si="4"/>
        <v>31</v>
      </c>
      <c r="D38" s="15">
        <v>2020003630064</v>
      </c>
      <c r="E38" s="16" t="s">
        <v>46</v>
      </c>
      <c r="F38" s="17">
        <v>343200000</v>
      </c>
      <c r="G38" s="18">
        <v>149518927</v>
      </c>
      <c r="H38" s="19">
        <f t="shared" si="1"/>
        <v>0.43566120920745921</v>
      </c>
      <c r="I38" s="18">
        <v>100627627</v>
      </c>
      <c r="J38" s="20">
        <f t="shared" si="0"/>
        <v>0.29320404137529138</v>
      </c>
    </row>
    <row r="39" spans="1:10" ht="59.25" customHeight="1" x14ac:dyDescent="0.2">
      <c r="A39" s="14">
        <v>309</v>
      </c>
      <c r="B39" s="14">
        <v>4103</v>
      </c>
      <c r="C39" s="14">
        <f t="shared" si="4"/>
        <v>32</v>
      </c>
      <c r="D39" s="15">
        <v>2020003630065</v>
      </c>
      <c r="E39" s="16" t="s">
        <v>47</v>
      </c>
      <c r="F39" s="17">
        <v>36000000</v>
      </c>
      <c r="G39" s="18">
        <v>19700000</v>
      </c>
      <c r="H39" s="19">
        <f t="shared" si="1"/>
        <v>0.54722222222222228</v>
      </c>
      <c r="I39" s="18">
        <v>16000000</v>
      </c>
      <c r="J39" s="20">
        <f t="shared" si="0"/>
        <v>0.44444444444444442</v>
      </c>
    </row>
    <row r="40" spans="1:10" ht="59.25" customHeight="1" x14ac:dyDescent="0.2">
      <c r="A40" s="14">
        <v>309</v>
      </c>
      <c r="B40" s="14">
        <v>4501</v>
      </c>
      <c r="C40" s="14">
        <f t="shared" si="4"/>
        <v>33</v>
      </c>
      <c r="D40" s="15">
        <v>2020003630066</v>
      </c>
      <c r="E40" s="16" t="s">
        <v>48</v>
      </c>
      <c r="F40" s="17">
        <v>8328355658.2600002</v>
      </c>
      <c r="G40" s="18">
        <v>719385063</v>
      </c>
      <c r="H40" s="19">
        <f t="shared" si="1"/>
        <v>8.6377802836328121E-2</v>
      </c>
      <c r="I40" s="18">
        <v>18780000</v>
      </c>
      <c r="J40" s="20">
        <f t="shared" si="0"/>
        <v>2.2549469271733297E-3</v>
      </c>
    </row>
    <row r="41" spans="1:10" ht="59.25" customHeight="1" x14ac:dyDescent="0.2">
      <c r="A41" s="14">
        <v>309</v>
      </c>
      <c r="B41" s="23">
        <v>4502</v>
      </c>
      <c r="C41" s="14">
        <f t="shared" si="4"/>
        <v>34</v>
      </c>
      <c r="D41" s="15">
        <v>2020003630067</v>
      </c>
      <c r="E41" s="22" t="s">
        <v>49</v>
      </c>
      <c r="F41" s="17">
        <v>123000000</v>
      </c>
      <c r="G41" s="18">
        <v>75400000</v>
      </c>
      <c r="H41" s="19">
        <f t="shared" si="1"/>
        <v>0.61300813008130084</v>
      </c>
      <c r="I41" s="18">
        <v>41000000</v>
      </c>
      <c r="J41" s="20">
        <f t="shared" si="0"/>
        <v>0.33333333333333331</v>
      </c>
    </row>
    <row r="42" spans="1:10" ht="59.25" customHeight="1" x14ac:dyDescent="0.2">
      <c r="A42" s="14">
        <v>309</v>
      </c>
      <c r="B42" s="14">
        <v>4501</v>
      </c>
      <c r="C42" s="14">
        <f t="shared" si="4"/>
        <v>35</v>
      </c>
      <c r="D42" s="15">
        <v>2020003630068</v>
      </c>
      <c r="E42" s="16" t="s">
        <v>50</v>
      </c>
      <c r="F42" s="17">
        <v>85000000</v>
      </c>
      <c r="G42" s="18">
        <v>55700000</v>
      </c>
      <c r="H42" s="19">
        <f t="shared" si="1"/>
        <v>0.6552941176470588</v>
      </c>
      <c r="I42" s="18">
        <v>25600000</v>
      </c>
      <c r="J42" s="20">
        <f t="shared" si="0"/>
        <v>0.30117647058823527</v>
      </c>
    </row>
    <row r="43" spans="1:10" ht="59.25" customHeight="1" x14ac:dyDescent="0.2">
      <c r="A43" s="14">
        <v>309</v>
      </c>
      <c r="B43" s="14">
        <v>3205</v>
      </c>
      <c r="C43" s="14">
        <f t="shared" si="4"/>
        <v>36</v>
      </c>
      <c r="D43" s="15">
        <v>2020003630069</v>
      </c>
      <c r="E43" s="16" t="s">
        <v>51</v>
      </c>
      <c r="F43" s="17">
        <v>65000000</v>
      </c>
      <c r="G43" s="18">
        <v>61100000</v>
      </c>
      <c r="H43" s="19">
        <f t="shared" si="1"/>
        <v>0.94</v>
      </c>
      <c r="I43" s="18">
        <v>34500000</v>
      </c>
      <c r="J43" s="20">
        <f t="shared" si="0"/>
        <v>0.53076923076923077</v>
      </c>
    </row>
    <row r="44" spans="1:10" ht="59.25" customHeight="1" x14ac:dyDescent="0.2">
      <c r="A44" s="14">
        <v>309</v>
      </c>
      <c r="B44" s="14">
        <v>4503</v>
      </c>
      <c r="C44" s="14">
        <f t="shared" si="4"/>
        <v>37</v>
      </c>
      <c r="D44" s="15">
        <v>2020003630070</v>
      </c>
      <c r="E44" s="16" t="s">
        <v>52</v>
      </c>
      <c r="F44" s="17">
        <v>557000000</v>
      </c>
      <c r="G44" s="18">
        <v>231600000</v>
      </c>
      <c r="H44" s="19">
        <f t="shared" si="1"/>
        <v>0.41579892280071812</v>
      </c>
      <c r="I44" s="18">
        <v>143562000</v>
      </c>
      <c r="J44" s="20">
        <f t="shared" si="0"/>
        <v>0.25774147217235188</v>
      </c>
    </row>
    <row r="45" spans="1:10" ht="59.25" customHeight="1" x14ac:dyDescent="0.2">
      <c r="A45" s="14">
        <v>309</v>
      </c>
      <c r="B45" s="14">
        <v>4502</v>
      </c>
      <c r="C45" s="14">
        <f t="shared" si="4"/>
        <v>38</v>
      </c>
      <c r="D45" s="15">
        <v>2020003630071</v>
      </c>
      <c r="E45" s="22" t="s">
        <v>53</v>
      </c>
      <c r="F45" s="17">
        <v>2118104619.6400001</v>
      </c>
      <c r="G45" s="18">
        <v>1756365354</v>
      </c>
      <c r="H45" s="19">
        <f t="shared" si="1"/>
        <v>0.82921558156958153</v>
      </c>
      <c r="I45" s="18">
        <v>156920000</v>
      </c>
      <c r="J45" s="20">
        <f t="shared" si="0"/>
        <v>7.4085103514230866E-2</v>
      </c>
    </row>
    <row r="46" spans="1:10" ht="30" customHeight="1" x14ac:dyDescent="0.2">
      <c r="A46" s="7">
        <v>310</v>
      </c>
      <c r="B46" s="25"/>
      <c r="C46" s="25"/>
      <c r="D46" s="9" t="s">
        <v>54</v>
      </c>
      <c r="E46" s="10"/>
      <c r="F46" s="24">
        <f>SUM(F47:F50)</f>
        <v>6224987914.3900003</v>
      </c>
      <c r="G46" s="24">
        <f>SUM(G47:G50)</f>
        <v>1157273504</v>
      </c>
      <c r="H46" s="12">
        <f t="shared" si="1"/>
        <v>0.18590775113390781</v>
      </c>
      <c r="I46" s="24">
        <f>SUM(I47:I50)</f>
        <v>580002531</v>
      </c>
      <c r="J46" s="13">
        <f t="shared" si="0"/>
        <v>9.3173278241912169E-2</v>
      </c>
    </row>
    <row r="47" spans="1:10" ht="50.25" customHeight="1" x14ac:dyDescent="0.2">
      <c r="A47" s="14">
        <v>310</v>
      </c>
      <c r="B47" s="14">
        <v>3301</v>
      </c>
      <c r="C47" s="14">
        <f>C45+1</f>
        <v>39</v>
      </c>
      <c r="D47" s="15">
        <v>2020003630020</v>
      </c>
      <c r="E47" s="16" t="s">
        <v>55</v>
      </c>
      <c r="F47" s="17">
        <v>799182232.59000003</v>
      </c>
      <c r="G47" s="18">
        <v>330058971</v>
      </c>
      <c r="H47" s="19">
        <f t="shared" si="1"/>
        <v>0.41299588196591991</v>
      </c>
      <c r="I47" s="18">
        <v>197968171</v>
      </c>
      <c r="J47" s="20">
        <f t="shared" si="0"/>
        <v>0.24771342871127427</v>
      </c>
    </row>
    <row r="48" spans="1:10" ht="62.25" customHeight="1" x14ac:dyDescent="0.2">
      <c r="A48" s="14">
        <v>310</v>
      </c>
      <c r="B48" s="14">
        <v>3301</v>
      </c>
      <c r="C48" s="14">
        <f>C47+1</f>
        <v>40</v>
      </c>
      <c r="D48" s="15">
        <v>2020003630021</v>
      </c>
      <c r="E48" s="16" t="s">
        <v>56</v>
      </c>
      <c r="F48" s="17">
        <v>4698414166.9300003</v>
      </c>
      <c r="G48" s="18">
        <v>749914533</v>
      </c>
      <c r="H48" s="19">
        <f t="shared" si="1"/>
        <v>0.15961013787977807</v>
      </c>
      <c r="I48" s="18">
        <v>336834360</v>
      </c>
      <c r="J48" s="20">
        <f t="shared" si="0"/>
        <v>7.1691074484413017E-2</v>
      </c>
    </row>
    <row r="49" spans="1:10" ht="50.25" customHeight="1" x14ac:dyDescent="0.2">
      <c r="A49" s="14">
        <v>310</v>
      </c>
      <c r="B49" s="14">
        <v>3301</v>
      </c>
      <c r="C49" s="14">
        <f>C48+1</f>
        <v>41</v>
      </c>
      <c r="D49" s="15">
        <v>2020003630072</v>
      </c>
      <c r="E49" s="22" t="s">
        <v>57</v>
      </c>
      <c r="F49" s="17">
        <v>476880689.56999999</v>
      </c>
      <c r="G49" s="18">
        <v>0</v>
      </c>
      <c r="H49" s="19">
        <f t="shared" si="1"/>
        <v>0</v>
      </c>
      <c r="I49" s="18">
        <v>0</v>
      </c>
      <c r="J49" s="20">
        <f t="shared" si="0"/>
        <v>0</v>
      </c>
    </row>
    <row r="50" spans="1:10" ht="65.25" customHeight="1" x14ac:dyDescent="0.2">
      <c r="A50" s="14">
        <v>310</v>
      </c>
      <c r="B50" s="14">
        <v>3302</v>
      </c>
      <c r="C50" s="14">
        <f>C49+1</f>
        <v>42</v>
      </c>
      <c r="D50" s="15">
        <v>2020003630073</v>
      </c>
      <c r="E50" s="22" t="s">
        <v>58</v>
      </c>
      <c r="F50" s="17">
        <v>250510825.30000001</v>
      </c>
      <c r="G50" s="18">
        <v>77300000</v>
      </c>
      <c r="H50" s="19">
        <f t="shared" si="1"/>
        <v>0.30856949957124269</v>
      </c>
      <c r="I50" s="18">
        <v>45200000</v>
      </c>
      <c r="J50" s="20">
        <f t="shared" si="0"/>
        <v>0.18043132445821694</v>
      </c>
    </row>
    <row r="51" spans="1:10" ht="25.5" customHeight="1" x14ac:dyDescent="0.2">
      <c r="A51" s="7">
        <v>311</v>
      </c>
      <c r="B51" s="25"/>
      <c r="C51" s="25"/>
      <c r="D51" s="9" t="s">
        <v>59</v>
      </c>
      <c r="E51" s="10"/>
      <c r="F51" s="24">
        <f>SUM(F52:F55)</f>
        <v>8107618879.0199995</v>
      </c>
      <c r="G51" s="24">
        <f>SUM(G52:G55)</f>
        <v>2028037424</v>
      </c>
      <c r="H51" s="12">
        <f t="shared" si="1"/>
        <v>0.25013970861999091</v>
      </c>
      <c r="I51" s="24">
        <f>SUM(I52:I55)</f>
        <v>1528773724</v>
      </c>
      <c r="J51" s="13">
        <f t="shared" si="0"/>
        <v>0.18856013668279251</v>
      </c>
    </row>
    <row r="52" spans="1:10" ht="41.25" customHeight="1" x14ac:dyDescent="0.2">
      <c r="A52" s="14">
        <v>311</v>
      </c>
      <c r="B52" s="23">
        <v>3502</v>
      </c>
      <c r="C52" s="14">
        <f>C50+1</f>
        <v>43</v>
      </c>
      <c r="D52" s="15">
        <v>2020003630074</v>
      </c>
      <c r="E52" s="22" t="s">
        <v>60</v>
      </c>
      <c r="F52" s="17">
        <v>88000000</v>
      </c>
      <c r="G52" s="17">
        <v>85600000</v>
      </c>
      <c r="H52" s="19">
        <f t="shared" si="1"/>
        <v>0.97272727272727277</v>
      </c>
      <c r="I52" s="17">
        <v>66800000</v>
      </c>
      <c r="J52" s="20">
        <f t="shared" si="0"/>
        <v>0.75909090909090904</v>
      </c>
    </row>
    <row r="53" spans="1:10" ht="41.25" customHeight="1" x14ac:dyDescent="0.2">
      <c r="A53" s="14">
        <v>311</v>
      </c>
      <c r="B53" s="14">
        <v>3502</v>
      </c>
      <c r="C53" s="14">
        <f>C52+1</f>
        <v>44</v>
      </c>
      <c r="D53" s="15">
        <v>2020003630076</v>
      </c>
      <c r="E53" s="16" t="s">
        <v>61</v>
      </c>
      <c r="F53" s="17">
        <v>1035133951.45</v>
      </c>
      <c r="G53" s="17">
        <v>417587000</v>
      </c>
      <c r="H53" s="19">
        <f t="shared" si="1"/>
        <v>0.40341349002711235</v>
      </c>
      <c r="I53" s="17">
        <v>287700000</v>
      </c>
      <c r="J53" s="20">
        <f t="shared" si="0"/>
        <v>0.27793504366946342</v>
      </c>
    </row>
    <row r="54" spans="1:10" ht="41.25" customHeight="1" x14ac:dyDescent="0.2">
      <c r="A54" s="14">
        <v>311</v>
      </c>
      <c r="B54" s="14">
        <v>3502</v>
      </c>
      <c r="C54" s="14">
        <f>C53+1</f>
        <v>45</v>
      </c>
      <c r="D54" s="15">
        <v>2020003630077</v>
      </c>
      <c r="E54" s="22" t="s">
        <v>62</v>
      </c>
      <c r="F54" s="17">
        <v>6014484927.5699997</v>
      </c>
      <c r="G54" s="17">
        <v>1441950000</v>
      </c>
      <c r="H54" s="19">
        <f t="shared" si="1"/>
        <v>0.2397462155720429</v>
      </c>
      <c r="I54" s="17">
        <v>1095023300</v>
      </c>
      <c r="J54" s="20">
        <f t="shared" si="0"/>
        <v>0.18206435184174888</v>
      </c>
    </row>
    <row r="55" spans="1:10" ht="41.25" customHeight="1" x14ac:dyDescent="0.2">
      <c r="A55" s="14">
        <v>311</v>
      </c>
      <c r="B55" s="14">
        <v>3602</v>
      </c>
      <c r="C55" s="14">
        <f>C54+1</f>
        <v>46</v>
      </c>
      <c r="D55" s="15">
        <v>2020003630078</v>
      </c>
      <c r="E55" s="22" t="s">
        <v>63</v>
      </c>
      <c r="F55" s="17">
        <v>970000000</v>
      </c>
      <c r="G55" s="17">
        <v>82900424</v>
      </c>
      <c r="H55" s="19">
        <f t="shared" si="1"/>
        <v>8.5464354639175261E-2</v>
      </c>
      <c r="I55" s="17">
        <v>79250424</v>
      </c>
      <c r="J55" s="20">
        <f t="shared" si="0"/>
        <v>8.170146804123711E-2</v>
      </c>
    </row>
    <row r="56" spans="1:10" ht="24.75" customHeight="1" x14ac:dyDescent="0.2">
      <c r="A56" s="7">
        <v>312</v>
      </c>
      <c r="B56" s="25"/>
      <c r="C56" s="25"/>
      <c r="D56" s="9" t="s">
        <v>64</v>
      </c>
      <c r="E56" s="10"/>
      <c r="F56" s="24">
        <f>SUM(F57:F75)</f>
        <v>7316140695.3199997</v>
      </c>
      <c r="G56" s="24">
        <f>SUM(G57:G75)</f>
        <v>2106406659.95</v>
      </c>
      <c r="H56" s="12">
        <f t="shared" si="1"/>
        <v>0.2879122679116094</v>
      </c>
      <c r="I56" s="24">
        <f>SUM(I57:I75)</f>
        <v>940229998</v>
      </c>
      <c r="J56" s="13">
        <f t="shared" si="0"/>
        <v>0.12851447739399652</v>
      </c>
    </row>
    <row r="57" spans="1:10" ht="54" customHeight="1" x14ac:dyDescent="0.2">
      <c r="A57" s="14">
        <v>312</v>
      </c>
      <c r="B57" s="14">
        <v>1702</v>
      </c>
      <c r="C57" s="14">
        <f>C55+1</f>
        <v>47</v>
      </c>
      <c r="D57" s="15">
        <v>2020003630022</v>
      </c>
      <c r="E57" s="16" t="s">
        <v>65</v>
      </c>
      <c r="F57" s="17">
        <v>151000000</v>
      </c>
      <c r="G57" s="17">
        <v>105500000</v>
      </c>
      <c r="H57" s="19">
        <f t="shared" si="1"/>
        <v>0.69867549668874174</v>
      </c>
      <c r="I57" s="17">
        <v>80100000</v>
      </c>
      <c r="J57" s="20">
        <f t="shared" si="0"/>
        <v>0.53046357615894035</v>
      </c>
    </row>
    <row r="58" spans="1:10" ht="54" customHeight="1" x14ac:dyDescent="0.2">
      <c r="A58" s="14">
        <v>312</v>
      </c>
      <c r="B58" s="14">
        <v>1702</v>
      </c>
      <c r="C58" s="14">
        <f>C57+1</f>
        <v>48</v>
      </c>
      <c r="D58" s="15">
        <v>2020003630023</v>
      </c>
      <c r="E58" s="16" t="s">
        <v>66</v>
      </c>
      <c r="F58" s="17">
        <v>402000000</v>
      </c>
      <c r="G58" s="17">
        <v>0</v>
      </c>
      <c r="H58" s="19">
        <f t="shared" si="1"/>
        <v>0</v>
      </c>
      <c r="I58" s="17">
        <v>0</v>
      </c>
      <c r="J58" s="20">
        <f t="shared" si="0"/>
        <v>0</v>
      </c>
    </row>
    <row r="59" spans="1:10" ht="54" customHeight="1" x14ac:dyDescent="0.2">
      <c r="A59" s="14">
        <v>312</v>
      </c>
      <c r="B59" s="14">
        <v>1709</v>
      </c>
      <c r="C59" s="14">
        <f t="shared" ref="C59:C75" si="5">C58+1</f>
        <v>49</v>
      </c>
      <c r="D59" s="15">
        <v>2020003630024</v>
      </c>
      <c r="E59" s="16" t="s">
        <v>67</v>
      </c>
      <c r="F59" s="17">
        <v>318000000</v>
      </c>
      <c r="G59" s="17">
        <v>0</v>
      </c>
      <c r="H59" s="19">
        <f t="shared" si="1"/>
        <v>0</v>
      </c>
      <c r="I59" s="17">
        <v>0</v>
      </c>
      <c r="J59" s="20">
        <f t="shared" si="0"/>
        <v>0</v>
      </c>
    </row>
    <row r="60" spans="1:10" ht="54" customHeight="1" x14ac:dyDescent="0.2">
      <c r="A60" s="14">
        <v>312</v>
      </c>
      <c r="B60" s="14">
        <v>1704</v>
      </c>
      <c r="C60" s="14">
        <f t="shared" si="5"/>
        <v>50</v>
      </c>
      <c r="D60" s="15">
        <v>2020003630025</v>
      </c>
      <c r="E60" s="16" t="s">
        <v>68</v>
      </c>
      <c r="F60" s="17">
        <v>153000000</v>
      </c>
      <c r="G60" s="17">
        <v>0</v>
      </c>
      <c r="H60" s="19">
        <f t="shared" si="1"/>
        <v>0</v>
      </c>
      <c r="I60" s="17">
        <v>0</v>
      </c>
      <c r="J60" s="20">
        <f t="shared" si="0"/>
        <v>0</v>
      </c>
    </row>
    <row r="61" spans="1:10" ht="54" customHeight="1" x14ac:dyDescent="0.2">
      <c r="A61" s="14">
        <v>312</v>
      </c>
      <c r="B61" s="14">
        <v>1708</v>
      </c>
      <c r="C61" s="14">
        <f t="shared" si="5"/>
        <v>51</v>
      </c>
      <c r="D61" s="15">
        <v>2020003630026</v>
      </c>
      <c r="E61" s="16" t="s">
        <v>69</v>
      </c>
      <c r="F61" s="17">
        <v>130000000</v>
      </c>
      <c r="G61" s="17">
        <v>93500000</v>
      </c>
      <c r="H61" s="19">
        <f t="shared" si="1"/>
        <v>0.71923076923076923</v>
      </c>
      <c r="I61" s="17">
        <v>79100000</v>
      </c>
      <c r="J61" s="20">
        <f t="shared" si="0"/>
        <v>0.6084615384615385</v>
      </c>
    </row>
    <row r="62" spans="1:10" ht="54" customHeight="1" x14ac:dyDescent="0.2">
      <c r="A62" s="14">
        <v>312</v>
      </c>
      <c r="B62" s="14" t="s">
        <v>176</v>
      </c>
      <c r="C62" s="14">
        <f t="shared" si="5"/>
        <v>52</v>
      </c>
      <c r="D62" s="15">
        <v>2020003630027</v>
      </c>
      <c r="E62" s="22" t="s">
        <v>70</v>
      </c>
      <c r="F62" s="17">
        <v>152000000</v>
      </c>
      <c r="G62" s="17">
        <v>14016666</v>
      </c>
      <c r="H62" s="19">
        <f t="shared" si="1"/>
        <v>9.2214907894736839E-2</v>
      </c>
      <c r="I62" s="17">
        <v>3700000</v>
      </c>
      <c r="J62" s="20">
        <f t="shared" si="0"/>
        <v>2.4342105263157894E-2</v>
      </c>
    </row>
    <row r="63" spans="1:10" ht="54" customHeight="1" x14ac:dyDescent="0.2">
      <c r="A63" s="14">
        <v>312</v>
      </c>
      <c r="B63" s="14">
        <v>3202</v>
      </c>
      <c r="C63" s="14">
        <f t="shared" si="5"/>
        <v>53</v>
      </c>
      <c r="D63" s="15">
        <v>2020003630028</v>
      </c>
      <c r="E63" s="16" t="s">
        <v>71</v>
      </c>
      <c r="F63" s="17">
        <v>76000000</v>
      </c>
      <c r="G63" s="17">
        <v>56566666</v>
      </c>
      <c r="H63" s="19">
        <f t="shared" si="1"/>
        <v>0.74429823684210528</v>
      </c>
      <c r="I63" s="17">
        <v>36250000</v>
      </c>
      <c r="J63" s="20">
        <f t="shared" si="0"/>
        <v>0.47697368421052633</v>
      </c>
    </row>
    <row r="64" spans="1:10" ht="54" customHeight="1" x14ac:dyDescent="0.2">
      <c r="A64" s="14">
        <v>312</v>
      </c>
      <c r="B64" s="14" t="s">
        <v>177</v>
      </c>
      <c r="C64" s="14">
        <f t="shared" si="5"/>
        <v>54</v>
      </c>
      <c r="D64" s="15">
        <v>2020003630029</v>
      </c>
      <c r="E64" s="16" t="s">
        <v>72</v>
      </c>
      <c r="F64" s="17">
        <v>168000000</v>
      </c>
      <c r="G64" s="17">
        <v>52250000</v>
      </c>
      <c r="H64" s="19">
        <f t="shared" si="1"/>
        <v>0.31101190476190477</v>
      </c>
      <c r="I64" s="17">
        <v>31600000</v>
      </c>
      <c r="J64" s="20">
        <f t="shared" si="0"/>
        <v>0.18809523809523809</v>
      </c>
    </row>
    <row r="65" spans="1:10" ht="54" customHeight="1" x14ac:dyDescent="0.2">
      <c r="A65" s="14">
        <v>312</v>
      </c>
      <c r="B65" s="14">
        <v>3205</v>
      </c>
      <c r="C65" s="14">
        <f t="shared" si="5"/>
        <v>55</v>
      </c>
      <c r="D65" s="15">
        <v>2020003630030</v>
      </c>
      <c r="E65" s="16" t="s">
        <v>73</v>
      </c>
      <c r="F65" s="17">
        <v>380000000</v>
      </c>
      <c r="G65" s="17">
        <v>180000000</v>
      </c>
      <c r="H65" s="19">
        <f t="shared" si="1"/>
        <v>0.47368421052631576</v>
      </c>
      <c r="I65" s="17">
        <v>0</v>
      </c>
      <c r="J65" s="20">
        <f t="shared" si="0"/>
        <v>0</v>
      </c>
    </row>
    <row r="66" spans="1:10" ht="54" customHeight="1" x14ac:dyDescent="0.2">
      <c r="A66" s="14">
        <v>312</v>
      </c>
      <c r="B66" s="14">
        <v>1702</v>
      </c>
      <c r="C66" s="14">
        <f t="shared" si="5"/>
        <v>56</v>
      </c>
      <c r="D66" s="15">
        <v>2020003630079</v>
      </c>
      <c r="E66" s="16" t="s">
        <v>74</v>
      </c>
      <c r="F66" s="17">
        <v>650000000</v>
      </c>
      <c r="G66" s="17">
        <v>464616667</v>
      </c>
      <c r="H66" s="19">
        <f t="shared" si="1"/>
        <v>0.71479487230769234</v>
      </c>
      <c r="I66" s="17">
        <v>197203334</v>
      </c>
      <c r="J66" s="20">
        <f t="shared" si="0"/>
        <v>0.30338974461538459</v>
      </c>
    </row>
    <row r="67" spans="1:10" ht="54" customHeight="1" x14ac:dyDescent="0.2">
      <c r="A67" s="14">
        <v>312</v>
      </c>
      <c r="B67" s="14">
        <v>1702</v>
      </c>
      <c r="C67" s="14">
        <f t="shared" si="5"/>
        <v>57</v>
      </c>
      <c r="D67" s="15">
        <v>2020003630080</v>
      </c>
      <c r="E67" s="16" t="s">
        <v>75</v>
      </c>
      <c r="F67" s="17">
        <v>188000000</v>
      </c>
      <c r="G67" s="17">
        <v>79466666</v>
      </c>
      <c r="H67" s="19">
        <f t="shared" si="1"/>
        <v>0.4226950319148936</v>
      </c>
      <c r="I67" s="17">
        <v>53800000</v>
      </c>
      <c r="J67" s="20">
        <f t="shared" ref="J67:J130" si="6">I67/F67</f>
        <v>0.28617021276595744</v>
      </c>
    </row>
    <row r="68" spans="1:10" ht="54" customHeight="1" x14ac:dyDescent="0.2">
      <c r="A68" s="14">
        <v>312</v>
      </c>
      <c r="B68" s="14">
        <v>1702</v>
      </c>
      <c r="C68" s="14">
        <f t="shared" si="5"/>
        <v>58</v>
      </c>
      <c r="D68" s="15">
        <v>2020003630081</v>
      </c>
      <c r="E68" s="16" t="s">
        <v>76</v>
      </c>
      <c r="F68" s="17">
        <v>67000000</v>
      </c>
      <c r="G68" s="17">
        <v>33633332</v>
      </c>
      <c r="H68" s="19">
        <f t="shared" ref="H68:H86" si="7">G68/F68</f>
        <v>0.50199002985074626</v>
      </c>
      <c r="I68" s="17">
        <v>21899999</v>
      </c>
      <c r="J68" s="20">
        <f t="shared" si="6"/>
        <v>0.32686565671641793</v>
      </c>
    </row>
    <row r="69" spans="1:10" ht="54" customHeight="1" x14ac:dyDescent="0.2">
      <c r="A69" s="14">
        <v>312</v>
      </c>
      <c r="B69" s="14">
        <v>1703</v>
      </c>
      <c r="C69" s="14">
        <f t="shared" si="5"/>
        <v>59</v>
      </c>
      <c r="D69" s="15">
        <v>2020003630082</v>
      </c>
      <c r="E69" s="16" t="s">
        <v>77</v>
      </c>
      <c r="F69" s="17">
        <v>265712654</v>
      </c>
      <c r="G69" s="17">
        <v>28100000</v>
      </c>
      <c r="H69" s="19">
        <f t="shared" si="7"/>
        <v>0.10575333758850641</v>
      </c>
      <c r="I69" s="17">
        <v>22000000</v>
      </c>
      <c r="J69" s="20">
        <f t="shared" si="6"/>
        <v>8.2796207364666946E-2</v>
      </c>
    </row>
    <row r="70" spans="1:10" ht="54" customHeight="1" x14ac:dyDescent="0.2">
      <c r="A70" s="14">
        <v>312</v>
      </c>
      <c r="B70" s="14">
        <v>1706</v>
      </c>
      <c r="C70" s="14">
        <f t="shared" si="5"/>
        <v>60</v>
      </c>
      <c r="D70" s="15">
        <v>2020003630083</v>
      </c>
      <c r="E70" s="16" t="s">
        <v>78</v>
      </c>
      <c r="F70" s="17">
        <v>110000000</v>
      </c>
      <c r="G70" s="17">
        <v>0</v>
      </c>
      <c r="H70" s="19">
        <f t="shared" si="7"/>
        <v>0</v>
      </c>
      <c r="I70" s="17">
        <v>0</v>
      </c>
      <c r="J70" s="20">
        <f t="shared" si="6"/>
        <v>0</v>
      </c>
    </row>
    <row r="71" spans="1:10" ht="54" customHeight="1" x14ac:dyDescent="0.2">
      <c r="A71" s="14">
        <v>312</v>
      </c>
      <c r="B71" s="14">
        <v>1707</v>
      </c>
      <c r="C71" s="14">
        <f t="shared" si="5"/>
        <v>61</v>
      </c>
      <c r="D71" s="15">
        <v>2020003630084</v>
      </c>
      <c r="E71" s="16" t="s">
        <v>79</v>
      </c>
      <c r="F71" s="17">
        <v>143000000</v>
      </c>
      <c r="G71" s="17">
        <v>142226666</v>
      </c>
      <c r="H71" s="19">
        <f t="shared" si="7"/>
        <v>0.99459206993006988</v>
      </c>
      <c r="I71" s="17">
        <v>129926666</v>
      </c>
      <c r="J71" s="20">
        <f t="shared" si="6"/>
        <v>0.90857808391608397</v>
      </c>
    </row>
    <row r="72" spans="1:10" ht="54" customHeight="1" x14ac:dyDescent="0.2">
      <c r="A72" s="14">
        <v>312</v>
      </c>
      <c r="B72" s="14">
        <v>3502</v>
      </c>
      <c r="C72" s="14">
        <f t="shared" si="5"/>
        <v>62</v>
      </c>
      <c r="D72" s="15">
        <v>2020003630085</v>
      </c>
      <c r="E72" s="16" t="s">
        <v>80</v>
      </c>
      <c r="F72" s="17">
        <v>156000000</v>
      </c>
      <c r="G72" s="17">
        <v>53883332</v>
      </c>
      <c r="H72" s="19">
        <f t="shared" si="7"/>
        <v>0.34540597435897435</v>
      </c>
      <c r="I72" s="17">
        <v>36933333</v>
      </c>
      <c r="J72" s="20">
        <f t="shared" si="6"/>
        <v>0.23675213461538461</v>
      </c>
    </row>
    <row r="73" spans="1:10" ht="54" customHeight="1" x14ac:dyDescent="0.2">
      <c r="A73" s="14">
        <v>312</v>
      </c>
      <c r="B73" s="14">
        <v>3202</v>
      </c>
      <c r="C73" s="14">
        <f t="shared" si="5"/>
        <v>63</v>
      </c>
      <c r="D73" s="15">
        <v>2020003630086</v>
      </c>
      <c r="E73" s="16" t="s">
        <v>81</v>
      </c>
      <c r="F73" s="17">
        <v>3245428040.3699999</v>
      </c>
      <c r="G73" s="17">
        <v>396016666</v>
      </c>
      <c r="H73" s="19">
        <f t="shared" si="7"/>
        <v>0.12202293844569467</v>
      </c>
      <c r="I73" s="17">
        <v>140883333</v>
      </c>
      <c r="J73" s="20">
        <f t="shared" si="6"/>
        <v>4.3409784856588099E-2</v>
      </c>
    </row>
    <row r="74" spans="1:10" ht="54" customHeight="1" x14ac:dyDescent="0.2">
      <c r="A74" s="14">
        <v>312</v>
      </c>
      <c r="B74" s="14">
        <v>3202</v>
      </c>
      <c r="C74" s="14">
        <f t="shared" si="5"/>
        <v>64</v>
      </c>
      <c r="D74" s="15">
        <v>2020003630087</v>
      </c>
      <c r="E74" s="16" t="s">
        <v>82</v>
      </c>
      <c r="F74" s="17">
        <v>94000000</v>
      </c>
      <c r="G74" s="17">
        <v>84499999</v>
      </c>
      <c r="H74" s="19">
        <f t="shared" si="7"/>
        <v>0.89893615957446804</v>
      </c>
      <c r="I74" s="17">
        <v>54333333</v>
      </c>
      <c r="J74" s="20">
        <f t="shared" si="6"/>
        <v>0.57801418085106382</v>
      </c>
    </row>
    <row r="75" spans="1:10" ht="54" customHeight="1" x14ac:dyDescent="0.2">
      <c r="A75" s="14">
        <v>312</v>
      </c>
      <c r="B75" s="14" t="s">
        <v>178</v>
      </c>
      <c r="C75" s="14">
        <f t="shared" si="5"/>
        <v>65</v>
      </c>
      <c r="D75" s="15">
        <v>2020003630088</v>
      </c>
      <c r="E75" s="16" t="s">
        <v>83</v>
      </c>
      <c r="F75" s="17">
        <v>467000000.94999999</v>
      </c>
      <c r="G75" s="17">
        <v>322129999.94999999</v>
      </c>
      <c r="H75" s="19">
        <f t="shared" si="7"/>
        <v>0.68978586572741629</v>
      </c>
      <c r="I75" s="17">
        <v>52500000</v>
      </c>
      <c r="J75" s="20">
        <f t="shared" si="6"/>
        <v>0.11241969998544173</v>
      </c>
    </row>
    <row r="76" spans="1:10" ht="24.75" customHeight="1" x14ac:dyDescent="0.2">
      <c r="A76" s="7">
        <v>313</v>
      </c>
      <c r="B76" s="25"/>
      <c r="C76" s="25"/>
      <c r="D76" s="9" t="s">
        <v>84</v>
      </c>
      <c r="E76" s="10"/>
      <c r="F76" s="24">
        <f>SUM(F77:F79)</f>
        <v>2203002887.2799997</v>
      </c>
      <c r="G76" s="24">
        <f>SUM(G77:G79)</f>
        <v>1216191639</v>
      </c>
      <c r="H76" s="12">
        <f>G76/F76</f>
        <v>0.55206084659362642</v>
      </c>
      <c r="I76" s="24">
        <f>SUM(I77:I79)</f>
        <v>319825100</v>
      </c>
      <c r="J76" s="13">
        <f t="shared" si="6"/>
        <v>0.14517688644288668</v>
      </c>
    </row>
    <row r="77" spans="1:10" ht="66" customHeight="1" x14ac:dyDescent="0.2">
      <c r="A77" s="14">
        <v>313</v>
      </c>
      <c r="B77" s="14">
        <v>4502</v>
      </c>
      <c r="C77" s="14">
        <f>C75+1</f>
        <v>66</v>
      </c>
      <c r="D77" s="15">
        <v>2020003630031</v>
      </c>
      <c r="E77" s="16" t="s">
        <v>85</v>
      </c>
      <c r="F77" s="17">
        <v>953002887.27999997</v>
      </c>
      <c r="G77" s="17">
        <v>737836639</v>
      </c>
      <c r="H77" s="19">
        <f>G77/F77</f>
        <v>0.77422287891056263</v>
      </c>
      <c r="I77" s="17">
        <v>119003300</v>
      </c>
      <c r="J77" s="20">
        <f t="shared" si="6"/>
        <v>0.12487191968499867</v>
      </c>
    </row>
    <row r="78" spans="1:10" ht="66" customHeight="1" x14ac:dyDescent="0.2">
      <c r="A78" s="14">
        <v>313</v>
      </c>
      <c r="B78" s="14">
        <v>4599</v>
      </c>
      <c r="C78" s="14">
        <f>C77+1</f>
        <v>67</v>
      </c>
      <c r="D78" s="15">
        <v>2020003630090</v>
      </c>
      <c r="E78" s="22" t="s">
        <v>86</v>
      </c>
      <c r="F78" s="17">
        <v>1050000000</v>
      </c>
      <c r="G78" s="17">
        <v>377155000</v>
      </c>
      <c r="H78" s="19">
        <f>G78/F78</f>
        <v>0.35919523809523812</v>
      </c>
      <c r="I78" s="17">
        <v>138500000</v>
      </c>
      <c r="J78" s="20">
        <f t="shared" si="6"/>
        <v>0.13190476190476191</v>
      </c>
    </row>
    <row r="79" spans="1:10" ht="66" customHeight="1" x14ac:dyDescent="0.2">
      <c r="A79" s="14">
        <v>313</v>
      </c>
      <c r="B79" s="14">
        <v>4599</v>
      </c>
      <c r="C79" s="14">
        <f>C78+1</f>
        <v>68</v>
      </c>
      <c r="D79" s="15">
        <v>2021003630005</v>
      </c>
      <c r="E79" s="26" t="s">
        <v>87</v>
      </c>
      <c r="F79" s="17">
        <v>200000000</v>
      </c>
      <c r="G79" s="17">
        <v>101200000</v>
      </c>
      <c r="H79" s="19">
        <f>G79/F79</f>
        <v>0.50600000000000001</v>
      </c>
      <c r="I79" s="17">
        <v>62321800</v>
      </c>
      <c r="J79" s="20">
        <f t="shared" si="6"/>
        <v>0.31160900000000002</v>
      </c>
    </row>
    <row r="80" spans="1:10" ht="22.5" customHeight="1" x14ac:dyDescent="0.2">
      <c r="A80" s="7">
        <v>314</v>
      </c>
      <c r="B80" s="25"/>
      <c r="C80" s="25"/>
      <c r="D80" s="9" t="s">
        <v>88</v>
      </c>
      <c r="E80" s="10"/>
      <c r="F80" s="24">
        <f>SUM(F81:F87)</f>
        <v>239658564531.30997</v>
      </c>
      <c r="G80" s="24">
        <f>SUM(G81:G87)</f>
        <v>152991562114.94</v>
      </c>
      <c r="H80" s="12">
        <f>G80/F80</f>
        <v>0.63837302211226654</v>
      </c>
      <c r="I80" s="24">
        <f>SUM(I81:I87)</f>
        <v>113984685435.43001</v>
      </c>
      <c r="J80" s="13">
        <f t="shared" si="6"/>
        <v>0.47561281883810408</v>
      </c>
    </row>
    <row r="81" spans="1:10" ht="53.25" customHeight="1" x14ac:dyDescent="0.2">
      <c r="A81" s="14">
        <v>314</v>
      </c>
      <c r="B81" s="14">
        <v>2201</v>
      </c>
      <c r="C81" s="14">
        <f>C79+1</f>
        <v>69</v>
      </c>
      <c r="D81" s="15">
        <v>2020003630016</v>
      </c>
      <c r="E81" s="22" t="s">
        <v>89</v>
      </c>
      <c r="F81" s="17">
        <v>215760497522.92996</v>
      </c>
      <c r="G81" s="17">
        <v>132616560705.94</v>
      </c>
      <c r="H81" s="19">
        <f t="shared" ref="H81:H87" si="8">G81/F81</f>
        <v>0.61464708428310033</v>
      </c>
      <c r="I81" s="17">
        <v>104425809695.09001</v>
      </c>
      <c r="J81" s="20">
        <f t="shared" si="6"/>
        <v>0.4839894739489658</v>
      </c>
    </row>
    <row r="82" spans="1:10" ht="53.25" customHeight="1" x14ac:dyDescent="0.2">
      <c r="A82" s="14">
        <v>314</v>
      </c>
      <c r="B82" s="14">
        <v>2201</v>
      </c>
      <c r="C82" s="14">
        <f t="shared" ref="C82:C87" si="9">C81+1</f>
        <v>70</v>
      </c>
      <c r="D82" s="15">
        <v>2020003630091</v>
      </c>
      <c r="E82" s="22" t="s">
        <v>90</v>
      </c>
      <c r="F82" s="17">
        <v>22154720448.379997</v>
      </c>
      <c r="G82" s="17">
        <v>19609729413</v>
      </c>
      <c r="H82" s="19">
        <f t="shared" si="8"/>
        <v>0.88512646587846733</v>
      </c>
      <c r="I82" s="17">
        <v>8948803744.3400002</v>
      </c>
      <c r="J82" s="20">
        <f t="shared" si="6"/>
        <v>0.40392311720612828</v>
      </c>
    </row>
    <row r="83" spans="1:10" ht="53.25" customHeight="1" x14ac:dyDescent="0.2">
      <c r="A83" s="14">
        <v>314</v>
      </c>
      <c r="B83" s="14">
        <v>2201</v>
      </c>
      <c r="C83" s="14">
        <f t="shared" si="9"/>
        <v>71</v>
      </c>
      <c r="D83" s="15">
        <v>2020003630092</v>
      </c>
      <c r="E83" s="22" t="s">
        <v>91</v>
      </c>
      <c r="F83" s="17">
        <v>755000000</v>
      </c>
      <c r="G83" s="17">
        <v>581084000</v>
      </c>
      <c r="H83" s="19">
        <f t="shared" si="8"/>
        <v>0.76964768211920531</v>
      </c>
      <c r="I83" s="17">
        <v>570884000</v>
      </c>
      <c r="J83" s="20">
        <f t="shared" si="6"/>
        <v>0.75613774834437086</v>
      </c>
    </row>
    <row r="84" spans="1:10" ht="53.25" customHeight="1" x14ac:dyDescent="0.2">
      <c r="A84" s="14">
        <v>314</v>
      </c>
      <c r="B84" s="14">
        <v>2201</v>
      </c>
      <c r="C84" s="14">
        <f t="shared" si="9"/>
        <v>72</v>
      </c>
      <c r="D84" s="15">
        <v>2020003630093</v>
      </c>
      <c r="E84" s="22" t="s">
        <v>92</v>
      </c>
      <c r="F84" s="17">
        <v>148000000</v>
      </c>
      <c r="G84" s="17">
        <v>0</v>
      </c>
      <c r="H84" s="19">
        <f t="shared" si="8"/>
        <v>0</v>
      </c>
      <c r="I84" s="17">
        <v>0</v>
      </c>
      <c r="J84" s="20">
        <f t="shared" si="6"/>
        <v>0</v>
      </c>
    </row>
    <row r="85" spans="1:10" ht="53.25" customHeight="1" x14ac:dyDescent="0.2">
      <c r="A85" s="14">
        <v>314</v>
      </c>
      <c r="B85" s="14">
        <v>2201</v>
      </c>
      <c r="C85" s="14">
        <f t="shared" si="9"/>
        <v>73</v>
      </c>
      <c r="D85" s="15">
        <v>2020003630094</v>
      </c>
      <c r="E85" s="22" t="s">
        <v>93</v>
      </c>
      <c r="F85" s="17">
        <v>590346560</v>
      </c>
      <c r="G85" s="17">
        <v>0</v>
      </c>
      <c r="H85" s="19">
        <f t="shared" si="8"/>
        <v>0</v>
      </c>
      <c r="I85" s="17">
        <v>0</v>
      </c>
      <c r="J85" s="20">
        <f t="shared" si="6"/>
        <v>0</v>
      </c>
    </row>
    <row r="86" spans="1:10" ht="53.25" customHeight="1" x14ac:dyDescent="0.2">
      <c r="A86" s="14">
        <v>314</v>
      </c>
      <c r="B86" s="14">
        <v>2201</v>
      </c>
      <c r="C86" s="14">
        <f t="shared" si="9"/>
        <v>74</v>
      </c>
      <c r="D86" s="15">
        <v>2020003630095</v>
      </c>
      <c r="E86" s="22" t="s">
        <v>94</v>
      </c>
      <c r="F86" s="17">
        <v>0</v>
      </c>
      <c r="G86" s="17">
        <v>0</v>
      </c>
      <c r="H86" s="19" t="s">
        <v>95</v>
      </c>
      <c r="I86" s="17">
        <v>0</v>
      </c>
      <c r="J86" s="20" t="s">
        <v>95</v>
      </c>
    </row>
    <row r="87" spans="1:10" ht="53.25" customHeight="1" x14ac:dyDescent="0.2">
      <c r="A87" s="14">
        <v>314</v>
      </c>
      <c r="B87" s="14">
        <v>2202</v>
      </c>
      <c r="C87" s="14">
        <f t="shared" si="9"/>
        <v>75</v>
      </c>
      <c r="D87" s="15">
        <v>2020003630096</v>
      </c>
      <c r="E87" s="22" t="s">
        <v>96</v>
      </c>
      <c r="F87" s="17">
        <v>250000000</v>
      </c>
      <c r="G87" s="17">
        <v>184187996</v>
      </c>
      <c r="H87" s="19">
        <f t="shared" si="8"/>
        <v>0.73675198399999997</v>
      </c>
      <c r="I87" s="17">
        <v>39187996</v>
      </c>
      <c r="J87" s="20">
        <f t="shared" si="6"/>
        <v>0.15675198400000001</v>
      </c>
    </row>
    <row r="88" spans="1:10" ht="24.75" customHeight="1" x14ac:dyDescent="0.2">
      <c r="A88" s="7">
        <v>316</v>
      </c>
      <c r="B88" s="25"/>
      <c r="C88" s="25"/>
      <c r="D88" s="27" t="s">
        <v>97</v>
      </c>
      <c r="E88" s="28"/>
      <c r="F88" s="24">
        <f>SUM(F89:F113)</f>
        <v>11041207464.599998</v>
      </c>
      <c r="G88" s="24">
        <f>SUM(G89:G113)</f>
        <v>5558332306.1999998</v>
      </c>
      <c r="H88" s="12">
        <f>G88/F88</f>
        <v>0.50341706955701759</v>
      </c>
      <c r="I88" s="24">
        <f>SUM(I89:I113)</f>
        <v>5066255639.1999998</v>
      </c>
      <c r="J88" s="13">
        <f t="shared" si="6"/>
        <v>0.45884978209523575</v>
      </c>
    </row>
    <row r="89" spans="1:10" ht="60.75" customHeight="1" x14ac:dyDescent="0.2">
      <c r="A89" s="14">
        <v>316</v>
      </c>
      <c r="B89" s="14">
        <v>1905</v>
      </c>
      <c r="C89" s="14">
        <f>C87+1</f>
        <v>76</v>
      </c>
      <c r="D89" s="15">
        <v>2020003630011</v>
      </c>
      <c r="E89" s="22" t="s">
        <v>98</v>
      </c>
      <c r="F89" s="17">
        <v>140000000</v>
      </c>
      <c r="G89" s="17">
        <v>105887500</v>
      </c>
      <c r="H89" s="19">
        <f t="shared" ref="H89:H113" si="10">G89/F89</f>
        <v>0.75633928571428577</v>
      </c>
      <c r="I89" s="17">
        <v>80476400</v>
      </c>
      <c r="J89" s="20">
        <f t="shared" si="6"/>
        <v>0.57483142857142855</v>
      </c>
    </row>
    <row r="90" spans="1:10" ht="64.5" customHeight="1" x14ac:dyDescent="0.2">
      <c r="A90" s="14">
        <v>316</v>
      </c>
      <c r="B90" s="14">
        <v>4104</v>
      </c>
      <c r="C90" s="14">
        <f>C89+1</f>
        <v>77</v>
      </c>
      <c r="D90" s="15">
        <v>2020003630012</v>
      </c>
      <c r="E90" s="16" t="s">
        <v>99</v>
      </c>
      <c r="F90" s="17">
        <v>170000000</v>
      </c>
      <c r="G90" s="17">
        <v>145862500</v>
      </c>
      <c r="H90" s="19">
        <f t="shared" si="10"/>
        <v>0.85801470588235296</v>
      </c>
      <c r="I90" s="17">
        <v>136600000</v>
      </c>
      <c r="J90" s="20">
        <f t="shared" si="6"/>
        <v>0.80352941176470594</v>
      </c>
    </row>
    <row r="91" spans="1:10" ht="64.5" customHeight="1" x14ac:dyDescent="0.2">
      <c r="A91" s="14">
        <v>316</v>
      </c>
      <c r="B91" s="14">
        <v>4102</v>
      </c>
      <c r="C91" s="14">
        <f t="shared" ref="C91:C113" si="11">C90+1</f>
        <v>78</v>
      </c>
      <c r="D91" s="15">
        <v>2020003630033</v>
      </c>
      <c r="E91" s="16" t="s">
        <v>100</v>
      </c>
      <c r="F91" s="17">
        <v>70000000</v>
      </c>
      <c r="G91" s="17">
        <v>0</v>
      </c>
      <c r="H91" s="19">
        <f t="shared" si="10"/>
        <v>0</v>
      </c>
      <c r="I91" s="17">
        <v>0</v>
      </c>
      <c r="J91" s="20">
        <f t="shared" si="6"/>
        <v>0</v>
      </c>
    </row>
    <row r="92" spans="1:10" ht="64.5" customHeight="1" x14ac:dyDescent="0.2">
      <c r="A92" s="14">
        <v>316</v>
      </c>
      <c r="B92" s="14">
        <v>4102</v>
      </c>
      <c r="C92" s="14">
        <f t="shared" si="11"/>
        <v>79</v>
      </c>
      <c r="D92" s="15">
        <v>2020003630034</v>
      </c>
      <c r="E92" s="22" t="s">
        <v>101</v>
      </c>
      <c r="F92" s="17">
        <v>45000000</v>
      </c>
      <c r="G92" s="17">
        <v>39500000</v>
      </c>
      <c r="H92" s="19">
        <f t="shared" si="10"/>
        <v>0.87777777777777777</v>
      </c>
      <c r="I92" s="17">
        <v>31600000</v>
      </c>
      <c r="J92" s="20">
        <f t="shared" si="6"/>
        <v>0.70222222222222219</v>
      </c>
    </row>
    <row r="93" spans="1:10" ht="64.5" customHeight="1" x14ac:dyDescent="0.2">
      <c r="A93" s="14">
        <v>316</v>
      </c>
      <c r="B93" s="14">
        <v>4104</v>
      </c>
      <c r="C93" s="14">
        <f t="shared" si="11"/>
        <v>80</v>
      </c>
      <c r="D93" s="15">
        <v>2020003630035</v>
      </c>
      <c r="E93" s="22" t="s">
        <v>102</v>
      </c>
      <c r="F93" s="17">
        <v>390000000</v>
      </c>
      <c r="G93" s="17">
        <v>149519500</v>
      </c>
      <c r="H93" s="19">
        <f t="shared" si="10"/>
        <v>0.38338333333333335</v>
      </c>
      <c r="I93" s="17">
        <v>119390000</v>
      </c>
      <c r="J93" s="20">
        <f t="shared" si="6"/>
        <v>0.30612820512820516</v>
      </c>
    </row>
    <row r="94" spans="1:10" ht="64.5" customHeight="1" x14ac:dyDescent="0.2">
      <c r="A94" s="14">
        <v>316</v>
      </c>
      <c r="B94" s="14">
        <v>4103</v>
      </c>
      <c r="C94" s="14">
        <f t="shared" si="11"/>
        <v>81</v>
      </c>
      <c r="D94" s="15">
        <v>2020003630036</v>
      </c>
      <c r="E94" s="16" t="s">
        <v>103</v>
      </c>
      <c r="F94" s="17">
        <v>180000000</v>
      </c>
      <c r="G94" s="17">
        <v>10000000</v>
      </c>
      <c r="H94" s="19">
        <f t="shared" si="10"/>
        <v>5.5555555555555552E-2</v>
      </c>
      <c r="I94" s="17">
        <v>975000</v>
      </c>
      <c r="J94" s="20">
        <f t="shared" si="6"/>
        <v>5.4166666666666669E-3</v>
      </c>
    </row>
    <row r="95" spans="1:10" ht="64.5" customHeight="1" x14ac:dyDescent="0.2">
      <c r="A95" s="14">
        <v>316</v>
      </c>
      <c r="B95" s="14">
        <v>4103</v>
      </c>
      <c r="C95" s="14">
        <f t="shared" si="11"/>
        <v>82</v>
      </c>
      <c r="D95" s="15">
        <v>2020003630037</v>
      </c>
      <c r="E95" s="16" t="s">
        <v>104</v>
      </c>
      <c r="F95" s="17">
        <v>130000000</v>
      </c>
      <c r="G95" s="17">
        <v>37592000</v>
      </c>
      <c r="H95" s="19">
        <f t="shared" si="10"/>
        <v>0.28916923076923079</v>
      </c>
      <c r="I95" s="17">
        <v>25095900</v>
      </c>
      <c r="J95" s="20">
        <f t="shared" si="6"/>
        <v>0.19304538461538462</v>
      </c>
    </row>
    <row r="96" spans="1:10" ht="64.5" customHeight="1" x14ac:dyDescent="0.2">
      <c r="A96" s="14">
        <v>316</v>
      </c>
      <c r="B96" s="14">
        <v>3301</v>
      </c>
      <c r="C96" s="14">
        <f t="shared" si="11"/>
        <v>83</v>
      </c>
      <c r="D96" s="15">
        <v>2020003630098</v>
      </c>
      <c r="E96" s="16" t="s">
        <v>105</v>
      </c>
      <c r="F96" s="17">
        <v>35000000</v>
      </c>
      <c r="G96" s="17">
        <v>0</v>
      </c>
      <c r="H96" s="19">
        <f t="shared" si="10"/>
        <v>0</v>
      </c>
      <c r="I96" s="17">
        <v>0</v>
      </c>
      <c r="J96" s="20">
        <f t="shared" si="6"/>
        <v>0</v>
      </c>
    </row>
    <row r="97" spans="1:10" ht="64.5" customHeight="1" x14ac:dyDescent="0.2">
      <c r="A97" s="14">
        <v>316</v>
      </c>
      <c r="B97" s="14">
        <v>4102</v>
      </c>
      <c r="C97" s="14">
        <f t="shared" si="11"/>
        <v>84</v>
      </c>
      <c r="D97" s="15">
        <v>2020003630099</v>
      </c>
      <c r="E97" s="16" t="s">
        <v>106</v>
      </c>
      <c r="F97" s="17">
        <v>82000000</v>
      </c>
      <c r="G97" s="17">
        <v>0</v>
      </c>
      <c r="H97" s="19">
        <f t="shared" si="10"/>
        <v>0</v>
      </c>
      <c r="I97" s="17">
        <v>0</v>
      </c>
      <c r="J97" s="20">
        <f t="shared" si="6"/>
        <v>0</v>
      </c>
    </row>
    <row r="98" spans="1:10" ht="64.5" customHeight="1" x14ac:dyDescent="0.2">
      <c r="A98" s="14">
        <v>316</v>
      </c>
      <c r="B98" s="14">
        <v>4102</v>
      </c>
      <c r="C98" s="14">
        <f t="shared" si="11"/>
        <v>85</v>
      </c>
      <c r="D98" s="15">
        <v>2020003630100</v>
      </c>
      <c r="E98" s="16" t="s">
        <v>107</v>
      </c>
      <c r="F98" s="17">
        <v>130200000</v>
      </c>
      <c r="G98" s="17">
        <v>114144500</v>
      </c>
      <c r="H98" s="19">
        <f t="shared" si="10"/>
        <v>0.87668586789554537</v>
      </c>
      <c r="I98" s="17">
        <v>82515000</v>
      </c>
      <c r="J98" s="20">
        <f t="shared" si="6"/>
        <v>0.63375576036866355</v>
      </c>
    </row>
    <row r="99" spans="1:10" ht="64.5" customHeight="1" x14ac:dyDescent="0.2">
      <c r="A99" s="14">
        <v>316</v>
      </c>
      <c r="B99" s="14">
        <v>4102</v>
      </c>
      <c r="C99" s="14">
        <f t="shared" si="11"/>
        <v>86</v>
      </c>
      <c r="D99" s="15">
        <v>2020003630101</v>
      </c>
      <c r="E99" s="16" t="s">
        <v>108</v>
      </c>
      <c r="F99" s="17">
        <v>380000000</v>
      </c>
      <c r="G99" s="17">
        <v>289229500</v>
      </c>
      <c r="H99" s="19">
        <f t="shared" si="10"/>
        <v>0.76113026315789478</v>
      </c>
      <c r="I99" s="17">
        <v>159121400</v>
      </c>
      <c r="J99" s="20">
        <f t="shared" si="6"/>
        <v>0.41874052631578945</v>
      </c>
    </row>
    <row r="100" spans="1:10" ht="64.5" customHeight="1" x14ac:dyDescent="0.2">
      <c r="A100" s="14">
        <v>316</v>
      </c>
      <c r="B100" s="14">
        <v>4102</v>
      </c>
      <c r="C100" s="14">
        <f t="shared" si="11"/>
        <v>87</v>
      </c>
      <c r="D100" s="15">
        <v>2020003630102</v>
      </c>
      <c r="E100" s="16" t="s">
        <v>109</v>
      </c>
      <c r="F100" s="17">
        <v>210000000</v>
      </c>
      <c r="G100" s="17">
        <v>174235500</v>
      </c>
      <c r="H100" s="19">
        <f t="shared" si="10"/>
        <v>0.82969285714285712</v>
      </c>
      <c r="I100" s="17">
        <v>103007300</v>
      </c>
      <c r="J100" s="20">
        <f t="shared" si="6"/>
        <v>0.49051095238095238</v>
      </c>
    </row>
    <row r="101" spans="1:10" ht="64.5" customHeight="1" x14ac:dyDescent="0.2">
      <c r="A101" s="14">
        <v>316</v>
      </c>
      <c r="B101" s="14">
        <v>4103</v>
      </c>
      <c r="C101" s="14">
        <f t="shared" si="11"/>
        <v>88</v>
      </c>
      <c r="D101" s="15">
        <v>2020003630103</v>
      </c>
      <c r="E101" s="22" t="s">
        <v>110</v>
      </c>
      <c r="F101" s="17">
        <v>175000000</v>
      </c>
      <c r="G101" s="17">
        <v>28400000</v>
      </c>
      <c r="H101" s="19">
        <f t="shared" si="10"/>
        <v>0.16228571428571428</v>
      </c>
      <c r="I101" s="17">
        <v>15800000</v>
      </c>
      <c r="J101" s="20">
        <f t="shared" si="6"/>
        <v>9.0285714285714289E-2</v>
      </c>
    </row>
    <row r="102" spans="1:10" ht="64.5" customHeight="1" x14ac:dyDescent="0.2">
      <c r="A102" s="14">
        <v>316</v>
      </c>
      <c r="B102" s="14">
        <v>4103</v>
      </c>
      <c r="C102" s="14">
        <f t="shared" si="11"/>
        <v>89</v>
      </c>
      <c r="D102" s="15">
        <v>2020003630104</v>
      </c>
      <c r="E102" s="22" t="s">
        <v>111</v>
      </c>
      <c r="F102" s="17">
        <v>66000000</v>
      </c>
      <c r="G102" s="17">
        <v>45825000</v>
      </c>
      <c r="H102" s="19">
        <f t="shared" si="10"/>
        <v>0.69431818181818183</v>
      </c>
      <c r="I102" s="17">
        <v>34893333</v>
      </c>
      <c r="J102" s="20">
        <f t="shared" si="6"/>
        <v>0.52868686363636364</v>
      </c>
    </row>
    <row r="103" spans="1:10" ht="64.5" customHeight="1" x14ac:dyDescent="0.2">
      <c r="A103" s="14">
        <v>316</v>
      </c>
      <c r="B103" s="14">
        <v>4103</v>
      </c>
      <c r="C103" s="14">
        <f t="shared" si="11"/>
        <v>90</v>
      </c>
      <c r="D103" s="15">
        <v>2020003630105</v>
      </c>
      <c r="E103" s="22" t="s">
        <v>112</v>
      </c>
      <c r="F103" s="17">
        <v>70000000</v>
      </c>
      <c r="G103" s="17">
        <v>41650000</v>
      </c>
      <c r="H103" s="19">
        <f t="shared" si="10"/>
        <v>0.59499999999999997</v>
      </c>
      <c r="I103" s="17">
        <v>23400000</v>
      </c>
      <c r="J103" s="20">
        <f t="shared" si="6"/>
        <v>0.3342857142857143</v>
      </c>
    </row>
    <row r="104" spans="1:10" ht="64.5" customHeight="1" x14ac:dyDescent="0.2">
      <c r="A104" s="14">
        <v>316</v>
      </c>
      <c r="B104" s="14">
        <v>4103</v>
      </c>
      <c r="C104" s="14">
        <f t="shared" si="11"/>
        <v>91</v>
      </c>
      <c r="D104" s="15">
        <v>2020003630106</v>
      </c>
      <c r="E104" s="22" t="s">
        <v>113</v>
      </c>
      <c r="F104" s="17">
        <v>150000000</v>
      </c>
      <c r="G104" s="17">
        <v>21800000</v>
      </c>
      <c r="H104" s="19">
        <f t="shared" si="10"/>
        <v>0.14533333333333334</v>
      </c>
      <c r="I104" s="17">
        <v>12600000</v>
      </c>
      <c r="J104" s="20">
        <f t="shared" si="6"/>
        <v>8.4000000000000005E-2</v>
      </c>
    </row>
    <row r="105" spans="1:10" ht="64.5" customHeight="1" x14ac:dyDescent="0.2">
      <c r="A105" s="14">
        <v>316</v>
      </c>
      <c r="B105" s="14">
        <v>4104</v>
      </c>
      <c r="C105" s="14">
        <f t="shared" si="11"/>
        <v>92</v>
      </c>
      <c r="D105" s="15">
        <v>2020003630109</v>
      </c>
      <c r="E105" s="16" t="s">
        <v>114</v>
      </c>
      <c r="F105" s="17">
        <v>7963007464.5999994</v>
      </c>
      <c r="G105" s="17">
        <v>4061247306.1999998</v>
      </c>
      <c r="H105" s="19">
        <f t="shared" si="10"/>
        <v>0.51001425331503258</v>
      </c>
      <c r="I105" s="17">
        <v>4022847306.1999998</v>
      </c>
      <c r="J105" s="20">
        <f t="shared" si="6"/>
        <v>0.5051919546834277</v>
      </c>
    </row>
    <row r="106" spans="1:10" ht="64.5" customHeight="1" x14ac:dyDescent="0.2">
      <c r="A106" s="14">
        <v>316</v>
      </c>
      <c r="B106" s="14">
        <v>4502</v>
      </c>
      <c r="C106" s="14">
        <f t="shared" si="11"/>
        <v>93</v>
      </c>
      <c r="D106" s="15">
        <v>2020003630111</v>
      </c>
      <c r="E106" s="22" t="s">
        <v>115</v>
      </c>
      <c r="F106" s="17">
        <v>65000000</v>
      </c>
      <c r="G106" s="17">
        <v>15900000</v>
      </c>
      <c r="H106" s="19">
        <f t="shared" si="10"/>
        <v>0.24461538461538462</v>
      </c>
      <c r="I106" s="17">
        <v>12200000</v>
      </c>
      <c r="J106" s="20">
        <f t="shared" si="6"/>
        <v>0.18769230769230769</v>
      </c>
    </row>
    <row r="107" spans="1:10" ht="64.5" customHeight="1" x14ac:dyDescent="0.2">
      <c r="A107" s="14">
        <v>316</v>
      </c>
      <c r="B107" s="14">
        <v>4502</v>
      </c>
      <c r="C107" s="14">
        <f t="shared" si="11"/>
        <v>94</v>
      </c>
      <c r="D107" s="15">
        <v>2020003630112</v>
      </c>
      <c r="E107" s="22" t="s">
        <v>116</v>
      </c>
      <c r="F107" s="17">
        <v>75000000</v>
      </c>
      <c r="G107" s="17">
        <v>18200000</v>
      </c>
      <c r="H107" s="19">
        <f t="shared" si="10"/>
        <v>0.24266666666666667</v>
      </c>
      <c r="I107" s="17">
        <v>18200000</v>
      </c>
      <c r="J107" s="20">
        <f t="shared" si="6"/>
        <v>0.24266666666666667</v>
      </c>
    </row>
    <row r="108" spans="1:10" ht="64.5" customHeight="1" x14ac:dyDescent="0.2">
      <c r="A108" s="14">
        <v>316</v>
      </c>
      <c r="B108" s="14">
        <v>1702</v>
      </c>
      <c r="C108" s="14">
        <f t="shared" si="11"/>
        <v>95</v>
      </c>
      <c r="D108" s="15">
        <v>2020003630113</v>
      </c>
      <c r="E108" s="16" t="s">
        <v>117</v>
      </c>
      <c r="F108" s="17">
        <v>60000000</v>
      </c>
      <c r="G108" s="17">
        <v>11000000</v>
      </c>
      <c r="H108" s="19">
        <f t="shared" si="10"/>
        <v>0.18333333333333332</v>
      </c>
      <c r="I108" s="17">
        <v>6800000</v>
      </c>
      <c r="J108" s="20">
        <f t="shared" si="6"/>
        <v>0.11333333333333333</v>
      </c>
    </row>
    <row r="109" spans="1:10" ht="64.5" customHeight="1" x14ac:dyDescent="0.2">
      <c r="A109" s="14">
        <v>316</v>
      </c>
      <c r="B109" s="14">
        <v>3604</v>
      </c>
      <c r="C109" s="14">
        <f t="shared" si="11"/>
        <v>96</v>
      </c>
      <c r="D109" s="15">
        <v>2020003630114</v>
      </c>
      <c r="E109" s="16" t="s">
        <v>118</v>
      </c>
      <c r="F109" s="17">
        <v>45000000</v>
      </c>
      <c r="G109" s="17">
        <v>0</v>
      </c>
      <c r="H109" s="19">
        <f t="shared" si="10"/>
        <v>0</v>
      </c>
      <c r="I109" s="17">
        <v>0</v>
      </c>
      <c r="J109" s="20">
        <f t="shared" si="6"/>
        <v>0</v>
      </c>
    </row>
    <row r="110" spans="1:10" ht="64.5" customHeight="1" x14ac:dyDescent="0.2">
      <c r="A110" s="14">
        <v>316</v>
      </c>
      <c r="B110" s="14">
        <v>4502</v>
      </c>
      <c r="C110" s="14">
        <f t="shared" si="11"/>
        <v>97</v>
      </c>
      <c r="D110" s="15">
        <v>2020003630115</v>
      </c>
      <c r="E110" s="16" t="s">
        <v>119</v>
      </c>
      <c r="F110" s="17">
        <v>30000000</v>
      </c>
      <c r="G110" s="17">
        <v>0</v>
      </c>
      <c r="H110" s="19">
        <f t="shared" si="10"/>
        <v>0</v>
      </c>
      <c r="I110" s="17">
        <v>0</v>
      </c>
      <c r="J110" s="20">
        <f t="shared" si="6"/>
        <v>0</v>
      </c>
    </row>
    <row r="111" spans="1:10" ht="64.5" customHeight="1" x14ac:dyDescent="0.2">
      <c r="A111" s="14">
        <v>316</v>
      </c>
      <c r="B111" s="14">
        <v>4502</v>
      </c>
      <c r="C111" s="14">
        <f t="shared" si="11"/>
        <v>98</v>
      </c>
      <c r="D111" s="15">
        <v>2021003630007</v>
      </c>
      <c r="E111" s="22" t="s">
        <v>120</v>
      </c>
      <c r="F111" s="17">
        <v>165000000</v>
      </c>
      <c r="G111" s="17">
        <v>78609500</v>
      </c>
      <c r="H111" s="19">
        <f t="shared" si="10"/>
        <v>0.47642121212121213</v>
      </c>
      <c r="I111" s="17">
        <v>50856000</v>
      </c>
      <c r="J111" s="20">
        <f t="shared" si="6"/>
        <v>0.30821818181818184</v>
      </c>
    </row>
    <row r="112" spans="1:10" ht="64.5" customHeight="1" x14ac:dyDescent="0.2">
      <c r="A112" s="14">
        <v>316</v>
      </c>
      <c r="B112" s="14">
        <v>4502</v>
      </c>
      <c r="C112" s="14">
        <f t="shared" si="11"/>
        <v>99</v>
      </c>
      <c r="D112" s="15">
        <v>2021003630008</v>
      </c>
      <c r="E112" s="22" t="s">
        <v>121</v>
      </c>
      <c r="F112" s="17">
        <v>180000000</v>
      </c>
      <c r="G112" s="17">
        <v>138229500</v>
      </c>
      <c r="H112" s="19">
        <f t="shared" si="10"/>
        <v>0.76794166666666663</v>
      </c>
      <c r="I112" s="17">
        <v>110078000</v>
      </c>
      <c r="J112" s="20">
        <f t="shared" si="6"/>
        <v>0.61154444444444445</v>
      </c>
    </row>
    <row r="113" spans="1:10" ht="64.5" customHeight="1" x14ac:dyDescent="0.2">
      <c r="A113" s="14">
        <v>316</v>
      </c>
      <c r="B113" s="14">
        <v>4102</v>
      </c>
      <c r="C113" s="14">
        <f t="shared" si="11"/>
        <v>100</v>
      </c>
      <c r="D113" s="15">
        <v>2021003630010</v>
      </c>
      <c r="E113" s="16" t="s">
        <v>122</v>
      </c>
      <c r="F113" s="17">
        <v>35000000</v>
      </c>
      <c r="G113" s="17">
        <v>31500000</v>
      </c>
      <c r="H113" s="19">
        <f t="shared" si="10"/>
        <v>0.9</v>
      </c>
      <c r="I113" s="17">
        <v>19800000</v>
      </c>
      <c r="J113" s="20">
        <f t="shared" si="6"/>
        <v>0.56571428571428573</v>
      </c>
    </row>
    <row r="114" spans="1:10" ht="26.25" customHeight="1" x14ac:dyDescent="0.2">
      <c r="A114" s="7">
        <v>318</v>
      </c>
      <c r="B114" s="25"/>
      <c r="C114" s="25"/>
      <c r="D114" s="9" t="s">
        <v>123</v>
      </c>
      <c r="E114" s="10"/>
      <c r="F114" s="24">
        <f>SUM(F115:F136)</f>
        <v>70324344086.009995</v>
      </c>
      <c r="G114" s="24">
        <f>SUM(G115:G136)</f>
        <v>51781451109.190002</v>
      </c>
      <c r="H114" s="12">
        <f>G114/F114</f>
        <v>0.73632327158087452</v>
      </c>
      <c r="I114" s="24">
        <f>SUM(I115:I136)</f>
        <v>26359545653.150013</v>
      </c>
      <c r="J114" s="13">
        <f t="shared" si="6"/>
        <v>0.3748281764407364</v>
      </c>
    </row>
    <row r="115" spans="1:10" ht="43.5" customHeight="1" x14ac:dyDescent="0.2">
      <c r="A115" s="14">
        <v>318</v>
      </c>
      <c r="B115" s="14">
        <v>1903</v>
      </c>
      <c r="C115" s="14">
        <f>C113+1</f>
        <v>101</v>
      </c>
      <c r="D115" s="15">
        <v>2020003630116</v>
      </c>
      <c r="E115" s="16" t="s">
        <v>124</v>
      </c>
      <c r="F115" s="17">
        <v>1398699508.2</v>
      </c>
      <c r="G115" s="17">
        <v>304622514</v>
      </c>
      <c r="H115" s="19">
        <f t="shared" ref="H115:H136" si="12">G115/F115</f>
        <v>0.21778981991065519</v>
      </c>
      <c r="I115" s="17">
        <v>206552560</v>
      </c>
      <c r="J115" s="20">
        <f t="shared" si="6"/>
        <v>0.14767472126004713</v>
      </c>
    </row>
    <row r="116" spans="1:10" ht="43.5" customHeight="1" x14ac:dyDescent="0.2">
      <c r="A116" s="14">
        <v>318</v>
      </c>
      <c r="B116" s="14">
        <v>1903</v>
      </c>
      <c r="C116" s="14">
        <f>C115+1</f>
        <v>102</v>
      </c>
      <c r="D116" s="15">
        <v>2020003630117</v>
      </c>
      <c r="E116" s="16" t="s">
        <v>125</v>
      </c>
      <c r="F116" s="17">
        <v>297393318</v>
      </c>
      <c r="G116" s="17">
        <v>214806664</v>
      </c>
      <c r="H116" s="19">
        <f t="shared" si="12"/>
        <v>0.72229821922226245</v>
      </c>
      <c r="I116" s="17">
        <v>135300000</v>
      </c>
      <c r="J116" s="20">
        <f t="shared" si="6"/>
        <v>0.45495305983976414</v>
      </c>
    </row>
    <row r="117" spans="1:10" ht="43.5" customHeight="1" x14ac:dyDescent="0.2">
      <c r="A117" s="14">
        <v>318</v>
      </c>
      <c r="B117" s="14">
        <v>1903</v>
      </c>
      <c r="C117" s="14">
        <f t="shared" ref="C117:C136" si="13">C116+1</f>
        <v>103</v>
      </c>
      <c r="D117" s="15">
        <v>2020003630118</v>
      </c>
      <c r="E117" s="16" t="s">
        <v>126</v>
      </c>
      <c r="F117" s="17">
        <v>1333614717.0599999</v>
      </c>
      <c r="G117" s="17">
        <v>574028718.79999995</v>
      </c>
      <c r="H117" s="19">
        <f t="shared" si="12"/>
        <v>0.43043070195375938</v>
      </c>
      <c r="I117" s="17">
        <v>196872271</v>
      </c>
      <c r="J117" s="20">
        <f t="shared" si="6"/>
        <v>0.14762304920720415</v>
      </c>
    </row>
    <row r="118" spans="1:10" ht="43.5" customHeight="1" x14ac:dyDescent="0.2">
      <c r="A118" s="14">
        <v>318</v>
      </c>
      <c r="B118" s="14">
        <v>1903</v>
      </c>
      <c r="C118" s="14">
        <f t="shared" si="13"/>
        <v>104</v>
      </c>
      <c r="D118" s="15">
        <v>2020003630119</v>
      </c>
      <c r="E118" s="16" t="s">
        <v>127</v>
      </c>
      <c r="F118" s="17">
        <v>100000000</v>
      </c>
      <c r="G118" s="17">
        <v>82360000</v>
      </c>
      <c r="H118" s="19">
        <f t="shared" si="12"/>
        <v>0.8236</v>
      </c>
      <c r="I118" s="17">
        <v>73700000</v>
      </c>
      <c r="J118" s="20">
        <f t="shared" si="6"/>
        <v>0.73699999999999999</v>
      </c>
    </row>
    <row r="119" spans="1:10" ht="43.5" customHeight="1" x14ac:dyDescent="0.2">
      <c r="A119" s="14">
        <v>318</v>
      </c>
      <c r="B119" s="14">
        <v>1903</v>
      </c>
      <c r="C119" s="14">
        <f t="shared" si="13"/>
        <v>105</v>
      </c>
      <c r="D119" s="15">
        <v>2020003630120</v>
      </c>
      <c r="E119" s="16" t="s">
        <v>128</v>
      </c>
      <c r="F119" s="17">
        <v>150000000</v>
      </c>
      <c r="G119" s="17">
        <v>104146666</v>
      </c>
      <c r="H119" s="19">
        <f t="shared" si="12"/>
        <v>0.69431110666666662</v>
      </c>
      <c r="I119" s="17">
        <v>57500000</v>
      </c>
      <c r="J119" s="20">
        <f t="shared" si="6"/>
        <v>0.38333333333333336</v>
      </c>
    </row>
    <row r="120" spans="1:10" ht="43.5" customHeight="1" x14ac:dyDescent="0.2">
      <c r="A120" s="14">
        <v>318</v>
      </c>
      <c r="B120" s="14">
        <v>1903</v>
      </c>
      <c r="C120" s="14">
        <f t="shared" si="13"/>
        <v>106</v>
      </c>
      <c r="D120" s="15">
        <v>2020003630121</v>
      </c>
      <c r="E120" s="16" t="s">
        <v>129</v>
      </c>
      <c r="F120" s="17">
        <v>150000000</v>
      </c>
      <c r="G120" s="17">
        <v>82156666</v>
      </c>
      <c r="H120" s="19">
        <f t="shared" si="12"/>
        <v>0.54771110666666667</v>
      </c>
      <c r="I120" s="17">
        <v>57800000</v>
      </c>
      <c r="J120" s="20">
        <f t="shared" si="6"/>
        <v>0.38533333333333336</v>
      </c>
    </row>
    <row r="121" spans="1:10" ht="43.5" customHeight="1" x14ac:dyDescent="0.2">
      <c r="A121" s="14">
        <v>318</v>
      </c>
      <c r="B121" s="14">
        <v>1905</v>
      </c>
      <c r="C121" s="14">
        <f t="shared" si="13"/>
        <v>107</v>
      </c>
      <c r="D121" s="15">
        <v>2020003630122</v>
      </c>
      <c r="E121" s="16" t="s">
        <v>130</v>
      </c>
      <c r="F121" s="17">
        <v>312000000</v>
      </c>
      <c r="G121" s="17">
        <v>45853333</v>
      </c>
      <c r="H121" s="19">
        <f t="shared" si="12"/>
        <v>0.14696581089743591</v>
      </c>
      <c r="I121" s="17">
        <v>33300000</v>
      </c>
      <c r="J121" s="20">
        <f t="shared" si="6"/>
        <v>0.10673076923076923</v>
      </c>
    </row>
    <row r="122" spans="1:10" ht="43.5" customHeight="1" x14ac:dyDescent="0.2">
      <c r="A122" s="14">
        <v>318</v>
      </c>
      <c r="B122" s="14">
        <v>1905</v>
      </c>
      <c r="C122" s="14">
        <f t="shared" si="13"/>
        <v>108</v>
      </c>
      <c r="D122" s="15">
        <v>2020003630123</v>
      </c>
      <c r="E122" s="16" t="s">
        <v>131</v>
      </c>
      <c r="F122" s="17">
        <v>480000000</v>
      </c>
      <c r="G122" s="17">
        <v>97547760</v>
      </c>
      <c r="H122" s="19">
        <f t="shared" si="12"/>
        <v>0.2032245</v>
      </c>
      <c r="I122" s="17">
        <v>46176666</v>
      </c>
      <c r="J122" s="20">
        <f t="shared" si="6"/>
        <v>9.6201387499999999E-2</v>
      </c>
    </row>
    <row r="123" spans="1:10" ht="43.5" customHeight="1" x14ac:dyDescent="0.2">
      <c r="A123" s="14">
        <v>318</v>
      </c>
      <c r="B123" s="14">
        <v>1905</v>
      </c>
      <c r="C123" s="14">
        <f t="shared" si="13"/>
        <v>109</v>
      </c>
      <c r="D123" s="15">
        <v>2020003630124</v>
      </c>
      <c r="E123" s="16" t="s">
        <v>132</v>
      </c>
      <c r="F123" s="17">
        <v>204000000</v>
      </c>
      <c r="G123" s="17">
        <v>66600000</v>
      </c>
      <c r="H123" s="19">
        <f t="shared" si="12"/>
        <v>0.32647058823529412</v>
      </c>
      <c r="I123" s="17">
        <v>44400000</v>
      </c>
      <c r="J123" s="20">
        <f t="shared" si="6"/>
        <v>0.21764705882352942</v>
      </c>
    </row>
    <row r="124" spans="1:10" ht="51" customHeight="1" x14ac:dyDescent="0.2">
      <c r="A124" s="14">
        <v>318</v>
      </c>
      <c r="B124" s="14">
        <v>1905</v>
      </c>
      <c r="C124" s="14">
        <f t="shared" si="13"/>
        <v>110</v>
      </c>
      <c r="D124" s="15">
        <v>2020003630125</v>
      </c>
      <c r="E124" s="16" t="s">
        <v>133</v>
      </c>
      <c r="F124" s="17">
        <v>192000000</v>
      </c>
      <c r="G124" s="17">
        <v>88400000</v>
      </c>
      <c r="H124" s="19">
        <f t="shared" si="12"/>
        <v>0.46041666666666664</v>
      </c>
      <c r="I124" s="17">
        <v>65100000</v>
      </c>
      <c r="J124" s="20">
        <f t="shared" si="6"/>
        <v>0.33906249999999999</v>
      </c>
    </row>
    <row r="125" spans="1:10" ht="57" customHeight="1" x14ac:dyDescent="0.2">
      <c r="A125" s="14">
        <v>318</v>
      </c>
      <c r="B125" s="14">
        <v>1905</v>
      </c>
      <c r="C125" s="14">
        <f t="shared" si="13"/>
        <v>111</v>
      </c>
      <c r="D125" s="15">
        <v>2020003630126</v>
      </c>
      <c r="E125" s="16" t="s">
        <v>134</v>
      </c>
      <c r="F125" s="17">
        <v>218000000</v>
      </c>
      <c r="G125" s="17">
        <v>104286665</v>
      </c>
      <c r="H125" s="19">
        <f t="shared" si="12"/>
        <v>0.47837919724770644</v>
      </c>
      <c r="I125" s="17">
        <v>89486665</v>
      </c>
      <c r="J125" s="20">
        <f t="shared" si="6"/>
        <v>0.41048928899082571</v>
      </c>
    </row>
    <row r="126" spans="1:10" ht="57" customHeight="1" x14ac:dyDescent="0.2">
      <c r="A126" s="14">
        <v>318</v>
      </c>
      <c r="B126" s="14">
        <v>1905</v>
      </c>
      <c r="C126" s="14">
        <f t="shared" si="13"/>
        <v>112</v>
      </c>
      <c r="D126" s="15">
        <v>2020003630127</v>
      </c>
      <c r="E126" s="16" t="s">
        <v>135</v>
      </c>
      <c r="F126" s="17">
        <v>598000000</v>
      </c>
      <c r="G126" s="17">
        <v>191623332</v>
      </c>
      <c r="H126" s="19">
        <f t="shared" si="12"/>
        <v>0.32044035451505015</v>
      </c>
      <c r="I126" s="17">
        <v>97770000</v>
      </c>
      <c r="J126" s="20">
        <f t="shared" si="6"/>
        <v>0.16349498327759196</v>
      </c>
    </row>
    <row r="127" spans="1:10" ht="57" customHeight="1" x14ac:dyDescent="0.2">
      <c r="A127" s="14">
        <v>318</v>
      </c>
      <c r="B127" s="14">
        <v>1905</v>
      </c>
      <c r="C127" s="14">
        <f t="shared" si="13"/>
        <v>113</v>
      </c>
      <c r="D127" s="15">
        <v>2020003630128</v>
      </c>
      <c r="E127" s="16" t="s">
        <v>136</v>
      </c>
      <c r="F127" s="17">
        <v>1280177114.53</v>
      </c>
      <c r="G127" s="17">
        <v>307486547</v>
      </c>
      <c r="H127" s="19">
        <f t="shared" si="12"/>
        <v>0.24019062949183373</v>
      </c>
      <c r="I127" s="17">
        <v>254110381</v>
      </c>
      <c r="J127" s="20">
        <f t="shared" si="6"/>
        <v>0.198496269083277</v>
      </c>
    </row>
    <row r="128" spans="1:10" ht="54.75" customHeight="1" x14ac:dyDescent="0.2">
      <c r="A128" s="14">
        <v>318</v>
      </c>
      <c r="B128" s="14">
        <v>1905</v>
      </c>
      <c r="C128" s="14">
        <f t="shared" si="13"/>
        <v>114</v>
      </c>
      <c r="D128" s="15">
        <v>2020003630129</v>
      </c>
      <c r="E128" s="16" t="s">
        <v>137</v>
      </c>
      <c r="F128" s="17">
        <v>311500000</v>
      </c>
      <c r="G128" s="17">
        <v>35576666</v>
      </c>
      <c r="H128" s="19">
        <f t="shared" si="12"/>
        <v>0.11421080577849117</v>
      </c>
      <c r="I128" s="17">
        <v>11700000</v>
      </c>
      <c r="J128" s="20">
        <f t="shared" si="6"/>
        <v>3.756019261637239E-2</v>
      </c>
    </row>
    <row r="129" spans="1:10" ht="62.25" customHeight="1" x14ac:dyDescent="0.2">
      <c r="A129" s="14">
        <v>318</v>
      </c>
      <c r="B129" s="14">
        <v>1905</v>
      </c>
      <c r="C129" s="14">
        <f t="shared" si="13"/>
        <v>115</v>
      </c>
      <c r="D129" s="15">
        <v>2020003630131</v>
      </c>
      <c r="E129" s="16" t="s">
        <v>138</v>
      </c>
      <c r="F129" s="17">
        <v>24000000</v>
      </c>
      <c r="G129" s="17">
        <v>4300000</v>
      </c>
      <c r="H129" s="19">
        <f t="shared" si="12"/>
        <v>0.17916666666666667</v>
      </c>
      <c r="I129" s="17">
        <v>4300000</v>
      </c>
      <c r="J129" s="20">
        <f t="shared" si="6"/>
        <v>0.17916666666666667</v>
      </c>
    </row>
    <row r="130" spans="1:10" ht="47.25" customHeight="1" x14ac:dyDescent="0.2">
      <c r="A130" s="14">
        <v>318</v>
      </c>
      <c r="B130" s="14">
        <v>1905</v>
      </c>
      <c r="C130" s="14">
        <f t="shared" si="13"/>
        <v>116</v>
      </c>
      <c r="D130" s="15">
        <v>2020003630132</v>
      </c>
      <c r="E130" s="16" t="s">
        <v>139</v>
      </c>
      <c r="F130" s="17">
        <v>102000000</v>
      </c>
      <c r="G130" s="17">
        <v>67376666</v>
      </c>
      <c r="H130" s="19">
        <f t="shared" si="12"/>
        <v>0.66055554901960789</v>
      </c>
      <c r="I130" s="17">
        <v>56976666</v>
      </c>
      <c r="J130" s="20">
        <f t="shared" si="6"/>
        <v>0.55859476470588232</v>
      </c>
    </row>
    <row r="131" spans="1:10" ht="47.25" customHeight="1" x14ac:dyDescent="0.2">
      <c r="A131" s="14">
        <v>318</v>
      </c>
      <c r="B131" s="14">
        <v>1905</v>
      </c>
      <c r="C131" s="14">
        <f t="shared" si="13"/>
        <v>117</v>
      </c>
      <c r="D131" s="15">
        <v>2020003630133</v>
      </c>
      <c r="E131" s="16" t="s">
        <v>140</v>
      </c>
      <c r="F131" s="17">
        <v>580165182</v>
      </c>
      <c r="G131" s="17">
        <v>183519997</v>
      </c>
      <c r="H131" s="19">
        <f t="shared" si="12"/>
        <v>0.31632370003203675</v>
      </c>
      <c r="I131" s="17">
        <v>142043333</v>
      </c>
      <c r="J131" s="20">
        <f t="shared" ref="J131:J153" si="14">I131/F131</f>
        <v>0.24483257080394735</v>
      </c>
    </row>
    <row r="132" spans="1:10" ht="47.25" customHeight="1" x14ac:dyDescent="0.2">
      <c r="A132" s="14">
        <v>318</v>
      </c>
      <c r="B132" s="14">
        <v>1905</v>
      </c>
      <c r="C132" s="14">
        <f t="shared" si="13"/>
        <v>118</v>
      </c>
      <c r="D132" s="15">
        <v>2020003630134</v>
      </c>
      <c r="E132" s="16" t="s">
        <v>141</v>
      </c>
      <c r="F132" s="17">
        <v>400000000</v>
      </c>
      <c r="G132" s="17">
        <v>277413666</v>
      </c>
      <c r="H132" s="19">
        <f t="shared" si="12"/>
        <v>0.69353416499999998</v>
      </c>
      <c r="I132" s="17">
        <v>159567000</v>
      </c>
      <c r="J132" s="20">
        <f t="shared" si="14"/>
        <v>0.39891749999999998</v>
      </c>
    </row>
    <row r="133" spans="1:10" ht="47.25" customHeight="1" x14ac:dyDescent="0.2">
      <c r="A133" s="14">
        <v>318</v>
      </c>
      <c r="B133" s="14">
        <v>1905</v>
      </c>
      <c r="C133" s="14">
        <f t="shared" si="13"/>
        <v>119</v>
      </c>
      <c r="D133" s="15">
        <v>2020003630135</v>
      </c>
      <c r="E133" s="16" t="s">
        <v>142</v>
      </c>
      <c r="F133" s="17">
        <v>1622896500</v>
      </c>
      <c r="G133" s="17">
        <v>1169633198</v>
      </c>
      <c r="H133" s="19">
        <f t="shared" si="12"/>
        <v>0.72070720344766281</v>
      </c>
      <c r="I133" s="17">
        <v>125237600</v>
      </c>
      <c r="J133" s="20">
        <f t="shared" si="14"/>
        <v>7.716918484943433E-2</v>
      </c>
    </row>
    <row r="134" spans="1:10" ht="47.25" customHeight="1" x14ac:dyDescent="0.2">
      <c r="A134" s="14">
        <v>318</v>
      </c>
      <c r="B134" s="14">
        <v>1906</v>
      </c>
      <c r="C134" s="14">
        <f t="shared" si="13"/>
        <v>120</v>
      </c>
      <c r="D134" s="15">
        <v>2020003630136</v>
      </c>
      <c r="E134" s="16" t="s">
        <v>143</v>
      </c>
      <c r="F134" s="17">
        <v>46213945543.389999</v>
      </c>
      <c r="G134" s="17">
        <v>46213945543.389999</v>
      </c>
      <c r="H134" s="19">
        <f t="shared" si="12"/>
        <v>1</v>
      </c>
      <c r="I134" s="17">
        <v>22945506003.150013</v>
      </c>
      <c r="J134" s="20">
        <f t="shared" si="14"/>
        <v>0.4965061029382703</v>
      </c>
    </row>
    <row r="135" spans="1:10" ht="47.25" customHeight="1" x14ac:dyDescent="0.2">
      <c r="A135" s="14">
        <v>318</v>
      </c>
      <c r="B135" s="14">
        <v>1906</v>
      </c>
      <c r="C135" s="14">
        <f t="shared" si="13"/>
        <v>121</v>
      </c>
      <c r="D135" s="15">
        <v>2020003630137</v>
      </c>
      <c r="E135" s="16" t="s">
        <v>144</v>
      </c>
      <c r="F135" s="17">
        <v>13088163202.83</v>
      </c>
      <c r="G135" s="17">
        <v>1032397827</v>
      </c>
      <c r="H135" s="19">
        <f t="shared" si="12"/>
        <v>7.8880268453312752E-2</v>
      </c>
      <c r="I135" s="17">
        <v>1032397827</v>
      </c>
      <c r="J135" s="20">
        <f t="shared" si="14"/>
        <v>7.8880268453312752E-2</v>
      </c>
    </row>
    <row r="136" spans="1:10" ht="47.25" customHeight="1" x14ac:dyDescent="0.2">
      <c r="A136" s="14">
        <v>318</v>
      </c>
      <c r="B136" s="14">
        <v>1906</v>
      </c>
      <c r="C136" s="14">
        <f t="shared" si="13"/>
        <v>122</v>
      </c>
      <c r="D136" s="15">
        <v>2020003630138</v>
      </c>
      <c r="E136" s="16" t="s">
        <v>145</v>
      </c>
      <c r="F136" s="17">
        <v>1267789000</v>
      </c>
      <c r="G136" s="17">
        <v>533368680</v>
      </c>
      <c r="H136" s="19">
        <f t="shared" si="12"/>
        <v>0.42070776761748208</v>
      </c>
      <c r="I136" s="17">
        <v>523748681</v>
      </c>
      <c r="J136" s="20">
        <f t="shared" si="14"/>
        <v>0.41311975494344877</v>
      </c>
    </row>
    <row r="137" spans="1:10" ht="30" customHeight="1" x14ac:dyDescent="0.2">
      <c r="A137" s="7">
        <v>324</v>
      </c>
      <c r="B137" s="25"/>
      <c r="C137" s="25"/>
      <c r="D137" s="9" t="s">
        <v>146</v>
      </c>
      <c r="E137" s="10"/>
      <c r="F137" s="24">
        <f>SUM(F138:F143)</f>
        <v>1284521994.78</v>
      </c>
      <c r="G137" s="24">
        <f>SUM(G138:G143)</f>
        <v>658813332</v>
      </c>
      <c r="H137" s="12">
        <f>G137/F137</f>
        <v>0.51288598768823335</v>
      </c>
      <c r="I137" s="24">
        <f>SUM(I138:I143)</f>
        <v>512000000</v>
      </c>
      <c r="J137" s="13">
        <f t="shared" si="14"/>
        <v>0.39859185135065767</v>
      </c>
    </row>
    <row r="138" spans="1:10" ht="47.25" customHeight="1" x14ac:dyDescent="0.2">
      <c r="A138" s="14">
        <v>324</v>
      </c>
      <c r="B138" s="14">
        <v>2301</v>
      </c>
      <c r="C138" s="14">
        <f>C136+1</f>
        <v>123</v>
      </c>
      <c r="D138" s="15">
        <v>2020003630038</v>
      </c>
      <c r="E138" s="16" t="s">
        <v>147</v>
      </c>
      <c r="F138" s="29">
        <v>195000000</v>
      </c>
      <c r="G138" s="29">
        <v>85000000</v>
      </c>
      <c r="H138" s="19">
        <f t="shared" ref="H138:H153" si="15">G138/F138</f>
        <v>0.4358974358974359</v>
      </c>
      <c r="I138" s="29">
        <v>50000000</v>
      </c>
      <c r="J138" s="20">
        <f t="shared" si="14"/>
        <v>0.25641025641025639</v>
      </c>
    </row>
    <row r="139" spans="1:10" ht="47.25" customHeight="1" x14ac:dyDescent="0.2">
      <c r="A139" s="14">
        <v>324</v>
      </c>
      <c r="B139" s="14">
        <v>2302</v>
      </c>
      <c r="C139" s="14">
        <f>C138+1</f>
        <v>124</v>
      </c>
      <c r="D139" s="15">
        <v>2020003630039</v>
      </c>
      <c r="E139" s="16" t="s">
        <v>148</v>
      </c>
      <c r="F139" s="29">
        <v>245000000</v>
      </c>
      <c r="G139" s="29">
        <v>0</v>
      </c>
      <c r="H139" s="19">
        <f t="shared" si="15"/>
        <v>0</v>
      </c>
      <c r="I139" s="29">
        <v>0</v>
      </c>
      <c r="J139" s="20">
        <f t="shared" si="14"/>
        <v>0</v>
      </c>
    </row>
    <row r="140" spans="1:10" ht="47.25" customHeight="1" x14ac:dyDescent="0.2">
      <c r="A140" s="14">
        <v>324</v>
      </c>
      <c r="B140" s="14">
        <v>3904</v>
      </c>
      <c r="C140" s="14">
        <f>C139+1</f>
        <v>125</v>
      </c>
      <c r="D140" s="15">
        <v>2020003630040</v>
      </c>
      <c r="E140" s="16" t="s">
        <v>149</v>
      </c>
      <c r="F140" s="29">
        <v>25000000</v>
      </c>
      <c r="G140" s="29">
        <v>0</v>
      </c>
      <c r="H140" s="19">
        <f t="shared" si="15"/>
        <v>0</v>
      </c>
      <c r="I140" s="29">
        <v>0</v>
      </c>
      <c r="J140" s="20">
        <f t="shared" si="14"/>
        <v>0</v>
      </c>
    </row>
    <row r="141" spans="1:10" ht="47.25" customHeight="1" x14ac:dyDescent="0.2">
      <c r="A141" s="14">
        <v>324</v>
      </c>
      <c r="B141" s="14">
        <v>2301</v>
      </c>
      <c r="C141" s="14">
        <f>C140+1</f>
        <v>126</v>
      </c>
      <c r="D141" s="15">
        <v>2020003630139</v>
      </c>
      <c r="E141" s="16" t="s">
        <v>150</v>
      </c>
      <c r="F141" s="29">
        <v>434521994.77999997</v>
      </c>
      <c r="G141" s="29">
        <v>364071989</v>
      </c>
      <c r="H141" s="19">
        <f t="shared" si="15"/>
        <v>0.83786780272039152</v>
      </c>
      <c r="I141" s="29">
        <v>297900000</v>
      </c>
      <c r="J141" s="20">
        <f t="shared" si="14"/>
        <v>0.68558094544978743</v>
      </c>
    </row>
    <row r="142" spans="1:10" ht="47.25" customHeight="1" x14ac:dyDescent="0.2">
      <c r="A142" s="14">
        <v>324</v>
      </c>
      <c r="B142" s="14" t="s">
        <v>179</v>
      </c>
      <c r="C142" s="14">
        <f>C141+1</f>
        <v>127</v>
      </c>
      <c r="D142" s="15">
        <v>2020003630140</v>
      </c>
      <c r="E142" s="16" t="s">
        <v>151</v>
      </c>
      <c r="F142" s="29">
        <v>95000000</v>
      </c>
      <c r="G142" s="29">
        <v>0</v>
      </c>
      <c r="H142" s="19">
        <f t="shared" si="15"/>
        <v>0</v>
      </c>
      <c r="I142" s="29">
        <v>0</v>
      </c>
      <c r="J142" s="20">
        <f t="shared" si="14"/>
        <v>0</v>
      </c>
    </row>
    <row r="143" spans="1:10" ht="47.25" customHeight="1" x14ac:dyDescent="0.2">
      <c r="A143" s="14">
        <v>324</v>
      </c>
      <c r="B143" s="14">
        <v>2302</v>
      </c>
      <c r="C143" s="14">
        <f>C142+1</f>
        <v>128</v>
      </c>
      <c r="D143" s="15">
        <v>2020003630141</v>
      </c>
      <c r="E143" s="16" t="s">
        <v>152</v>
      </c>
      <c r="F143" s="29">
        <v>290000000</v>
      </c>
      <c r="G143" s="29">
        <v>209741343</v>
      </c>
      <c r="H143" s="19">
        <f t="shared" si="15"/>
        <v>0.72324601034482761</v>
      </c>
      <c r="I143" s="29">
        <v>164100000</v>
      </c>
      <c r="J143" s="20">
        <f t="shared" si="14"/>
        <v>0.56586206896551727</v>
      </c>
    </row>
    <row r="144" spans="1:10" ht="23.25" customHeight="1" x14ac:dyDescent="0.2">
      <c r="A144" s="7">
        <v>319</v>
      </c>
      <c r="B144" s="25"/>
      <c r="C144" s="25"/>
      <c r="D144" s="9" t="s">
        <v>153</v>
      </c>
      <c r="E144" s="10"/>
      <c r="F144" s="24">
        <f>SUM(F145:F146)</f>
        <v>9697144343.4699993</v>
      </c>
      <c r="G144" s="24">
        <f>SUM(G145:G146)</f>
        <v>2485122503.6199999</v>
      </c>
      <c r="H144" s="12">
        <f t="shared" si="15"/>
        <v>0.25627364258978647</v>
      </c>
      <c r="I144" s="24">
        <f>SUM(I145:I146)</f>
        <v>1538174026.0100002</v>
      </c>
      <c r="J144" s="13">
        <f t="shared" si="14"/>
        <v>0.15862133959527969</v>
      </c>
    </row>
    <row r="145" spans="1:10" ht="57" customHeight="1" x14ac:dyDescent="0.2">
      <c r="A145" s="14">
        <v>319</v>
      </c>
      <c r="B145" s="14">
        <v>4301</v>
      </c>
      <c r="C145" s="14">
        <f>C143+1</f>
        <v>129</v>
      </c>
      <c r="D145" s="15">
        <v>2020003630009</v>
      </c>
      <c r="E145" s="16" t="s">
        <v>154</v>
      </c>
      <c r="F145" s="18">
        <v>4075300389.25</v>
      </c>
      <c r="G145" s="18">
        <v>603570085.69000006</v>
      </c>
      <c r="H145" s="19">
        <f t="shared" si="15"/>
        <v>0.14810444090995667</v>
      </c>
      <c r="I145" s="18">
        <v>451336752.34000003</v>
      </c>
      <c r="J145" s="20">
        <f t="shared" si="14"/>
        <v>0.11074932133360163</v>
      </c>
    </row>
    <row r="146" spans="1:10" ht="57" customHeight="1" x14ac:dyDescent="0.2">
      <c r="A146" s="14">
        <v>319</v>
      </c>
      <c r="B146" s="14">
        <v>4302</v>
      </c>
      <c r="C146" s="14">
        <f>C145+1</f>
        <v>130</v>
      </c>
      <c r="D146" s="15">
        <v>2020003630010</v>
      </c>
      <c r="E146" s="16" t="s">
        <v>155</v>
      </c>
      <c r="F146" s="18">
        <v>5621843954.2199993</v>
      </c>
      <c r="G146" s="18">
        <v>1881552417.9300001</v>
      </c>
      <c r="H146" s="19">
        <f t="shared" si="15"/>
        <v>0.33468599150953404</v>
      </c>
      <c r="I146" s="18">
        <v>1086837273.6700001</v>
      </c>
      <c r="J146" s="20">
        <f t="shared" si="14"/>
        <v>0.193323984536101</v>
      </c>
    </row>
    <row r="147" spans="1:10" ht="23.25" customHeight="1" x14ac:dyDescent="0.2">
      <c r="A147" s="7">
        <v>320</v>
      </c>
      <c r="B147" s="25"/>
      <c r="C147" s="25"/>
      <c r="D147" s="9" t="s">
        <v>156</v>
      </c>
      <c r="E147" s="10"/>
      <c r="F147" s="24">
        <f>SUM(F148:F153)</f>
        <v>7351622503.6300011</v>
      </c>
      <c r="G147" s="24">
        <f>SUM(G148:G153)</f>
        <v>1744146609.7799997</v>
      </c>
      <c r="H147" s="12">
        <f t="shared" si="15"/>
        <v>0.23724648659786254</v>
      </c>
      <c r="I147" s="24">
        <f>SUM(I148:I152)</f>
        <v>581666373.56999993</v>
      </c>
      <c r="J147" s="13">
        <f t="shared" si="14"/>
        <v>7.9120816293653723E-2</v>
      </c>
    </row>
    <row r="148" spans="1:10" ht="47.25" customHeight="1" x14ac:dyDescent="0.2">
      <c r="A148" s="14">
        <v>320</v>
      </c>
      <c r="B148" s="14">
        <v>4301</v>
      </c>
      <c r="C148" s="14">
        <f>C146+1</f>
        <v>131</v>
      </c>
      <c r="D148" s="15">
        <v>2020003630142</v>
      </c>
      <c r="E148" s="16" t="s">
        <v>157</v>
      </c>
      <c r="F148" s="18">
        <v>1766021823.6100001</v>
      </c>
      <c r="G148" s="18">
        <v>579781673.31999993</v>
      </c>
      <c r="H148" s="19">
        <f t="shared" si="15"/>
        <v>0.32829813627945076</v>
      </c>
      <c r="I148" s="18">
        <v>239366373.56999999</v>
      </c>
      <c r="J148" s="20">
        <f t="shared" si="14"/>
        <v>0.13553987293356376</v>
      </c>
    </row>
    <row r="149" spans="1:10" ht="47.25" customHeight="1" x14ac:dyDescent="0.2">
      <c r="A149" s="14">
        <v>320</v>
      </c>
      <c r="B149" s="14">
        <v>2201</v>
      </c>
      <c r="C149" s="14">
        <f>C148+1</f>
        <v>132</v>
      </c>
      <c r="D149" s="15">
        <v>2020003630143</v>
      </c>
      <c r="E149" s="16" t="s">
        <v>158</v>
      </c>
      <c r="F149" s="18">
        <v>2181834000</v>
      </c>
      <c r="G149" s="18">
        <v>598941502.34000003</v>
      </c>
      <c r="H149" s="19">
        <f t="shared" si="15"/>
        <v>0.27451286502089528</v>
      </c>
      <c r="I149" s="18">
        <v>164486500</v>
      </c>
      <c r="J149" s="20">
        <f t="shared" si="14"/>
        <v>7.5389099262363687E-2</v>
      </c>
    </row>
    <row r="150" spans="1:10" ht="47.25" customHeight="1" x14ac:dyDescent="0.2">
      <c r="A150" s="14">
        <v>320</v>
      </c>
      <c r="B150" s="14">
        <v>2402</v>
      </c>
      <c r="C150" s="14">
        <f>C149+1</f>
        <v>133</v>
      </c>
      <c r="D150" s="15">
        <v>2020003630144</v>
      </c>
      <c r="E150" s="16" t="s">
        <v>159</v>
      </c>
      <c r="F150" s="18">
        <v>1000481000</v>
      </c>
      <c r="G150" s="18">
        <v>237517783</v>
      </c>
      <c r="H150" s="19">
        <f t="shared" si="15"/>
        <v>0.23740359187230942</v>
      </c>
      <c r="I150" s="18">
        <v>81455000</v>
      </c>
      <c r="J150" s="20">
        <f t="shared" si="14"/>
        <v>8.1415838981449926E-2</v>
      </c>
    </row>
    <row r="151" spans="1:10" ht="47.25" customHeight="1" x14ac:dyDescent="0.2">
      <c r="A151" s="14">
        <v>320</v>
      </c>
      <c r="B151" s="14">
        <v>4001</v>
      </c>
      <c r="C151" s="14">
        <f>C150+1</f>
        <v>134</v>
      </c>
      <c r="D151" s="15">
        <v>2020003630145</v>
      </c>
      <c r="E151" s="16" t="s">
        <v>160</v>
      </c>
      <c r="F151" s="18">
        <v>1226000000</v>
      </c>
      <c r="G151" s="18">
        <v>92525000</v>
      </c>
      <c r="H151" s="19">
        <f t="shared" si="15"/>
        <v>7.5469004893964117E-2</v>
      </c>
      <c r="I151" s="18">
        <v>65537000</v>
      </c>
      <c r="J151" s="20">
        <f t="shared" si="14"/>
        <v>5.3455954323001632E-2</v>
      </c>
    </row>
    <row r="152" spans="1:10" ht="47.25" customHeight="1" x14ac:dyDescent="0.2">
      <c r="A152" s="14">
        <v>320</v>
      </c>
      <c r="B152" s="14">
        <v>4599</v>
      </c>
      <c r="C152" s="14">
        <f>C151+1</f>
        <v>135</v>
      </c>
      <c r="D152" s="15">
        <v>2022003630006</v>
      </c>
      <c r="E152" s="16" t="s">
        <v>161</v>
      </c>
      <c r="F152" s="18">
        <v>427285680.02000004</v>
      </c>
      <c r="G152" s="18">
        <v>73575000</v>
      </c>
      <c r="H152" s="19">
        <f t="shared" si="15"/>
        <v>0.17219158853289013</v>
      </c>
      <c r="I152" s="18">
        <v>30821500</v>
      </c>
      <c r="J152" s="20">
        <f t="shared" si="14"/>
        <v>7.213323881707745E-2</v>
      </c>
    </row>
    <row r="153" spans="1:10" ht="47.25" customHeight="1" x14ac:dyDescent="0.2">
      <c r="A153" s="14">
        <v>320</v>
      </c>
      <c r="B153" s="14">
        <v>4003</v>
      </c>
      <c r="C153" s="14">
        <f>C152+1</f>
        <v>136</v>
      </c>
      <c r="D153" s="15" t="s">
        <v>162</v>
      </c>
      <c r="E153" s="16" t="s">
        <v>163</v>
      </c>
      <c r="F153" s="18">
        <v>750000000</v>
      </c>
      <c r="G153" s="18">
        <v>161805651.12</v>
      </c>
      <c r="H153" s="19">
        <f t="shared" si="15"/>
        <v>0.21574086816000002</v>
      </c>
      <c r="I153" s="18">
        <v>0</v>
      </c>
      <c r="J153" s="20">
        <f t="shared" si="14"/>
        <v>0</v>
      </c>
    </row>
    <row r="154" spans="1:10" ht="30" customHeight="1" x14ac:dyDescent="0.2">
      <c r="A154" s="7">
        <v>321</v>
      </c>
      <c r="B154" s="25"/>
      <c r="C154" s="25"/>
      <c r="D154" s="9" t="s">
        <v>164</v>
      </c>
      <c r="E154" s="10"/>
      <c r="F154" s="24">
        <f>SUM(F155)</f>
        <v>195583221</v>
      </c>
      <c r="G154" s="24">
        <f>SUM(G155)</f>
        <v>62450000</v>
      </c>
      <c r="H154" s="12">
        <f>G154/F154</f>
        <v>0.31930141901078518</v>
      </c>
      <c r="I154" s="24">
        <f>SUM(I155)</f>
        <v>54950000</v>
      </c>
      <c r="J154" s="13">
        <f>I154/F154</f>
        <v>0.28095457125128337</v>
      </c>
    </row>
    <row r="155" spans="1:10" ht="53.25" customHeight="1" x14ac:dyDescent="0.2">
      <c r="A155" s="14">
        <v>321</v>
      </c>
      <c r="B155" s="14">
        <v>2409</v>
      </c>
      <c r="C155" s="14">
        <f>C153+1</f>
        <v>137</v>
      </c>
      <c r="D155" s="15">
        <v>2020003630149</v>
      </c>
      <c r="E155" s="16" t="s">
        <v>165</v>
      </c>
      <c r="F155" s="18">
        <v>195583221</v>
      </c>
      <c r="G155" s="18">
        <v>62450000</v>
      </c>
      <c r="H155" s="19">
        <f>G155/F155</f>
        <v>0.31930141901078518</v>
      </c>
      <c r="I155" s="18">
        <v>54950000</v>
      </c>
      <c r="J155" s="20">
        <f>I155/F155</f>
        <v>0.28095457125128337</v>
      </c>
    </row>
    <row r="156" spans="1:10" ht="30" customHeight="1" x14ac:dyDescent="0.2">
      <c r="A156" s="30"/>
      <c r="B156" s="30"/>
      <c r="C156" s="14"/>
      <c r="D156" s="31" t="s">
        <v>166</v>
      </c>
      <c r="E156" s="32"/>
      <c r="F156" s="33">
        <f>SUM(F3,F8,F16,F19,F33,F46,F51,F56,F76,F80,F88,F114,F137,F144,F147,F154)</f>
        <v>426026625402.07996</v>
      </c>
      <c r="G156" s="33">
        <f>SUM(G3,G8,G16,G19,G33,G46,G51,G56,G76,G80,G88,G114,G137,G144,G147,G154)</f>
        <v>238123587376.06</v>
      </c>
      <c r="H156" s="12">
        <f>G156/F156</f>
        <v>0.55894062290431068</v>
      </c>
      <c r="I156" s="33">
        <f>SUM(I3,I8,I16,I19,I33,I46,I51,I56,I76,I80,I88,I114,I137,I144,I147,I154)</f>
        <v>158182265909.95004</v>
      </c>
      <c r="J156" s="13">
        <f>I156/F156</f>
        <v>0.37129666663593874</v>
      </c>
    </row>
    <row r="157" spans="1:10" ht="19.5" customHeight="1" x14ac:dyDescent="0.2">
      <c r="D157" s="2" t="s">
        <v>167</v>
      </c>
    </row>
    <row r="159" spans="1:10" x14ac:dyDescent="0.2">
      <c r="F159" s="34"/>
      <c r="G159" s="34"/>
      <c r="H159" s="34"/>
      <c r="I159" s="34"/>
    </row>
    <row r="162" spans="4:13" x14ac:dyDescent="0.2">
      <c r="D162" s="35"/>
      <c r="E162" s="36" t="s">
        <v>168</v>
      </c>
      <c r="F162" s="35"/>
    </row>
    <row r="163" spans="4:13" ht="12.75" customHeight="1" x14ac:dyDescent="0.2">
      <c r="D163" s="37" t="s">
        <v>169</v>
      </c>
      <c r="E163" s="37"/>
      <c r="F163" s="37"/>
      <c r="M163" s="38"/>
    </row>
    <row r="165" spans="4:13" ht="12.75" customHeight="1" x14ac:dyDescent="0.2">
      <c r="D165" s="37"/>
      <c r="E165" s="37"/>
      <c r="F165" s="37"/>
    </row>
    <row r="166" spans="4:13" ht="17.25" customHeight="1" x14ac:dyDescent="0.2">
      <c r="D166" s="39"/>
      <c r="E166" s="40"/>
      <c r="F166" s="40"/>
    </row>
    <row r="167" spans="4:13" ht="12" customHeight="1" x14ac:dyDescent="0.2">
      <c r="D167" s="39"/>
      <c r="E167" s="40"/>
      <c r="F167" s="40"/>
    </row>
    <row r="168" spans="4:13" ht="14.25" customHeight="1" x14ac:dyDescent="0.2">
      <c r="D168" s="41"/>
      <c r="E168" s="40"/>
      <c r="F168" s="40"/>
    </row>
    <row r="169" spans="4:13" ht="13.5" thickBot="1" x14ac:dyDescent="0.25"/>
    <row r="170" spans="4:13" ht="15.75" x14ac:dyDescent="0.2">
      <c r="F170" s="42" t="s">
        <v>170</v>
      </c>
      <c r="G170" s="43"/>
    </row>
    <row r="171" spans="4:13" ht="15" x14ac:dyDescent="0.2">
      <c r="F171" s="44" t="s">
        <v>171</v>
      </c>
      <c r="G171" s="45"/>
    </row>
    <row r="172" spans="4:13" ht="15" x14ac:dyDescent="0.2">
      <c r="F172" s="46" t="s">
        <v>172</v>
      </c>
      <c r="G172" s="47"/>
    </row>
    <row r="173" spans="4:13" ht="15" x14ac:dyDescent="0.2">
      <c r="F173" s="48" t="s">
        <v>173</v>
      </c>
      <c r="G173" s="49"/>
    </row>
    <row r="174" spans="4:13" ht="15" x14ac:dyDescent="0.2">
      <c r="F174" s="50" t="s">
        <v>174</v>
      </c>
      <c r="G174" s="51"/>
    </row>
    <row r="175" spans="4:13" ht="15" x14ac:dyDescent="0.2">
      <c r="F175" s="52" t="s">
        <v>175</v>
      </c>
      <c r="G175" s="53"/>
    </row>
  </sheetData>
  <mergeCells count="29">
    <mergeCell ref="F171:G171"/>
    <mergeCell ref="F172:G172"/>
    <mergeCell ref="F173:G173"/>
    <mergeCell ref="F174:G174"/>
    <mergeCell ref="F175:G175"/>
    <mergeCell ref="D163:F163"/>
    <mergeCell ref="D165:F165"/>
    <mergeCell ref="D166:F166"/>
    <mergeCell ref="D167:F167"/>
    <mergeCell ref="D168:F168"/>
    <mergeCell ref="F170:G170"/>
    <mergeCell ref="D114:E114"/>
    <mergeCell ref="D137:E137"/>
    <mergeCell ref="D144:E144"/>
    <mergeCell ref="D147:E147"/>
    <mergeCell ref="D154:E154"/>
    <mergeCell ref="D156:E156"/>
    <mergeCell ref="D46:E46"/>
    <mergeCell ref="D51:E51"/>
    <mergeCell ref="D56:E56"/>
    <mergeCell ref="D76:E76"/>
    <mergeCell ref="D80:E80"/>
    <mergeCell ref="D88:E88"/>
    <mergeCell ref="A1:J1"/>
    <mergeCell ref="D3:E3"/>
    <mergeCell ref="D8:E8"/>
    <mergeCell ref="D16:E16"/>
    <mergeCell ref="D19:E19"/>
    <mergeCell ref="D33:E33"/>
  </mergeCells>
  <conditionalFormatting sqref="H3">
    <cfRule type="cellIs" dxfId="564" priority="561" operator="between">
      <formula>0</formula>
      <formula>0.3999</formula>
    </cfRule>
    <cfRule type="cellIs" dxfId="563" priority="562" operator="between">
      <formula>0.4</formula>
      <formula>0.59</formula>
    </cfRule>
    <cfRule type="cellIs" dxfId="562" priority="563" operator="between">
      <formula>0.595</formula>
      <formula>0.6949</formula>
    </cfRule>
    <cfRule type="cellIs" dxfId="561" priority="564" operator="between">
      <formula>0.7</formula>
      <formula>0.7999</formula>
    </cfRule>
    <cfRule type="cellIs" dxfId="560" priority="565" operator="between">
      <formula>0.8</formula>
      <formula>1</formula>
    </cfRule>
  </conditionalFormatting>
  <conditionalFormatting sqref="J3">
    <cfRule type="cellIs" dxfId="559" priority="556" operator="between">
      <formula>0</formula>
      <formula>0.3999</formula>
    </cfRule>
    <cfRule type="cellIs" dxfId="558" priority="557" operator="between">
      <formula>0.3955</formula>
      <formula>0.5949</formula>
    </cfRule>
    <cfRule type="cellIs" dxfId="557" priority="558" operator="between">
      <formula>0.595</formula>
      <formula>0.6949</formula>
    </cfRule>
    <cfRule type="cellIs" dxfId="556" priority="559" operator="between">
      <formula>0.695</formula>
      <formula>0.7949</formula>
    </cfRule>
    <cfRule type="cellIs" dxfId="555" priority="560" operator="between">
      <formula>0.795</formula>
      <formula>1</formula>
    </cfRule>
  </conditionalFormatting>
  <conditionalFormatting sqref="H4:H7">
    <cfRule type="cellIs" dxfId="554" priority="551" operator="between">
      <formula>0</formula>
      <formula>0.3999</formula>
    </cfRule>
    <cfRule type="cellIs" dxfId="553" priority="552" operator="between">
      <formula>0.4</formula>
      <formula>0.59</formula>
    </cfRule>
    <cfRule type="cellIs" dxfId="552" priority="553" operator="between">
      <formula>0.595</formula>
      <formula>0.6949</formula>
    </cfRule>
    <cfRule type="cellIs" dxfId="551" priority="554" operator="between">
      <formula>0.7</formula>
      <formula>0.7999</formula>
    </cfRule>
    <cfRule type="cellIs" dxfId="550" priority="555" operator="between">
      <formula>0.8</formula>
      <formula>1</formula>
    </cfRule>
  </conditionalFormatting>
  <conditionalFormatting sqref="H8">
    <cfRule type="cellIs" dxfId="549" priority="546" operator="between">
      <formula>0</formula>
      <formula>0.3999</formula>
    </cfRule>
    <cfRule type="cellIs" dxfId="548" priority="547" operator="between">
      <formula>0.4</formula>
      <formula>0.59</formula>
    </cfRule>
    <cfRule type="cellIs" dxfId="547" priority="548" operator="between">
      <formula>0.595</formula>
      <formula>0.6949</formula>
    </cfRule>
    <cfRule type="cellIs" dxfId="546" priority="549" operator="between">
      <formula>0.7</formula>
      <formula>0.7999</formula>
    </cfRule>
    <cfRule type="cellIs" dxfId="545" priority="550" operator="between">
      <formula>0.8</formula>
      <formula>1</formula>
    </cfRule>
  </conditionalFormatting>
  <conditionalFormatting sqref="H9">
    <cfRule type="cellIs" dxfId="544" priority="541" operator="between">
      <formula>0</formula>
      <formula>0.3999</formula>
    </cfRule>
    <cfRule type="cellIs" dxfId="543" priority="542" operator="between">
      <formula>0.4</formula>
      <formula>0.59</formula>
    </cfRule>
    <cfRule type="cellIs" dxfId="542" priority="543" operator="between">
      <formula>0.595</formula>
      <formula>0.6949</formula>
    </cfRule>
    <cfRule type="cellIs" dxfId="541" priority="544" operator="between">
      <formula>0.7</formula>
      <formula>0.7999</formula>
    </cfRule>
    <cfRule type="cellIs" dxfId="540" priority="545" operator="between">
      <formula>0.8</formula>
      <formula>1</formula>
    </cfRule>
  </conditionalFormatting>
  <conditionalFormatting sqref="H10:H15">
    <cfRule type="cellIs" dxfId="539" priority="536" operator="between">
      <formula>0</formula>
      <formula>0.3999</formula>
    </cfRule>
    <cfRule type="cellIs" dxfId="538" priority="537" operator="between">
      <formula>0.4</formula>
      <formula>0.59</formula>
    </cfRule>
    <cfRule type="cellIs" dxfId="537" priority="538" operator="between">
      <formula>0.595</formula>
      <formula>0.6949</formula>
    </cfRule>
    <cfRule type="cellIs" dxfId="536" priority="539" operator="between">
      <formula>0.7</formula>
      <formula>0.7999</formula>
    </cfRule>
    <cfRule type="cellIs" dxfId="535" priority="540" operator="between">
      <formula>0.8</formula>
      <formula>1</formula>
    </cfRule>
  </conditionalFormatting>
  <conditionalFormatting sqref="J4:J7">
    <cfRule type="cellIs" dxfId="534" priority="531" operator="between">
      <formula>0</formula>
      <formula>0.3999</formula>
    </cfRule>
    <cfRule type="cellIs" dxfId="533" priority="532" operator="between">
      <formula>0.3955</formula>
      <formula>0.5949</formula>
    </cfRule>
    <cfRule type="cellIs" dxfId="532" priority="533" operator="between">
      <formula>0.595</formula>
      <formula>0.6949</formula>
    </cfRule>
    <cfRule type="cellIs" dxfId="531" priority="534" operator="between">
      <formula>0.695</formula>
      <formula>0.7949</formula>
    </cfRule>
    <cfRule type="cellIs" dxfId="530" priority="535" operator="between">
      <formula>0.795</formula>
      <formula>1</formula>
    </cfRule>
  </conditionalFormatting>
  <conditionalFormatting sqref="J8">
    <cfRule type="cellIs" dxfId="529" priority="526" operator="between">
      <formula>0</formula>
      <formula>0.3999</formula>
    </cfRule>
    <cfRule type="cellIs" dxfId="528" priority="527" operator="between">
      <formula>0.3955</formula>
      <formula>0.5949</formula>
    </cfRule>
    <cfRule type="cellIs" dxfId="527" priority="528" operator="between">
      <formula>0.595</formula>
      <formula>0.6949</formula>
    </cfRule>
    <cfRule type="cellIs" dxfId="526" priority="529" operator="between">
      <formula>0.695</formula>
      <formula>0.7949</formula>
    </cfRule>
    <cfRule type="cellIs" dxfId="525" priority="530" operator="between">
      <formula>0.795</formula>
      <formula>1</formula>
    </cfRule>
  </conditionalFormatting>
  <conditionalFormatting sqref="J9:J12">
    <cfRule type="cellIs" dxfId="524" priority="521" operator="between">
      <formula>0</formula>
      <formula>0.3999</formula>
    </cfRule>
    <cfRule type="cellIs" dxfId="523" priority="522" operator="between">
      <formula>0.3955</formula>
      <formula>0.5949</formula>
    </cfRule>
    <cfRule type="cellIs" dxfId="522" priority="523" operator="between">
      <formula>0.595</formula>
      <formula>0.6949</formula>
    </cfRule>
    <cfRule type="cellIs" dxfId="521" priority="524" operator="between">
      <formula>0.695</formula>
      <formula>0.7949</formula>
    </cfRule>
    <cfRule type="cellIs" dxfId="520" priority="525" operator="between">
      <formula>0.795</formula>
      <formula>1</formula>
    </cfRule>
  </conditionalFormatting>
  <conditionalFormatting sqref="J13:J15">
    <cfRule type="cellIs" dxfId="519" priority="516" operator="between">
      <formula>0</formula>
      <formula>0.3999</formula>
    </cfRule>
    <cfRule type="cellIs" dxfId="518" priority="517" operator="between">
      <formula>0.3955</formula>
      <formula>0.5949</formula>
    </cfRule>
    <cfRule type="cellIs" dxfId="517" priority="518" operator="between">
      <formula>0.595</formula>
      <formula>0.6949</formula>
    </cfRule>
    <cfRule type="cellIs" dxfId="516" priority="519" operator="between">
      <formula>0.695</formula>
      <formula>0.7949</formula>
    </cfRule>
    <cfRule type="cellIs" dxfId="515" priority="520" operator="between">
      <formula>0.795</formula>
      <formula>1</formula>
    </cfRule>
  </conditionalFormatting>
  <conditionalFormatting sqref="J16">
    <cfRule type="cellIs" dxfId="514" priority="511" operator="between">
      <formula>0</formula>
      <formula>0.3999</formula>
    </cfRule>
    <cfRule type="cellIs" dxfId="513" priority="512" operator="between">
      <formula>0.3955</formula>
      <formula>0.5949</formula>
    </cfRule>
    <cfRule type="cellIs" dxfId="512" priority="513" operator="between">
      <formula>0.595</formula>
      <formula>0.6949</formula>
    </cfRule>
    <cfRule type="cellIs" dxfId="511" priority="514" operator="between">
      <formula>0.695</formula>
      <formula>0.7949</formula>
    </cfRule>
    <cfRule type="cellIs" dxfId="510" priority="515" operator="between">
      <formula>0.795</formula>
      <formula>1</formula>
    </cfRule>
  </conditionalFormatting>
  <conditionalFormatting sqref="J17">
    <cfRule type="cellIs" dxfId="509" priority="506" operator="between">
      <formula>0</formula>
      <formula>0.3999</formula>
    </cfRule>
    <cfRule type="cellIs" dxfId="508" priority="507" operator="between">
      <formula>0.3955</formula>
      <formula>0.5949</formula>
    </cfRule>
    <cfRule type="cellIs" dxfId="507" priority="508" operator="between">
      <formula>0.595</formula>
      <formula>0.6949</formula>
    </cfRule>
    <cfRule type="cellIs" dxfId="506" priority="509" operator="between">
      <formula>0.695</formula>
      <formula>0.7949</formula>
    </cfRule>
    <cfRule type="cellIs" dxfId="505" priority="510" operator="between">
      <formula>0.795</formula>
      <formula>1</formula>
    </cfRule>
  </conditionalFormatting>
  <conditionalFormatting sqref="H16">
    <cfRule type="cellIs" dxfId="504" priority="501" operator="between">
      <formula>0</formula>
      <formula>0.3999</formula>
    </cfRule>
    <cfRule type="cellIs" dxfId="503" priority="502" operator="between">
      <formula>0.4</formula>
      <formula>0.59</formula>
    </cfRule>
    <cfRule type="cellIs" dxfId="502" priority="503" operator="between">
      <formula>0.595</formula>
      <formula>0.6949</formula>
    </cfRule>
    <cfRule type="cellIs" dxfId="501" priority="504" operator="between">
      <formula>0.7</formula>
      <formula>0.7999</formula>
    </cfRule>
    <cfRule type="cellIs" dxfId="500" priority="505" operator="between">
      <formula>0.8</formula>
      <formula>1</formula>
    </cfRule>
  </conditionalFormatting>
  <conditionalFormatting sqref="H17">
    <cfRule type="cellIs" dxfId="499" priority="496" operator="between">
      <formula>0</formula>
      <formula>0.3999</formula>
    </cfRule>
    <cfRule type="cellIs" dxfId="498" priority="497" operator="between">
      <formula>0.4</formula>
      <formula>0.59</formula>
    </cfRule>
    <cfRule type="cellIs" dxfId="497" priority="498" operator="between">
      <formula>0.595</formula>
      <formula>0.6949</formula>
    </cfRule>
    <cfRule type="cellIs" dxfId="496" priority="499" operator="between">
      <formula>0.7</formula>
      <formula>0.7999</formula>
    </cfRule>
    <cfRule type="cellIs" dxfId="495" priority="500" operator="between">
      <formula>0.8</formula>
      <formula>1</formula>
    </cfRule>
  </conditionalFormatting>
  <conditionalFormatting sqref="H18">
    <cfRule type="cellIs" dxfId="494" priority="491" operator="between">
      <formula>0</formula>
      <formula>0.3999</formula>
    </cfRule>
    <cfRule type="cellIs" dxfId="493" priority="492" operator="between">
      <formula>0.4</formula>
      <formula>0.59</formula>
    </cfRule>
    <cfRule type="cellIs" dxfId="492" priority="493" operator="between">
      <formula>0.595</formula>
      <formula>0.6949</formula>
    </cfRule>
    <cfRule type="cellIs" dxfId="491" priority="494" operator="between">
      <formula>0.7</formula>
      <formula>0.7999</formula>
    </cfRule>
    <cfRule type="cellIs" dxfId="490" priority="495" operator="between">
      <formula>0.8</formula>
      <formula>1</formula>
    </cfRule>
  </conditionalFormatting>
  <conditionalFormatting sqref="J18">
    <cfRule type="cellIs" dxfId="489" priority="486" operator="between">
      <formula>0</formula>
      <formula>0.3999</formula>
    </cfRule>
    <cfRule type="cellIs" dxfId="488" priority="487" operator="between">
      <formula>0.3955</formula>
      <formula>0.5949</formula>
    </cfRule>
    <cfRule type="cellIs" dxfId="487" priority="488" operator="between">
      <formula>0.595</formula>
      <formula>0.6949</formula>
    </cfRule>
    <cfRule type="cellIs" dxfId="486" priority="489" operator="between">
      <formula>0.695</formula>
      <formula>0.7949</formula>
    </cfRule>
    <cfRule type="cellIs" dxfId="485" priority="490" operator="between">
      <formula>0.795</formula>
      <formula>1</formula>
    </cfRule>
  </conditionalFormatting>
  <conditionalFormatting sqref="H19">
    <cfRule type="cellIs" dxfId="484" priority="481" operator="between">
      <formula>0</formula>
      <formula>0.3999</formula>
    </cfRule>
    <cfRule type="cellIs" dxfId="483" priority="482" operator="between">
      <formula>0.4</formula>
      <formula>0.59</formula>
    </cfRule>
    <cfRule type="cellIs" dxfId="482" priority="483" operator="between">
      <formula>0.595</formula>
      <formula>0.6949</formula>
    </cfRule>
    <cfRule type="cellIs" dxfId="481" priority="484" operator="between">
      <formula>0.7</formula>
      <formula>0.7999</formula>
    </cfRule>
    <cfRule type="cellIs" dxfId="480" priority="485" operator="between">
      <formula>0.8</formula>
      <formula>1</formula>
    </cfRule>
  </conditionalFormatting>
  <conditionalFormatting sqref="H20">
    <cfRule type="cellIs" dxfId="479" priority="476" operator="between">
      <formula>0</formula>
      <formula>0.3999</formula>
    </cfRule>
    <cfRule type="cellIs" dxfId="478" priority="477" operator="between">
      <formula>0.4</formula>
      <formula>0.59</formula>
    </cfRule>
    <cfRule type="cellIs" dxfId="477" priority="478" operator="between">
      <formula>0.595</formula>
      <formula>0.6949</formula>
    </cfRule>
    <cfRule type="cellIs" dxfId="476" priority="479" operator="between">
      <formula>0.7</formula>
      <formula>0.7999</formula>
    </cfRule>
    <cfRule type="cellIs" dxfId="475" priority="480" operator="between">
      <formula>0.8</formula>
      <formula>1</formula>
    </cfRule>
  </conditionalFormatting>
  <conditionalFormatting sqref="J19">
    <cfRule type="cellIs" dxfId="474" priority="471" operator="between">
      <formula>0</formula>
      <formula>0.3999</formula>
    </cfRule>
    <cfRule type="cellIs" dxfId="473" priority="472" operator="between">
      <formula>0.3955</formula>
      <formula>0.5949</formula>
    </cfRule>
    <cfRule type="cellIs" dxfId="472" priority="473" operator="between">
      <formula>0.595</formula>
      <formula>0.6949</formula>
    </cfRule>
    <cfRule type="cellIs" dxfId="471" priority="474" operator="between">
      <formula>0.695</formula>
      <formula>0.7949</formula>
    </cfRule>
    <cfRule type="cellIs" dxfId="470" priority="475" operator="between">
      <formula>0.795</formula>
      <formula>1</formula>
    </cfRule>
  </conditionalFormatting>
  <conditionalFormatting sqref="J20">
    <cfRule type="cellIs" dxfId="469" priority="466" operator="between">
      <formula>0</formula>
      <formula>0.3999</formula>
    </cfRule>
    <cfRule type="cellIs" dxfId="468" priority="467" operator="between">
      <formula>0.3955</formula>
      <formula>0.5949</formula>
    </cfRule>
    <cfRule type="cellIs" dxfId="467" priority="468" operator="between">
      <formula>0.595</formula>
      <formula>0.6949</formula>
    </cfRule>
    <cfRule type="cellIs" dxfId="466" priority="469" operator="between">
      <formula>0.695</formula>
      <formula>0.7949</formula>
    </cfRule>
    <cfRule type="cellIs" dxfId="465" priority="470" operator="between">
      <formula>0.795</formula>
      <formula>1</formula>
    </cfRule>
  </conditionalFormatting>
  <conditionalFormatting sqref="H21:H32">
    <cfRule type="cellIs" dxfId="464" priority="461" operator="between">
      <formula>0</formula>
      <formula>0.3999</formula>
    </cfRule>
    <cfRule type="cellIs" dxfId="463" priority="462" operator="between">
      <formula>0.4</formula>
      <formula>0.59</formula>
    </cfRule>
    <cfRule type="cellIs" dxfId="462" priority="463" operator="between">
      <formula>0.595</formula>
      <formula>0.6949</formula>
    </cfRule>
    <cfRule type="cellIs" dxfId="461" priority="464" operator="between">
      <formula>0.7</formula>
      <formula>0.7999</formula>
    </cfRule>
    <cfRule type="cellIs" dxfId="460" priority="465" operator="between">
      <formula>0.8</formula>
      <formula>1</formula>
    </cfRule>
  </conditionalFormatting>
  <conditionalFormatting sqref="J21:J32">
    <cfRule type="cellIs" dxfId="459" priority="456" operator="between">
      <formula>0</formula>
      <formula>0.3999</formula>
    </cfRule>
    <cfRule type="cellIs" dxfId="458" priority="457" operator="between">
      <formula>0.3955</formula>
      <formula>0.5949</formula>
    </cfRule>
    <cfRule type="cellIs" dxfId="457" priority="458" operator="between">
      <formula>0.595</formula>
      <formula>0.6949</formula>
    </cfRule>
    <cfRule type="cellIs" dxfId="456" priority="459" operator="between">
      <formula>0.695</formula>
      <formula>0.7949</formula>
    </cfRule>
    <cfRule type="cellIs" dxfId="455" priority="460" operator="between">
      <formula>0.795</formula>
      <formula>1</formula>
    </cfRule>
  </conditionalFormatting>
  <conditionalFormatting sqref="H33">
    <cfRule type="cellIs" dxfId="454" priority="451" operator="between">
      <formula>0</formula>
      <formula>0.3999</formula>
    </cfRule>
    <cfRule type="cellIs" dxfId="453" priority="452" operator="between">
      <formula>0.4</formula>
      <formula>0.59</formula>
    </cfRule>
    <cfRule type="cellIs" dxfId="452" priority="453" operator="between">
      <formula>0.595</formula>
      <formula>0.6949</formula>
    </cfRule>
    <cfRule type="cellIs" dxfId="451" priority="454" operator="between">
      <formula>0.7</formula>
      <formula>0.7999</formula>
    </cfRule>
    <cfRule type="cellIs" dxfId="450" priority="455" operator="between">
      <formula>0.8</formula>
      <formula>1</formula>
    </cfRule>
  </conditionalFormatting>
  <conditionalFormatting sqref="H34">
    <cfRule type="cellIs" dxfId="449" priority="446" operator="between">
      <formula>0</formula>
      <formula>0.3999</formula>
    </cfRule>
    <cfRule type="cellIs" dxfId="448" priority="447" operator="between">
      <formula>0.4</formula>
      <formula>0.59</formula>
    </cfRule>
    <cfRule type="cellIs" dxfId="447" priority="448" operator="between">
      <formula>0.595</formula>
      <formula>0.6949</formula>
    </cfRule>
    <cfRule type="cellIs" dxfId="446" priority="449" operator="between">
      <formula>0.7</formula>
      <formula>0.7999</formula>
    </cfRule>
    <cfRule type="cellIs" dxfId="445" priority="450" operator="between">
      <formula>0.8</formula>
      <formula>1</formula>
    </cfRule>
  </conditionalFormatting>
  <conditionalFormatting sqref="H35">
    <cfRule type="cellIs" dxfId="444" priority="441" operator="between">
      <formula>0</formula>
      <formula>0.3999</formula>
    </cfRule>
    <cfRule type="cellIs" dxfId="443" priority="442" operator="between">
      <formula>0.4</formula>
      <formula>0.59</formula>
    </cfRule>
    <cfRule type="cellIs" dxfId="442" priority="443" operator="between">
      <formula>0.595</formula>
      <formula>0.6949</formula>
    </cfRule>
    <cfRule type="cellIs" dxfId="441" priority="444" operator="between">
      <formula>0.7</formula>
      <formula>0.7999</formula>
    </cfRule>
    <cfRule type="cellIs" dxfId="440" priority="445" operator="between">
      <formula>0.8</formula>
      <formula>1</formula>
    </cfRule>
  </conditionalFormatting>
  <conditionalFormatting sqref="H46">
    <cfRule type="cellIs" dxfId="439" priority="436" operator="between">
      <formula>0</formula>
      <formula>0.3999</formula>
    </cfRule>
    <cfRule type="cellIs" dxfId="438" priority="437" operator="between">
      <formula>0.4</formula>
      <formula>0.59</formula>
    </cfRule>
    <cfRule type="cellIs" dxfId="437" priority="438" operator="between">
      <formula>0.595</formula>
      <formula>0.6949</formula>
    </cfRule>
    <cfRule type="cellIs" dxfId="436" priority="439" operator="between">
      <formula>0.7</formula>
      <formula>0.7999</formula>
    </cfRule>
    <cfRule type="cellIs" dxfId="435" priority="440" operator="between">
      <formula>0.8</formula>
      <formula>1</formula>
    </cfRule>
  </conditionalFormatting>
  <conditionalFormatting sqref="H47">
    <cfRule type="cellIs" dxfId="434" priority="431" operator="between">
      <formula>0</formula>
      <formula>0.3999</formula>
    </cfRule>
    <cfRule type="cellIs" dxfId="433" priority="432" operator="between">
      <formula>0.4</formula>
      <formula>0.59</formula>
    </cfRule>
    <cfRule type="cellIs" dxfId="432" priority="433" operator="between">
      <formula>0.595</formula>
      <formula>0.6949</formula>
    </cfRule>
    <cfRule type="cellIs" dxfId="431" priority="434" operator="between">
      <formula>0.7</formula>
      <formula>0.7999</formula>
    </cfRule>
    <cfRule type="cellIs" dxfId="430" priority="435" operator="between">
      <formula>0.8</formula>
      <formula>1</formula>
    </cfRule>
  </conditionalFormatting>
  <conditionalFormatting sqref="H48">
    <cfRule type="cellIs" dxfId="429" priority="426" operator="between">
      <formula>0</formula>
      <formula>0.3999</formula>
    </cfRule>
    <cfRule type="cellIs" dxfId="428" priority="427" operator="between">
      <formula>0.4</formula>
      <formula>0.59</formula>
    </cfRule>
    <cfRule type="cellIs" dxfId="427" priority="428" operator="between">
      <formula>0.595</formula>
      <formula>0.6949</formula>
    </cfRule>
    <cfRule type="cellIs" dxfId="426" priority="429" operator="between">
      <formula>0.7</formula>
      <formula>0.7999</formula>
    </cfRule>
    <cfRule type="cellIs" dxfId="425" priority="430" operator="between">
      <formula>0.8</formula>
      <formula>1</formula>
    </cfRule>
  </conditionalFormatting>
  <conditionalFormatting sqref="H51">
    <cfRule type="cellIs" dxfId="424" priority="421" operator="between">
      <formula>0</formula>
      <formula>0.3999</formula>
    </cfRule>
    <cfRule type="cellIs" dxfId="423" priority="422" operator="between">
      <formula>0.4</formula>
      <formula>0.59</formula>
    </cfRule>
    <cfRule type="cellIs" dxfId="422" priority="423" operator="between">
      <formula>0.595</formula>
      <formula>0.6949</formula>
    </cfRule>
    <cfRule type="cellIs" dxfId="421" priority="424" operator="between">
      <formula>0.7</formula>
      <formula>0.7999</formula>
    </cfRule>
    <cfRule type="cellIs" dxfId="420" priority="425" operator="between">
      <formula>0.8</formula>
      <formula>1</formula>
    </cfRule>
  </conditionalFormatting>
  <conditionalFormatting sqref="H52">
    <cfRule type="cellIs" dxfId="419" priority="416" operator="between">
      <formula>0</formula>
      <formula>0.3999</formula>
    </cfRule>
    <cfRule type="cellIs" dxfId="418" priority="417" operator="between">
      <formula>0.4</formula>
      <formula>0.59</formula>
    </cfRule>
    <cfRule type="cellIs" dxfId="417" priority="418" operator="between">
      <formula>0.595</formula>
      <formula>0.6949</formula>
    </cfRule>
    <cfRule type="cellIs" dxfId="416" priority="419" operator="between">
      <formula>0.7</formula>
      <formula>0.7999</formula>
    </cfRule>
    <cfRule type="cellIs" dxfId="415" priority="420" operator="between">
      <formula>0.8</formula>
      <formula>1</formula>
    </cfRule>
  </conditionalFormatting>
  <conditionalFormatting sqref="H53">
    <cfRule type="cellIs" dxfId="414" priority="411" operator="between">
      <formula>0</formula>
      <formula>0.3999</formula>
    </cfRule>
    <cfRule type="cellIs" dxfId="413" priority="412" operator="between">
      <formula>0.4</formula>
      <formula>0.59</formula>
    </cfRule>
    <cfRule type="cellIs" dxfId="412" priority="413" operator="between">
      <formula>0.595</formula>
      <formula>0.6949</formula>
    </cfRule>
    <cfRule type="cellIs" dxfId="411" priority="414" operator="between">
      <formula>0.7</formula>
      <formula>0.7999</formula>
    </cfRule>
    <cfRule type="cellIs" dxfId="410" priority="415" operator="between">
      <formula>0.8</formula>
      <formula>1</formula>
    </cfRule>
  </conditionalFormatting>
  <conditionalFormatting sqref="H56">
    <cfRule type="cellIs" dxfId="409" priority="406" operator="between">
      <formula>0</formula>
      <formula>0.3999</formula>
    </cfRule>
    <cfRule type="cellIs" dxfId="408" priority="407" operator="between">
      <formula>0.4</formula>
      <formula>0.59</formula>
    </cfRule>
    <cfRule type="cellIs" dxfId="407" priority="408" operator="between">
      <formula>0.595</formula>
      <formula>0.6949</formula>
    </cfRule>
    <cfRule type="cellIs" dxfId="406" priority="409" operator="between">
      <formula>0.7</formula>
      <formula>0.7999</formula>
    </cfRule>
    <cfRule type="cellIs" dxfId="405" priority="410" operator="between">
      <formula>0.8</formula>
      <formula>1</formula>
    </cfRule>
  </conditionalFormatting>
  <conditionalFormatting sqref="H57">
    <cfRule type="cellIs" dxfId="404" priority="401" operator="between">
      <formula>0</formula>
      <formula>0.3999</formula>
    </cfRule>
    <cfRule type="cellIs" dxfId="403" priority="402" operator="between">
      <formula>0.4</formula>
      <formula>0.59</formula>
    </cfRule>
    <cfRule type="cellIs" dxfId="402" priority="403" operator="between">
      <formula>0.595</formula>
      <formula>0.6999</formula>
    </cfRule>
    <cfRule type="cellIs" dxfId="401" priority="404" operator="between">
      <formula>0.7</formula>
      <formula>0.7999</formula>
    </cfRule>
    <cfRule type="cellIs" dxfId="400" priority="405" operator="between">
      <formula>0.8</formula>
      <formula>1</formula>
    </cfRule>
  </conditionalFormatting>
  <conditionalFormatting sqref="H58">
    <cfRule type="cellIs" dxfId="399" priority="396" operator="between">
      <formula>0</formula>
      <formula>0.3999</formula>
    </cfRule>
    <cfRule type="cellIs" dxfId="398" priority="397" operator="between">
      <formula>0.4</formula>
      <formula>0.59</formula>
    </cfRule>
    <cfRule type="cellIs" dxfId="397" priority="398" operator="between">
      <formula>0.595</formula>
      <formula>0.6949</formula>
    </cfRule>
    <cfRule type="cellIs" dxfId="396" priority="399" operator="between">
      <formula>0.7</formula>
      <formula>0.7999</formula>
    </cfRule>
    <cfRule type="cellIs" dxfId="395" priority="400" operator="between">
      <formula>0.8</formula>
      <formula>1</formula>
    </cfRule>
  </conditionalFormatting>
  <conditionalFormatting sqref="H76">
    <cfRule type="cellIs" dxfId="394" priority="391" operator="between">
      <formula>0</formula>
      <formula>0.3999</formula>
    </cfRule>
    <cfRule type="cellIs" dxfId="393" priority="392" operator="between">
      <formula>0.4</formula>
      <formula>0.59</formula>
    </cfRule>
    <cfRule type="cellIs" dxfId="392" priority="393" operator="between">
      <formula>0.595</formula>
      <formula>0.6949</formula>
    </cfRule>
    <cfRule type="cellIs" dxfId="391" priority="394" operator="between">
      <formula>0.7</formula>
      <formula>0.7999</formula>
    </cfRule>
    <cfRule type="cellIs" dxfId="390" priority="395" operator="between">
      <formula>0.8</formula>
      <formula>1</formula>
    </cfRule>
  </conditionalFormatting>
  <conditionalFormatting sqref="H77">
    <cfRule type="cellIs" dxfId="389" priority="386" operator="between">
      <formula>0</formula>
      <formula>0.3999</formula>
    </cfRule>
    <cfRule type="cellIs" dxfId="388" priority="387" operator="between">
      <formula>0.4</formula>
      <formula>0.59</formula>
    </cfRule>
    <cfRule type="cellIs" dxfId="387" priority="388" operator="between">
      <formula>0.595</formula>
      <formula>0.6949</formula>
    </cfRule>
    <cfRule type="cellIs" dxfId="386" priority="389" operator="between">
      <formula>0.7</formula>
      <formula>0.7999</formula>
    </cfRule>
    <cfRule type="cellIs" dxfId="385" priority="390" operator="between">
      <formula>0.8</formula>
      <formula>1</formula>
    </cfRule>
  </conditionalFormatting>
  <conditionalFormatting sqref="H78">
    <cfRule type="cellIs" dxfId="384" priority="381" operator="between">
      <formula>0</formula>
      <formula>0.3999</formula>
    </cfRule>
    <cfRule type="cellIs" dxfId="383" priority="382" operator="between">
      <formula>0.4</formula>
      <formula>0.59</formula>
    </cfRule>
    <cfRule type="cellIs" dxfId="382" priority="383" operator="between">
      <formula>0.595</formula>
      <formula>0.6949</formula>
    </cfRule>
    <cfRule type="cellIs" dxfId="381" priority="384" operator="between">
      <formula>0.7</formula>
      <formula>0.7999</formula>
    </cfRule>
    <cfRule type="cellIs" dxfId="380" priority="385" operator="between">
      <formula>0.8</formula>
      <formula>1</formula>
    </cfRule>
  </conditionalFormatting>
  <conditionalFormatting sqref="H80">
    <cfRule type="cellIs" dxfId="379" priority="376" operator="between">
      <formula>0</formula>
      <formula>0.3999</formula>
    </cfRule>
    <cfRule type="cellIs" dxfId="378" priority="377" operator="between">
      <formula>0.4</formula>
      <formula>0.59</formula>
    </cfRule>
    <cfRule type="cellIs" dxfId="377" priority="378" operator="between">
      <formula>0.595</formula>
      <formula>0.6949</formula>
    </cfRule>
    <cfRule type="cellIs" dxfId="376" priority="379" operator="between">
      <formula>0.7</formula>
      <formula>0.7999</formula>
    </cfRule>
    <cfRule type="cellIs" dxfId="375" priority="380" operator="between">
      <formula>0.8</formula>
      <formula>1</formula>
    </cfRule>
  </conditionalFormatting>
  <conditionalFormatting sqref="H81">
    <cfRule type="cellIs" dxfId="374" priority="371" operator="between">
      <formula>0</formula>
      <formula>0.3999</formula>
    </cfRule>
    <cfRule type="cellIs" dxfId="373" priority="372" operator="between">
      <formula>0.4</formula>
      <formula>0.59</formula>
    </cfRule>
    <cfRule type="cellIs" dxfId="372" priority="373" operator="between">
      <formula>0.595</formula>
      <formula>0.6949</formula>
    </cfRule>
    <cfRule type="cellIs" dxfId="371" priority="374" operator="between">
      <formula>0.7</formula>
      <formula>0.7999</formula>
    </cfRule>
    <cfRule type="cellIs" dxfId="370" priority="375" operator="between">
      <formula>0.8</formula>
      <formula>1</formula>
    </cfRule>
  </conditionalFormatting>
  <conditionalFormatting sqref="H82">
    <cfRule type="cellIs" dxfId="369" priority="366" operator="between">
      <formula>0</formula>
      <formula>0.3999</formula>
    </cfRule>
    <cfRule type="cellIs" dxfId="368" priority="367" operator="between">
      <formula>0.4</formula>
      <formula>0.59</formula>
    </cfRule>
    <cfRule type="cellIs" dxfId="367" priority="368" operator="between">
      <formula>0.595</formula>
      <formula>0.6949</formula>
    </cfRule>
    <cfRule type="cellIs" dxfId="366" priority="369" operator="between">
      <formula>0.7</formula>
      <formula>0.7999</formula>
    </cfRule>
    <cfRule type="cellIs" dxfId="365" priority="370" operator="between">
      <formula>0.8</formula>
      <formula>1</formula>
    </cfRule>
  </conditionalFormatting>
  <conditionalFormatting sqref="H88">
    <cfRule type="cellIs" dxfId="364" priority="361" operator="between">
      <formula>0</formula>
      <formula>0.3999</formula>
    </cfRule>
    <cfRule type="cellIs" dxfId="363" priority="362" operator="between">
      <formula>0.4</formula>
      <formula>0.59</formula>
    </cfRule>
    <cfRule type="cellIs" dxfId="362" priority="363" operator="between">
      <formula>0.595</formula>
      <formula>0.6949</formula>
    </cfRule>
    <cfRule type="cellIs" dxfId="361" priority="364" operator="between">
      <formula>0.7</formula>
      <formula>0.7999</formula>
    </cfRule>
    <cfRule type="cellIs" dxfId="360" priority="365" operator="between">
      <formula>0.8</formula>
      <formula>1</formula>
    </cfRule>
  </conditionalFormatting>
  <conditionalFormatting sqref="H89">
    <cfRule type="cellIs" dxfId="359" priority="356" operator="between">
      <formula>0</formula>
      <formula>0.3999</formula>
    </cfRule>
    <cfRule type="cellIs" dxfId="358" priority="357" operator="between">
      <formula>0.4</formula>
      <formula>0.59</formula>
    </cfRule>
    <cfRule type="cellIs" dxfId="357" priority="358" operator="between">
      <formula>0.595</formula>
      <formula>0.6949</formula>
    </cfRule>
    <cfRule type="cellIs" dxfId="356" priority="359" operator="between">
      <formula>0.7</formula>
      <formula>0.7999</formula>
    </cfRule>
    <cfRule type="cellIs" dxfId="355" priority="360" operator="between">
      <formula>0.8</formula>
      <formula>1</formula>
    </cfRule>
  </conditionalFormatting>
  <conditionalFormatting sqref="H90">
    <cfRule type="cellIs" dxfId="354" priority="351" operator="between">
      <formula>0</formula>
      <formula>0.3999</formula>
    </cfRule>
    <cfRule type="cellIs" dxfId="353" priority="352" operator="between">
      <formula>0.4</formula>
      <formula>0.59</formula>
    </cfRule>
    <cfRule type="cellIs" dxfId="352" priority="353" operator="between">
      <formula>0.595</formula>
      <formula>0.6949</formula>
    </cfRule>
    <cfRule type="cellIs" dxfId="351" priority="354" operator="between">
      <formula>0.7</formula>
      <formula>0.7999</formula>
    </cfRule>
    <cfRule type="cellIs" dxfId="350" priority="355" operator="between">
      <formula>0.8</formula>
      <formula>1</formula>
    </cfRule>
  </conditionalFormatting>
  <conditionalFormatting sqref="H114">
    <cfRule type="cellIs" dxfId="349" priority="346" operator="between">
      <formula>0</formula>
      <formula>0.3999</formula>
    </cfRule>
    <cfRule type="cellIs" dxfId="348" priority="347" operator="between">
      <formula>0.4</formula>
      <formula>0.59</formula>
    </cfRule>
    <cfRule type="cellIs" dxfId="347" priority="348" operator="between">
      <formula>0.595</formula>
      <formula>0.6949</formula>
    </cfRule>
    <cfRule type="cellIs" dxfId="346" priority="349" operator="between">
      <formula>0.7</formula>
      <formula>0.7999</formula>
    </cfRule>
    <cfRule type="cellIs" dxfId="345" priority="350" operator="between">
      <formula>0.8</formula>
      <formula>1</formula>
    </cfRule>
  </conditionalFormatting>
  <conditionalFormatting sqref="H115">
    <cfRule type="cellIs" dxfId="344" priority="341" operator="between">
      <formula>0</formula>
      <formula>0.3999</formula>
    </cfRule>
    <cfRule type="cellIs" dxfId="343" priority="342" operator="between">
      <formula>0.4</formula>
      <formula>0.59</formula>
    </cfRule>
    <cfRule type="cellIs" dxfId="342" priority="343" operator="between">
      <formula>0.595</formula>
      <formula>0.6949</formula>
    </cfRule>
    <cfRule type="cellIs" dxfId="341" priority="344" operator="between">
      <formula>0.7</formula>
      <formula>0.7999</formula>
    </cfRule>
    <cfRule type="cellIs" dxfId="340" priority="345" operator="between">
      <formula>0.8</formula>
      <formula>1</formula>
    </cfRule>
  </conditionalFormatting>
  <conditionalFormatting sqref="H116">
    <cfRule type="cellIs" dxfId="339" priority="336" operator="between">
      <formula>0</formula>
      <formula>0.3999</formula>
    </cfRule>
    <cfRule type="cellIs" dxfId="338" priority="337" operator="between">
      <formula>0.4</formula>
      <formula>0.59</formula>
    </cfRule>
    <cfRule type="cellIs" dxfId="337" priority="338" operator="between">
      <formula>0.595</formula>
      <formula>0.6949</formula>
    </cfRule>
    <cfRule type="cellIs" dxfId="336" priority="339" operator="between">
      <formula>0.7</formula>
      <formula>0.7999</formula>
    </cfRule>
    <cfRule type="cellIs" dxfId="335" priority="340" operator="between">
      <formula>0.8</formula>
      <formula>1</formula>
    </cfRule>
  </conditionalFormatting>
  <conditionalFormatting sqref="H137">
    <cfRule type="cellIs" dxfId="334" priority="331" operator="between">
      <formula>0</formula>
      <formula>0.3999</formula>
    </cfRule>
    <cfRule type="cellIs" dxfId="333" priority="332" operator="between">
      <formula>0.4</formula>
      <formula>0.59</formula>
    </cfRule>
    <cfRule type="cellIs" dxfId="332" priority="333" operator="between">
      <formula>0.595</formula>
      <formula>0.6949</formula>
    </cfRule>
    <cfRule type="cellIs" dxfId="331" priority="334" operator="between">
      <formula>0.7</formula>
      <formula>0.7999</formula>
    </cfRule>
    <cfRule type="cellIs" dxfId="330" priority="335" operator="between">
      <formula>0.8</formula>
      <formula>1</formula>
    </cfRule>
  </conditionalFormatting>
  <conditionalFormatting sqref="H138">
    <cfRule type="cellIs" dxfId="329" priority="326" operator="between">
      <formula>0</formula>
      <formula>0.3999</formula>
    </cfRule>
    <cfRule type="cellIs" dxfId="328" priority="327" operator="between">
      <formula>0.4</formula>
      <formula>0.59</formula>
    </cfRule>
    <cfRule type="cellIs" dxfId="327" priority="328" operator="between">
      <formula>0.595</formula>
      <formula>0.6949</formula>
    </cfRule>
    <cfRule type="cellIs" dxfId="326" priority="329" operator="between">
      <formula>0.7</formula>
      <formula>0.7999</formula>
    </cfRule>
    <cfRule type="cellIs" dxfId="325" priority="330" operator="between">
      <formula>0.8</formula>
      <formula>1</formula>
    </cfRule>
  </conditionalFormatting>
  <conditionalFormatting sqref="H139">
    <cfRule type="cellIs" dxfId="324" priority="321" operator="between">
      <formula>0</formula>
      <formula>0.3999</formula>
    </cfRule>
    <cfRule type="cellIs" dxfId="323" priority="322" operator="between">
      <formula>0.4</formula>
      <formula>0.59</formula>
    </cfRule>
    <cfRule type="cellIs" dxfId="322" priority="323" operator="between">
      <formula>0.595</formula>
      <formula>0.6949</formula>
    </cfRule>
    <cfRule type="cellIs" dxfId="321" priority="324" operator="between">
      <formula>0.7</formula>
      <formula>0.7999</formula>
    </cfRule>
    <cfRule type="cellIs" dxfId="320" priority="325" operator="between">
      <formula>0.8</formula>
      <formula>1</formula>
    </cfRule>
  </conditionalFormatting>
  <conditionalFormatting sqref="H144">
    <cfRule type="cellIs" dxfId="319" priority="316" operator="between">
      <formula>0</formula>
      <formula>0.3999</formula>
    </cfRule>
    <cfRule type="cellIs" dxfId="318" priority="317" operator="between">
      <formula>0.4</formula>
      <formula>0.59</formula>
    </cfRule>
    <cfRule type="cellIs" dxfId="317" priority="318" operator="between">
      <formula>0.595</formula>
      <formula>0.6949</formula>
    </cfRule>
    <cfRule type="cellIs" dxfId="316" priority="319" operator="between">
      <formula>0.7</formula>
      <formula>0.7999</formula>
    </cfRule>
    <cfRule type="cellIs" dxfId="315" priority="320" operator="between">
      <formula>0.8</formula>
      <formula>1</formula>
    </cfRule>
  </conditionalFormatting>
  <conditionalFormatting sqref="H145">
    <cfRule type="cellIs" dxfId="314" priority="311" operator="between">
      <formula>0</formula>
      <formula>0.3999</formula>
    </cfRule>
    <cfRule type="cellIs" dxfId="313" priority="312" operator="between">
      <formula>0.4</formula>
      <formula>0.59</formula>
    </cfRule>
    <cfRule type="cellIs" dxfId="312" priority="313" operator="between">
      <formula>0.595</formula>
      <formula>0.6949</formula>
    </cfRule>
    <cfRule type="cellIs" dxfId="311" priority="314" operator="between">
      <formula>0.7</formula>
      <formula>0.7999</formula>
    </cfRule>
    <cfRule type="cellIs" dxfId="310" priority="315" operator="between">
      <formula>0.8</formula>
      <formula>1</formula>
    </cfRule>
  </conditionalFormatting>
  <conditionalFormatting sqref="H146">
    <cfRule type="cellIs" dxfId="309" priority="306" operator="between">
      <formula>0</formula>
      <formula>0.3999</formula>
    </cfRule>
    <cfRule type="cellIs" dxfId="308" priority="307" operator="between">
      <formula>0.4</formula>
      <formula>0.59</formula>
    </cfRule>
    <cfRule type="cellIs" dxfId="307" priority="308" operator="between">
      <formula>0.595</formula>
      <formula>0.6949</formula>
    </cfRule>
    <cfRule type="cellIs" dxfId="306" priority="309" operator="between">
      <formula>0.7</formula>
      <formula>0.7999</formula>
    </cfRule>
    <cfRule type="cellIs" dxfId="305" priority="310" operator="between">
      <formula>0.8</formula>
      <formula>1</formula>
    </cfRule>
  </conditionalFormatting>
  <conditionalFormatting sqref="H147">
    <cfRule type="cellIs" dxfId="304" priority="301" operator="between">
      <formula>0</formula>
      <formula>0.3999</formula>
    </cfRule>
    <cfRule type="cellIs" dxfId="303" priority="302" operator="between">
      <formula>0.4</formula>
      <formula>0.59</formula>
    </cfRule>
    <cfRule type="cellIs" dxfId="302" priority="303" operator="between">
      <formula>0.595</formula>
      <formula>0.6949</formula>
    </cfRule>
    <cfRule type="cellIs" dxfId="301" priority="304" operator="between">
      <formula>0.7</formula>
      <formula>0.7999</formula>
    </cfRule>
    <cfRule type="cellIs" dxfId="300" priority="305" operator="between">
      <formula>0.8</formula>
      <formula>1</formula>
    </cfRule>
  </conditionalFormatting>
  <conditionalFormatting sqref="H148">
    <cfRule type="cellIs" dxfId="299" priority="296" operator="between">
      <formula>0</formula>
      <formula>0.3999</formula>
    </cfRule>
    <cfRule type="cellIs" dxfId="298" priority="297" operator="between">
      <formula>0.4</formula>
      <formula>0.59</formula>
    </cfRule>
    <cfRule type="cellIs" dxfId="297" priority="298" operator="between">
      <formula>0.595</formula>
      <formula>0.6949</formula>
    </cfRule>
    <cfRule type="cellIs" dxfId="296" priority="299" operator="between">
      <formula>0.7</formula>
      <formula>0.7999</formula>
    </cfRule>
    <cfRule type="cellIs" dxfId="295" priority="300" operator="between">
      <formula>0.8</formula>
      <formula>1</formula>
    </cfRule>
  </conditionalFormatting>
  <conditionalFormatting sqref="H149">
    <cfRule type="cellIs" dxfId="294" priority="291" operator="between">
      <formula>0</formula>
      <formula>0.3999</formula>
    </cfRule>
    <cfRule type="cellIs" dxfId="293" priority="292" operator="between">
      <formula>0.4</formula>
      <formula>0.59</formula>
    </cfRule>
    <cfRule type="cellIs" dxfId="292" priority="293" operator="between">
      <formula>0.595</formula>
      <formula>0.6949</formula>
    </cfRule>
    <cfRule type="cellIs" dxfId="291" priority="294" operator="between">
      <formula>0.7</formula>
      <formula>0.7999</formula>
    </cfRule>
    <cfRule type="cellIs" dxfId="290" priority="295" operator="between">
      <formula>0.8</formula>
      <formula>1</formula>
    </cfRule>
  </conditionalFormatting>
  <conditionalFormatting sqref="H154">
    <cfRule type="cellIs" dxfId="289" priority="286" operator="between">
      <formula>0</formula>
      <formula>0.3999</formula>
    </cfRule>
    <cfRule type="cellIs" dxfId="288" priority="287" operator="between">
      <formula>0.4</formula>
      <formula>0.59</formula>
    </cfRule>
    <cfRule type="cellIs" dxfId="287" priority="288" operator="between">
      <formula>0.595</formula>
      <formula>0.6949</formula>
    </cfRule>
    <cfRule type="cellIs" dxfId="286" priority="289" operator="between">
      <formula>0.7</formula>
      <formula>0.7999</formula>
    </cfRule>
    <cfRule type="cellIs" dxfId="285" priority="290" operator="between">
      <formula>0.8</formula>
      <formula>1</formula>
    </cfRule>
  </conditionalFormatting>
  <conditionalFormatting sqref="H155">
    <cfRule type="cellIs" dxfId="284" priority="281" operator="between">
      <formula>0</formula>
      <formula>0.3999</formula>
    </cfRule>
    <cfRule type="cellIs" dxfId="283" priority="282" operator="between">
      <formula>0.4</formula>
      <formula>0.59</formula>
    </cfRule>
    <cfRule type="cellIs" dxfId="282" priority="283" operator="between">
      <formula>0.595</formula>
      <formula>0.6949</formula>
    </cfRule>
    <cfRule type="cellIs" dxfId="281" priority="284" operator="between">
      <formula>0.7</formula>
      <formula>0.7999</formula>
    </cfRule>
    <cfRule type="cellIs" dxfId="280" priority="285" operator="between">
      <formula>0.8</formula>
      <formula>1</formula>
    </cfRule>
  </conditionalFormatting>
  <conditionalFormatting sqref="H156">
    <cfRule type="cellIs" dxfId="279" priority="276" operator="between">
      <formula>0</formula>
      <formula>0.3999</formula>
    </cfRule>
    <cfRule type="cellIs" dxfId="278" priority="277" operator="between">
      <formula>0.4</formula>
      <formula>0.59</formula>
    </cfRule>
    <cfRule type="cellIs" dxfId="277" priority="278" operator="between">
      <formula>0.595</formula>
      <formula>0.6949</formula>
    </cfRule>
    <cfRule type="cellIs" dxfId="276" priority="279" operator="between">
      <formula>0.7</formula>
      <formula>0.7999</formula>
    </cfRule>
    <cfRule type="cellIs" dxfId="275" priority="280" operator="between">
      <formula>0.8</formula>
      <formula>1</formula>
    </cfRule>
  </conditionalFormatting>
  <conditionalFormatting sqref="H150:H153">
    <cfRule type="cellIs" dxfId="274" priority="271" operator="between">
      <formula>0</formula>
      <formula>0.3999</formula>
    </cfRule>
    <cfRule type="cellIs" dxfId="273" priority="272" operator="between">
      <formula>0.4</formula>
      <formula>0.59</formula>
    </cfRule>
    <cfRule type="cellIs" dxfId="272" priority="273" operator="between">
      <formula>0.595</formula>
      <formula>0.6949</formula>
    </cfRule>
    <cfRule type="cellIs" dxfId="271" priority="274" operator="between">
      <formula>0.7</formula>
      <formula>0.7999</formula>
    </cfRule>
    <cfRule type="cellIs" dxfId="270" priority="275" operator="between">
      <formula>0.8</formula>
      <formula>1</formula>
    </cfRule>
  </conditionalFormatting>
  <conditionalFormatting sqref="H140:H143">
    <cfRule type="cellIs" dxfId="269" priority="266" operator="between">
      <formula>0</formula>
      <formula>0.3999</formula>
    </cfRule>
    <cfRule type="cellIs" dxfId="268" priority="267" operator="between">
      <formula>0.4</formula>
      <formula>0.59</formula>
    </cfRule>
    <cfRule type="cellIs" dxfId="267" priority="268" operator="between">
      <formula>0.595</formula>
      <formula>0.6949</formula>
    </cfRule>
    <cfRule type="cellIs" dxfId="266" priority="269" operator="between">
      <formula>0.7</formula>
      <formula>0.7999</formula>
    </cfRule>
    <cfRule type="cellIs" dxfId="265" priority="270" operator="between">
      <formula>0.8</formula>
      <formula>1</formula>
    </cfRule>
  </conditionalFormatting>
  <conditionalFormatting sqref="H117:H136">
    <cfRule type="cellIs" dxfId="264" priority="261" operator="between">
      <formula>0</formula>
      <formula>0.3999</formula>
    </cfRule>
    <cfRule type="cellIs" dxfId="263" priority="262" operator="between">
      <formula>0.4</formula>
      <formula>0.59</formula>
    </cfRule>
    <cfRule type="cellIs" dxfId="262" priority="263" operator="between">
      <formula>0.595</formula>
      <formula>0.6949</formula>
    </cfRule>
    <cfRule type="cellIs" dxfId="261" priority="264" operator="between">
      <formula>0.7</formula>
      <formula>0.7999</formula>
    </cfRule>
    <cfRule type="cellIs" dxfId="260" priority="265" operator="between">
      <formula>0.8</formula>
      <formula>1</formula>
    </cfRule>
  </conditionalFormatting>
  <conditionalFormatting sqref="H91:H113">
    <cfRule type="cellIs" dxfId="259" priority="256" operator="between">
      <formula>0</formula>
      <formula>0.3999</formula>
    </cfRule>
    <cfRule type="cellIs" dxfId="258" priority="257" operator="between">
      <formula>0.4</formula>
      <formula>0.59</formula>
    </cfRule>
    <cfRule type="cellIs" dxfId="257" priority="258" operator="between">
      <formula>0.595</formula>
      <formula>0.6949</formula>
    </cfRule>
    <cfRule type="cellIs" dxfId="256" priority="259" operator="between">
      <formula>0.7</formula>
      <formula>0.7999</formula>
    </cfRule>
    <cfRule type="cellIs" dxfId="255" priority="260" operator="between">
      <formula>0.8</formula>
      <formula>1</formula>
    </cfRule>
  </conditionalFormatting>
  <conditionalFormatting sqref="H83:H87">
    <cfRule type="cellIs" dxfId="254" priority="251" operator="between">
      <formula>0</formula>
      <formula>0.3999</formula>
    </cfRule>
    <cfRule type="cellIs" dxfId="253" priority="252" operator="between">
      <formula>0.4</formula>
      <formula>0.59</formula>
    </cfRule>
    <cfRule type="cellIs" dxfId="252" priority="253" operator="between">
      <formula>0.595</formula>
      <formula>0.6949</formula>
    </cfRule>
    <cfRule type="cellIs" dxfId="251" priority="254" operator="between">
      <formula>0.7</formula>
      <formula>0.7999</formula>
    </cfRule>
    <cfRule type="cellIs" dxfId="250" priority="255" operator="between">
      <formula>0.8</formula>
      <formula>1</formula>
    </cfRule>
  </conditionalFormatting>
  <conditionalFormatting sqref="H79">
    <cfRule type="cellIs" dxfId="249" priority="246" operator="between">
      <formula>0</formula>
      <formula>0.3999</formula>
    </cfRule>
    <cfRule type="cellIs" dxfId="248" priority="247" operator="between">
      <formula>0.4</formula>
      <formula>0.59</formula>
    </cfRule>
    <cfRule type="cellIs" dxfId="247" priority="248" operator="between">
      <formula>0.595</formula>
      <formula>0.6949</formula>
    </cfRule>
    <cfRule type="cellIs" dxfId="246" priority="249" operator="between">
      <formula>0.7</formula>
      <formula>0.7999</formula>
    </cfRule>
    <cfRule type="cellIs" dxfId="245" priority="250" operator="between">
      <formula>0.8</formula>
      <formula>1</formula>
    </cfRule>
  </conditionalFormatting>
  <conditionalFormatting sqref="H59:H75">
    <cfRule type="cellIs" dxfId="244" priority="241" operator="between">
      <formula>0</formula>
      <formula>0.3999</formula>
    </cfRule>
    <cfRule type="cellIs" dxfId="243" priority="242" operator="between">
      <formula>0.4</formula>
      <formula>0.5949</formula>
    </cfRule>
    <cfRule type="cellIs" dxfId="242" priority="243" operator="between">
      <formula>0.595</formula>
      <formula>0.6949</formula>
    </cfRule>
    <cfRule type="cellIs" dxfId="241" priority="244" operator="between">
      <formula>0.7</formula>
      <formula>0.7999</formula>
    </cfRule>
    <cfRule type="cellIs" dxfId="240" priority="245" operator="between">
      <formula>0.8</formula>
      <formula>1</formula>
    </cfRule>
  </conditionalFormatting>
  <conditionalFormatting sqref="H54:H55">
    <cfRule type="cellIs" dxfId="239" priority="236" operator="between">
      <formula>0</formula>
      <formula>0.3999</formula>
    </cfRule>
    <cfRule type="cellIs" dxfId="238" priority="237" operator="between">
      <formula>0.4</formula>
      <formula>0.59</formula>
    </cfRule>
    <cfRule type="cellIs" dxfId="237" priority="238" operator="between">
      <formula>0.595</formula>
      <formula>0.6949</formula>
    </cfRule>
    <cfRule type="cellIs" dxfId="236" priority="239" operator="between">
      <formula>0.7</formula>
      <formula>0.7999</formula>
    </cfRule>
    <cfRule type="cellIs" dxfId="235" priority="240" operator="between">
      <formula>0.8</formula>
      <formula>1</formula>
    </cfRule>
  </conditionalFormatting>
  <conditionalFormatting sqref="H49:H50">
    <cfRule type="cellIs" dxfId="234" priority="231" operator="between">
      <formula>0</formula>
      <formula>0.3999</formula>
    </cfRule>
    <cfRule type="cellIs" dxfId="233" priority="232" operator="between">
      <formula>0.4</formula>
      <formula>0.59</formula>
    </cfRule>
    <cfRule type="cellIs" dxfId="232" priority="233" operator="between">
      <formula>0.595</formula>
      <formula>0.6949</formula>
    </cfRule>
    <cfRule type="cellIs" dxfId="231" priority="234" operator="between">
      <formula>0.7</formula>
      <formula>0.7999</formula>
    </cfRule>
    <cfRule type="cellIs" dxfId="230" priority="235" operator="between">
      <formula>0.8</formula>
      <formula>1</formula>
    </cfRule>
  </conditionalFormatting>
  <conditionalFormatting sqref="H36:H45">
    <cfRule type="cellIs" dxfId="229" priority="226" operator="between">
      <formula>0</formula>
      <formula>0.3999</formula>
    </cfRule>
    <cfRule type="cellIs" dxfId="228" priority="227" operator="between">
      <formula>0.4</formula>
      <formula>0.59</formula>
    </cfRule>
    <cfRule type="cellIs" dxfId="227" priority="228" operator="between">
      <formula>0.595</formula>
      <formula>0.6949</formula>
    </cfRule>
    <cfRule type="cellIs" dxfId="226" priority="229" operator="between">
      <formula>0.7</formula>
      <formula>0.7999</formula>
    </cfRule>
    <cfRule type="cellIs" dxfId="225" priority="230" operator="between">
      <formula>0.8</formula>
      <formula>1</formula>
    </cfRule>
  </conditionalFormatting>
  <conditionalFormatting sqref="J33">
    <cfRule type="cellIs" dxfId="224" priority="221" operator="between">
      <formula>0</formula>
      <formula>0.3999</formula>
    </cfRule>
    <cfRule type="cellIs" dxfId="223" priority="222" operator="between">
      <formula>0.3955</formula>
      <formula>0.5949</formula>
    </cfRule>
    <cfRule type="cellIs" dxfId="222" priority="223" operator="between">
      <formula>0.595</formula>
      <formula>0.6949</formula>
    </cfRule>
    <cfRule type="cellIs" dxfId="221" priority="224" operator="between">
      <formula>0.695</formula>
      <formula>0.7949</formula>
    </cfRule>
    <cfRule type="cellIs" dxfId="220" priority="225" operator="between">
      <formula>0.795</formula>
      <formula>1</formula>
    </cfRule>
  </conditionalFormatting>
  <conditionalFormatting sqref="J34">
    <cfRule type="cellIs" dxfId="219" priority="216" operator="between">
      <formula>0</formula>
      <formula>0.3999</formula>
    </cfRule>
    <cfRule type="cellIs" dxfId="218" priority="217" operator="between">
      <formula>0.3955</formula>
      <formula>0.5949</formula>
    </cfRule>
    <cfRule type="cellIs" dxfId="217" priority="218" operator="between">
      <formula>0.595</formula>
      <formula>0.6949</formula>
    </cfRule>
    <cfRule type="cellIs" dxfId="216" priority="219" operator="between">
      <formula>0.695</formula>
      <formula>0.7949</formula>
    </cfRule>
    <cfRule type="cellIs" dxfId="215" priority="220" operator="between">
      <formula>0.795</formula>
      <formula>1</formula>
    </cfRule>
  </conditionalFormatting>
  <conditionalFormatting sqref="J35:J36">
    <cfRule type="cellIs" dxfId="214" priority="211" operator="between">
      <formula>0</formula>
      <formula>0.3999</formula>
    </cfRule>
    <cfRule type="cellIs" dxfId="213" priority="212" operator="between">
      <formula>0.3955</formula>
      <formula>0.5949</formula>
    </cfRule>
    <cfRule type="cellIs" dxfId="212" priority="213" operator="between">
      <formula>0.595</formula>
      <formula>0.6949</formula>
    </cfRule>
    <cfRule type="cellIs" dxfId="211" priority="214" operator="between">
      <formula>0.695</formula>
      <formula>0.7949</formula>
    </cfRule>
    <cfRule type="cellIs" dxfId="210" priority="215" operator="between">
      <formula>0.795</formula>
      <formula>1</formula>
    </cfRule>
  </conditionalFormatting>
  <conditionalFormatting sqref="J46">
    <cfRule type="cellIs" dxfId="209" priority="206" operator="between">
      <formula>0</formula>
      <formula>0.3999</formula>
    </cfRule>
    <cfRule type="cellIs" dxfId="208" priority="207" operator="between">
      <formula>0.3955</formula>
      <formula>0.5949</formula>
    </cfRule>
    <cfRule type="cellIs" dxfId="207" priority="208" operator="between">
      <formula>0.595</formula>
      <formula>0.6949</formula>
    </cfRule>
    <cfRule type="cellIs" dxfId="206" priority="209" operator="between">
      <formula>0.695</formula>
      <formula>0.7949</formula>
    </cfRule>
    <cfRule type="cellIs" dxfId="205" priority="210" operator="between">
      <formula>0.795</formula>
      <formula>1</formula>
    </cfRule>
  </conditionalFormatting>
  <conditionalFormatting sqref="J47">
    <cfRule type="cellIs" dxfId="204" priority="201" operator="between">
      <formula>0</formula>
      <formula>0.3999</formula>
    </cfRule>
    <cfRule type="cellIs" dxfId="203" priority="202" operator="between">
      <formula>0.3955</formula>
      <formula>0.5949</formula>
    </cfRule>
    <cfRule type="cellIs" dxfId="202" priority="203" operator="between">
      <formula>0.595</formula>
      <formula>0.6949</formula>
    </cfRule>
    <cfRule type="cellIs" dxfId="201" priority="204" operator="between">
      <formula>0.695</formula>
      <formula>0.7949</formula>
    </cfRule>
    <cfRule type="cellIs" dxfId="200" priority="205" operator="between">
      <formula>0.795</formula>
      <formula>1</formula>
    </cfRule>
  </conditionalFormatting>
  <conditionalFormatting sqref="J48:J49">
    <cfRule type="cellIs" dxfId="199" priority="196" operator="between">
      <formula>0</formula>
      <formula>0.3999</formula>
    </cfRule>
    <cfRule type="cellIs" dxfId="198" priority="197" operator="between">
      <formula>0.3955</formula>
      <formula>0.5949</formula>
    </cfRule>
    <cfRule type="cellIs" dxfId="197" priority="198" operator="between">
      <formula>0.595</formula>
      <formula>0.6949</formula>
    </cfRule>
    <cfRule type="cellIs" dxfId="196" priority="199" operator="between">
      <formula>0.695</formula>
      <formula>0.7949</formula>
    </cfRule>
    <cfRule type="cellIs" dxfId="195" priority="200" operator="between">
      <formula>0.795</formula>
      <formula>1</formula>
    </cfRule>
  </conditionalFormatting>
  <conditionalFormatting sqref="J51">
    <cfRule type="cellIs" dxfId="194" priority="191" operator="between">
      <formula>0</formula>
      <formula>0.3999</formula>
    </cfRule>
    <cfRule type="cellIs" dxfId="193" priority="192" operator="between">
      <formula>0.3955</formula>
      <formula>0.5949</formula>
    </cfRule>
    <cfRule type="cellIs" dxfId="192" priority="193" operator="between">
      <formula>0.595</formula>
      <formula>0.6949</formula>
    </cfRule>
    <cfRule type="cellIs" dxfId="191" priority="194" operator="between">
      <formula>0.695</formula>
      <formula>0.7949</formula>
    </cfRule>
    <cfRule type="cellIs" dxfId="190" priority="195" operator="between">
      <formula>0.795</formula>
      <formula>1</formula>
    </cfRule>
  </conditionalFormatting>
  <conditionalFormatting sqref="J52">
    <cfRule type="cellIs" dxfId="189" priority="186" operator="between">
      <formula>0</formula>
      <formula>0.3999</formula>
    </cfRule>
    <cfRule type="cellIs" dxfId="188" priority="187" operator="between">
      <formula>0.3955</formula>
      <formula>0.5949</formula>
    </cfRule>
    <cfRule type="cellIs" dxfId="187" priority="188" operator="between">
      <formula>0.595</formula>
      <formula>0.6949</formula>
    </cfRule>
    <cfRule type="cellIs" dxfId="186" priority="189" operator="between">
      <formula>0.695</formula>
      <formula>0.7949</formula>
    </cfRule>
    <cfRule type="cellIs" dxfId="185" priority="190" operator="between">
      <formula>0.795</formula>
      <formula>1</formula>
    </cfRule>
  </conditionalFormatting>
  <conditionalFormatting sqref="J53:J54">
    <cfRule type="cellIs" dxfId="184" priority="181" operator="between">
      <formula>0</formula>
      <formula>0.3999</formula>
    </cfRule>
    <cfRule type="cellIs" dxfId="183" priority="182" operator="between">
      <formula>0.3955</formula>
      <formula>0.5949</formula>
    </cfRule>
    <cfRule type="cellIs" dxfId="182" priority="183" operator="between">
      <formula>0.595</formula>
      <formula>0.6949</formula>
    </cfRule>
    <cfRule type="cellIs" dxfId="181" priority="184" operator="between">
      <formula>0.695</formula>
      <formula>0.7949</formula>
    </cfRule>
    <cfRule type="cellIs" dxfId="180" priority="185" operator="between">
      <formula>0.795</formula>
      <formula>1</formula>
    </cfRule>
  </conditionalFormatting>
  <conditionalFormatting sqref="J56">
    <cfRule type="cellIs" dxfId="179" priority="176" operator="between">
      <formula>0</formula>
      <formula>0.3999</formula>
    </cfRule>
    <cfRule type="cellIs" dxfId="178" priority="177" operator="between">
      <formula>0.3955</formula>
      <formula>0.5949</formula>
    </cfRule>
    <cfRule type="cellIs" dxfId="177" priority="178" operator="between">
      <formula>0.595</formula>
      <formula>0.6949</formula>
    </cfRule>
    <cfRule type="cellIs" dxfId="176" priority="179" operator="between">
      <formula>0.695</formula>
      <formula>0.7949</formula>
    </cfRule>
    <cfRule type="cellIs" dxfId="175" priority="180" operator="between">
      <formula>0.795</formula>
      <formula>1</formula>
    </cfRule>
  </conditionalFormatting>
  <conditionalFormatting sqref="J57">
    <cfRule type="cellIs" dxfId="174" priority="171" operator="between">
      <formula>0</formula>
      <formula>0.3999</formula>
    </cfRule>
    <cfRule type="cellIs" dxfId="173" priority="172" operator="between">
      <formula>0.3955</formula>
      <formula>0.5949</formula>
    </cfRule>
    <cfRule type="cellIs" dxfId="172" priority="173" operator="between">
      <formula>0.595</formula>
      <formula>0.6949</formula>
    </cfRule>
    <cfRule type="cellIs" dxfId="171" priority="174" operator="between">
      <formula>0.695</formula>
      <formula>0.7949</formula>
    </cfRule>
    <cfRule type="cellIs" dxfId="170" priority="175" operator="between">
      <formula>0.795</formula>
      <formula>1</formula>
    </cfRule>
  </conditionalFormatting>
  <conditionalFormatting sqref="J58:J59">
    <cfRule type="cellIs" dxfId="169" priority="166" operator="between">
      <formula>0</formula>
      <formula>0.3999</formula>
    </cfRule>
    <cfRule type="cellIs" dxfId="168" priority="167" operator="between">
      <formula>0.3955</formula>
      <formula>0.5949</formula>
    </cfRule>
    <cfRule type="cellIs" dxfId="167" priority="168" operator="between">
      <formula>0.595</formula>
      <formula>0.6949</formula>
    </cfRule>
    <cfRule type="cellIs" dxfId="166" priority="169" operator="between">
      <formula>0.695</formula>
      <formula>0.7949</formula>
    </cfRule>
    <cfRule type="cellIs" dxfId="165" priority="170" operator="between">
      <formula>0.795</formula>
      <formula>1</formula>
    </cfRule>
  </conditionalFormatting>
  <conditionalFormatting sqref="J76">
    <cfRule type="cellIs" dxfId="164" priority="161" operator="between">
      <formula>0</formula>
      <formula>0.3999</formula>
    </cfRule>
    <cfRule type="cellIs" dxfId="163" priority="162" operator="between">
      <formula>0.3955</formula>
      <formula>0.5949</formula>
    </cfRule>
    <cfRule type="cellIs" dxfId="162" priority="163" operator="between">
      <formula>0.595</formula>
      <formula>0.6949</formula>
    </cfRule>
    <cfRule type="cellIs" dxfId="161" priority="164" operator="between">
      <formula>0.695</formula>
      <formula>0.7949</formula>
    </cfRule>
    <cfRule type="cellIs" dxfId="160" priority="165" operator="between">
      <formula>0.795</formula>
      <formula>1</formula>
    </cfRule>
  </conditionalFormatting>
  <conditionalFormatting sqref="J77">
    <cfRule type="cellIs" dxfId="159" priority="156" operator="between">
      <formula>0</formula>
      <formula>0.3999</formula>
    </cfRule>
    <cfRule type="cellIs" dxfId="158" priority="157" operator="between">
      <formula>0.3955</formula>
      <formula>0.5949</formula>
    </cfRule>
    <cfRule type="cellIs" dxfId="157" priority="158" operator="between">
      <formula>0.595</formula>
      <formula>0.6949</formula>
    </cfRule>
    <cfRule type="cellIs" dxfId="156" priority="159" operator="between">
      <formula>0.695</formula>
      <formula>0.7949</formula>
    </cfRule>
    <cfRule type="cellIs" dxfId="155" priority="160" operator="between">
      <formula>0.795</formula>
      <formula>1</formula>
    </cfRule>
  </conditionalFormatting>
  <conditionalFormatting sqref="J78:J79">
    <cfRule type="cellIs" dxfId="154" priority="151" operator="between">
      <formula>0</formula>
      <formula>0.3999</formula>
    </cfRule>
    <cfRule type="cellIs" dxfId="153" priority="152" operator="between">
      <formula>0.3955</formula>
      <formula>0.5949</formula>
    </cfRule>
    <cfRule type="cellIs" dxfId="152" priority="153" operator="between">
      <formula>0.595</formula>
      <formula>0.6949</formula>
    </cfRule>
    <cfRule type="cellIs" dxfId="151" priority="154" operator="between">
      <formula>0.695</formula>
      <formula>0.7949</formula>
    </cfRule>
    <cfRule type="cellIs" dxfId="150" priority="155" operator="between">
      <formula>0.795</formula>
      <formula>1</formula>
    </cfRule>
  </conditionalFormatting>
  <conditionalFormatting sqref="J80">
    <cfRule type="cellIs" dxfId="149" priority="146" operator="between">
      <formula>0</formula>
      <formula>0.3999</formula>
    </cfRule>
    <cfRule type="cellIs" dxfId="148" priority="147" operator="between">
      <formula>0.3955</formula>
      <formula>0.5949</formula>
    </cfRule>
    <cfRule type="cellIs" dxfId="147" priority="148" operator="between">
      <formula>0.595</formula>
      <formula>0.6949</formula>
    </cfRule>
    <cfRule type="cellIs" dxfId="146" priority="149" operator="between">
      <formula>0.695</formula>
      <formula>0.7949</formula>
    </cfRule>
    <cfRule type="cellIs" dxfId="145" priority="150" operator="between">
      <formula>0.795</formula>
      <formula>1</formula>
    </cfRule>
  </conditionalFormatting>
  <conditionalFormatting sqref="J81">
    <cfRule type="cellIs" dxfId="144" priority="141" operator="between">
      <formula>0</formula>
      <formula>0.3999</formula>
    </cfRule>
    <cfRule type="cellIs" dxfId="143" priority="142" operator="between">
      <formula>0.3955</formula>
      <formula>0.5949</formula>
    </cfRule>
    <cfRule type="cellIs" dxfId="142" priority="143" operator="between">
      <formula>0.595</formula>
      <formula>0.6949</formula>
    </cfRule>
    <cfRule type="cellIs" dxfId="141" priority="144" operator="between">
      <formula>0.695</formula>
      <formula>0.7949</formula>
    </cfRule>
    <cfRule type="cellIs" dxfId="140" priority="145" operator="between">
      <formula>0.795</formula>
      <formula>1</formula>
    </cfRule>
  </conditionalFormatting>
  <conditionalFormatting sqref="J82:J83">
    <cfRule type="cellIs" dxfId="139" priority="136" operator="between">
      <formula>0</formula>
      <formula>0.3999</formula>
    </cfRule>
    <cfRule type="cellIs" dxfId="138" priority="137" operator="between">
      <formula>0.3955</formula>
      <formula>0.5949</formula>
    </cfRule>
    <cfRule type="cellIs" dxfId="137" priority="138" operator="between">
      <formula>0.595</formula>
      <formula>0.6949</formula>
    </cfRule>
    <cfRule type="cellIs" dxfId="136" priority="139" operator="between">
      <formula>0.695</formula>
      <formula>0.7949</formula>
    </cfRule>
    <cfRule type="cellIs" dxfId="135" priority="140" operator="between">
      <formula>0.795</formula>
      <formula>1</formula>
    </cfRule>
  </conditionalFormatting>
  <conditionalFormatting sqref="J88">
    <cfRule type="cellIs" dxfId="134" priority="131" operator="between">
      <formula>0</formula>
      <formula>0.3999</formula>
    </cfRule>
    <cfRule type="cellIs" dxfId="133" priority="132" operator="between">
      <formula>0.3955</formula>
      <formula>0.5949</formula>
    </cfRule>
    <cfRule type="cellIs" dxfId="132" priority="133" operator="between">
      <formula>0.595</formula>
      <formula>0.6949</formula>
    </cfRule>
    <cfRule type="cellIs" dxfId="131" priority="134" operator="between">
      <formula>0.695</formula>
      <formula>0.7949</formula>
    </cfRule>
    <cfRule type="cellIs" dxfId="130" priority="135" operator="between">
      <formula>0.795</formula>
      <formula>1</formula>
    </cfRule>
  </conditionalFormatting>
  <conditionalFormatting sqref="J89">
    <cfRule type="cellIs" dxfId="129" priority="126" operator="between">
      <formula>0</formula>
      <formula>0.3999</formula>
    </cfRule>
    <cfRule type="cellIs" dxfId="128" priority="127" operator="between">
      <formula>0.3955</formula>
      <formula>0.5949</formula>
    </cfRule>
    <cfRule type="cellIs" dxfId="127" priority="128" operator="between">
      <formula>0.595</formula>
      <formula>0.6949</formula>
    </cfRule>
    <cfRule type="cellIs" dxfId="126" priority="129" operator="between">
      <formula>0.695</formula>
      <formula>0.7949</formula>
    </cfRule>
    <cfRule type="cellIs" dxfId="125" priority="130" operator="between">
      <formula>0.795</formula>
      <formula>1</formula>
    </cfRule>
  </conditionalFormatting>
  <conditionalFormatting sqref="J90:J91">
    <cfRule type="cellIs" dxfId="124" priority="121" operator="between">
      <formula>0</formula>
      <formula>0.3999</formula>
    </cfRule>
    <cfRule type="cellIs" dxfId="123" priority="122" operator="between">
      <formula>0.3955</formula>
      <formula>0.5949</formula>
    </cfRule>
    <cfRule type="cellIs" dxfId="122" priority="123" operator="between">
      <formula>0.595</formula>
      <formula>0.6949</formula>
    </cfRule>
    <cfRule type="cellIs" dxfId="121" priority="124" operator="between">
      <formula>0.695</formula>
      <formula>0.7949</formula>
    </cfRule>
    <cfRule type="cellIs" dxfId="120" priority="125" operator="between">
      <formula>0.795</formula>
      <formula>1</formula>
    </cfRule>
  </conditionalFormatting>
  <conditionalFormatting sqref="J114">
    <cfRule type="cellIs" dxfId="119" priority="116" operator="between">
      <formula>0</formula>
      <formula>0.3999</formula>
    </cfRule>
    <cfRule type="cellIs" dxfId="118" priority="117" operator="between">
      <formula>0.3955</formula>
      <formula>0.5949</formula>
    </cfRule>
    <cfRule type="cellIs" dxfId="117" priority="118" operator="between">
      <formula>0.595</formula>
      <formula>0.6949</formula>
    </cfRule>
    <cfRule type="cellIs" dxfId="116" priority="119" operator="between">
      <formula>0.695</formula>
      <formula>0.7949</formula>
    </cfRule>
    <cfRule type="cellIs" dxfId="115" priority="120" operator="between">
      <formula>0.795</formula>
      <formula>1</formula>
    </cfRule>
  </conditionalFormatting>
  <conditionalFormatting sqref="J115">
    <cfRule type="cellIs" dxfId="114" priority="111" operator="between">
      <formula>0</formula>
      <formula>0.3999</formula>
    </cfRule>
    <cfRule type="cellIs" dxfId="113" priority="112" operator="between">
      <formula>0.3955</formula>
      <formula>0.5949</formula>
    </cfRule>
    <cfRule type="cellIs" dxfId="112" priority="113" operator="between">
      <formula>0.595</formula>
      <formula>0.6949</formula>
    </cfRule>
    <cfRule type="cellIs" dxfId="111" priority="114" operator="between">
      <formula>0.695</formula>
      <formula>0.7949</formula>
    </cfRule>
    <cfRule type="cellIs" dxfId="110" priority="115" operator="between">
      <formula>0.795</formula>
      <formula>1</formula>
    </cfRule>
  </conditionalFormatting>
  <conditionalFormatting sqref="J116:J117">
    <cfRule type="cellIs" dxfId="109" priority="106" operator="between">
      <formula>0</formula>
      <formula>0.3999</formula>
    </cfRule>
    <cfRule type="cellIs" dxfId="108" priority="107" operator="between">
      <formula>0.3955</formula>
      <formula>0.5949</formula>
    </cfRule>
    <cfRule type="cellIs" dxfId="107" priority="108" operator="between">
      <formula>0.595</formula>
      <formula>0.6949</formula>
    </cfRule>
    <cfRule type="cellIs" dxfId="106" priority="109" operator="between">
      <formula>0.695</formula>
      <formula>0.7949</formula>
    </cfRule>
    <cfRule type="cellIs" dxfId="105" priority="110" operator="between">
      <formula>0.795</formula>
      <formula>1</formula>
    </cfRule>
  </conditionalFormatting>
  <conditionalFormatting sqref="J137">
    <cfRule type="cellIs" dxfId="104" priority="101" operator="between">
      <formula>0</formula>
      <formula>0.3999</formula>
    </cfRule>
    <cfRule type="cellIs" dxfId="103" priority="102" operator="between">
      <formula>0.3955</formula>
      <formula>0.5949</formula>
    </cfRule>
    <cfRule type="cellIs" dxfId="102" priority="103" operator="between">
      <formula>0.595</formula>
      <formula>0.6949</formula>
    </cfRule>
    <cfRule type="cellIs" dxfId="101" priority="104" operator="between">
      <formula>0.695</formula>
      <formula>0.7949</formula>
    </cfRule>
    <cfRule type="cellIs" dxfId="100" priority="105" operator="between">
      <formula>0.795</formula>
      <formula>1</formula>
    </cfRule>
  </conditionalFormatting>
  <conditionalFormatting sqref="J138">
    <cfRule type="cellIs" dxfId="99" priority="96" operator="between">
      <formula>0</formula>
      <formula>0.3999</formula>
    </cfRule>
    <cfRule type="cellIs" dxfId="98" priority="97" operator="between">
      <formula>0.3955</formula>
      <formula>0.5949</formula>
    </cfRule>
    <cfRule type="cellIs" dxfId="97" priority="98" operator="between">
      <formula>0.595</formula>
      <formula>0.6949</formula>
    </cfRule>
    <cfRule type="cellIs" dxfId="96" priority="99" operator="between">
      <formula>0.695</formula>
      <formula>0.7949</formula>
    </cfRule>
    <cfRule type="cellIs" dxfId="95" priority="100" operator="between">
      <formula>0.795</formula>
      <formula>1</formula>
    </cfRule>
  </conditionalFormatting>
  <conditionalFormatting sqref="J139:J140">
    <cfRule type="cellIs" dxfId="94" priority="91" operator="between">
      <formula>0</formula>
      <formula>0.3999</formula>
    </cfRule>
    <cfRule type="cellIs" dxfId="93" priority="92" operator="between">
      <formula>0.3955</formula>
      <formula>0.5949</formula>
    </cfRule>
    <cfRule type="cellIs" dxfId="92" priority="93" operator="between">
      <formula>0.595</formula>
      <formula>0.6949</formula>
    </cfRule>
    <cfRule type="cellIs" dxfId="91" priority="94" operator="between">
      <formula>0.695</formula>
      <formula>0.7949</formula>
    </cfRule>
    <cfRule type="cellIs" dxfId="90" priority="95" operator="between">
      <formula>0.795</formula>
      <formula>1</formula>
    </cfRule>
  </conditionalFormatting>
  <conditionalFormatting sqref="J144">
    <cfRule type="cellIs" dxfId="89" priority="86" operator="between">
      <formula>0</formula>
      <formula>0.3999</formula>
    </cfRule>
    <cfRule type="cellIs" dxfId="88" priority="87" operator="between">
      <formula>0.3955</formula>
      <formula>0.5949</formula>
    </cfRule>
    <cfRule type="cellIs" dxfId="87" priority="88" operator="between">
      <formula>0.595</formula>
      <formula>0.6949</formula>
    </cfRule>
    <cfRule type="cellIs" dxfId="86" priority="89" operator="between">
      <formula>0.695</formula>
      <formula>0.7949</formula>
    </cfRule>
    <cfRule type="cellIs" dxfId="85" priority="90" operator="between">
      <formula>0.795</formula>
      <formula>1</formula>
    </cfRule>
  </conditionalFormatting>
  <conditionalFormatting sqref="J145">
    <cfRule type="cellIs" dxfId="84" priority="81" operator="between">
      <formula>0</formula>
      <formula>0.3999</formula>
    </cfRule>
    <cfRule type="cellIs" dxfId="83" priority="82" operator="between">
      <formula>0.3955</formula>
      <formula>0.5949</formula>
    </cfRule>
    <cfRule type="cellIs" dxfId="82" priority="83" operator="between">
      <formula>0.595</formula>
      <formula>0.6949</formula>
    </cfRule>
    <cfRule type="cellIs" dxfId="81" priority="84" operator="between">
      <formula>0.695</formula>
      <formula>0.7949</formula>
    </cfRule>
    <cfRule type="cellIs" dxfId="80" priority="85" operator="between">
      <formula>0.795</formula>
      <formula>1</formula>
    </cfRule>
  </conditionalFormatting>
  <conditionalFormatting sqref="J146">
    <cfRule type="cellIs" dxfId="79" priority="76" operator="between">
      <formula>0</formula>
      <formula>0.3999</formula>
    </cfRule>
    <cfRule type="cellIs" dxfId="78" priority="77" operator="between">
      <formula>0.3955</formula>
      <formula>0.5949</formula>
    </cfRule>
    <cfRule type="cellIs" dxfId="77" priority="78" operator="between">
      <formula>0.595</formula>
      <formula>0.6949</formula>
    </cfRule>
    <cfRule type="cellIs" dxfId="76" priority="79" operator="between">
      <formula>0.695</formula>
      <formula>0.7949</formula>
    </cfRule>
    <cfRule type="cellIs" dxfId="75" priority="80" operator="between">
      <formula>0.795</formula>
      <formula>1</formula>
    </cfRule>
  </conditionalFormatting>
  <conditionalFormatting sqref="J147">
    <cfRule type="cellIs" dxfId="74" priority="71" operator="between">
      <formula>0</formula>
      <formula>0.3999</formula>
    </cfRule>
    <cfRule type="cellIs" dxfId="73" priority="72" operator="between">
      <formula>0.3955</formula>
      <formula>0.5949</formula>
    </cfRule>
    <cfRule type="cellIs" dxfId="72" priority="73" operator="between">
      <formula>0.595</formula>
      <formula>0.6949</formula>
    </cfRule>
    <cfRule type="cellIs" dxfId="71" priority="74" operator="between">
      <formula>0.695</formula>
      <formula>0.7949</formula>
    </cfRule>
    <cfRule type="cellIs" dxfId="70" priority="75" operator="between">
      <formula>0.795</formula>
      <formula>1</formula>
    </cfRule>
  </conditionalFormatting>
  <conditionalFormatting sqref="J148">
    <cfRule type="cellIs" dxfId="69" priority="66" operator="between">
      <formula>0</formula>
      <formula>0.3999</formula>
    </cfRule>
    <cfRule type="cellIs" dxfId="68" priority="67" operator="between">
      <formula>0.3955</formula>
      <formula>0.5949</formula>
    </cfRule>
    <cfRule type="cellIs" dxfId="67" priority="68" operator="between">
      <formula>0.595</formula>
      <formula>0.6949</formula>
    </cfRule>
    <cfRule type="cellIs" dxfId="66" priority="69" operator="between">
      <formula>0.695</formula>
      <formula>0.7949</formula>
    </cfRule>
    <cfRule type="cellIs" dxfId="65" priority="70" operator="between">
      <formula>0.795</formula>
      <formula>1</formula>
    </cfRule>
  </conditionalFormatting>
  <conditionalFormatting sqref="J149:J150">
    <cfRule type="cellIs" dxfId="64" priority="61" operator="between">
      <formula>0</formula>
      <formula>0.3999</formula>
    </cfRule>
    <cfRule type="cellIs" dxfId="63" priority="62" operator="between">
      <formula>0.3955</formula>
      <formula>0.5949</formula>
    </cfRule>
    <cfRule type="cellIs" dxfId="62" priority="63" operator="between">
      <formula>0.595</formula>
      <formula>0.6949</formula>
    </cfRule>
    <cfRule type="cellIs" dxfId="61" priority="64" operator="between">
      <formula>0.695</formula>
      <formula>0.7949</formula>
    </cfRule>
    <cfRule type="cellIs" dxfId="60" priority="65" operator="between">
      <formula>0.795</formula>
      <formula>1</formula>
    </cfRule>
  </conditionalFormatting>
  <conditionalFormatting sqref="J154">
    <cfRule type="cellIs" dxfId="59" priority="56" operator="between">
      <formula>0</formula>
      <formula>0.3999</formula>
    </cfRule>
    <cfRule type="cellIs" dxfId="58" priority="57" operator="between">
      <formula>0.3955</formula>
      <formula>0.5949</formula>
    </cfRule>
    <cfRule type="cellIs" dxfId="57" priority="58" operator="between">
      <formula>0.595</formula>
      <formula>0.6949</formula>
    </cfRule>
    <cfRule type="cellIs" dxfId="56" priority="59" operator="between">
      <formula>0.695</formula>
      <formula>0.7949</formula>
    </cfRule>
    <cfRule type="cellIs" dxfId="55" priority="60" operator="between">
      <formula>0.795</formula>
      <formula>1</formula>
    </cfRule>
  </conditionalFormatting>
  <conditionalFormatting sqref="J155">
    <cfRule type="cellIs" dxfId="54" priority="51" operator="between">
      <formula>0</formula>
      <formula>0.3999</formula>
    </cfRule>
    <cfRule type="cellIs" dxfId="53" priority="52" operator="between">
      <formula>0.3955</formula>
      <formula>0.5949</formula>
    </cfRule>
    <cfRule type="cellIs" dxfId="52" priority="53" operator="between">
      <formula>0.595</formula>
      <formula>0.6949</formula>
    </cfRule>
    <cfRule type="cellIs" dxfId="51" priority="54" operator="between">
      <formula>0.695</formula>
      <formula>0.7949</formula>
    </cfRule>
    <cfRule type="cellIs" dxfId="50" priority="55" operator="between">
      <formula>0.795</formula>
      <formula>1</formula>
    </cfRule>
  </conditionalFormatting>
  <conditionalFormatting sqref="J156">
    <cfRule type="cellIs" dxfId="49" priority="46" operator="between">
      <formula>0</formula>
      <formula>0.3999</formula>
    </cfRule>
    <cfRule type="cellIs" dxfId="48" priority="47" operator="between">
      <formula>0.3955</formula>
      <formula>0.5949</formula>
    </cfRule>
    <cfRule type="cellIs" dxfId="47" priority="48" operator="between">
      <formula>0.595</formula>
      <formula>0.6949</formula>
    </cfRule>
    <cfRule type="cellIs" dxfId="46" priority="49" operator="between">
      <formula>0.695</formula>
      <formula>0.7949</formula>
    </cfRule>
    <cfRule type="cellIs" dxfId="45" priority="50" operator="between">
      <formula>0.795</formula>
      <formula>1</formula>
    </cfRule>
  </conditionalFormatting>
  <conditionalFormatting sqref="J151:J153">
    <cfRule type="cellIs" dxfId="44" priority="41" operator="between">
      <formula>0</formula>
      <formula>0.3999</formula>
    </cfRule>
    <cfRule type="cellIs" dxfId="43" priority="42" operator="between">
      <formula>0.3955</formula>
      <formula>0.5949</formula>
    </cfRule>
    <cfRule type="cellIs" dxfId="42" priority="43" operator="between">
      <formula>0.595</formula>
      <formula>0.6949</formula>
    </cfRule>
    <cfRule type="cellIs" dxfId="41" priority="44" operator="between">
      <formula>0.695</formula>
      <formula>0.7949</formula>
    </cfRule>
    <cfRule type="cellIs" dxfId="40" priority="45" operator="between">
      <formula>0.795</formula>
      <formula>1</formula>
    </cfRule>
  </conditionalFormatting>
  <conditionalFormatting sqref="J141:J143">
    <cfRule type="cellIs" dxfId="39" priority="36" operator="between">
      <formula>0</formula>
      <formula>0.3999</formula>
    </cfRule>
    <cfRule type="cellIs" dxfId="38" priority="37" operator="between">
      <formula>0.3955</formula>
      <formula>0.5949</formula>
    </cfRule>
    <cfRule type="cellIs" dxfId="37" priority="38" operator="between">
      <formula>0.595</formula>
      <formula>0.6949</formula>
    </cfRule>
    <cfRule type="cellIs" dxfId="36" priority="39" operator="between">
      <formula>0.695</formula>
      <formula>0.7949</formula>
    </cfRule>
    <cfRule type="cellIs" dxfId="35" priority="40" operator="between">
      <formula>0.795</formula>
      <formula>1</formula>
    </cfRule>
  </conditionalFormatting>
  <conditionalFormatting sqref="J118:J136">
    <cfRule type="cellIs" dxfId="34" priority="31" operator="between">
      <formula>0</formula>
      <formula>0.3999</formula>
    </cfRule>
    <cfRule type="cellIs" dxfId="33" priority="32" operator="between">
      <formula>0.3955</formula>
      <formula>0.5949</formula>
    </cfRule>
    <cfRule type="cellIs" dxfId="32" priority="33" operator="between">
      <formula>0.595</formula>
      <formula>0.6949</formula>
    </cfRule>
    <cfRule type="cellIs" dxfId="31" priority="34" operator="between">
      <formula>0.695</formula>
      <formula>0.7949</formula>
    </cfRule>
    <cfRule type="cellIs" dxfId="30" priority="35" operator="between">
      <formula>0.795</formula>
      <formula>1</formula>
    </cfRule>
  </conditionalFormatting>
  <conditionalFormatting sqref="J92:J113">
    <cfRule type="cellIs" dxfId="29" priority="26" operator="between">
      <formula>0</formula>
      <formula>0.3999</formula>
    </cfRule>
    <cfRule type="cellIs" dxfId="28" priority="27" operator="between">
      <formula>0.3955</formula>
      <formula>0.5949</formula>
    </cfRule>
    <cfRule type="cellIs" dxfId="27" priority="28" operator="between">
      <formula>0.595</formula>
      <formula>0.6949</formula>
    </cfRule>
    <cfRule type="cellIs" dxfId="26" priority="29" operator="between">
      <formula>0.695</formula>
      <formula>0.7949</formula>
    </cfRule>
    <cfRule type="cellIs" dxfId="25" priority="30" operator="between">
      <formula>0.795</formula>
      <formula>1</formula>
    </cfRule>
  </conditionalFormatting>
  <conditionalFormatting sqref="J84:J87">
    <cfRule type="cellIs" dxfId="24" priority="21" operator="between">
      <formula>0</formula>
      <formula>0.3999</formula>
    </cfRule>
    <cfRule type="cellIs" dxfId="23" priority="22" operator="between">
      <formula>0.3955</formula>
      <formula>0.5949</formula>
    </cfRule>
    <cfRule type="cellIs" dxfId="22" priority="23" operator="between">
      <formula>0.595</formula>
      <formula>0.6949</formula>
    </cfRule>
    <cfRule type="cellIs" dxfId="21" priority="24" operator="between">
      <formula>0.695</formula>
      <formula>0.7949</formula>
    </cfRule>
    <cfRule type="cellIs" dxfId="20" priority="25" operator="between">
      <formula>0.795</formula>
      <formula>1</formula>
    </cfRule>
  </conditionalFormatting>
  <conditionalFormatting sqref="J60:J75">
    <cfRule type="cellIs" dxfId="19" priority="16" operator="between">
      <formula>0</formula>
      <formula>0.3999</formula>
    </cfRule>
    <cfRule type="cellIs" dxfId="18" priority="17" operator="between">
      <formula>0.3955</formula>
      <formula>0.5949</formula>
    </cfRule>
    <cfRule type="cellIs" dxfId="17" priority="18" operator="between">
      <formula>0.595</formula>
      <formula>0.6949</formula>
    </cfRule>
    <cfRule type="cellIs" dxfId="16" priority="19" operator="between">
      <formula>0.695</formula>
      <formula>0.7949</formula>
    </cfRule>
    <cfRule type="cellIs" dxfId="15" priority="20" operator="between">
      <formula>0.795</formula>
      <formula>1</formula>
    </cfRule>
  </conditionalFormatting>
  <conditionalFormatting sqref="J55">
    <cfRule type="cellIs" dxfId="14" priority="11" operator="between">
      <formula>0</formula>
      <formula>0.3999</formula>
    </cfRule>
    <cfRule type="cellIs" dxfId="13" priority="12" operator="between">
      <formula>0.3955</formula>
      <formula>0.5949</formula>
    </cfRule>
    <cfRule type="cellIs" dxfId="12" priority="13" operator="between">
      <formula>0.595</formula>
      <formula>0.6949</formula>
    </cfRule>
    <cfRule type="cellIs" dxfId="11" priority="14" operator="between">
      <formula>0.695</formula>
      <formula>0.7949</formula>
    </cfRule>
    <cfRule type="cellIs" dxfId="10" priority="15" operator="between">
      <formula>0.795</formula>
      <formula>1</formula>
    </cfRule>
  </conditionalFormatting>
  <conditionalFormatting sqref="J50">
    <cfRule type="cellIs" dxfId="9" priority="6" operator="between">
      <formula>0</formula>
      <formula>0.3999</formula>
    </cfRule>
    <cfRule type="cellIs" dxfId="8" priority="7" operator="between">
      <formula>0.3955</formula>
      <formula>0.5949</formula>
    </cfRule>
    <cfRule type="cellIs" dxfId="7" priority="8" operator="between">
      <formula>0.595</formula>
      <formula>0.6949</formula>
    </cfRule>
    <cfRule type="cellIs" dxfId="6" priority="9" operator="between">
      <formula>0.695</formula>
      <formula>0.7949</formula>
    </cfRule>
    <cfRule type="cellIs" dxfId="5" priority="10" operator="between">
      <formula>0.795</formula>
      <formula>1</formula>
    </cfRule>
  </conditionalFormatting>
  <conditionalFormatting sqref="J37:J45">
    <cfRule type="cellIs" dxfId="4" priority="1" operator="between">
      <formula>0</formula>
      <formula>0.3999</formula>
    </cfRule>
    <cfRule type="cellIs" dxfId="3" priority="2" operator="between">
      <formula>0.3955</formula>
      <formula>0.5949</formula>
    </cfRule>
    <cfRule type="cellIs" dxfId="2" priority="3" operator="between">
      <formula>0.595</formula>
      <formula>0.6949</formula>
    </cfRule>
    <cfRule type="cellIs" dxfId="1" priority="4" operator="between">
      <formula>0.695</formula>
      <formula>0.7949</formula>
    </cfRule>
    <cfRule type="cellIs" dxfId="0" priority="5" operator="between">
      <formula>0.795</formula>
      <formula>1</formula>
    </cfRule>
  </conditionalFormatting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2024-08-27T22:12:06Z</dcterms:created>
  <dcterms:modified xsi:type="dcterms:W3CDTF">2024-08-27T22:18:26Z</dcterms:modified>
</cp:coreProperties>
</file>