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045" activeTab="1"/>
  </bookViews>
  <sheets>
    <sheet name="Datos-version" sheetId="1" r:id="rId1"/>
    <sheet name="1_O Y G" sheetId="2" r:id="rId2"/>
    <sheet name="2_TH" sheetId="3" r:id="rId3"/>
    <sheet name="3_I Y D" sheetId="4" r:id="rId4"/>
    <sheet name="4_R Y CR" sheetId="5" r:id="rId5"/>
    <sheet name="5_BIO Y RES " sheetId="6" r:id="rId6"/>
    <sheet name="6_PRIORITARIO" sheetId="7" r:id="rId7"/>
    <sheet name="CONCEPTO " sheetId="8" r:id="rId8"/>
  </sheets>
  <definedNames>
    <definedName name="_xlfn.IFERROR" hidden="1">#NAME?</definedName>
    <definedName name="_xlnm.Print_Area" localSheetId="1">'1_O Y G'!$A$1:$M$33</definedName>
    <definedName name="_xlnm.Print_Area" localSheetId="2">'2_TH'!$A$1:$M$21</definedName>
    <definedName name="_xlnm.Print_Area" localSheetId="3">'3_I Y D'!$A$1:$M$28</definedName>
    <definedName name="_xlnm.Print_Area" localSheetId="4">'4_R Y CR'!$A$1:$N$13</definedName>
    <definedName name="_xlnm.Print_Area" localSheetId="5">'5_BIO Y RES '!$A$1:$M$24</definedName>
    <definedName name="_xlnm.Print_Area" localSheetId="6">'6_PRIORITARIO'!$A$5:$M$20</definedName>
    <definedName name="_xlnm.Print_Area" localSheetId="7">'CONCEPTO '!$A$1:$J$52</definedName>
    <definedName name="_xlnm.Print_Area" localSheetId="0">'Datos-version'!$A$1:$J$43</definedName>
    <definedName name="_xlnm.Print_Titles" localSheetId="1">'1_O Y G'!$1:$7</definedName>
    <definedName name="_xlnm.Print_Titles" localSheetId="2">'2_TH'!$1:$10</definedName>
    <definedName name="_xlnm.Print_Titles" localSheetId="3">'3_I Y D'!$1:$9</definedName>
    <definedName name="_xlnm.Print_Titles" localSheetId="4">'4_R Y CR'!$1:$8</definedName>
    <definedName name="_xlnm.Print_Titles" localSheetId="5">'5_BIO Y RES '!$1:$6</definedName>
    <definedName name="_xlnm.Print_Titles" localSheetId="6">'6_PRIORITARIO'!$1:$9</definedName>
    <definedName name="_xlnm.Print_Titles" localSheetId="7">'CONCEPTO '!$1:$2</definedName>
    <definedName name="_xlnm.Print_Titles" localSheetId="0">'Datos-version'!$1:$9</definedName>
  </definedNames>
  <calcPr fullCalcOnLoad="1"/>
</workbook>
</file>

<file path=xl/sharedStrings.xml><?xml version="1.0" encoding="utf-8"?>
<sst xmlns="http://schemas.openxmlformats.org/spreadsheetml/2006/main" count="554" uniqueCount="366">
  <si>
    <t>OBSERVACIONES</t>
  </si>
  <si>
    <t>3.6</t>
  </si>
  <si>
    <t>3.8</t>
  </si>
  <si>
    <t>5.12</t>
  </si>
  <si>
    <t>5.BIOSEGURIDAD Y MANEJO DE RESIDUOS</t>
  </si>
  <si>
    <t>Define la implementación de medidas, procedimientos básicos  de bioseguridad y manejo de residuos de acuerdo a la normatividad vigente.</t>
  </si>
  <si>
    <t>5.1</t>
  </si>
  <si>
    <t>5.2</t>
  </si>
  <si>
    <t>5.3</t>
  </si>
  <si>
    <t>5.4</t>
  </si>
  <si>
    <t>5.5</t>
  </si>
  <si>
    <t>Los procedimientos de la ruta sanitaria están  documentadas en el PGIRH especificando esquema de la ruta, franjas horarias por tipos de residuos, frecuencias, mecanismos para transportar los residuos al cuarto de almacenamiento central, responsables y uso de elementos de protección personal.</t>
  </si>
  <si>
    <t>5.6</t>
  </si>
  <si>
    <t>5.7</t>
  </si>
  <si>
    <t>El laboratorio cumple con el adecuado etiquetado de residuos para ser entregados a los gestores externos.</t>
  </si>
  <si>
    <t>El etiquetado de residuos permite establecer la trazabilidad del residuo desde su generación hasta su disposición final, la etiqueta contiene: tipo de residuo, lugar de origen, fecha de recolección y responsable del procedimiento.</t>
  </si>
  <si>
    <t>6.2</t>
  </si>
  <si>
    <t>6.3</t>
  </si>
  <si>
    <t>6.5</t>
  </si>
  <si>
    <t>6.6</t>
  </si>
  <si>
    <t>6.7</t>
  </si>
  <si>
    <t>6.8</t>
  </si>
  <si>
    <t>6.9</t>
  </si>
  <si>
    <t>3.10</t>
  </si>
  <si>
    <t>COD</t>
  </si>
  <si>
    <t>REQUISITO</t>
  </si>
  <si>
    <t>C</t>
  </si>
  <si>
    <t>NC</t>
  </si>
  <si>
    <t>NA</t>
  </si>
  <si>
    <t>1.1</t>
  </si>
  <si>
    <t>1.2</t>
  </si>
  <si>
    <t>1.3</t>
  </si>
  <si>
    <t>1.4</t>
  </si>
  <si>
    <t>1.5</t>
  </si>
  <si>
    <t>1.6</t>
  </si>
  <si>
    <t>1.7</t>
  </si>
  <si>
    <t>1.8</t>
  </si>
  <si>
    <t>1.10</t>
  </si>
  <si>
    <t>1.11</t>
  </si>
  <si>
    <t>1.12</t>
  </si>
  <si>
    <t>1.13</t>
  </si>
  <si>
    <t>1.14</t>
  </si>
  <si>
    <t>1.15</t>
  </si>
  <si>
    <t>1.16</t>
  </si>
  <si>
    <t>1.17</t>
  </si>
  <si>
    <t>2.TALENTO HUMANO</t>
  </si>
  <si>
    <t>Son aquellos  requisitos inherentes a las políticas de personal, descripción de puestos de trabajo, y criterios que demuestren la  competencia del talento humano que labora en el laboratorio</t>
  </si>
  <si>
    <t>2.1</t>
  </si>
  <si>
    <t>2.2</t>
  </si>
  <si>
    <t>2.3</t>
  </si>
  <si>
    <t>2.8</t>
  </si>
  <si>
    <t>2.9</t>
  </si>
  <si>
    <t>2.10</t>
  </si>
  <si>
    <t>3.1</t>
  </si>
  <si>
    <t>3.2</t>
  </si>
  <si>
    <t>3.3</t>
  </si>
  <si>
    <t>3.4</t>
  </si>
  <si>
    <t>3.5</t>
  </si>
  <si>
    <t>3.7</t>
  </si>
  <si>
    <t>3.9</t>
  </si>
  <si>
    <t>4. REFERENCIA Y CONTRAREFERENCIA</t>
  </si>
  <si>
    <t>Evalúa el cumplimiento de los estándares de calidad y bioseguridad definidos para la recolección, manipulación, remisión, transporte y conservación de muestras</t>
  </si>
  <si>
    <t>4.1</t>
  </si>
  <si>
    <t>4.2</t>
  </si>
  <si>
    <t>4.3</t>
  </si>
  <si>
    <t>4.4</t>
  </si>
  <si>
    <t>2.11</t>
  </si>
  <si>
    <t>5.8</t>
  </si>
  <si>
    <t>5.10</t>
  </si>
  <si>
    <t>5.11</t>
  </si>
  <si>
    <t>El laboratorio tiene espacios de almacenamiento en condiciones adecuadas para asegurar la continua integridad de: elementos, insumos y reactivos.</t>
  </si>
  <si>
    <t>5.9</t>
  </si>
  <si>
    <t>6. PROCESO PRIORITARIO</t>
  </si>
  <si>
    <t>Comprenden aquellos aspectos administrativos y de gestión que hacen referencia al funcionamiento y los procesos que garantizan la realización de todas las actividades correspondientes al quehacer de los laboratorios, con eficiencia, calidad y oportunidad</t>
  </si>
  <si>
    <t>EVALUACIÓN</t>
  </si>
  <si>
    <t>6.1</t>
  </si>
  <si>
    <t>6.4</t>
  </si>
  <si>
    <t>PUNTAJE</t>
  </si>
  <si>
    <t>1.9</t>
  </si>
  <si>
    <t>OBSERVACION</t>
  </si>
  <si>
    <t>X</t>
  </si>
  <si>
    <t>Verificar la presencia de archivo para los documentos físicos y electrónicos con el tamaño adecuado de acuerdo al volumen o complejidad del laboratorio.</t>
  </si>
  <si>
    <t>Verificar la realización del mantenimiento a las instalaciones físicas para el cumplimiento de sus actividades misionales.</t>
  </si>
  <si>
    <t>El laboratorio mantiene un control de inventario  de reactivos, insumos y materiales empleados en la realización de los ensayos.</t>
  </si>
  <si>
    <t>A</t>
  </si>
  <si>
    <t>TIPO</t>
  </si>
  <si>
    <t>B</t>
  </si>
  <si>
    <t>C2</t>
  </si>
  <si>
    <t>C3</t>
  </si>
  <si>
    <t>CALIF MAXIMA</t>
  </si>
  <si>
    <t>CRITERIO</t>
  </si>
  <si>
    <t>Absoluta</t>
  </si>
  <si>
    <t>Relativa</t>
  </si>
  <si>
    <t>Máximo posible</t>
  </si>
  <si>
    <t>Verificar la participación en programas de capacitación continuada que permita mantener actualizados todos sus procesos y procedimientos, en temas relacionados con el fortalecimiento del laboratorio.</t>
  </si>
  <si>
    <t>COMPROMISO</t>
  </si>
  <si>
    <t>RESPONSABLE</t>
  </si>
  <si>
    <t xml:space="preserve">FECHA DE ENTREGA </t>
  </si>
  <si>
    <t>FECHA PROYECTADA</t>
  </si>
  <si>
    <t>CONCEPTO FINAL</t>
  </si>
  <si>
    <t>CUMPLE</t>
  </si>
  <si>
    <t>NO CUMPLE</t>
  </si>
  <si>
    <t xml:space="preserve">En constancia firman: </t>
  </si>
  <si>
    <t>NOMBRE</t>
  </si>
  <si>
    <t>CARGO/ENTIDAD</t>
  </si>
  <si>
    <t>FIRMA</t>
  </si>
  <si>
    <t>Incluye todas las actividades que el laboratorio debe realizar en el marco del Sistema de Vigilancia en Salud Pública y vigilancia y control sanitario.</t>
  </si>
  <si>
    <t>DATOS DE LA VISITA DE VERIFICACION DE ESTANDARES</t>
  </si>
  <si>
    <t>Fechas de la visita</t>
  </si>
  <si>
    <t xml:space="preserve">DATOS DE LA INSTITUCION QUE RECIBE LA VISITA </t>
  </si>
  <si>
    <t>Departamento</t>
  </si>
  <si>
    <t>Dirección</t>
  </si>
  <si>
    <t>DATOS DE LA INSTITUCION QUE REALIZA LA VISITA</t>
  </si>
  <si>
    <t xml:space="preserve">Nombre </t>
  </si>
  <si>
    <t>Cargo</t>
  </si>
  <si>
    <t>Entidad</t>
  </si>
  <si>
    <t>1.18</t>
  </si>
  <si>
    <t>1.19</t>
  </si>
  <si>
    <t>1.20</t>
  </si>
  <si>
    <t xml:space="preserve">El laboratorio cuenta con un profesional  designado para coordinar y dirigir las actividades desarrolladas por la organización. 
</t>
  </si>
  <si>
    <t>El laboratorio tiene espacios de almacenamiento en condiciones adecuadas de: documentos, registros, resultados tanto en medio físicos como archivos electrónicos.</t>
  </si>
  <si>
    <t>Teléfono (s)</t>
  </si>
  <si>
    <t>Ciudad</t>
  </si>
  <si>
    <t>Nombre del laboratorio</t>
  </si>
  <si>
    <t>El laboratorio tiene implementados sistemas de comunicación, informática y conectividad garantizando la comunicación al interior y al exterior del mismo, con todos sus usuarios de acuerdo a la ubicación geográfica y al grado de complejidad</t>
  </si>
  <si>
    <t>El laboratorio hace parte del organigrama de la entidad, con los niveles de autoridad e interrelaciones asignadas a cada uno de los integrantes de la estructura funcional.</t>
  </si>
  <si>
    <t>Desde la coordinación o dirección del laboratorio se desarrollan las actividades necesarias para garantizar que la totalidad del recurso humano del laboratorio conoce, comprende e implementa los procesos, programas, procedimientos y documentación del SGC</t>
  </si>
  <si>
    <t>1.21</t>
  </si>
  <si>
    <t>1.22</t>
  </si>
  <si>
    <t>1.23</t>
  </si>
  <si>
    <t>El laboratorio cuenta con manuales de uso o  tiene documentado el procedimiento de manipulación, cuidado y utilización segura, de cada uno de los equipos, señalando las precauciones que se deben tener en cuenta. Este es conocido y está disponible para el usuario</t>
  </si>
  <si>
    <t>En el plan de gestión integral de residuos generados en la atención en salud y otras actividades, deben establecerse los procedimientos de desactivación, que deben incluir la totalidad de los residuos generados por el laboratorio basados en la caracterización de los mismos por cada sección o área de trabajo los cuales deben ser descritos en el plan</t>
  </si>
  <si>
    <t>OBSERVACIONES ( FORTALEZAS, HALLAZGOS)</t>
  </si>
  <si>
    <t>3.11</t>
  </si>
  <si>
    <t>3.12</t>
  </si>
  <si>
    <t>3.13</t>
  </si>
  <si>
    <t>3.14</t>
  </si>
  <si>
    <t>3.15</t>
  </si>
  <si>
    <t>3.16</t>
  </si>
  <si>
    <t>3.17</t>
  </si>
  <si>
    <t>3.18</t>
  </si>
  <si>
    <t>3.19</t>
  </si>
  <si>
    <t>5.13</t>
  </si>
  <si>
    <t>5.14</t>
  </si>
  <si>
    <t>5.15</t>
  </si>
  <si>
    <t>5.16</t>
  </si>
  <si>
    <t xml:space="preserve">PORCENTAJE </t>
  </si>
  <si>
    <t>6.10</t>
  </si>
  <si>
    <t xml:space="preserve">HALLAZGOS: (FRENTE A LOS HALLAZGOS EN ESTE ESPACIO CONSIGNADOS SE DEBE LEVANTAR PLAN DE ACCIÓN) </t>
  </si>
  <si>
    <t xml:space="preserve">DEBILIDADES: </t>
  </si>
  <si>
    <t xml:space="preserve">HERRAMIENTA DE VERIFICACIÓN DE ESTÁNDARES DE CALIDAD EN SALUD PÚBLICA 
LABORATORIOS DE ANALISIS FISICO QUIMICO Y MICROBIOLOGICO DE AGUAS </t>
  </si>
  <si>
    <t xml:space="preserve">Nombre del acueducto (laboratorio de control) </t>
  </si>
  <si>
    <t>SI</t>
  </si>
  <si>
    <t xml:space="preserve">NO </t>
  </si>
  <si>
    <t xml:space="preserve">Microbiológicos: </t>
  </si>
  <si>
    <t>Especifique el tipo de análisis que realiza el laboratorio:</t>
  </si>
  <si>
    <t>COMPROMISOS ENTIDAD TERRITORIAL DE SALUD - LABORATORIO DE SALUD PÚBLICA</t>
  </si>
  <si>
    <t>COMPROMISOS LABORATORIO VISITADO</t>
  </si>
  <si>
    <t xml:space="preserve">Cuál o Cuales? </t>
  </si>
  <si>
    <t>Verificar la implementación del procedimiento de cadena de custodia debe estar documentado y socializado al personal del laboratorio.</t>
  </si>
  <si>
    <t>4.5</t>
  </si>
  <si>
    <t>El laboratorio cumple con las especificaciones técnicas de los recipientes para la recolección de residuos (reutilizables, desechables, cortopunzantes, químicos y radiactivos)</t>
  </si>
  <si>
    <t>5.17</t>
  </si>
  <si>
    <t>2.4</t>
  </si>
  <si>
    <t>2.5</t>
  </si>
  <si>
    <t>2.6</t>
  </si>
  <si>
    <t>2.7</t>
  </si>
  <si>
    <t>Verificar la existencia de un procedimiento implementado de inducción y entrenamiento técnico para el personal que ingresa nuevo definiendo: personal designado para entrenar, responsabilidades, procedimientos, tiempos y evaluación de resultados.</t>
  </si>
  <si>
    <t>El laboratorio debe tener estipulado el procedimiento de registro y de almacenamiento de la información generada como: resultados de las pruebas, datos de control de calidad, datos de notificaciones. Además se definen responsabilidades y niveles de acceso para el manejo de la información.</t>
  </si>
  <si>
    <t>El laboratorio tiene documentado el procedimiento de cadena custodia para las muestras que lo requieran  de acuerdo a las exigencias de ley. (Aplica para laboratorios de control)</t>
  </si>
  <si>
    <t>El laboratorio cuenta  con técnicas analíticas estandarizadas, verificadas o validadas.</t>
  </si>
  <si>
    <t>El Laboratorio adopta el código de colores para los recipientes de recolección de residuos y realiza una correcta separación de residuos, de acuerdo a la actividad desarrollada por cada sección del  laboratorio.</t>
  </si>
  <si>
    <t>Características adicionales definidas en mapa de riesgo o exigido por autoridad sanitaria</t>
  </si>
  <si>
    <t xml:space="preserve">Fisicoquímicos: </t>
  </si>
  <si>
    <t xml:space="preserve">1.ORGANIZACIÓN Y GESTIÓN </t>
  </si>
  <si>
    <t xml:space="preserve">HERRAMIENTA DE VERIFICACIÓN DE ESTÁNDARES DE CALIDAD </t>
  </si>
  <si>
    <t xml:space="preserve">MODO DE VERIFICACIÓN </t>
  </si>
  <si>
    <t>El laboratorio evalúa los resultados de su gestión frente a los objetivos y las responsabilidades según su competencia por medio de Indicadores y toma acciones frente a los resultados obtenidos.</t>
  </si>
  <si>
    <t xml:space="preserve">En la planeación anual de actividades, se deben evidenciar los requerimientos de reactivos, equipos, insumos necesarios para la ejecución de sus actividades durante un período establecido de tiempo. </t>
  </si>
  <si>
    <r>
      <t>El laboratorio realiza aseguramiento de la calidad para todas las pruebas que realiza-</t>
    </r>
    <r>
      <rPr>
        <b/>
        <sz val="11"/>
        <rFont val="Arial"/>
        <family val="2"/>
      </rPr>
      <t xml:space="preserve">aseguramiento del método: </t>
    </r>
    <r>
      <rPr>
        <sz val="11"/>
        <rFont val="Arial"/>
        <family val="2"/>
      </rPr>
      <t xml:space="preserve">
Técnicas analíticas estandarizadas, verificadas o validadas.
</t>
    </r>
  </si>
  <si>
    <r>
      <t xml:space="preserve">El laboratorio realiza aseguramiento de la calidad para todas las pruebas que realizadas </t>
    </r>
    <r>
      <rPr>
        <b/>
        <sz val="11"/>
        <rFont val="Arial"/>
        <family val="2"/>
      </rPr>
      <t xml:space="preserve">Evaluación del desempeño:
</t>
    </r>
    <r>
      <rPr>
        <sz val="11"/>
        <rFont val="Arial"/>
        <family val="2"/>
      </rPr>
      <t xml:space="preserve">Participación, desempeño y acciones tomadas (documentadas) en caso de resultados no satisfactorios y cuestionables.
</t>
    </r>
  </si>
  <si>
    <t>HERRAMIENTA DE VERIFICACIÓN DE ESTÁNDARES DE CALIDAD</t>
  </si>
  <si>
    <t>El personal que realiza tareas específicas en el área administrativa y de apoyo al laboratorio, está calificado sobre la base de una formación y experiencia apropiada, demostradas según el cargo lo requiera.</t>
  </si>
  <si>
    <t>El laboratorio realiza seguimiento al desempeño técnico con periodicidad definida al personal de laboratorio tanto profesional, técnico o de apoyo al laboratorio, independiente de su modalidad de vinculación.</t>
  </si>
  <si>
    <t xml:space="preserve">HERRAMIENTA DE VERIFICACIÓN DE ESTNDARES DE CALIDAD </t>
  </si>
  <si>
    <t xml:space="preserve">3. INFRAESTRUCTURA Y DOTACIÓN </t>
  </si>
  <si>
    <t>Verificar el lavado de material y desinfección en cada una de las secciones que se requieran.</t>
  </si>
  <si>
    <t>El laboratorio tiene espacios de almacenamiento en condiciones adecuadas para asegurar la continua integridad para  todo tipo de muestras que requieran ser almacenadas.</t>
  </si>
  <si>
    <t>El laboratorio mantiene copia de seguridad de la información generada y además determina los niveles de acceso de acuerdo a las responsabilidades del personal que maneja la información.</t>
  </si>
  <si>
    <t>El laboratorio cuenta con programas periódicos de mantenimiento, actualización y protección de software.</t>
  </si>
  <si>
    <t>HERRAMIENTA DE VERIFICACIÓN DE ESTÁNDARES DE CALIDAD EN SALUD PÚBLICA</t>
  </si>
  <si>
    <r>
      <t>Desde la coordinación o dirección del laboratorio se asegura que todos los procedimiento</t>
    </r>
    <r>
      <rPr>
        <sz val="11"/>
        <color indexed="8"/>
        <rFont val="Arial"/>
        <family val="2"/>
      </rPr>
      <t>s o lineamientos</t>
    </r>
    <r>
      <rPr>
        <sz val="11"/>
        <rFont val="Arial"/>
        <family val="2"/>
      </rPr>
      <t xml:space="preserve"> incluidos en referencia y contrareferencia son del conocimiento del personal involucrado en la actividad.</t>
    </r>
  </si>
  <si>
    <t>El laboratorio tiene establecidos  procedimientos para la verificación de la trazabilidad de las muestras.</t>
  </si>
  <si>
    <t>La trazabilidad comienza con la recepción de muestras y su identificación hasta que se genera el informe del resultado. Permite realizar el rastreo de las muestras y establecer responsabilidades</t>
  </si>
  <si>
    <t>El laboratorio cuenta con un manual o procedimiento de bioseguridad aprobado, implementado y divulgado.</t>
  </si>
  <si>
    <t>Verificar la existencia y el contenido del manual de bioseguridad en lo que hace referencia a las muestras procesadas en el laboratorio y comprobar la disponibilidad que tienen todos los integrantes del laboratorio del mismo.</t>
  </si>
  <si>
    <t>El laboratorio realiza el pre tratamiento in situ de los residuos como medida de bioseguridad o principio de precaución de impacto ambiental (Ley 99 de 1993).</t>
  </si>
  <si>
    <t>El laboratorio establece e implementa la ruta sanitaria interna de recolección de residuos peligrosos y no peligrosos de acuerdo a los criterios definidos en la Resolución 1164 de 2002.</t>
  </si>
  <si>
    <t>El laboratorio tiene un cuarto central de acopio para el  almacenamiento de residuos que cumple con la dotación mínima exigida por la normatividad vigente.</t>
  </si>
  <si>
    <t>El laboratorio diligencia los registros de cuantificación de residuos (RH1).</t>
  </si>
  <si>
    <t>El coordinador debe asegurar que los profesionales del laboratorio conozcan sus responsabilidades dentro del sistema de vigilancia normado referente a la Red Nacional de Laboratorios.</t>
  </si>
  <si>
    <t>Verificar la documentación de las acciones a realizar cuando se presenten resultados que evidencien riesgo potencial para la salud pública, con enfoque de riesgo.</t>
  </si>
  <si>
    <t>Verificar que el laboratorio cuente con los requerimientos mínimos establecidos en la Resolución 2115 de 2007 para los reportes de control.</t>
  </si>
  <si>
    <t>El laboratorio participa en las capacitaciones y/o talleres en temas de interés en salud pública que programa de la Secretaría de Salud - Laboratorio de Salud Pública según aplique.</t>
  </si>
  <si>
    <t>Para los laboratorios es importante participar de las asesorías o asistencias técnicas que brinda la Secretaría de Salud - Laboratorio de Salud Pública acorde a la programación establecida.</t>
  </si>
  <si>
    <t xml:space="preserve">El laboratorio participa de la asistencia técnica y asesoría directa brindada por  la Secretaría de Salud - Laboratorio de Salud Pública. </t>
  </si>
  <si>
    <r>
      <t xml:space="preserve">CONCEPTO DE LA </t>
    </r>
    <r>
      <rPr>
        <b/>
        <sz val="14"/>
        <color indexed="8"/>
        <rFont val="Calibri"/>
        <family val="2"/>
      </rPr>
      <t>APLICACIÓN DE  LA HERRAMIENTA DE ESTÁNDARES DE CALIDAD</t>
    </r>
  </si>
  <si>
    <t>El Laboratorio en el momento de la visita realiza análisis para particulares</t>
  </si>
  <si>
    <t xml:space="preserve">El laboratorio cuenta con profesionales, técnicos o tecnólogos, con formación demostrable en cada una de la áreas de su competencia para el desarrollo de los ensayos de análisis de agua para consumo humano </t>
  </si>
  <si>
    <t xml:space="preserve">Nombre del Representante legal o coordinador </t>
  </si>
  <si>
    <t>Deben existir los documentos que evidencien planes de contingencia para emergencias, especificando causas para que dicho plan se active, definiendo flujograma de actividades, procedimientos y responsables para cada caso, especificando la articulación del mismo con los actores involucrados.</t>
  </si>
  <si>
    <t xml:space="preserve">Verificar la documentación donde soporte su constitución legal </t>
  </si>
  <si>
    <t>El laboratorio documenta e implementa  a través de manuales, los procesos y procedimientos la recepción, manipulación, remisión, transporte y conservación de muestras "ítems de ensayo" y tiempos de entrega de resultados, en condiciones de calidad, seguridad, oportunidad y eficiencia.</t>
  </si>
  <si>
    <t>El laboratorio tiene definidos planes de contingencia interna frente a emergencias sanitarias y/o catástrofes naturales para el funcionamiento del mismo, en cuanto a designación de suplentes para funciones clave, remisión de ensayos a otros laboratorios  (solo aplica para laboratorios propios del prestador o autorizados para el control por el Ministerio de Salud y Protección Social).</t>
  </si>
  <si>
    <t>El laboratorio cuenta con los reportes de control acorde a los estipulado en el artículo 23 de la Resolución 2115 de 2007 (solo aplica para laboratorios propios del prestador o autorizados para el control por el Ministerio de Salud y Protección Social).</t>
  </si>
  <si>
    <t>El laboratorio realiza los análisis fisicoquímicos requeridos por la normatividad vigente (Resolución 2115 de 2007, Artículo 21) para el control de la calidad del agua para consumo humano, así como también las definidas en el mapa de riesgos (solo aplica para laboratorios propios del prestador o autorizados para el control por el Ministerio de Salud y Protección Social).</t>
  </si>
  <si>
    <t>El laboratorio reporta oportunamente al Sistema Único de Información SUI los datos del control de la calidad del agua para consumo humano (solo aplica para laboratorios propios del prestador o autorizados para el control por el Ministerio de Salud y Protección Social).</t>
  </si>
  <si>
    <t xml:space="preserve">El laboratorio asegura la confidencialidad de los resultados obtenidos en el proceso analítico. 
</t>
  </si>
  <si>
    <t>El  laboratorio  debe documentar los procedimientos relacionados con la gestión integral de residuos. El documento  debe seguir los lineamientos contenidos en el Decreto Único Reglamentario del Sector Ambiente 1076 de 2015 Titulo 6 Residuos Peligrosos  o aquellos que los modifiquen o sustituyan.</t>
  </si>
  <si>
    <t>El coordinador  debe asegurar que los profesionales del laboratorio conozcan e implementen los lineamientos nacionales para el adecuado abordaje de los eventos de interés en salud pública según las competencias definidas (Resoluciones, circulares, manuales de toma de muestra, documentos técnicos)</t>
  </si>
  <si>
    <t>Verificar la programación anual para los laboratorios de la Red y su correspondiente participación a través de listados de asistencia o certificaciones</t>
  </si>
  <si>
    <t>Verificar que el laboratorio realice los parámetros mínimos establecidos en la Resolución 2115 de 2007 para el control de la calidad fisicoquímica en aguas para consumo humano según población atendida.</t>
  </si>
  <si>
    <t>El laboratorio realiza los análisis microbiológicos requeridas por la normatividad vigente (Resolución 2115 de 2007, Artículo 22) para el control de la calidad del agua para consumo humano así como también las definidas en el mapa de riesgos (solo aplica para laboratorios propios del prestador o autorizados para el control por el Ministerio de Salud y Protección Social).</t>
  </si>
  <si>
    <t>Verificar que el laboratorio realice los parámetros mínimos establecidos en la Resolución 2115 de 2007 para el control de la calidad microbiológica en aguas para consumo humano según población atendida.</t>
  </si>
  <si>
    <t>Verificar que el laboratorio realice oportunamente el reporte de análisis realizados acorde a lo establecidos en la resolución 2115 de 2007 al sistema único de información de los servicios públicos SUI</t>
  </si>
  <si>
    <t>El laboratorio tiene documentado e implementado el proceso de referencia y contrareferencia de acuerdo con la capacidad técnica para la prestación del servicio, que incluya: ensayos o pruebas que remite a otros laboratorios, reporte de los ensayos remitidos, revisión de la solicitud del servicio y condiciones para la remisión de muestras.</t>
  </si>
  <si>
    <t>Desde la coordinación o dirección del laboratorio se asegura que todos los procedimientos o lineamientos incluidos en referencia y contrareferencia son del conocimiento del personal involucrado en la actividad.</t>
  </si>
  <si>
    <t xml:space="preserve">El laboratorio tiene documentadas las hojas de vida de equipos con datos de identificación, referencia, e historial de las operaciones de confirmación metrológica aplicables. </t>
  </si>
  <si>
    <t>Desde la dirección o coordinación del laboratorio está asignado un responsable de calidad con formación específica certificada en la norma ISO/IEC 17025 vigente y con autoridad delegada para implementar y hacer seguimiento a los requisitos de las normas de calidad de todo el laboratorio.</t>
  </si>
  <si>
    <t>El laboratorio documenta e implementa los procesos de entrenamiento e inducción técnica para todo el personal que ingresa o cambia de actividad independiente de su modalidad de vinculación.</t>
  </si>
  <si>
    <t>El laboratorio tiene una política de calidad que sea adecuada para el objeto de la entidad, coherente con el plan de desarrollo de la entidad, incluye compromiso de cumplir con los requisitos de los clientes y mejora del sistema (eficacia, eficiencia, efectividad),  adecuada continuamente y  emitida por la alta dirección, debidamente socializada y entendida  por todo el personal que lo integra.</t>
  </si>
  <si>
    <t>El laboratorio debe tener una política de gestión de la calidad del laboratorio emitida por la alta dirección o coordinación del laboratorio que defina aspectos básicos como: apropiada a la organización, mejora continua, cumplimiento de requisitos de los clientes.</t>
  </si>
  <si>
    <t xml:space="preserve">El laboratorio cuenta con documentos que registran procedimientos técnicos, administrativos o de gestión empleados en cada una de las secciones que lo conforman, verificar como se encuentra organizado de acuerdo al SGC implementado en el laboratorio.
Tener en cuenta la exclusión de procedimientos de toma de muestra cuando el laboratorio es contratado solamente para realizar ensayos y no son responsables de la toma de muestras. </t>
  </si>
  <si>
    <t>El laboratorio conoce los lineamientos nacionales vigentes de operación y respuesta frente al tema de agua para consumo humano. Aplica para laboratorios propios del prestador o autorizados.</t>
  </si>
  <si>
    <t>El laboratorio informa de manera inmediata a la autoridad competente  los resultados obtenidos cuando estos evidencien un riesgo potencial de salud pública  y a las personas prestadoras del servicio público de acueducto para que se tomen las medidas pertinentes para mitigar el riesgo.</t>
  </si>
  <si>
    <t>Razón social/NIT</t>
  </si>
  <si>
    <t>correo electrónico</t>
  </si>
  <si>
    <t>Calificación</t>
  </si>
  <si>
    <t>x</t>
  </si>
  <si>
    <t xml:space="preserve">Fecha </t>
  </si>
  <si>
    <t xml:space="preserve">PUNTOS ADICIONALES </t>
  </si>
  <si>
    <t xml:space="preserve">PUNTAJE FINAL </t>
  </si>
  <si>
    <t>El laboratorio Implementa y desarrolla una política del Gestión del Riesgo para el adecuado tratamiento de riesgos que garantizan  el cumplimiento de su misión y objetivos dentro de la organización.</t>
  </si>
  <si>
    <t>El laboratorio participa en la evaluación técnica que se realiza para la compra de insumos, reactivos, materiales, servicios y equipos  necesarios para su funcionamiento.</t>
  </si>
  <si>
    <t>Verificar que los procesos de adquisición de insumos, reactivos materiales y equipos  que sean usados en el laboratorio cuenten con el concepto técnico de la dirección o coordinación del laboratorio, o la persona que este delegue para la evaluación.</t>
  </si>
  <si>
    <t>El laboratorio cuenta con un procedimiento que defina el contenido y responsabilidades, para la generación, emisión, aprobación y entrega de los informes o reportes de resultados así como la directrices para la protección de los resultados emitidos de manera directa (impreso) o indirecta (vía electrónica, vía telefónica)</t>
  </si>
  <si>
    <t>Verifique si los reportes emitidos contiene lo declarado en el procedimiento
El laboratorio tiene estandarizado  el reporte de resultados 
El laboratorio tiene definido el canal de comunicación para la transmisión y reporte de resultados de forma escrita y por vía electrónica, además de registrar los reportes que se suministran por vía telefónica.</t>
  </si>
  <si>
    <t>Versión</t>
  </si>
  <si>
    <t xml:space="preserve">Descripción de la actualización </t>
  </si>
  <si>
    <t xml:space="preserve">El laboratorio dispone de personal de apoyo para servicios generales (aseo, mantenimiento general, vigilancia) de sus instalaciones. </t>
  </si>
  <si>
    <t>Verificar soportes que el procedimiento de evaluación de personal garantice su idoneidad, competencia y seguimiento para las labores asignadas se encuentre establecido.</t>
  </si>
  <si>
    <t xml:space="preserve">Verificar la presencia de equipos teniendo en cuenta el volumen y frecuencias de muestras y desarrollo tecnológico, entre otros. </t>
  </si>
  <si>
    <t>Verificar que las instrucciones de uso de cada equipo estén a disposición del personal que lo manipula, y el laboratorio debe archivar los manuales de operación de cada equipo con conocimiento y acceso del personal que los maneja.</t>
  </si>
  <si>
    <t>El laboratorio debe contar con un procedimiento implementado de recepción, manejo y transporte de muestras.
El laboratorio cuenta con procedimientos de envío o remisión de muestras para agua de consumo humano.</t>
  </si>
  <si>
    <t>El laboratorio cuenta con medios de protección contra incendios y emergencias eléctricas vigentes y los funcionarios saben usarlos</t>
  </si>
  <si>
    <t>El laboratorio se encuentra dando cumplimiento a la Resolución 561:2019 emitida por el Ministerio de Salud y Protección Social</t>
  </si>
  <si>
    <t>El laboratorio realiza reactivo-vigilancia de acuerdo a la normatividad vigente y reporta sus hallazgos.</t>
  </si>
  <si>
    <t>6.11</t>
  </si>
  <si>
    <t>El laboratorio cuenta con la caracterización de aguas residuales mediante laboratorio acreditado por el IDEAM y toma acciones frente a sus resultados, así mismo cuenta con permisos para emisiones atmosféricas (según aplique)</t>
  </si>
  <si>
    <t>El laboratorio está legalmente constituido o es una parte definida de una institución mayor</t>
  </si>
  <si>
    <t xml:space="preserve">Se debe verificar que se encuentre documentado e implementado un sistema de gestión de la calidad (SGC) enfocado a la mejora continua de  todos sus procesos y acorde a lo estipulado en la Resolución 2115:2007 (según aplique)
Verificar portafolio de servicios </t>
  </si>
  <si>
    <t xml:space="preserve">El Laboratorio debe estar representado en el organigrama propio o de la institución de la cual dependa el laboratorio
O se evidencia el organigrama en el manual de calidad o información documentada </t>
  </si>
  <si>
    <t>El laboratorio establece e implementa un sistema de gestión de calidad (SGC) evidenciado en una plataforma documental aprobada que de respuesta a las necesidades del mismo en coherencia con el portafolio de servicios.
Para laboratorios propios del prestador o autorizados por el MSPS acorde a la Resolución 2115 de 2007 o la norma que la reemplace o sustituya</t>
  </si>
  <si>
    <t>Desde la dirección o coordinación del laboratorio se garantiza la implementación de información documentada que describa el sistema de gestión de la calidad.</t>
  </si>
  <si>
    <t>Revisar en el contenido la información documentada que describa como mínimo: Alcance, definición de responsabilidades, política y objetivos de calidad, estructura de la documentación, seguimiento y medición, análisis de datos y control de registros</t>
  </si>
  <si>
    <t>El laboratorio tiene definido dentro del sistema de gestión de calidad un procedimiento implementado de auditorias internas y  toma de acciones frente a los resultados obtenidos.</t>
  </si>
  <si>
    <t>El laboratorio realiza control documental del archivo físico y magnético preservado de acuerdo a la normatividad vigente y las tablas de retención documental establecidas y aprobadas en la institución</t>
  </si>
  <si>
    <t xml:space="preserve">Los documentos y archivos del laboratorios  deben ser preservados según normatividad vigente (Tabla de retención documental).
Ley 594 de 2000, acuerdos y circulares  vigentes, decreto 1080 de 2015 (según aplique) </t>
  </si>
  <si>
    <t>El laboratorio planifica y hace seguimiento a  los procesos contractuales para garantizar: talento humano, dotación y mantenimiento de equipos, capacitaciones, gestión de residuos, reactivos, materiales de referencia, e insumos suficientes para realizar las actividades requeridas en sus actividades misionales.</t>
  </si>
  <si>
    <t>El laboratorio documenta, implementa y desarrolla una estrategia de mejora continua tales como acciones correctivas o de mejora y trabajo no conforme</t>
  </si>
  <si>
    <t xml:space="preserve">Se verificarán documentos y procedimientos  a través de los cuales se garanticen la confidencialidad de la información por medio de acuerdos legalmente ejecutables. 
Tener en cuenta dar alcance a personal externo.
Tener en cuenta que los resultados podrán ser de interés para las autoridades reglamentarias que lo requieran. 
</t>
  </si>
  <si>
    <t xml:space="preserve">Se garantiza trazabilidad en mediciones físicas (calibraciones con proveedor acreditado ISO/IEC 17025 incluyendo patrones físicos de trabajo para verificaciones internas), mediciones químicas material de referencia certificados en 17034, materiales de referencia internos)
</t>
  </si>
  <si>
    <r>
      <t>El laboratorio realiza aseguramiento de la calidad para todas las pruebas que realiza-</t>
    </r>
    <r>
      <rPr>
        <b/>
        <sz val="11"/>
        <rFont val="Arial"/>
        <family val="2"/>
      </rPr>
      <t xml:space="preserve">trazabilidad metrológica
</t>
    </r>
    <r>
      <rPr>
        <sz val="11"/>
        <rFont val="Arial"/>
        <family val="2"/>
      </rPr>
      <t xml:space="preserve">
</t>
    </r>
  </si>
  <si>
    <r>
      <t>El laboratorio realiza aseguramiento de la calidad para todas las pruebas que realiza-</t>
    </r>
    <r>
      <rPr>
        <b/>
        <sz val="11"/>
        <rFont val="Arial"/>
        <family val="2"/>
      </rPr>
      <t xml:space="preserve">aseguramiento del método: </t>
    </r>
    <r>
      <rPr>
        <sz val="11"/>
        <rFont val="Arial"/>
        <family val="2"/>
      </rPr>
      <t xml:space="preserve">
Esquemas de control de calidad para asegurar la validez de los resultados (controles de kit, material de referencia, de tercera opinión, muestras caracterizadas, implementación de cartas control)
</t>
    </r>
  </si>
  <si>
    <t xml:space="preserve">El laboratorio cuenta  con esquemas de control de calidad para asegurar la validez de los resultados (controles de kit, material de referencia, de tercera opinión, muestras caracterizadas) las dos últimas pueden aplicar para microbiología de aguas.
*El laboratorio garantiza que se controlan los datos resultados de la medición.
</t>
  </si>
  <si>
    <r>
      <t>El laboratorio realiza aseguramiento de la calidad para todas las pruebas que realiza -</t>
    </r>
    <r>
      <rPr>
        <b/>
        <sz val="11"/>
        <rFont val="Arial"/>
        <family val="2"/>
      </rPr>
      <t xml:space="preserve"> Control de datos:
</t>
    </r>
    <r>
      <rPr>
        <sz val="11"/>
        <rFont val="Arial"/>
        <family val="2"/>
      </rPr>
      <t xml:space="preserve">Custodia de datos, transferencia (quien verifica datos lo hace contra datos primarios), conclusiones o interpretaciones adecuadas, verificaciones aleatorias de cálculos, definición de número de cifras significativas para los resultados, los equipos que arrojan datos están controlados, las  hojas de cálculo son protegidas verificadas manualmente, se controla acceso al área, lineamientos de diligenciamiento, conservación y legibilidad de registros.
</t>
    </r>
  </si>
  <si>
    <t xml:space="preserve">Verificar que se participe programas de Interlaboratorio o Ensayos de aptitud. 
Verificar que el laboratorio se encuentre inscrito en el PICCAP, participe  y  cuente con resultados  de las los correspondientes envíos. 
Verificar que el laboratorio realice un análisis y toma de acciones cuando se evidencien desviaciones en los resultados de la participación de ensayos de aptitud .
</t>
  </si>
  <si>
    <t>Si el laboratorio cuenta con acreditación en ensayos fisicoquímicos o microbiológicos en la norma NTC ISO/IEC 17025  puede colocar cumple en los siguientes ítems: 2.1; 2.4; 2.5; 2.6; 2.8; 2.10 y 2.11. Para los ensayos que no se encuentren en el alcance de acreditación se deben evaluar los siguientes ítems: 2.4; 2.8; 2.10 y 2.11</t>
  </si>
  <si>
    <r>
      <t xml:space="preserve">Verificar la documentación que aparece en la hoja de vida, para el personal auxiliar de apoyo a la actividad analítica y se deben ajustar las especificaciones a las normas vigentes. 
Tener en cuenta lo estipulado en el manual de funciones de la institución y el documento de gestión de personal </t>
    </r>
    <r>
      <rPr>
        <i/>
        <sz val="11"/>
        <rFont val="Arial"/>
        <family val="2"/>
      </rPr>
      <t xml:space="preserve">
</t>
    </r>
  </si>
  <si>
    <t xml:space="preserve">Verificar la existencia de una persona responsable de liderar el SGC, que realice la programación y seguimiento de las capacitaciones, implementación, seguimiento y evaluación del sistema de gestión de calidad en el laboratorio con formación en la norma NTC ISO/IEC 17025 
Tener en cuenta lo estipulado en el manual de funciones de la institución y el documento de gestión de personal </t>
  </si>
  <si>
    <t>Desde la dirección o coordinación del laboratorio está asignado o designado un responsable/líder técnico o pares, necesario para la supervisión del cumplimiento de las diversas actividades de las áreas</t>
  </si>
  <si>
    <t xml:space="preserve">El laboratorio dispone de una persona con el conocimiento técnico y/o profesional, debidamente certificado en temas ambientales y de bioseguridad encargada de liderar la gestión ambiental y de bioseguridad en el laboratorio. </t>
  </si>
  <si>
    <t xml:space="preserve">Verificar la existencia de un programa de manejo de residuos y de bioseguridad liderado por una persona competente, teniendo en cuenta el volumen de desechos y las responsabilidades a cargo en residuos y bioseguridad 
El profesional puede ser del laboratorio o de la institución de la cual dependa el laboratorio. </t>
  </si>
  <si>
    <t xml:space="preserve">El personal que integra el laboratorio participa en programas de educación continuada o capacitaciones técnicas con periodicidad mínima anual y a personal nuevo y evalúa su eficacia </t>
  </si>
  <si>
    <t xml:space="preserve">*Verificar que el Laboratorio debe estar construido de acuerdo a las normas vigentes para edificaciones en cuanto a Sismo resistencia (Ley 400 de 1997 y la NSR 2010)
Tener en cuenta que para construcciones antes de 2010 la aplicación de edificaciones indispensables (artículo 54 de la ley 400) según aplique 
</t>
  </si>
  <si>
    <t xml:space="preserve">La construcción o remodelación de la planta física del laboratorio se realizó cumpliendo las especificaciones de la norma vigente en sismo resistencia (aplica para laboratorios construidos después de marzo de 2010) o reforzamiento estructural para instituciones antes de 2010 constituidas como edificaciones indispensables y de atención a la comunidad localizadas en zonas de amenaza sísmica alta e intermedia </t>
  </si>
  <si>
    <t xml:space="preserve">Las instalaciones del laboratorio están distribuidas por secciones o ambientes de acuerdo a sus actividades técnicas, que son debidamente identificadas con separación eficaz en donde se realicen actividades diferentes o incompatibles, para evitar cualquier tipo de contaminación cruzada.
</t>
  </si>
  <si>
    <t xml:space="preserve">Verificar la infraestructura física con secciones u ambientes de trabajo separadas y delimitadas, el laboratorio debe tener ambientes separadas e independientes para el análisis fisicoquímico  y microbiológico de análisis de agua para consumo humano de otros ambientes.
 Verificar que el ambiente administrativo está completamente separado del ambiente técnico. 
Debe existir una central o recepción de muestras para aguas de consumo humano.
Verificar el control de acceso y el uso de las secciones y/o ambientes que lo requieran, según niveles de bioseguridad. El laboratorio debe garantizar que no se presente contaminación cruzada por deficiencia en la infraestructura física.
</t>
  </si>
  <si>
    <t xml:space="preserve">El laboratorio cuenta con un área o espacio para pesaje que garantice el optimo funcionamiento de las balanzas, contando con mesones estables, libres de corrientes de aire y de vibraciones, así como aseguramiento metrológico. </t>
  </si>
  <si>
    <t xml:space="preserve">Indagar sobre la designación de un área específica para realizar el pesaje de reactivos, insumos, y materiales requeridos en las diferentes secciones del laboratorio que cuente con condiciones de funcionamiento y aseguramiento metrológico </t>
  </si>
  <si>
    <t xml:space="preserve">El laboratorio realiza el registro, seguimiento y control de las condiciones ambientales: humedad y temperatura y control microbiológico de ambientes y superficies en las áreas que lo requieran. </t>
  </si>
  <si>
    <t xml:space="preserve">Verificar que el laboratorio registra, realiza seguimiento y análisis de las condiciones ambientales de las áreas técnicas y analiza el impacto frente al uso de las secciones o ambientes.  </t>
  </si>
  <si>
    <r>
      <t>Todas los ambientes del laboratorio que requieran</t>
    </r>
    <r>
      <rPr>
        <b/>
        <sz val="11"/>
        <rFont val="Arial"/>
        <family val="2"/>
      </rPr>
      <t>,</t>
    </r>
    <r>
      <rPr>
        <sz val="11"/>
        <rFont val="Arial"/>
        <family val="2"/>
      </rPr>
      <t xml:space="preserve"> deben contar con tomas de agua y pocetas funcionales que permiten la fácil limpieza de los materiales en procedimientos de lavado y descontaminación.</t>
    </r>
  </si>
  <si>
    <t xml:space="preserve">Verificar la existencia de tomas de agua y pocetas en los ambientes del laboratorio que se requieran. </t>
  </si>
  <si>
    <t>El laboratorio cuenta con ambientes separados e independientes para el lavado de material para los ambientes de microbiología y fisicoquímico de aguas para consumo humano y otras.</t>
  </si>
  <si>
    <t xml:space="preserve">Las secciones y ambientes técnicos del laboratorio  cuenta con un sistema de ventilación acorde con los procedimientos que se realizan. </t>
  </si>
  <si>
    <t xml:space="preserve">Verificar que el laboratorio cuente con espacios para almacenamiento de muestras en condiciones adecuadas, asegurando la cadena de custodia en los casos requeridos y debidamente almacenados.
Así como la toma de acciones frente a situaciones por fuera de especificación o no aseguramiento metrológico </t>
  </si>
  <si>
    <t xml:space="preserve">El laboratorio debe garantizar el suministro continuo de los servicios públicos y planta eléctrica </t>
  </si>
  <si>
    <t xml:space="preserve">Verificar que el laboratorio cuente con suministro continuo de energía eléctrica, agua y/o gas natural.
Verificar la disponibilidad de planta eléctrica y estado y mantenimiento de tanques de almacenamiento de agua con sus correspondientes mantenimientos. </t>
  </si>
  <si>
    <t>El laboratorio cuenta con la dotación permanente de insumos, reactivos, elementos de protección personal así como equipamiento suficiente. 
Para laboratorios propios del prestador o autorizados por el MSPS, la dotación será  acorde a la Resolución 2115 de 2007 o la norma que la reemplace o sustituya</t>
  </si>
  <si>
    <t xml:space="preserve">Verificar sobre la documentación de soporte de los equipos sea conocida por todo el personal y que se cuente con hoja de vida conocida y disponible que incluya: identificación del equipo, nombre, datos de contacto con apoyo técnico, número de serie, fecha de recepción y fecha de puesta en servicio, lugar en que se encuentra ubicado, si es nuevo, usado, reacondicionado o en comodato, manuales de usuario, requerimientos de operaciones de confirmación metrológica.
Así como informes de operaciones metrológicas. </t>
  </si>
  <si>
    <t xml:space="preserve">El laboratorio cuenta con un plan metrológico implementado para garantizar el adecuado funcionamiento de los equipos y la seguridad de las mediciones, así como procedimientos y registros cuando realicen intervenciones metrológicas con personal interno  (mantenimientos preventivos, correctivos o verificaciones intermedias) </t>
  </si>
  <si>
    <t xml:space="preserve">Verificar la existencia de un plan metrológico anual de equipos, que incluya las operaciones de confirmación metrológicas aplicables
Verificar competencia de personal, procedimientos, registros cuando internamente el laboratorio realice intervenciones metrológicas (preventivos, correctivos o verificaciones intermedias) </t>
  </si>
  <si>
    <t xml:space="preserve">El laboratorio tiene implementado un plan de mantenimiento a sus instalaciones físicas de forma periódica </t>
  </si>
  <si>
    <t>Verificar que el laboratorio cuente con un sistema en Red funcionando. mínimo debe existir comunicación entre secciones y/o ambientes por medio del uso de teléfono con extensiones cuando se encuentren separadas, y garantizar el acceso a internet.</t>
  </si>
  <si>
    <t>Se refiere a los requisitos mínimos de las instalaciones físicas en cuanto a: organización de secciones o ambientes funcionales del espacio físico donde se desarrollan las actividades del laboratorio con su respectiva dotación, mantenimiento y sistemas de comunicación y registro.</t>
  </si>
  <si>
    <t>El laboratorio realiza todos los procesos de tratamiento y disposición final de residuos infecciosos, químicos, y radiactivos con gestores externos autorizados por la autoridad ambiental competente. Dicho contrato o convenio debe estar vigente y la prestación del servicio debe ser permanente  así mismo el laboratorio verifica los procedimientos de tratamiento y disposición final de los residuos peligrosos contratados con el gestor contratado.</t>
  </si>
  <si>
    <t xml:space="preserve">En el plan de gestión integral de residuos generados en la atención en salud y otras actividades, deben establecerse los procedimientos de tratamiento y disposición final de los residuos peligrosos, el cual debe incluir la totalidad de los residuos generados por el laboratorio basados en la caracterización de los mismos por cada sección o área de trabajo los cuales deben ser descritos en el plan
Para residuos químicos verificar hojas y tarjetas de seguridad
Verificar soportes de visita a proveedor externo </t>
  </si>
  <si>
    <t>El laboratorio cuenta con plan de contingencias para el manejo de residuos  ante accidente o cualquier eventualidad como falta de contrato para la recolección de residuos, falta de personal para realizar la ruta sanitaria, falta de suministro de bolsas acorde al código de colores, entre otras</t>
  </si>
  <si>
    <t>El laboratorio cuenta con extintores vigentes y apropiados de acuerdo con el nivel de riesgo del área en la que se encuentra y evidencia de capacitación de uso de extintores</t>
  </si>
  <si>
    <t xml:space="preserve">Los laboratorios deben enviar información sobre los efectos indeseados no descritos o desconocidos relacionados con el uso de reactivos de diagnóstico in vitro.
Deben contar mínimo con: un responsable, la inscripción, manual y reportes según periodicidad definida. </t>
  </si>
  <si>
    <t>El personal del laboratorio conoce sus responsabilidades dentro de la Red Nacional de Laboratorios (Decreto 780 de 2016, el cual que contiene el Decreto 3518 de 2006, el Decreto 2323 de 2006, la Resolución 1619 de 2015, el sistema de vigilancia en salud pública y vigilancia y control sanitario (Decreto 1575 de 2007 y sus resoluciones reglamentarias).Aplica para laboratorios propios del prestador o autorizados.</t>
  </si>
  <si>
    <t>CIERRE TEMPORAL DE AREA</t>
  </si>
  <si>
    <t>Cual (es) área (s)?:</t>
  </si>
  <si>
    <t xml:space="preserve">Otra </t>
  </si>
  <si>
    <t>Cual?</t>
  </si>
  <si>
    <t>SUSPENSIÓN DE METODOLOGÍA</t>
  </si>
  <si>
    <t xml:space="preserve">Cuál metodología (s) ?.  (Escribir la metodología como la tiene documentada el laboratorio o como lo declara el fabricante en caso de no estar documentadas) </t>
  </si>
  <si>
    <t>Si el laboratorio cuenta con acreditación en ensayos fisicoquímicos o microbiológicos bajo la norma NTC ISO/IEC 17025 en los intervalos de medición en el contexto de la resolución 2115:2007, puede colocar cumple en los siguientes ítems: 1.3; 1.4; 1.5; 1.6; 1.7; 1.8; 1.9; 1.15; 1.16; 1.18; 1.19; 1.20; 1.21; 1.22; 1.23; 1.24 y 1.25. Para los ensayos que no se encuentren en el alcance de acreditación o por fuera de los intervalos de medición se deben evaluar los siguientes ítems: 1.19; 1.20; 1.21; 1.22; y 1.23
Si el laboratorio cuenta con certificación de su sistema coloque aplica a los siguientes ítems: 1.4; 1.5; 1.6; 1.7; 1.8; 1.9; 1.15 y 1.16</t>
  </si>
  <si>
    <t xml:space="preserve">Los indicadores de gestión son la expresión cuantitativa del comportamiento y desempeño de un proceso que se compara con el nivel de referencia e indica si están obteniendo los resultados esperados, de acuerdo a los objetivos misiones.
Verificar ficha técnica, seguimiento, análisis y acciones de mejora  </t>
  </si>
  <si>
    <t xml:space="preserve">Se debe verificar que el laboratorio tiene identificados, clasificados, y actualizados los posibles riesgos que se presenten acorde al SGC (ISO 9001/ISO IEC17025) además de los lineamientos nacionales (Ley 1474:2011 y MIPG según aplique) 
Verificar que el laboratorio cuenta con una metodología para la identificación, análisis, valoración, tratamiento y seguimiento a los riesgos. 
</t>
  </si>
  <si>
    <t xml:space="preserve">El Laboratorio cuenta con manual de perfiles de puestos de trabajo, con el personal administrativo, técnico y profesional, con el debido nivel de competencia para el desarrollo de las funciones asignadas de acuerdo al cargo. Adicionalmente la institución debe contar con un documento que de cuenta de la gestión de personal donde se reflejen los roles y responsabilidades del sistema de gestión de calidad </t>
  </si>
  <si>
    <t xml:space="preserve">Verificar que en el laboratorio cuente con el personal necesario acorde al volumen y frecuencia de muestras, capacidad de procesamiento, equipamiento, manejan secciones independientes y especializadas, su personal debe certificar educación formal y experiencia para trabajar en el área designada.
Verificar el cumplimiento de las normas vigentes en cuanto a las competencias para firmar los resultados de ensayos: Bacteriología (Ley 841 de 2003, Ley 1193 de 2008 y conceptos del Colegio Nacional de Bacteriólogos). Para análisis químicos: Ley 53 de 1975, decreto 2616 de 1982,  circular informativa No. 001 de 2019 "Información sobre la dirección de los laboratorios químicos" y conceptos del Consejo Profesional de Química Colombia
Los tecnólogos en Química o Técnicos  Químicos, sólo podrán desempeñar sus funciones en calidad de Asistentes o Auxiliares en Química, respectivamente, bajo la dirección de un profesional químico matriculado  conforme a la normatividad (Decreto 2616 de 1982).
Las profesiones que lo requieran deben contar con tarjeta/matrícula profesional
</t>
  </si>
  <si>
    <t xml:space="preserve">Verificar la presencia permanente de personal de aseo y vigilancia de sus instalaciones, bien sea por vinculación directa o contratación de prestación de servicios
Verificar alcance de las actividades asignadas de apoyo técnico  con cumplimiento de formación continua en la actividades relacionadas y con soportes de  inducción, entrenamiento y seguimiento según apliquen (aseo de áreas técnicas, bioseguridad, preparación de soluciones de aseo y/o responsabilidad de ruta sanitaria) </t>
  </si>
  <si>
    <t>Revisar el  acondicionamiento del aire en laboratorio y el mantenimiento de un flujo adecuado  de las  corrientes de aire:  en el sentido de que éste circule siempre desde el lugar menos contaminado hacia el más contaminado
Revisar la presencia de aires acondicionados (ubicación, mantenimiento), o sistemas de inyección o extracción de aires por ambientes y estado de filtros HEPA.</t>
  </si>
  <si>
    <t>Verificar que el laboratorio cuente con espacios para el almacenamiento de elementos, insumos o reactivos empleados en sus diferentes secciones. 
Igualmente deben tener clasificación de colores y la eliminación para reactivos según el lineamiento escogido.
Para el almacenamiento de reactivos tener en cuenta el Decreto 1496:2018 y Resolución 773 de 2021 relacionado con la aplicación del Sistema Globalmente Armonizado SGA</t>
  </si>
  <si>
    <t>Verificar la inscripción y registro de pruebas en el aplicativo Relab del MSPS</t>
  </si>
  <si>
    <t>Certificación en ISO 9001, Acreditación de ensayos ISO/IEC 17025</t>
  </si>
  <si>
    <t xml:space="preserve">El manual de bioseguridad tiene un enfoque basado en la identificación, análisis y gestión del riesgo  acorde a los agentes biológicos  y sustancias químicas que se manejan en el laboratorio </t>
  </si>
  <si>
    <t xml:space="preserve">Verificar el contenido del manual de bioseguridad en lo que hace referencia  identificación, análisis y gestión del riesgo  asociado a las muestras que manipula,
Tener en cuenta Manual de bioseguridad de laboratorios OMS cuarta edición (2020) y monografías especificas. </t>
  </si>
  <si>
    <t xml:space="preserve">El personal del laboratorio usa los elementos de protección personal acorde a los agentes químicos o biológicos identificados, así como un manejo adecuado para la atención de derrames y evidencia de condiciones de orden, aseo, limpieza y desinfección. </t>
  </si>
  <si>
    <t>Debe indagarse sobre el tipo de agentes químicos o biologicos manejados por el laboratorio y verificar el adecuado uso de EPP
Así mismo el laboratorio debe encontrarse  ordenado, limpio y libre de materiales no relacionados con el trabajo.
Verificar kit anti derrames y esquemas de manejo en derrames</t>
  </si>
  <si>
    <t xml:space="preserve">El laboratorio cuenta con cabinas de bioseguridad biologica para el manejo y procesamiento de agentes biológicos  y cabinas extractoras de gases según aplique </t>
  </si>
  <si>
    <t xml:space="preserve">El laboratorio debe asegurar que realiza proceso o procedimientos técnicos para el manejo adecuado de los agentes biológicos que manejan para la seguridad de la muestra, el personal y el medio ambiente. Igualmente evitar el riesgo de salud en el personal que manipula reactivos.
</t>
  </si>
  <si>
    <t>Las instalaciones del laboratorio disponen de  duchas, lavamanos y lavaojos, de fácil acceso para el personal, funcionales y con control de funcionamiento. Si se usan medios para lavado ojos (kit portátiles) deben estar vigentes y disponibles</t>
  </si>
  <si>
    <t>Verificar la presencia del lavaojos y la ducha de emergencia de fácil acceso, mantenimiento y funcionamiento
Verificar registros de verificación de funcionamiento de la duchas y lavaojos.</t>
  </si>
  <si>
    <t xml:space="preserve">El laboratorio debe documentar el plan de contingencia para el manejo de residuos acorde a la normatividad vigente y con personal preparado para su implementación (decreto 1076:2015 o normatividad que la modifique o sustituya) </t>
  </si>
  <si>
    <t>Todos los residuos generados en el laboratorio deben cuantificarse y registrarse en el formato RH1 de acuerdo a lo establecido en la Resolución 1164 de 2002 o normatividad que la modifique o sustituya que permita calcular los indicadores de gestión interna y emitir los informes que la autoridad sanitaria o ambiental solicite.</t>
  </si>
  <si>
    <t>Los criterios de adecuación para el cuarto de almacenamiento de residuos, deben estar basados en los establecidos en la Resolución 1164 de 2002  o normatividad que la modifique o sustituya</t>
  </si>
  <si>
    <t>La segregación de residuos en todas las áreas del laboratorio debe realizarse en recipientes adecuados por dimensiones, tipo y resistencia de los materiales y rotulado con pictogramas de acuerdo al tipo de residuo según Resolución 1164 de 2002 o normatividad que la modifique o sustituya</t>
  </si>
  <si>
    <t xml:space="preserve">El laboratorio tiene un plan o manual para la gestión integral de residuos generados en sus diferentes secciones y ambientes de trabajo ajustado a su caracterización del riesgo y de acuerdo a la normatividad vigente. </t>
  </si>
  <si>
    <t xml:space="preserve">Según el plan para la gestión integral de los residuos o desechos peligrosos se deben seguir las especificaciones de código de colores para el manejo de residuos (Resolución 2184 de 2019) 
</t>
  </si>
  <si>
    <t xml:space="preserve">03 </t>
  </si>
  <si>
    <t xml:space="preserve">Debe preguntarse en el laboratorio por la caracterización de las aguas residuales del laboratorio de acuerdo con el Decreto 1076 de 2015 y la Resolución 631 de 2015 o normatividad que la modifique o sustituya e Indagar sobre las acciones tomadas frente a los resultados obtenidos 
Indagar sobre el permiso de emisiones atmosféricas para casos en los que el laboratorio posea fuentes fijas de emisión de gases como: calderas, hornos solicitar permiso de emisión dada por autoridad competente. 
</t>
  </si>
  <si>
    <r>
      <t xml:space="preserve">FORTALEZAS: </t>
    </r>
    <r>
      <rPr>
        <sz val="9"/>
        <color indexed="8"/>
        <rFont val="Calibri"/>
        <family val="2"/>
      </rPr>
      <t xml:space="preserve">
</t>
    </r>
    <r>
      <rPr>
        <b/>
        <sz val="10"/>
        <color indexed="8"/>
        <rFont val="Arial"/>
        <family val="2"/>
      </rPr>
      <t xml:space="preserve">
</t>
    </r>
  </si>
  <si>
    <t>TOMA MEDIDA SANITARIA</t>
  </si>
  <si>
    <t xml:space="preserve">NO APLICA </t>
  </si>
  <si>
    <t xml:space="preserve">APLICA </t>
  </si>
  <si>
    <t xml:space="preserve">Identifique la situación a la que aplica: </t>
  </si>
  <si>
    <t>Calificación inferior al 30% en la primera visita de verificación</t>
  </si>
  <si>
    <t>Calificación menor al 80% en visita de cumpplimiento.</t>
  </si>
  <si>
    <t>Otra</t>
  </si>
  <si>
    <t xml:space="preserve">Actualización de normatividad colombiana (Resolución 1646:2018, resolución 0561:2019, la Resolución 2184 de 2019) ajuste de vocabulario frente actualización de las normas NTC ISO 9001 e NTC ISO/IEC 17025, se retira del alcance los laboratorios de control de proceso (prestador), ajustes frente a la actualización del manual de bioseguridad de la OMS 2020, mayor descripción de evidencias en el modo de verificación, inclusión de puntos adicionales a la calificación final obtenida cuando se cuente con certificación de sistemas de gestión de calidad o acreditación de ensayos.  </t>
  </si>
  <si>
    <t xml:space="preserve">El Laboratorio es propio del prestador (acueducto)
para realizar los análisis para el control de la calidad del agua para consumo humano de la red de distribución
</t>
  </si>
  <si>
    <t>El Laboratorio en el momento de la visita realiza análisis de control de la calidad del agua para consumo humano de la red de distribución del acueducto (autorizado por el Ministerio de Salud y Protección Social)</t>
  </si>
  <si>
    <t>El laboratorio tiene los procedimientos técnicos, administrativos o de gestión de las pruebas realizadas desde la toma de muestras, procesamiento y emisión de resultados, documentados y aprobados.
Para laboratorios propios del prestador o autorizados por el MSPS acorde a la Resolución 2115 de 2007 o la norma que la reemplace o sustituya</t>
  </si>
  <si>
    <t>Solicitar evidencias de actividades de capacitación y apropiación del conocimiento que ha tenido el personal con respecto al sistema de gestión de la calidad, los documentos del SGC deben estar disponibles para el personal que labora en el laboratorio.</t>
  </si>
  <si>
    <t xml:space="preserve">El laboratorio debe contar con procedimiento de auditoria y sus respectivos registros como :programa de auditoria,  plan de auditoria, Informe de auditoria y los registros de las acciones correctivas con su correspondiente seguimiento. </t>
  </si>
  <si>
    <t>Se debe verificar que el laboratorio tiene identificadas y documentadas las acciones correctivas y de mejora que se presenten por diferentes fuentes  (indicadores, auditorias, desempeño pruebas de aptitud, seguimiento cartas control, entre otras) incluyendo los riesgos asociados a los temas técnicos, sanitarios y ambientales.</t>
  </si>
  <si>
    <t>Verificar que el laboratorio disponga de mecanismos que le permitan control de la información empleada para la generación de los informes de resultados</t>
  </si>
  <si>
    <t>El laboratorio debe contar con un documento de perfiles de cargos que garantice el cumplimiento de todas las actividades misionales definidas por norma o lineamientos nacionales.
Debe estar documentado el perfil del cargo/rol, responsabilidad y autoridad</t>
  </si>
  <si>
    <t xml:space="preserve">Los laboratorios deben asegurarse de tener  profesionales que aseguren el cumplimiento de SGC en lo relativo a las operaciones técnicas del Laboratorio con  formación técnica para apoyar, revisar y soportar los resultados obtenidos en el laboratorio. </t>
  </si>
  <si>
    <t xml:space="preserve">El laboratorio debe mantener una programación y soportes del  mantenimiento, actualización del sistema operativo y programas de mayor uso y antivirus. </t>
  </si>
  <si>
    <t xml:space="preserve">Solicitar los procedimientos de recepción y almacenamiento de insumos, reactivos y materiales consumibles que se requieren para los ensayos y el control de calidad y verificar como se controlan sus vigencias. </t>
  </si>
  <si>
    <t xml:space="preserve">El laboratorio debe tener documentado su proceso de referencia y contrareferencia de acuerdo con su capacidad técnica. </t>
  </si>
  <si>
    <t xml:space="preserve">Verificar que el laboratorio cuenta con un profesional que está encargado de la coordinación del laboratorio y de la gestión administrativa que garantice todas las actividades misionales.           
Tener en cuenta Ley 53 de 1975, decreto 2616 de 1982,  circular informativa No. 001 de 2019 "Información sobre la dirección de los laboratorios químicos" y conceptos y conceptos del Consejo Profesional de Química Colombia para laboratorios que realicen análisis físico químicos y la Ley 841 de 2003, Ley 1193 de 2008 y conceptos del Colegio Nacional de Bacteriólogos para los laboratorios de ensayos microbiológicos de aguas. 
Tener en cuenta que en el país son homólogos de los bacteriólogos, los bacteriólogos y laboratoristas clínicos y microbiólogos y bioanalístas.                     
Para el sector público tener en cuenta lo contemplado en el decreto 1083:2015 Decreto único reglamentario del sector de función pública según aplique 
Tener en cuenta lo estipulado en el manual de funciones de la institución y el procedimiento de gestión de personal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</si>
</sst>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 numFmtId="165" formatCode="0.0%"/>
  </numFmts>
  <fonts count="71">
    <font>
      <sz val="11"/>
      <color theme="1"/>
      <name val="Calibri"/>
      <family val="2"/>
    </font>
    <font>
      <sz val="11"/>
      <color indexed="8"/>
      <name val="Calibri"/>
      <family val="2"/>
    </font>
    <font>
      <b/>
      <sz val="12"/>
      <color indexed="8"/>
      <name val="Arial"/>
      <family val="2"/>
    </font>
    <font>
      <sz val="14"/>
      <color indexed="8"/>
      <name val="Calibri"/>
      <family val="2"/>
    </font>
    <font>
      <b/>
      <sz val="14"/>
      <color indexed="8"/>
      <name val="Calibri"/>
      <family val="2"/>
    </font>
    <font>
      <sz val="11"/>
      <color indexed="8"/>
      <name val="Arial"/>
      <family val="2"/>
    </font>
    <font>
      <sz val="12"/>
      <color indexed="8"/>
      <name val="Arial"/>
      <family val="2"/>
    </font>
    <font>
      <b/>
      <sz val="14"/>
      <name val="Arial"/>
      <family val="2"/>
    </font>
    <font>
      <b/>
      <sz val="11"/>
      <color indexed="8"/>
      <name val="Arial"/>
      <family val="2"/>
    </font>
    <font>
      <sz val="11"/>
      <name val="Arial"/>
      <family val="2"/>
    </font>
    <font>
      <i/>
      <sz val="11"/>
      <name val="Arial"/>
      <family val="2"/>
    </font>
    <font>
      <sz val="10"/>
      <name val="Arial"/>
      <family val="2"/>
    </font>
    <font>
      <b/>
      <sz val="11"/>
      <name val="Arial"/>
      <family val="2"/>
    </font>
    <font>
      <b/>
      <sz val="12"/>
      <name val="Arial"/>
      <family val="2"/>
    </font>
    <font>
      <sz val="12"/>
      <name val="Arial"/>
      <family val="2"/>
    </font>
    <font>
      <b/>
      <sz val="12"/>
      <name val="Calibri"/>
      <family val="2"/>
    </font>
    <font>
      <b/>
      <sz val="10"/>
      <color indexed="8"/>
      <name val="Arial"/>
      <family val="2"/>
    </font>
    <font>
      <sz val="10"/>
      <color indexed="8"/>
      <name val="Arial"/>
      <family val="2"/>
    </font>
    <font>
      <sz val="9"/>
      <color indexed="8"/>
      <name val="Calibri"/>
      <family val="2"/>
    </font>
    <font>
      <b/>
      <sz val="10"/>
      <name val="Arial"/>
      <family val="2"/>
    </font>
    <font>
      <b/>
      <sz val="11"/>
      <color indexed="8"/>
      <name val="Calibri"/>
      <family val="2"/>
    </font>
    <font>
      <sz val="11"/>
      <name val="Calibri"/>
      <family val="2"/>
    </font>
    <font>
      <sz val="14"/>
      <color indexed="8"/>
      <name val="Arial"/>
      <family val="2"/>
    </font>
    <font>
      <b/>
      <sz val="12"/>
      <color indexed="8"/>
      <name val="Calibri"/>
      <family val="2"/>
    </font>
    <font>
      <sz val="10"/>
      <name val="Calibri"/>
      <family val="2"/>
    </font>
    <font>
      <sz val="10"/>
      <color indexed="8"/>
      <name val="Calibri"/>
      <family val="2"/>
    </font>
    <font>
      <b/>
      <sz val="14"/>
      <name val="Calibri"/>
      <family val="2"/>
    </font>
    <font>
      <b/>
      <sz val="11"/>
      <name val="Calibri"/>
      <family val="2"/>
    </font>
    <font>
      <sz val="9"/>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4"/>
      <color theme="1"/>
      <name val="Arial"/>
      <family val="2"/>
    </font>
    <font>
      <sz val="12"/>
      <color theme="1"/>
      <name val="Arial"/>
      <family val="2"/>
    </font>
    <font>
      <b/>
      <sz val="12"/>
      <color theme="1"/>
      <name val="Arial"/>
      <family val="2"/>
    </font>
    <font>
      <sz val="10"/>
      <color theme="1"/>
      <name val="Arial"/>
      <family val="2"/>
    </font>
    <font>
      <sz val="10"/>
      <color theme="1"/>
      <name val="Calibri"/>
      <family val="2"/>
    </font>
    <font>
      <sz val="9"/>
      <color theme="1"/>
      <name val="Calibri"/>
      <family val="2"/>
    </font>
    <font>
      <b/>
      <sz val="12"/>
      <color theme="1"/>
      <name val="Calibri"/>
      <family val="2"/>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00B0F0"/>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medium"/>
      <top style="medium"/>
      <bottom style="medium"/>
    </border>
    <border>
      <left/>
      <right/>
      <top/>
      <bottom style="thin"/>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right style="medium"/>
      <top/>
      <bottom style="thin"/>
    </border>
    <border>
      <left style="medium"/>
      <right/>
      <top/>
      <bottom style="medium"/>
    </border>
    <border>
      <left/>
      <right/>
      <top/>
      <bottom style="medium"/>
    </border>
    <border>
      <left/>
      <right style="medium"/>
      <top/>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style="thin"/>
      <top/>
      <bottom style="medium"/>
    </border>
    <border>
      <left style="thin"/>
      <right style="medium"/>
      <top/>
      <bottom style="medium"/>
    </border>
    <border>
      <left style="medium"/>
      <right/>
      <top style="thin"/>
      <bottom style="thin"/>
    </border>
    <border>
      <left/>
      <right style="medium"/>
      <top style="thin"/>
      <bottom style="thin"/>
    </border>
    <border>
      <left style="medium"/>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337">
    <xf numFmtId="0" fontId="0" fillId="0" borderId="0" xfId="0" applyFont="1" applyAlignment="1">
      <alignment/>
    </xf>
    <xf numFmtId="0" fontId="60" fillId="0" borderId="0" xfId="0" applyFont="1" applyFill="1" applyAlignment="1" applyProtection="1">
      <alignment/>
      <protection/>
    </xf>
    <xf numFmtId="0" fontId="60" fillId="0" borderId="0" xfId="0" applyFont="1" applyFill="1" applyAlignment="1" applyProtection="1">
      <alignment horizontal="center" vertical="center"/>
      <protection/>
    </xf>
    <xf numFmtId="0" fontId="61" fillId="0" borderId="10" xfId="0" applyFont="1" applyFill="1" applyBorder="1" applyAlignment="1" applyProtection="1">
      <alignment horizontal="center" vertical="center"/>
      <protection/>
    </xf>
    <xf numFmtId="0" fontId="60" fillId="0" borderId="10" xfId="0" applyFont="1" applyFill="1" applyBorder="1" applyAlignment="1" applyProtection="1">
      <alignment horizontal="center" vertical="center"/>
      <protection/>
    </xf>
    <xf numFmtId="0" fontId="61" fillId="0" borderId="0" xfId="0" applyFont="1" applyFill="1" applyBorder="1" applyAlignment="1" applyProtection="1">
      <alignment vertical="center"/>
      <protection/>
    </xf>
    <xf numFmtId="10" fontId="60" fillId="0" borderId="0" xfId="53" applyNumberFormat="1"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10" xfId="0" applyFont="1" applyFill="1" applyBorder="1" applyAlignment="1" applyProtection="1">
      <alignment horizontal="center" vertical="center"/>
      <protection/>
    </xf>
    <xf numFmtId="0" fontId="9" fillId="0" borderId="0" xfId="0" applyFont="1" applyFill="1" applyAlignment="1" applyProtection="1">
      <alignment/>
      <protection/>
    </xf>
    <xf numFmtId="10" fontId="60" fillId="0" borderId="0" xfId="53" applyNumberFormat="1" applyFont="1" applyFill="1" applyAlignment="1" applyProtection="1">
      <alignment horizontal="center" vertical="center"/>
      <protection/>
    </xf>
    <xf numFmtId="0" fontId="60" fillId="0" borderId="1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10" xfId="0" applyFont="1" applyBorder="1" applyAlignment="1" applyProtection="1">
      <alignment horizontal="center" vertical="center"/>
      <protection/>
    </xf>
    <xf numFmtId="0" fontId="21" fillId="0" borderId="10" xfId="0" applyFont="1" applyBorder="1" applyAlignment="1" applyProtection="1">
      <alignment horizontal="center" vertical="center"/>
      <protection/>
    </xf>
    <xf numFmtId="0" fontId="21" fillId="0" borderId="0" xfId="0" applyFont="1" applyAlignment="1" applyProtection="1">
      <alignment/>
      <protection/>
    </xf>
    <xf numFmtId="0" fontId="9" fillId="0" borderId="0" xfId="0" applyFont="1" applyAlignment="1" applyProtection="1">
      <alignment horizontal="center" vertical="center"/>
      <protection/>
    </xf>
    <xf numFmtId="0" fontId="62" fillId="0" borderId="0" xfId="0" applyFont="1" applyFill="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center"/>
      <protection/>
    </xf>
    <xf numFmtId="0" fontId="0" fillId="0" borderId="10" xfId="0" applyFill="1" applyBorder="1" applyAlignment="1" applyProtection="1">
      <alignment horizontal="center" vertical="center"/>
      <protection/>
    </xf>
    <xf numFmtId="0" fontId="21" fillId="0" borderId="0" xfId="0" applyFont="1" applyFill="1" applyAlignment="1" applyProtection="1">
      <alignment/>
      <protection/>
    </xf>
    <xf numFmtId="0" fontId="0" fillId="0" borderId="10" xfId="0" applyFill="1" applyBorder="1" applyAlignment="1" applyProtection="1">
      <alignment/>
      <protection/>
    </xf>
    <xf numFmtId="0" fontId="9" fillId="0" borderId="0" xfId="0" applyFont="1" applyAlignment="1" applyProtection="1">
      <alignment horizontal="center"/>
      <protection/>
    </xf>
    <xf numFmtId="0" fontId="60" fillId="0" borderId="0" xfId="0" applyFont="1" applyFill="1" applyAlignment="1">
      <alignment/>
    </xf>
    <xf numFmtId="0" fontId="60" fillId="0" borderId="0" xfId="0" applyFont="1" applyFill="1" applyAlignment="1">
      <alignment horizontal="center" vertical="center"/>
    </xf>
    <xf numFmtId="0" fontId="60" fillId="0" borderId="0" xfId="0" applyFont="1" applyFill="1" applyBorder="1" applyAlignment="1">
      <alignment/>
    </xf>
    <xf numFmtId="0" fontId="63" fillId="0" borderId="0" xfId="0" applyFont="1" applyAlignment="1">
      <alignment/>
    </xf>
    <xf numFmtId="0" fontId="64" fillId="0" borderId="0" xfId="0" applyFont="1" applyAlignment="1">
      <alignment/>
    </xf>
    <xf numFmtId="0" fontId="12"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justify" vertical="top" wrapText="1"/>
    </xf>
    <xf numFmtId="0" fontId="12" fillId="33" borderId="10" xfId="0" applyFont="1" applyFill="1" applyBorder="1" applyAlignment="1">
      <alignment horizontal="center" vertical="center"/>
    </xf>
    <xf numFmtId="0" fontId="12" fillId="33" borderId="10" xfId="0" applyFont="1" applyFill="1" applyBorder="1" applyAlignment="1">
      <alignment horizontal="center" vertical="center" wrapText="1"/>
    </xf>
    <xf numFmtId="0" fontId="9" fillId="0" borderId="0" xfId="0" applyFont="1" applyAlignment="1" applyProtection="1">
      <alignment vertical="center"/>
      <protection/>
    </xf>
    <xf numFmtId="0" fontId="60" fillId="0" borderId="0" xfId="0" applyFont="1" applyFill="1" applyAlignment="1" applyProtection="1">
      <alignment vertical="center"/>
      <protection/>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0" fillId="0" borderId="0" xfId="0" applyAlignment="1" applyProtection="1">
      <alignment vertical="center"/>
      <protection/>
    </xf>
    <xf numFmtId="0" fontId="0" fillId="0" borderId="0" xfId="0" applyFill="1" applyAlignment="1" applyProtection="1">
      <alignment vertical="center"/>
      <protection/>
    </xf>
    <xf numFmtId="0" fontId="63" fillId="0" borderId="0" xfId="0" applyFont="1" applyFill="1" applyBorder="1" applyAlignment="1">
      <alignment vertical="center" wrapText="1"/>
    </xf>
    <xf numFmtId="0" fontId="0" fillId="0" borderId="0" xfId="0" applyFill="1" applyBorder="1" applyAlignment="1" applyProtection="1">
      <alignment/>
      <protection/>
    </xf>
    <xf numFmtId="0" fontId="60" fillId="34" borderId="0" xfId="0" applyFont="1" applyFill="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5" fillId="0" borderId="0" xfId="0" applyFont="1" applyFill="1" applyBorder="1" applyAlignment="1">
      <alignment horizontal="justify" vertical="center" wrapText="1"/>
    </xf>
    <xf numFmtId="0" fontId="9" fillId="33" borderId="10" xfId="0" applyFont="1" applyFill="1" applyBorder="1" applyAlignment="1">
      <alignment horizontal="justify" vertical="top" wrapText="1"/>
    </xf>
    <xf numFmtId="0" fontId="9" fillId="0" borderId="10" xfId="0" applyFont="1" applyFill="1" applyBorder="1" applyAlignment="1" applyProtection="1">
      <alignment horizontal="center" vertical="center"/>
      <protection/>
    </xf>
    <xf numFmtId="0" fontId="63" fillId="0" borderId="0" xfId="0" applyFont="1" applyAlignment="1">
      <alignment horizontal="left"/>
    </xf>
    <xf numFmtId="0" fontId="60" fillId="0" borderId="0" xfId="0" applyFont="1" applyFill="1" applyBorder="1" applyAlignment="1">
      <alignment horizontal="center" vertical="top"/>
    </xf>
    <xf numFmtId="0" fontId="60" fillId="0" borderId="12" xfId="0" applyFont="1" applyFill="1" applyBorder="1" applyAlignment="1">
      <alignment horizontal="center" vertical="top"/>
    </xf>
    <xf numFmtId="0" fontId="60" fillId="33" borderId="12" xfId="0" applyFont="1" applyFill="1" applyBorder="1" applyAlignment="1">
      <alignment horizontal="center" vertical="top"/>
    </xf>
    <xf numFmtId="0" fontId="60" fillId="0" borderId="0" xfId="0" applyFont="1" applyFill="1" applyBorder="1" applyAlignment="1">
      <alignment horizontal="center" vertical="center"/>
    </xf>
    <xf numFmtId="0" fontId="63" fillId="0" borderId="0" xfId="0" applyFont="1" applyBorder="1" applyAlignment="1">
      <alignment horizontal="left" vertical="center" wrapText="1"/>
    </xf>
    <xf numFmtId="0" fontId="60" fillId="0" borderId="12" xfId="0" applyFont="1" applyFill="1" applyBorder="1" applyAlignment="1">
      <alignment horizontal="center" vertical="center"/>
    </xf>
    <xf numFmtId="0" fontId="60" fillId="0" borderId="13" xfId="0" applyFont="1" applyFill="1" applyBorder="1" applyAlignment="1">
      <alignment/>
    </xf>
    <xf numFmtId="0" fontId="60" fillId="0" borderId="0" xfId="0" applyFont="1" applyFill="1" applyBorder="1" applyAlignment="1">
      <alignment horizontal="center" vertical="center"/>
    </xf>
    <xf numFmtId="0" fontId="63" fillId="0" borderId="0" xfId="0" applyFont="1" applyBorder="1" applyAlignment="1">
      <alignment horizontal="left" vertical="top" wrapText="1"/>
    </xf>
    <xf numFmtId="0" fontId="9" fillId="0" borderId="0" xfId="0" applyFont="1" applyFill="1" applyAlignment="1">
      <alignment/>
    </xf>
    <xf numFmtId="0" fontId="9" fillId="0" borderId="13" xfId="0" applyFont="1" applyFill="1" applyBorder="1" applyAlignment="1">
      <alignment/>
    </xf>
    <xf numFmtId="0" fontId="61" fillId="0" borderId="10" xfId="0" applyFont="1" applyFill="1" applyBorder="1" applyAlignment="1" applyProtection="1">
      <alignment horizontal="center" vertical="center"/>
      <protection/>
    </xf>
    <xf numFmtId="0" fontId="61" fillId="0" borderId="10" xfId="0" applyFont="1" applyFill="1" applyBorder="1" applyAlignment="1" applyProtection="1">
      <alignment horizontal="center" vertical="center"/>
      <protection/>
    </xf>
    <xf numFmtId="0" fontId="61" fillId="33" borderId="1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65" fillId="0" borderId="10" xfId="0" applyNumberFormat="1" applyFont="1" applyFill="1" applyBorder="1" applyAlignment="1" applyProtection="1">
      <alignment horizontal="left" vertical="top" wrapText="1"/>
      <protection locked="0"/>
    </xf>
    <xf numFmtId="0" fontId="65" fillId="0" borderId="10" xfId="0" applyFont="1" applyFill="1" applyBorder="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0" fontId="11" fillId="33" borderId="10" xfId="0" applyFont="1" applyFill="1" applyBorder="1" applyAlignment="1" applyProtection="1">
      <alignment horizontal="left" vertical="top" wrapText="1"/>
      <protection locked="0"/>
    </xf>
    <xf numFmtId="0" fontId="24" fillId="33" borderId="10" xfId="0" applyFont="1" applyFill="1" applyBorder="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61" fillId="0" borderId="10" xfId="0" applyFont="1" applyFill="1" applyBorder="1" applyAlignment="1" applyProtection="1">
      <alignment vertical="center"/>
      <protection/>
    </xf>
    <xf numFmtId="0" fontId="61" fillId="0" borderId="10" xfId="0" applyFont="1" applyFill="1" applyBorder="1" applyAlignment="1" applyProtection="1">
      <alignment horizontal="left" vertical="center"/>
      <protection/>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21" fillId="0" borderId="0" xfId="0" applyFont="1" applyBorder="1" applyAlignment="1" applyProtection="1">
      <alignment/>
      <protection locked="0"/>
    </xf>
    <xf numFmtId="0" fontId="21" fillId="0" borderId="12" xfId="0" applyFont="1" applyBorder="1" applyAlignment="1" applyProtection="1">
      <alignment/>
      <protection locked="0"/>
    </xf>
    <xf numFmtId="0" fontId="21" fillId="0" borderId="0" xfId="0" applyFont="1" applyBorder="1" applyAlignment="1" applyProtection="1">
      <alignment horizontal="center"/>
      <protection locked="0"/>
    </xf>
    <xf numFmtId="0" fontId="21" fillId="0" borderId="17" xfId="0" applyFont="1" applyBorder="1" applyAlignment="1" applyProtection="1">
      <alignment/>
      <protection locked="0"/>
    </xf>
    <xf numFmtId="0" fontId="0" fillId="0" borderId="0" xfId="0" applyAlignment="1" applyProtection="1">
      <alignment/>
      <protection locked="0"/>
    </xf>
    <xf numFmtId="0" fontId="61" fillId="0" borderId="10" xfId="0" applyFont="1" applyFill="1" applyBorder="1" applyAlignment="1" applyProtection="1">
      <alignment horizontal="center" vertical="center"/>
      <protection/>
    </xf>
    <xf numFmtId="0" fontId="61" fillId="35" borderId="10" xfId="0" applyFont="1" applyFill="1" applyBorder="1" applyAlignment="1">
      <alignment vertical="center"/>
    </xf>
    <xf numFmtId="0" fontId="60" fillId="0" borderId="10" xfId="0" applyFont="1" applyFill="1" applyBorder="1" applyAlignment="1">
      <alignment horizontal="justify" vertical="justify" wrapText="1"/>
    </xf>
    <xf numFmtId="0" fontId="9" fillId="0" borderId="10" xfId="0" applyFont="1" applyFill="1" applyBorder="1" applyAlignment="1" applyProtection="1">
      <alignment horizontal="justify" vertical="top" wrapText="1"/>
      <protection/>
    </xf>
    <xf numFmtId="0" fontId="21" fillId="0" borderId="18" xfId="0" applyFont="1" applyBorder="1" applyAlignment="1" applyProtection="1">
      <alignment horizontal="left"/>
      <protection locked="0"/>
    </xf>
    <xf numFmtId="0" fontId="21" fillId="0" borderId="0" xfId="0" applyFont="1" applyBorder="1" applyAlignment="1" applyProtection="1">
      <alignment horizontal="left"/>
      <protection locked="0"/>
    </xf>
    <xf numFmtId="165" fontId="0" fillId="0" borderId="12" xfId="0" applyNumberFormat="1" applyBorder="1" applyAlignment="1" applyProtection="1">
      <alignment horizontal="center" vertical="center"/>
      <protection locked="0"/>
    </xf>
    <xf numFmtId="0" fontId="60" fillId="33" borderId="0" xfId="0" applyFont="1" applyFill="1" applyAlignment="1" applyProtection="1">
      <alignment horizontal="center" vertical="center"/>
      <protection/>
    </xf>
    <xf numFmtId="0" fontId="60" fillId="33" borderId="10" xfId="0" applyFont="1" applyFill="1" applyBorder="1" applyAlignment="1" applyProtection="1">
      <alignment horizontal="center" vertical="center" wrapText="1"/>
      <protection locked="0"/>
    </xf>
    <xf numFmtId="0" fontId="60" fillId="33" borderId="10" xfId="0" applyFont="1" applyFill="1" applyBorder="1" applyAlignment="1" applyProtection="1">
      <alignment horizontal="center" vertical="center"/>
      <protection locked="0"/>
    </xf>
    <xf numFmtId="0" fontId="60" fillId="33" borderId="0" xfId="0" applyFont="1" applyFill="1" applyAlignment="1" applyProtection="1">
      <alignment/>
      <protection/>
    </xf>
    <xf numFmtId="0" fontId="60" fillId="33" borderId="10" xfId="0" applyFont="1" applyFill="1" applyBorder="1" applyAlignment="1" applyProtection="1">
      <alignment horizontal="center" vertical="center" wrapText="1"/>
      <protection/>
    </xf>
    <xf numFmtId="10" fontId="60" fillId="33" borderId="0" xfId="53" applyNumberFormat="1" applyFont="1" applyFill="1" applyAlignment="1" applyProtection="1">
      <alignment/>
      <protection/>
    </xf>
    <xf numFmtId="0" fontId="5" fillId="33" borderId="0" xfId="0" applyFont="1" applyFill="1" applyAlignment="1" applyProtection="1">
      <alignment horizontal="center" vertical="center"/>
      <protection/>
    </xf>
    <xf numFmtId="0" fontId="9" fillId="33" borderId="10"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protection locked="0"/>
    </xf>
    <xf numFmtId="0" fontId="5" fillId="33" borderId="0" xfId="0" applyFont="1" applyFill="1" applyAlignment="1" applyProtection="1">
      <alignment/>
      <protection/>
    </xf>
    <xf numFmtId="10" fontId="60" fillId="33" borderId="0" xfId="53" applyNumberFormat="1" applyFont="1" applyFill="1" applyAlignment="1" applyProtection="1">
      <alignment horizontal="center" vertical="center"/>
      <protection/>
    </xf>
    <xf numFmtId="0" fontId="9" fillId="33" borderId="0" xfId="0" applyFont="1" applyFill="1" applyAlignment="1" applyProtection="1">
      <alignment/>
      <protection/>
    </xf>
    <xf numFmtId="0" fontId="13" fillId="33" borderId="10"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2" fillId="33" borderId="0" xfId="0" applyFont="1" applyFill="1" applyAlignment="1" applyProtection="1">
      <alignment/>
      <protection/>
    </xf>
    <xf numFmtId="0" fontId="0" fillId="33" borderId="0" xfId="0" applyFill="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wrapText="1"/>
      <protection locked="0"/>
    </xf>
    <xf numFmtId="0" fontId="0" fillId="33" borderId="0" xfId="0" applyFill="1" applyAlignment="1" applyProtection="1">
      <alignment/>
      <protection/>
    </xf>
    <xf numFmtId="0" fontId="2" fillId="33" borderId="10"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11" fillId="0" borderId="0"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21" fillId="0" borderId="18" xfId="0" applyFont="1" applyBorder="1" applyAlignment="1" applyProtection="1">
      <alignment/>
      <protection/>
    </xf>
    <xf numFmtId="0" fontId="21" fillId="0" borderId="0" xfId="0" applyFont="1" applyBorder="1" applyAlignment="1" applyProtection="1">
      <alignment/>
      <protection/>
    </xf>
    <xf numFmtId="0" fontId="21" fillId="0" borderId="17" xfId="0" applyFont="1" applyBorder="1" applyAlignment="1" applyProtection="1">
      <alignment/>
      <protection/>
    </xf>
    <xf numFmtId="0" fontId="21" fillId="0" borderId="13" xfId="0" applyFont="1" applyBorder="1" applyAlignment="1" applyProtection="1">
      <alignment/>
      <protection locked="0"/>
    </xf>
    <xf numFmtId="0" fontId="21" fillId="0" borderId="19" xfId="0" applyFont="1" applyBorder="1" applyAlignment="1" applyProtection="1">
      <alignment/>
      <protection locked="0"/>
    </xf>
    <xf numFmtId="0" fontId="21" fillId="0" borderId="18" xfId="0" applyFont="1" applyBorder="1" applyAlignment="1" applyProtection="1">
      <alignment/>
      <protection locked="0"/>
    </xf>
    <xf numFmtId="0" fontId="21" fillId="0" borderId="0" xfId="0" applyFont="1" applyAlignment="1" applyProtection="1">
      <alignment/>
      <protection locked="0"/>
    </xf>
    <xf numFmtId="0" fontId="21" fillId="0" borderId="18" xfId="0" applyFont="1" applyBorder="1" applyAlignment="1" applyProtection="1">
      <alignment horizontal="center" wrapText="1"/>
      <protection locked="0"/>
    </xf>
    <xf numFmtId="0" fontId="21" fillId="0" borderId="0" xfId="0" applyFont="1" applyAlignment="1" applyProtection="1">
      <alignment horizontal="center" wrapText="1"/>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wrapText="1"/>
      <protection locked="0"/>
    </xf>
    <xf numFmtId="0" fontId="21" fillId="0" borderId="21" xfId="0" applyFont="1" applyBorder="1" applyAlignment="1" applyProtection="1">
      <alignment/>
      <protection locked="0"/>
    </xf>
    <xf numFmtId="0" fontId="0" fillId="0" borderId="21" xfId="0" applyBorder="1" applyAlignment="1" applyProtection="1">
      <alignment/>
      <protection locked="0"/>
    </xf>
    <xf numFmtId="0" fontId="21" fillId="0" borderId="22" xfId="0" applyFont="1" applyBorder="1" applyAlignment="1" applyProtection="1">
      <alignment/>
      <protection locked="0"/>
    </xf>
    <xf numFmtId="0" fontId="9" fillId="0" borderId="10" xfId="0" applyFont="1" applyBorder="1" applyAlignment="1">
      <alignment horizontal="justify" vertical="top" wrapText="1"/>
    </xf>
    <xf numFmtId="0" fontId="64" fillId="33" borderId="10"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60" fillId="0" borderId="23" xfId="0" applyFont="1" applyFill="1" applyBorder="1" applyAlignment="1">
      <alignment horizontal="center"/>
    </xf>
    <xf numFmtId="0" fontId="64" fillId="36" borderId="24" xfId="0" applyFont="1" applyFill="1" applyBorder="1" applyAlignment="1">
      <alignment horizontal="center" vertical="center"/>
    </xf>
    <xf numFmtId="0" fontId="64" fillId="36" borderId="25" xfId="0" applyFont="1" applyFill="1" applyBorder="1" applyAlignment="1">
      <alignment horizontal="center" vertical="center"/>
    </xf>
    <xf numFmtId="0" fontId="64" fillId="36" borderId="26" xfId="0" applyFont="1" applyFill="1" applyBorder="1" applyAlignment="1">
      <alignment horizontal="center" vertical="center"/>
    </xf>
    <xf numFmtId="0" fontId="63" fillId="37" borderId="10" xfId="0" applyFont="1" applyFill="1" applyBorder="1" applyAlignment="1">
      <alignment horizontal="left" vertical="center" wrapText="1"/>
    </xf>
    <xf numFmtId="0" fontId="63" fillId="0" borderId="21" xfId="0" applyFont="1" applyBorder="1" applyAlignment="1">
      <alignment horizontal="center"/>
    </xf>
    <xf numFmtId="0" fontId="62" fillId="0" borderId="10" xfId="0" applyFont="1" applyBorder="1" applyAlignment="1">
      <alignment horizontal="center"/>
    </xf>
    <xf numFmtId="0" fontId="63" fillId="0" borderId="10" xfId="0" applyFont="1" applyBorder="1" applyAlignment="1">
      <alignment horizontal="left" vertical="center"/>
    </xf>
    <xf numFmtId="0" fontId="60" fillId="0" borderId="21" xfId="0" applyFont="1" applyFill="1" applyBorder="1" applyAlignment="1">
      <alignment horizontal="center" vertical="center"/>
    </xf>
    <xf numFmtId="0" fontId="60" fillId="0" borderId="10" xfId="0" applyFont="1" applyFill="1" applyBorder="1" applyAlignment="1">
      <alignment horizontal="center" vertical="center"/>
    </xf>
    <xf numFmtId="0" fontId="62" fillId="0" borderId="10" xfId="0" applyFont="1" applyFill="1" applyBorder="1" applyAlignment="1">
      <alignment horizontal="center"/>
    </xf>
    <xf numFmtId="0" fontId="63" fillId="37" borderId="10" xfId="0" applyFont="1" applyFill="1" applyBorder="1" applyAlignment="1">
      <alignment horizontal="left"/>
    </xf>
    <xf numFmtId="0" fontId="63" fillId="0" borderId="10" xfId="0" applyFont="1" applyBorder="1" applyAlignment="1">
      <alignment horizontal="left" vertical="top" wrapText="1"/>
    </xf>
    <xf numFmtId="0" fontId="63" fillId="0" borderId="10" xfId="0" applyFont="1" applyBorder="1" applyAlignment="1">
      <alignment horizontal="left" vertical="center" wrapText="1"/>
    </xf>
    <xf numFmtId="0" fontId="60" fillId="0" borderId="0" xfId="0" applyFont="1" applyFill="1" applyBorder="1" applyAlignment="1">
      <alignment horizontal="left" vertical="top"/>
    </xf>
    <xf numFmtId="0" fontId="9" fillId="0" borderId="18" xfId="0" applyFont="1" applyFill="1" applyBorder="1" applyAlignment="1">
      <alignment horizontal="left" vertical="center" wrapText="1"/>
    </xf>
    <xf numFmtId="0" fontId="9" fillId="0" borderId="0" xfId="0" applyFont="1" applyFill="1" applyAlignment="1">
      <alignment horizontal="left" vertical="center" wrapText="1"/>
    </xf>
    <xf numFmtId="0" fontId="60" fillId="0" borderId="13" xfId="0" applyFont="1" applyFill="1" applyBorder="1" applyAlignment="1">
      <alignment horizontal="center" vertical="center"/>
    </xf>
    <xf numFmtId="0" fontId="62" fillId="0" borderId="10" xfId="0" applyFont="1" applyFill="1" applyBorder="1" applyAlignment="1">
      <alignment horizontal="center" vertical="center"/>
    </xf>
    <xf numFmtId="0" fontId="60" fillId="0" borderId="0" xfId="0" applyFont="1" applyFill="1" applyBorder="1" applyAlignment="1">
      <alignment horizontal="center" vertical="top" wrapText="1"/>
    </xf>
    <xf numFmtId="0" fontId="60" fillId="0" borderId="10" xfId="0" applyFont="1" applyFill="1" applyBorder="1" applyAlignment="1">
      <alignment horizontal="center" vertical="top"/>
    </xf>
    <xf numFmtId="0" fontId="64" fillId="38" borderId="24" xfId="0" applyFont="1" applyFill="1" applyBorder="1" applyAlignment="1">
      <alignment horizontal="center" vertical="center" wrapText="1"/>
    </xf>
    <xf numFmtId="0" fontId="64" fillId="38" borderId="25" xfId="0" applyFont="1" applyFill="1" applyBorder="1" applyAlignment="1">
      <alignment horizontal="center" vertical="center" wrapText="1"/>
    </xf>
    <xf numFmtId="0" fontId="64" fillId="38" borderId="26" xfId="0" applyFont="1" applyFill="1" applyBorder="1" applyAlignment="1">
      <alignment horizontal="center" vertical="center" wrapText="1"/>
    </xf>
    <xf numFmtId="0" fontId="64" fillId="36" borderId="27" xfId="0" applyFont="1" applyFill="1" applyBorder="1" applyAlignment="1">
      <alignment horizontal="center" vertical="center"/>
    </xf>
    <xf numFmtId="0" fontId="64" fillId="36" borderId="28" xfId="0" applyFont="1" applyFill="1" applyBorder="1" applyAlignment="1">
      <alignment horizontal="center" vertical="center"/>
    </xf>
    <xf numFmtId="0" fontId="64" fillId="36" borderId="29" xfId="0" applyFont="1" applyFill="1" applyBorder="1" applyAlignment="1">
      <alignment horizontal="center" vertical="center"/>
    </xf>
    <xf numFmtId="0" fontId="64" fillId="0" borderId="0" xfId="0" applyFont="1" applyFill="1" applyBorder="1" applyAlignment="1">
      <alignment horizontal="center" vertical="center" wrapText="1"/>
    </xf>
    <xf numFmtId="0" fontId="64" fillId="36" borderId="10" xfId="0" applyFont="1" applyFill="1" applyBorder="1" applyAlignment="1">
      <alignment horizontal="center"/>
    </xf>
    <xf numFmtId="0" fontId="63" fillId="0" borderId="15" xfId="0" applyFont="1" applyFill="1" applyBorder="1" applyAlignment="1">
      <alignment horizontal="center" vertical="center" wrapText="1"/>
    </xf>
    <xf numFmtId="0" fontId="60" fillId="0" borderId="0" xfId="0" applyFont="1" applyFill="1" applyBorder="1" applyAlignment="1">
      <alignment horizontal="center"/>
    </xf>
    <xf numFmtId="0" fontId="63" fillId="0" borderId="10" xfId="0" applyFont="1" applyFill="1" applyBorder="1" applyAlignment="1">
      <alignment horizontal="center" vertical="center" wrapText="1"/>
    </xf>
    <xf numFmtId="0" fontId="61" fillId="35" borderId="10" xfId="0" applyFont="1" applyFill="1" applyBorder="1" applyAlignment="1">
      <alignment horizontal="center" vertical="center" wrapText="1"/>
    </xf>
    <xf numFmtId="0" fontId="61" fillId="35" borderId="10" xfId="0" applyFont="1" applyFill="1" applyBorder="1" applyAlignment="1">
      <alignment horizontal="center" vertical="center"/>
    </xf>
    <xf numFmtId="49" fontId="60" fillId="0" borderId="10" xfId="0" applyNumberFormat="1" applyFont="1" applyFill="1" applyBorder="1" applyAlignment="1">
      <alignment horizontal="center" vertical="center"/>
    </xf>
    <xf numFmtId="14" fontId="60" fillId="33" borderId="10" xfId="0" applyNumberFormat="1" applyFont="1" applyFill="1" applyBorder="1" applyAlignment="1">
      <alignment horizontal="center" vertical="center"/>
    </xf>
    <xf numFmtId="0" fontId="60" fillId="33" borderId="1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left" vertical="top" wrapText="1"/>
    </xf>
    <xf numFmtId="0" fontId="14" fillId="37" borderId="10" xfId="0" applyFont="1" applyFill="1" applyBorder="1" applyAlignment="1">
      <alignment horizontal="left"/>
    </xf>
    <xf numFmtId="0" fontId="64" fillId="0" borderId="30" xfId="0" applyFont="1" applyFill="1" applyBorder="1" applyAlignment="1" applyProtection="1">
      <alignment horizontal="center" vertical="center" wrapText="1"/>
      <protection/>
    </xf>
    <xf numFmtId="0" fontId="64" fillId="0" borderId="0" xfId="0" applyFont="1" applyFill="1" applyBorder="1" applyAlignment="1" applyProtection="1">
      <alignment horizontal="center" vertical="center" wrapText="1"/>
      <protection/>
    </xf>
    <xf numFmtId="0" fontId="64" fillId="38" borderId="10" xfId="0" applyFont="1" applyFill="1" applyBorder="1" applyAlignment="1" applyProtection="1">
      <alignment horizontal="center" vertical="center"/>
      <protection/>
    </xf>
    <xf numFmtId="0" fontId="61" fillId="0" borderId="31" xfId="0" applyFont="1" applyFill="1" applyBorder="1" applyAlignment="1" applyProtection="1">
      <alignment horizontal="center" vertical="center"/>
      <protection/>
    </xf>
    <xf numFmtId="0" fontId="61" fillId="0" borderId="32" xfId="0" applyFont="1" applyFill="1" applyBorder="1" applyAlignment="1" applyProtection="1">
      <alignment horizontal="center" vertical="center"/>
      <protection/>
    </xf>
    <xf numFmtId="0" fontId="61" fillId="0" borderId="33" xfId="0" applyFont="1" applyFill="1" applyBorder="1" applyAlignment="1" applyProtection="1">
      <alignment horizontal="center" vertical="center"/>
      <protection/>
    </xf>
    <xf numFmtId="0" fontId="61" fillId="0" borderId="34" xfId="0" applyFont="1" applyFill="1" applyBorder="1" applyAlignment="1" applyProtection="1">
      <alignment horizontal="center" vertical="center"/>
      <protection/>
    </xf>
    <xf numFmtId="0" fontId="61" fillId="0" borderId="35" xfId="0" applyFont="1" applyFill="1" applyBorder="1" applyAlignment="1" applyProtection="1">
      <alignment horizontal="center" vertical="center"/>
      <protection/>
    </xf>
    <xf numFmtId="0" fontId="61" fillId="0" borderId="36" xfId="0" applyFont="1" applyFill="1" applyBorder="1" applyAlignment="1" applyProtection="1">
      <alignment horizontal="center" vertical="center"/>
      <protection/>
    </xf>
    <xf numFmtId="0" fontId="61" fillId="0" borderId="37" xfId="0" applyFont="1" applyFill="1" applyBorder="1" applyAlignment="1" applyProtection="1">
      <alignment horizontal="center" vertical="center"/>
      <protection/>
    </xf>
    <xf numFmtId="0" fontId="64" fillId="33" borderId="10" xfId="0" applyFont="1" applyFill="1" applyBorder="1" applyAlignment="1" applyProtection="1">
      <alignment horizontal="center" vertical="center"/>
      <protection locked="0"/>
    </xf>
    <xf numFmtId="0" fontId="64" fillId="0" borderId="10" xfId="0" applyFont="1" applyFill="1" applyBorder="1" applyAlignment="1" applyProtection="1">
      <alignment horizontal="center" vertical="center"/>
      <protection/>
    </xf>
    <xf numFmtId="0" fontId="61" fillId="0" borderId="10" xfId="0" applyFont="1" applyFill="1" applyBorder="1" applyAlignment="1" applyProtection="1">
      <alignment horizontal="center" vertical="center"/>
      <protection locked="0"/>
    </xf>
    <xf numFmtId="0" fontId="63" fillId="0" borderId="10"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13" fillId="0" borderId="30"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protection/>
    </xf>
    <xf numFmtId="0" fontId="13" fillId="33" borderId="10" xfId="0" applyFont="1" applyFill="1" applyBorder="1" applyAlignment="1" applyProtection="1">
      <alignment horizontal="center" vertical="center"/>
      <protection/>
    </xf>
    <xf numFmtId="0" fontId="13" fillId="38" borderId="10" xfId="0" applyFont="1" applyFill="1" applyBorder="1" applyAlignment="1" applyProtection="1">
      <alignment horizontal="center" vertical="center"/>
      <protection/>
    </xf>
    <xf numFmtId="0" fontId="14" fillId="0" borderId="34"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61" fillId="0" borderId="10" xfId="0" applyFont="1" applyFill="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64" fillId="33" borderId="10" xfId="0" applyFont="1" applyFill="1" applyBorder="1" applyAlignment="1" applyProtection="1">
      <alignment horizontal="center" vertical="center"/>
      <protection/>
    </xf>
    <xf numFmtId="0" fontId="63" fillId="0" borderId="23" xfId="0" applyFont="1"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59"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6" fillId="0" borderId="34"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4" fillId="38" borderId="10" xfId="0" applyFont="1" applyFill="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15" fillId="0" borderId="10"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1" fillId="0" borderId="13"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67" fillId="0" borderId="39" xfId="0" applyFont="1" applyBorder="1" applyAlignment="1" applyProtection="1">
      <alignment horizontal="left" vertical="top"/>
      <protection locked="0"/>
    </xf>
    <xf numFmtId="0" fontId="67" fillId="0" borderId="40" xfId="0" applyFont="1" applyBorder="1" applyAlignment="1" applyProtection="1">
      <alignment horizontal="left" vertical="top"/>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67" fillId="0" borderId="42" xfId="0" applyFont="1" applyBorder="1" applyAlignment="1" applyProtection="1">
      <alignment horizontal="left" vertical="top"/>
      <protection locked="0"/>
    </xf>
    <xf numFmtId="0" fontId="67" fillId="0" borderId="10" xfId="0" applyFont="1" applyBorder="1" applyAlignment="1" applyProtection="1">
      <alignment horizontal="left" vertical="top"/>
      <protection locked="0"/>
    </xf>
    <xf numFmtId="0" fontId="0" fillId="0" borderId="1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66" fillId="0" borderId="42" xfId="0" applyFont="1" applyBorder="1" applyAlignment="1" applyProtection="1">
      <alignment horizontal="left" vertical="top" wrapText="1"/>
      <protection locked="0"/>
    </xf>
    <xf numFmtId="0" fontId="66" fillId="0" borderId="10" xfId="0" applyFont="1" applyBorder="1" applyAlignment="1" applyProtection="1">
      <alignment horizontal="left" vertical="top" wrapText="1"/>
      <protection locked="0"/>
    </xf>
    <xf numFmtId="164" fontId="66" fillId="0" borderId="10" xfId="0" applyNumberFormat="1" applyFont="1" applyBorder="1" applyAlignment="1" applyProtection="1">
      <alignment horizontal="center" vertical="center"/>
      <protection locked="0"/>
    </xf>
    <xf numFmtId="0" fontId="66" fillId="0" borderId="10" xfId="0" applyFont="1" applyBorder="1" applyAlignment="1" applyProtection="1">
      <alignment horizontal="center" vertical="center"/>
      <protection locked="0"/>
    </xf>
    <xf numFmtId="0" fontId="66" fillId="0" borderId="43" xfId="0" applyFont="1" applyBorder="1" applyAlignment="1" applyProtection="1">
      <alignment horizontal="center" vertical="center"/>
      <protection locked="0"/>
    </xf>
    <xf numFmtId="0" fontId="68" fillId="36" borderId="24" xfId="0" applyFont="1" applyFill="1" applyBorder="1" applyAlignment="1" applyProtection="1">
      <alignment horizontal="center"/>
      <protection locked="0"/>
    </xf>
    <xf numFmtId="0" fontId="68" fillId="36" borderId="25" xfId="0" applyFont="1" applyFill="1" applyBorder="1" applyAlignment="1" applyProtection="1">
      <alignment horizontal="center"/>
      <protection locked="0"/>
    </xf>
    <xf numFmtId="0" fontId="68" fillId="36" borderId="26" xfId="0" applyFont="1" applyFill="1" applyBorder="1" applyAlignment="1" applyProtection="1">
      <alignment horizontal="center"/>
      <protection locked="0"/>
    </xf>
    <xf numFmtId="0" fontId="61" fillId="39" borderId="44" xfId="0" applyFont="1" applyFill="1" applyBorder="1" applyAlignment="1" applyProtection="1">
      <alignment horizontal="center" vertical="center"/>
      <protection locked="0"/>
    </xf>
    <xf numFmtId="0" fontId="61" fillId="39" borderId="45" xfId="0" applyFont="1" applyFill="1" applyBorder="1" applyAlignment="1" applyProtection="1">
      <alignment horizontal="center" vertical="center"/>
      <protection locked="0"/>
    </xf>
    <xf numFmtId="0" fontId="61" fillId="39" borderId="46" xfId="0" applyFont="1" applyFill="1" applyBorder="1" applyAlignment="1" applyProtection="1">
      <alignment horizontal="center" vertical="center"/>
      <protection locked="0"/>
    </xf>
    <xf numFmtId="0" fontId="66" fillId="0" borderId="47" xfId="0" applyFont="1" applyBorder="1" applyAlignment="1" applyProtection="1">
      <alignment horizontal="left" vertical="top" wrapText="1"/>
      <protection locked="0"/>
    </xf>
    <xf numFmtId="0" fontId="66" fillId="0" borderId="11" xfId="0" applyFont="1" applyBorder="1" applyAlignment="1" applyProtection="1">
      <alignment horizontal="left" vertical="top" wrapText="1"/>
      <protection locked="0"/>
    </xf>
    <xf numFmtId="164" fontId="66" fillId="0" borderId="34" xfId="0" applyNumberFormat="1" applyFont="1" applyBorder="1" applyAlignment="1" applyProtection="1">
      <alignment horizontal="center" vertical="center"/>
      <protection locked="0"/>
    </xf>
    <xf numFmtId="164" fontId="66" fillId="0" borderId="35" xfId="0" applyNumberFormat="1" applyFont="1" applyBorder="1" applyAlignment="1" applyProtection="1">
      <alignment horizontal="center" vertical="center"/>
      <protection locked="0"/>
    </xf>
    <xf numFmtId="0" fontId="66" fillId="0" borderId="11" xfId="0" applyFont="1" applyBorder="1" applyAlignment="1" applyProtection="1">
      <alignment horizontal="center" vertical="center"/>
      <protection locked="0"/>
    </xf>
    <xf numFmtId="0" fontId="66" fillId="0" borderId="48" xfId="0" applyFont="1" applyBorder="1" applyAlignment="1" applyProtection="1">
      <alignment horizontal="center" vertical="center"/>
      <protection locked="0"/>
    </xf>
    <xf numFmtId="0" fontId="59" fillId="36" borderId="24" xfId="0" applyFont="1" applyFill="1" applyBorder="1" applyAlignment="1" applyProtection="1">
      <alignment horizontal="center" vertical="center"/>
      <protection locked="0"/>
    </xf>
    <xf numFmtId="0" fontId="59" fillId="36" borderId="25" xfId="0" applyFont="1" applyFill="1" applyBorder="1" applyAlignment="1" applyProtection="1">
      <alignment horizontal="center" vertical="center"/>
      <protection locked="0"/>
    </xf>
    <xf numFmtId="0" fontId="59" fillId="36" borderId="26" xfId="0" applyFont="1" applyFill="1" applyBorder="1" applyAlignment="1" applyProtection="1">
      <alignment horizontal="center" vertical="center"/>
      <protection locked="0"/>
    </xf>
    <xf numFmtId="0" fontId="0" fillId="39" borderId="42"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0" xfId="0" applyFill="1" applyBorder="1" applyAlignment="1" applyProtection="1">
      <alignment horizontal="center"/>
      <protection locked="0"/>
    </xf>
    <xf numFmtId="0" fontId="0" fillId="39" borderId="43" xfId="0" applyFill="1" applyBorder="1" applyAlignment="1" applyProtection="1">
      <alignment horizontal="center"/>
      <protection locked="0"/>
    </xf>
    <xf numFmtId="0" fontId="69" fillId="34" borderId="24" xfId="0" applyFont="1" applyFill="1" applyBorder="1" applyAlignment="1" applyProtection="1">
      <alignment horizontal="center" vertical="center"/>
      <protection/>
    </xf>
    <xf numFmtId="0" fontId="69" fillId="34" borderId="25" xfId="0" applyFont="1" applyFill="1" applyBorder="1" applyAlignment="1" applyProtection="1">
      <alignment horizontal="center" vertical="center"/>
      <protection/>
    </xf>
    <xf numFmtId="0" fontId="69" fillId="34" borderId="26" xfId="0" applyFont="1" applyFill="1" applyBorder="1" applyAlignment="1" applyProtection="1">
      <alignment horizontal="center" vertical="center"/>
      <protection/>
    </xf>
    <xf numFmtId="0" fontId="70" fillId="36" borderId="24" xfId="0" applyFont="1" applyFill="1" applyBorder="1" applyAlignment="1" applyProtection="1">
      <alignment horizontal="center" vertical="center" wrapText="1"/>
      <protection locked="0"/>
    </xf>
    <xf numFmtId="0" fontId="70" fillId="36" borderId="25" xfId="0" applyFont="1" applyFill="1" applyBorder="1" applyAlignment="1" applyProtection="1">
      <alignment horizontal="center" vertical="center" wrapText="1"/>
      <protection locked="0"/>
    </xf>
    <xf numFmtId="0" fontId="70" fillId="36" borderId="26" xfId="0" applyFont="1" applyFill="1" applyBorder="1" applyAlignment="1" applyProtection="1">
      <alignment horizontal="center" vertical="center" wrapText="1"/>
      <protection locked="0"/>
    </xf>
    <xf numFmtId="165" fontId="69" fillId="39" borderId="18" xfId="54" applyNumberFormat="1" applyFont="1" applyFill="1" applyBorder="1" applyAlignment="1" applyProtection="1">
      <alignment horizontal="center" vertical="center"/>
      <protection/>
    </xf>
    <xf numFmtId="165" fontId="69" fillId="39" borderId="17" xfId="54" applyNumberFormat="1" applyFont="1" applyFill="1" applyBorder="1" applyAlignment="1" applyProtection="1">
      <alignment horizontal="center" vertical="center"/>
      <protection/>
    </xf>
    <xf numFmtId="0" fontId="70" fillId="39" borderId="24" xfId="0" applyFont="1" applyFill="1" applyBorder="1" applyAlignment="1" applyProtection="1">
      <alignment horizontal="left" vertical="top" wrapText="1"/>
      <protection/>
    </xf>
    <xf numFmtId="0" fontId="70" fillId="39" borderId="25" xfId="0" applyFont="1" applyFill="1" applyBorder="1" applyAlignment="1" applyProtection="1">
      <alignment horizontal="left" vertical="top" wrapText="1"/>
      <protection/>
    </xf>
    <xf numFmtId="0" fontId="70" fillId="39" borderId="26" xfId="0" applyFont="1" applyFill="1" applyBorder="1" applyAlignment="1" applyProtection="1">
      <alignment horizontal="left" vertical="top" wrapText="1"/>
      <protection/>
    </xf>
    <xf numFmtId="10" fontId="69" fillId="0" borderId="18" xfId="54" applyNumberFormat="1" applyFont="1" applyBorder="1" applyAlignment="1" applyProtection="1">
      <alignment horizontal="left" vertical="center" wrapText="1"/>
      <protection/>
    </xf>
    <xf numFmtId="10" fontId="69" fillId="0" borderId="17" xfId="54" applyNumberFormat="1" applyFont="1" applyBorder="1" applyAlignment="1" applyProtection="1">
      <alignment horizontal="left" vertical="center" wrapText="1"/>
      <protection/>
    </xf>
    <xf numFmtId="10" fontId="26" fillId="33" borderId="27" xfId="54" applyNumberFormat="1" applyFont="1" applyFill="1" applyBorder="1" applyAlignment="1" applyProtection="1">
      <alignment horizontal="left" vertical="center" wrapText="1"/>
      <protection/>
    </xf>
    <xf numFmtId="10" fontId="26" fillId="33" borderId="28" xfId="54" applyNumberFormat="1" applyFont="1" applyFill="1" applyBorder="1" applyAlignment="1" applyProtection="1">
      <alignment horizontal="left" vertical="center" wrapText="1"/>
      <protection/>
    </xf>
    <xf numFmtId="10" fontId="26" fillId="33" borderId="29" xfId="54" applyNumberFormat="1" applyFont="1" applyFill="1" applyBorder="1" applyAlignment="1" applyProtection="1">
      <alignment horizontal="left" vertical="center" wrapText="1"/>
      <protection/>
    </xf>
    <xf numFmtId="10" fontId="69" fillId="0" borderId="49" xfId="54" applyNumberFormat="1" applyFont="1" applyBorder="1" applyAlignment="1" applyProtection="1">
      <alignment horizontal="left" vertical="center" wrapText="1"/>
      <protection/>
    </xf>
    <xf numFmtId="10" fontId="69" fillId="0" borderId="50" xfId="54" applyNumberFormat="1" applyFont="1" applyBorder="1" applyAlignment="1" applyProtection="1">
      <alignment horizontal="left" vertical="center" wrapText="1"/>
      <protection/>
    </xf>
    <xf numFmtId="165" fontId="69" fillId="39" borderId="20" xfId="54" applyNumberFormat="1" applyFont="1" applyFill="1" applyBorder="1" applyAlignment="1" applyProtection="1">
      <alignment horizontal="center" vertical="center"/>
      <protection/>
    </xf>
    <xf numFmtId="165" fontId="69" fillId="39" borderId="22" xfId="54" applyNumberFormat="1" applyFont="1" applyFill="1" applyBorder="1" applyAlignment="1" applyProtection="1">
      <alignment horizontal="center" vertical="center"/>
      <protection/>
    </xf>
    <xf numFmtId="0" fontId="27" fillId="0" borderId="24" xfId="0" applyFont="1" applyBorder="1" applyAlignment="1" applyProtection="1">
      <alignment horizontal="center" vertical="center" wrapText="1"/>
      <protection/>
    </xf>
    <xf numFmtId="0" fontId="27" fillId="0" borderId="25" xfId="0" applyFont="1" applyBorder="1" applyAlignment="1" applyProtection="1">
      <alignment horizontal="center" vertical="center" wrapText="1"/>
      <protection/>
    </xf>
    <xf numFmtId="0" fontId="21" fillId="0" borderId="18" xfId="0" applyFont="1" applyBorder="1" applyAlignment="1" applyProtection="1">
      <alignment horizontal="left"/>
      <protection locked="0"/>
    </xf>
    <xf numFmtId="0" fontId="21" fillId="0" borderId="0" xfId="0" applyFont="1" applyBorder="1" applyAlignment="1" applyProtection="1">
      <alignment horizontal="left"/>
      <protection locked="0"/>
    </xf>
    <xf numFmtId="0" fontId="21" fillId="0" borderId="51" xfId="0" applyFont="1" applyBorder="1" applyAlignment="1" applyProtection="1">
      <alignment horizontal="left" wrapText="1"/>
      <protection locked="0"/>
    </xf>
    <xf numFmtId="0" fontId="21" fillId="0" borderId="32" xfId="0" applyFont="1" applyBorder="1" applyAlignment="1" applyProtection="1">
      <alignment horizontal="left" wrapText="1"/>
      <protection locked="0"/>
    </xf>
    <xf numFmtId="0" fontId="21" fillId="0" borderId="52" xfId="0" applyFont="1" applyBorder="1" applyAlignment="1" applyProtection="1">
      <alignment horizontal="left" wrapText="1"/>
      <protection locked="0"/>
    </xf>
    <xf numFmtId="0" fontId="21" fillId="0" borderId="18" xfId="0" applyFont="1" applyBorder="1" applyAlignment="1" applyProtection="1">
      <alignment horizontal="left" wrapText="1"/>
      <protection/>
    </xf>
    <xf numFmtId="0" fontId="21" fillId="0" borderId="0" xfId="0" applyFont="1" applyAlignment="1" applyProtection="1">
      <alignment horizontal="left" wrapText="1"/>
      <protection/>
    </xf>
    <xf numFmtId="0" fontId="60" fillId="0" borderId="0" xfId="0" applyFont="1" applyFill="1" applyBorder="1" applyAlignment="1" applyProtection="1">
      <alignment horizontal="left" vertical="center"/>
      <protection/>
    </xf>
    <xf numFmtId="0" fontId="60" fillId="0" borderId="0" xfId="0" applyFont="1" applyFill="1" applyBorder="1" applyAlignment="1" applyProtection="1">
      <alignment horizontal="left" vertical="top" wrapText="1"/>
      <protection/>
    </xf>
    <xf numFmtId="0" fontId="21" fillId="0" borderId="18"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18" xfId="0" applyFont="1" applyBorder="1" applyAlignment="1" applyProtection="1">
      <alignment horizontal="left" wrapText="1"/>
      <protection locked="0"/>
    </xf>
    <xf numFmtId="0" fontId="21" fillId="0" borderId="0" xfId="0" applyFont="1" applyAlignment="1" applyProtection="1">
      <alignment horizontal="left" wrapText="1"/>
      <protection locked="0"/>
    </xf>
    <xf numFmtId="0" fontId="21" fillId="0" borderId="17" xfId="0" applyFont="1" applyBorder="1" applyAlignment="1" applyProtection="1">
      <alignment horizontal="left" wrapText="1"/>
      <protection locked="0"/>
    </xf>
    <xf numFmtId="0" fontId="21" fillId="0" borderId="53" xfId="0" applyFont="1" applyBorder="1" applyAlignment="1" applyProtection="1">
      <alignment horizontal="left" wrapText="1"/>
      <protection locked="0"/>
    </xf>
    <xf numFmtId="0" fontId="21" fillId="0" borderId="13"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1" fillId="0" borderId="51" xfId="0" applyFont="1" applyBorder="1" applyAlignment="1" applyProtection="1">
      <alignment horizontal="left"/>
      <protection locked="0"/>
    </xf>
    <xf numFmtId="0" fontId="21" fillId="0" borderId="32"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59" fillId="36" borderId="24" xfId="0"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wrapText="1"/>
      <protection locked="0"/>
    </xf>
    <xf numFmtId="0" fontId="59" fillId="36" borderId="26" xfId="0" applyFont="1" applyFill="1" applyBorder="1" applyAlignment="1" applyProtection="1">
      <alignment horizontal="center" vertical="center" wrapText="1"/>
      <protection locked="0"/>
    </xf>
    <xf numFmtId="0" fontId="21" fillId="0" borderId="14" xfId="0" applyFont="1" applyBorder="1" applyAlignment="1" applyProtection="1">
      <alignment horizontal="center" wrapText="1"/>
      <protection locked="0"/>
    </xf>
    <xf numFmtId="0" fontId="21" fillId="0" borderId="15" xfId="0" applyFont="1" applyBorder="1" applyAlignment="1" applyProtection="1">
      <alignment horizontal="center" wrapText="1"/>
      <protection locked="0"/>
    </xf>
    <xf numFmtId="0" fontId="21" fillId="0" borderId="16" xfId="0" applyFont="1" applyBorder="1" applyAlignment="1" applyProtection="1">
      <alignment horizontal="center" wrapText="1"/>
      <protection locked="0"/>
    </xf>
    <xf numFmtId="0" fontId="19" fillId="39" borderId="24" xfId="0" applyFont="1" applyFill="1" applyBorder="1" applyAlignment="1" applyProtection="1">
      <alignment horizontal="left" vertical="top" wrapText="1"/>
      <protection/>
    </xf>
    <xf numFmtId="0" fontId="19" fillId="39" borderId="25" xfId="0" applyFont="1" applyFill="1" applyBorder="1" applyAlignment="1" applyProtection="1">
      <alignment horizontal="left" vertical="top" wrapText="1"/>
      <protection/>
    </xf>
    <xf numFmtId="0" fontId="19" fillId="39" borderId="26" xfId="0" applyFont="1" applyFill="1" applyBorder="1" applyAlignment="1" applyProtection="1">
      <alignment horizontal="left" vertical="top" wrapText="1"/>
      <protection/>
    </xf>
    <xf numFmtId="0" fontId="28" fillId="0" borderId="24" xfId="0" applyFont="1" applyBorder="1" applyAlignment="1" applyProtection="1">
      <alignment horizontal="left" vertical="top" wrapText="1"/>
      <protection locked="0"/>
    </xf>
    <xf numFmtId="0" fontId="28" fillId="0" borderId="25" xfId="0" applyFont="1" applyBorder="1" applyAlignment="1" applyProtection="1">
      <alignment horizontal="left" vertical="top" wrapText="1"/>
      <protection locked="0"/>
    </xf>
    <xf numFmtId="0" fontId="28" fillId="0" borderId="26"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0" fontId="59" fillId="36" borderId="24" xfId="0" applyFont="1" applyFill="1" applyBorder="1" applyAlignment="1" applyProtection="1">
      <alignment horizontal="center" vertical="center" wrapText="1"/>
      <protection/>
    </xf>
    <xf numFmtId="0" fontId="59" fillId="36" borderId="25" xfId="0" applyFont="1" applyFill="1" applyBorder="1" applyAlignment="1" applyProtection="1">
      <alignment horizontal="center" vertical="center" wrapText="1"/>
      <protection/>
    </xf>
    <xf numFmtId="0" fontId="59" fillId="36" borderId="26" xfId="0"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Porcentaje 2"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95250</xdr:rowOff>
    </xdr:from>
    <xdr:to>
      <xdr:col>3</xdr:col>
      <xdr:colOff>0</xdr:colOff>
      <xdr:row>4</xdr:row>
      <xdr:rowOff>0</xdr:rowOff>
    </xdr:to>
    <xdr:pic>
      <xdr:nvPicPr>
        <xdr:cNvPr id="1" name="Imagen 6" descr="Descripción: INS - Instituto Nacional de Salud"/>
        <xdr:cNvPicPr preferRelativeResize="1">
          <a:picLocks noChangeAspect="1"/>
        </xdr:cNvPicPr>
      </xdr:nvPicPr>
      <xdr:blipFill>
        <a:blip r:embed="rId1"/>
        <a:stretch>
          <a:fillRect/>
        </a:stretch>
      </xdr:blipFill>
      <xdr:spPr>
        <a:xfrm>
          <a:off x="4200525" y="95250"/>
          <a:ext cx="0" cy="628650"/>
        </a:xfrm>
        <a:prstGeom prst="rect">
          <a:avLst/>
        </a:prstGeom>
        <a:noFill/>
        <a:ln w="9525" cmpd="sng">
          <a:noFill/>
        </a:ln>
      </xdr:spPr>
    </xdr:pic>
    <xdr:clientData/>
  </xdr:twoCellAnchor>
  <xdr:twoCellAnchor editAs="oneCell">
    <xdr:from>
      <xdr:col>2</xdr:col>
      <xdr:colOff>304800</xdr:colOff>
      <xdr:row>0</xdr:row>
      <xdr:rowOff>19050</xdr:rowOff>
    </xdr:from>
    <xdr:to>
      <xdr:col>8</xdr:col>
      <xdr:colOff>85725</xdr:colOff>
      <xdr:row>4</xdr:row>
      <xdr:rowOff>19050</xdr:rowOff>
    </xdr:to>
    <xdr:pic>
      <xdr:nvPicPr>
        <xdr:cNvPr id="2" name="Imagen 12"/>
        <xdr:cNvPicPr preferRelativeResize="1">
          <a:picLocks noChangeAspect="1"/>
        </xdr:cNvPicPr>
      </xdr:nvPicPr>
      <xdr:blipFill>
        <a:blip r:embed="rId2"/>
        <a:stretch>
          <a:fillRect/>
        </a:stretch>
      </xdr:blipFill>
      <xdr:spPr>
        <a:xfrm>
          <a:off x="1257300" y="19050"/>
          <a:ext cx="71818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476250</xdr:colOff>
      <xdr:row>0</xdr:row>
      <xdr:rowOff>0</xdr:rowOff>
    </xdr:from>
    <xdr:to>
      <xdr:col>7</xdr:col>
      <xdr:colOff>1752600</xdr:colOff>
      <xdr:row>3</xdr:row>
      <xdr:rowOff>352425</xdr:rowOff>
    </xdr:to>
    <xdr:pic>
      <xdr:nvPicPr>
        <xdr:cNvPr id="1" name="Imagen 6"/>
        <xdr:cNvPicPr preferRelativeResize="1">
          <a:picLocks noChangeAspect="1"/>
        </xdr:cNvPicPr>
      </xdr:nvPicPr>
      <xdr:blipFill>
        <a:blip r:embed="rId1"/>
        <a:stretch>
          <a:fillRect/>
        </a:stretch>
      </xdr:blipFill>
      <xdr:spPr>
        <a:xfrm>
          <a:off x="1428750" y="0"/>
          <a:ext cx="885825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2133600</xdr:colOff>
      <xdr:row>0</xdr:row>
      <xdr:rowOff>0</xdr:rowOff>
    </xdr:from>
    <xdr:to>
      <xdr:col>7</xdr:col>
      <xdr:colOff>1171575</xdr:colOff>
      <xdr:row>3</xdr:row>
      <xdr:rowOff>133350</xdr:rowOff>
    </xdr:to>
    <xdr:pic>
      <xdr:nvPicPr>
        <xdr:cNvPr id="1" name="Imagen 8"/>
        <xdr:cNvPicPr preferRelativeResize="1">
          <a:picLocks noChangeAspect="1"/>
        </xdr:cNvPicPr>
      </xdr:nvPicPr>
      <xdr:blipFill>
        <a:blip r:embed="rId1"/>
        <a:stretch>
          <a:fillRect/>
        </a:stretch>
      </xdr:blipFill>
      <xdr:spPr>
        <a:xfrm>
          <a:off x="3133725" y="0"/>
          <a:ext cx="71437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1933575</xdr:colOff>
      <xdr:row>0</xdr:row>
      <xdr:rowOff>0</xdr:rowOff>
    </xdr:from>
    <xdr:to>
      <xdr:col>7</xdr:col>
      <xdr:colOff>790575</xdr:colOff>
      <xdr:row>4</xdr:row>
      <xdr:rowOff>9525</xdr:rowOff>
    </xdr:to>
    <xdr:pic>
      <xdr:nvPicPr>
        <xdr:cNvPr id="1" name="Imagen 6"/>
        <xdr:cNvPicPr preferRelativeResize="1">
          <a:picLocks noChangeAspect="1"/>
        </xdr:cNvPicPr>
      </xdr:nvPicPr>
      <xdr:blipFill>
        <a:blip r:embed="rId1"/>
        <a:stretch>
          <a:fillRect/>
        </a:stretch>
      </xdr:blipFill>
      <xdr:spPr>
        <a:xfrm>
          <a:off x="2962275" y="0"/>
          <a:ext cx="71628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1200150</xdr:colOff>
      <xdr:row>0</xdr:row>
      <xdr:rowOff>28575</xdr:rowOff>
    </xdr:from>
    <xdr:to>
      <xdr:col>7</xdr:col>
      <xdr:colOff>581025</xdr:colOff>
      <xdr:row>2</xdr:row>
      <xdr:rowOff>361950</xdr:rowOff>
    </xdr:to>
    <xdr:pic>
      <xdr:nvPicPr>
        <xdr:cNvPr id="1" name="Imagen 8"/>
        <xdr:cNvPicPr preferRelativeResize="1">
          <a:picLocks noChangeAspect="1"/>
        </xdr:cNvPicPr>
      </xdr:nvPicPr>
      <xdr:blipFill>
        <a:blip r:embed="rId1"/>
        <a:stretch>
          <a:fillRect/>
        </a:stretch>
      </xdr:blipFill>
      <xdr:spPr>
        <a:xfrm>
          <a:off x="2019300" y="28575"/>
          <a:ext cx="7162800"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1524000</xdr:colOff>
      <xdr:row>0</xdr:row>
      <xdr:rowOff>104775</xdr:rowOff>
    </xdr:from>
    <xdr:to>
      <xdr:col>7</xdr:col>
      <xdr:colOff>876300</xdr:colOff>
      <xdr:row>2</xdr:row>
      <xdr:rowOff>438150</xdr:rowOff>
    </xdr:to>
    <xdr:pic>
      <xdr:nvPicPr>
        <xdr:cNvPr id="1" name="Imagen 5"/>
        <xdr:cNvPicPr preferRelativeResize="1">
          <a:picLocks noChangeAspect="1"/>
        </xdr:cNvPicPr>
      </xdr:nvPicPr>
      <xdr:blipFill>
        <a:blip r:embed="rId1"/>
        <a:stretch>
          <a:fillRect/>
        </a:stretch>
      </xdr:blipFill>
      <xdr:spPr>
        <a:xfrm>
          <a:off x="2343150" y="104775"/>
          <a:ext cx="717232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1762125</xdr:colOff>
      <xdr:row>0</xdr:row>
      <xdr:rowOff>76200</xdr:rowOff>
    </xdr:from>
    <xdr:to>
      <xdr:col>7</xdr:col>
      <xdr:colOff>276225</xdr:colOff>
      <xdr:row>2</xdr:row>
      <xdr:rowOff>419100</xdr:rowOff>
    </xdr:to>
    <xdr:pic>
      <xdr:nvPicPr>
        <xdr:cNvPr id="1" name="Imagen 5"/>
        <xdr:cNvPicPr preferRelativeResize="1">
          <a:picLocks noChangeAspect="1"/>
        </xdr:cNvPicPr>
      </xdr:nvPicPr>
      <xdr:blipFill>
        <a:blip r:embed="rId1"/>
        <a:stretch>
          <a:fillRect/>
        </a:stretch>
      </xdr:blipFill>
      <xdr:spPr>
        <a:xfrm>
          <a:off x="2647950" y="76200"/>
          <a:ext cx="716280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0</xdr:rowOff>
    </xdr:from>
    <xdr:to>
      <xdr:col>9</xdr:col>
      <xdr:colOff>342900</xdr:colOff>
      <xdr:row>0</xdr:row>
      <xdr:rowOff>714375</xdr:rowOff>
    </xdr:to>
    <xdr:pic>
      <xdr:nvPicPr>
        <xdr:cNvPr id="1" name="Imagen 6"/>
        <xdr:cNvPicPr preferRelativeResize="1">
          <a:picLocks noChangeAspect="1"/>
        </xdr:cNvPicPr>
      </xdr:nvPicPr>
      <xdr:blipFill>
        <a:blip r:embed="rId1"/>
        <a:stretch>
          <a:fillRect/>
        </a:stretch>
      </xdr:blipFill>
      <xdr:spPr>
        <a:xfrm>
          <a:off x="523875" y="0"/>
          <a:ext cx="71723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6:K45"/>
  <sheetViews>
    <sheetView zoomScaleSheetLayoutView="80" zoomScalePageLayoutView="0" workbookViewId="0" topLeftCell="A46">
      <selection activeCell="C64" sqref="C64"/>
    </sheetView>
  </sheetViews>
  <sheetFormatPr defaultColWidth="11.421875" defaultRowHeight="15"/>
  <cols>
    <col min="1" max="1" width="6.8515625" style="32" customWidth="1"/>
    <col min="2" max="2" width="7.421875" style="32" customWidth="1"/>
    <col min="3" max="3" width="48.7109375" style="32" customWidth="1"/>
    <col min="4" max="4" width="7.421875" style="33" customWidth="1"/>
    <col min="5" max="5" width="8.140625" style="33" customWidth="1"/>
    <col min="6" max="6" width="7.421875" style="33" customWidth="1"/>
    <col min="7" max="7" width="25.28125" style="32" customWidth="1"/>
    <col min="8" max="9" width="14.00390625" style="33" customWidth="1"/>
    <col min="10" max="10" width="9.421875" style="33" customWidth="1"/>
    <col min="11" max="11" width="11.421875" style="33" customWidth="1"/>
    <col min="12" max="12" width="11.421875" style="32" customWidth="1"/>
    <col min="13" max="13" width="14.421875" style="32" hidden="1" customWidth="1"/>
    <col min="14" max="16384" width="11.421875" style="32" customWidth="1"/>
  </cols>
  <sheetData>
    <row r="1" ht="14.25"/>
    <row r="2" ht="14.25"/>
    <row r="3" ht="14.25"/>
    <row r="4" ht="14.25"/>
    <row r="5" ht="12" customHeight="1" thickBot="1"/>
    <row r="6" spans="1:10" ht="46.5" customHeight="1" thickBot="1">
      <c r="A6" s="171" t="s">
        <v>150</v>
      </c>
      <c r="B6" s="172"/>
      <c r="C6" s="172"/>
      <c r="D6" s="172"/>
      <c r="E6" s="172"/>
      <c r="F6" s="172"/>
      <c r="G6" s="172"/>
      <c r="H6" s="172"/>
      <c r="I6" s="172"/>
      <c r="J6" s="173"/>
    </row>
    <row r="7" spans="1:6" ht="9" customHeight="1" thickBot="1">
      <c r="A7" s="177"/>
      <c r="B7" s="177"/>
      <c r="C7" s="177"/>
      <c r="D7" s="177"/>
      <c r="E7" s="177"/>
      <c r="F7" s="177"/>
    </row>
    <row r="8" spans="1:10" ht="24" customHeight="1" thickBot="1">
      <c r="A8" s="174" t="s">
        <v>107</v>
      </c>
      <c r="B8" s="175"/>
      <c r="C8" s="175"/>
      <c r="D8" s="175"/>
      <c r="E8" s="175"/>
      <c r="F8" s="175"/>
      <c r="G8" s="175"/>
      <c r="H8" s="175"/>
      <c r="I8" s="175"/>
      <c r="J8" s="176"/>
    </row>
    <row r="9" spans="1:10" ht="7.5" customHeight="1">
      <c r="A9" s="179"/>
      <c r="B9" s="179"/>
      <c r="C9" s="179"/>
      <c r="D9" s="179"/>
      <c r="E9" s="179"/>
      <c r="F9" s="179"/>
      <c r="G9" s="179"/>
      <c r="H9" s="179"/>
      <c r="I9" s="179"/>
      <c r="J9" s="179"/>
    </row>
    <row r="10" spans="1:11" ht="19.5" customHeight="1">
      <c r="A10" s="154" t="s">
        <v>108</v>
      </c>
      <c r="B10" s="154"/>
      <c r="C10" s="154"/>
      <c r="D10" s="181"/>
      <c r="E10" s="181"/>
      <c r="F10" s="181"/>
      <c r="G10" s="181"/>
      <c r="H10" s="181"/>
      <c r="I10" s="181"/>
      <c r="J10" s="181"/>
      <c r="K10" s="51"/>
    </row>
    <row r="11" spans="1:10" s="34" customFormat="1" ht="3.75" customHeight="1">
      <c r="A11" s="180"/>
      <c r="B11" s="180"/>
      <c r="C11" s="180"/>
      <c r="D11" s="180"/>
      <c r="E11" s="180"/>
      <c r="F11" s="180"/>
      <c r="G11" s="180"/>
      <c r="H11" s="180"/>
      <c r="I11" s="180"/>
      <c r="J11" s="180"/>
    </row>
    <row r="12" spans="1:11" ht="15.75">
      <c r="A12" s="178" t="s">
        <v>109</v>
      </c>
      <c r="B12" s="178"/>
      <c r="C12" s="178"/>
      <c r="D12" s="178"/>
      <c r="E12" s="178"/>
      <c r="F12" s="178"/>
      <c r="G12" s="178"/>
      <c r="H12" s="178"/>
      <c r="I12" s="178"/>
      <c r="J12" s="178"/>
      <c r="K12" s="32"/>
    </row>
    <row r="13" spans="1:11" ht="19.5" customHeight="1">
      <c r="A13" s="161" t="s">
        <v>123</v>
      </c>
      <c r="B13" s="161"/>
      <c r="C13" s="161"/>
      <c r="D13" s="170"/>
      <c r="E13" s="170"/>
      <c r="F13" s="170"/>
      <c r="G13" s="170"/>
      <c r="H13" s="170"/>
      <c r="I13" s="170"/>
      <c r="J13" s="170"/>
      <c r="K13" s="32"/>
    </row>
    <row r="14" spans="1:11" ht="19.5" customHeight="1">
      <c r="A14" s="161" t="s">
        <v>122</v>
      </c>
      <c r="B14" s="161"/>
      <c r="C14" s="161"/>
      <c r="D14" s="170"/>
      <c r="E14" s="170"/>
      <c r="F14" s="170"/>
      <c r="G14" s="170"/>
      <c r="H14" s="170"/>
      <c r="I14" s="170"/>
      <c r="J14" s="170"/>
      <c r="K14" s="32"/>
    </row>
    <row r="15" spans="1:11" ht="19.5" customHeight="1">
      <c r="A15" s="161" t="s">
        <v>110</v>
      </c>
      <c r="B15" s="161"/>
      <c r="C15" s="161"/>
      <c r="D15" s="170"/>
      <c r="E15" s="170"/>
      <c r="F15" s="170"/>
      <c r="G15" s="170"/>
      <c r="H15" s="170"/>
      <c r="I15" s="170"/>
      <c r="J15" s="170"/>
      <c r="K15" s="32"/>
    </row>
    <row r="16" spans="1:11" ht="19.5" customHeight="1">
      <c r="A16" s="161" t="s">
        <v>235</v>
      </c>
      <c r="B16" s="161"/>
      <c r="C16" s="161"/>
      <c r="D16" s="170"/>
      <c r="E16" s="170"/>
      <c r="F16" s="170"/>
      <c r="G16" s="170"/>
      <c r="H16" s="170"/>
      <c r="I16" s="170"/>
      <c r="J16" s="170"/>
      <c r="K16" s="32"/>
    </row>
    <row r="17" spans="1:11" ht="19.5" customHeight="1">
      <c r="A17" s="161" t="s">
        <v>111</v>
      </c>
      <c r="B17" s="161"/>
      <c r="C17" s="161"/>
      <c r="D17" s="170"/>
      <c r="E17" s="170"/>
      <c r="F17" s="170"/>
      <c r="G17" s="170"/>
      <c r="H17" s="170"/>
      <c r="I17" s="170"/>
      <c r="J17" s="170"/>
      <c r="K17" s="32"/>
    </row>
    <row r="18" spans="1:11" ht="19.5" customHeight="1">
      <c r="A18" s="161" t="s">
        <v>121</v>
      </c>
      <c r="B18" s="161"/>
      <c r="C18" s="161"/>
      <c r="D18" s="170"/>
      <c r="E18" s="170"/>
      <c r="F18" s="170"/>
      <c r="G18" s="170"/>
      <c r="H18" s="170"/>
      <c r="I18" s="170"/>
      <c r="J18" s="170"/>
      <c r="K18" s="32"/>
    </row>
    <row r="19" spans="1:11" ht="19.5" customHeight="1">
      <c r="A19" s="189" t="s">
        <v>236</v>
      </c>
      <c r="B19" s="189"/>
      <c r="C19" s="189"/>
      <c r="D19" s="170"/>
      <c r="E19" s="170"/>
      <c r="F19" s="170"/>
      <c r="G19" s="170"/>
      <c r="H19" s="170"/>
      <c r="I19" s="170"/>
      <c r="J19" s="170"/>
      <c r="K19" s="32"/>
    </row>
    <row r="20" spans="1:10" ht="19.5" customHeight="1">
      <c r="A20" s="161" t="s">
        <v>209</v>
      </c>
      <c r="B20" s="161"/>
      <c r="C20" s="161"/>
      <c r="D20" s="170"/>
      <c r="E20" s="170"/>
      <c r="F20" s="170"/>
      <c r="G20" s="170"/>
      <c r="H20" s="170"/>
      <c r="I20" s="170"/>
      <c r="J20" s="170"/>
    </row>
    <row r="21" spans="1:10" ht="19.5" customHeight="1">
      <c r="A21" s="161" t="s">
        <v>151</v>
      </c>
      <c r="B21" s="161"/>
      <c r="C21" s="161"/>
      <c r="D21" s="170"/>
      <c r="E21" s="170"/>
      <c r="F21" s="170"/>
      <c r="G21" s="170"/>
      <c r="H21" s="170"/>
      <c r="I21" s="170"/>
      <c r="J21" s="170"/>
    </row>
    <row r="22" spans="1:9" ht="19.5" customHeight="1" thickBot="1">
      <c r="A22" s="59"/>
      <c r="B22" s="59"/>
      <c r="C22" s="59"/>
      <c r="D22" s="60"/>
      <c r="E22" s="60"/>
      <c r="F22" s="60"/>
      <c r="G22" s="60"/>
      <c r="H22" s="60"/>
      <c r="I22" s="60"/>
    </row>
    <row r="23" spans="1:9" ht="36.75" customHeight="1" thickBot="1">
      <c r="A23" s="162" t="s">
        <v>353</v>
      </c>
      <c r="B23" s="162"/>
      <c r="C23" s="162"/>
      <c r="D23" s="63" t="s">
        <v>152</v>
      </c>
      <c r="E23" s="61"/>
      <c r="F23" s="60"/>
      <c r="G23" s="60"/>
      <c r="H23" s="60"/>
      <c r="I23" s="60"/>
    </row>
    <row r="24" spans="1:9" ht="36.75" customHeight="1" thickBot="1">
      <c r="A24" s="162"/>
      <c r="B24" s="162"/>
      <c r="C24" s="162"/>
      <c r="D24" s="63" t="s">
        <v>153</v>
      </c>
      <c r="E24" s="61"/>
      <c r="F24" s="60"/>
      <c r="G24" s="60"/>
      <c r="H24" s="60"/>
      <c r="I24" s="60"/>
    </row>
    <row r="25" spans="1:9" ht="7.5" customHeight="1" thickBot="1">
      <c r="A25" s="59"/>
      <c r="B25" s="59"/>
      <c r="C25" s="59"/>
      <c r="D25" s="60"/>
      <c r="E25" s="60"/>
      <c r="F25" s="60"/>
      <c r="G25" s="60"/>
      <c r="H25" s="60"/>
      <c r="I25" s="60"/>
    </row>
    <row r="26" spans="1:9" ht="30" customHeight="1" thickBot="1">
      <c r="A26" s="162" t="s">
        <v>354</v>
      </c>
      <c r="B26" s="162"/>
      <c r="C26" s="162"/>
      <c r="D26" s="63" t="s">
        <v>152</v>
      </c>
      <c r="E26" s="61"/>
      <c r="F26" s="60"/>
      <c r="G26" s="60"/>
      <c r="H26" s="60"/>
      <c r="I26" s="60"/>
    </row>
    <row r="27" spans="1:9" ht="30" customHeight="1" thickBot="1">
      <c r="A27" s="162"/>
      <c r="B27" s="162"/>
      <c r="C27" s="162"/>
      <c r="D27" s="63" t="s">
        <v>153</v>
      </c>
      <c r="E27" s="61"/>
      <c r="F27" s="60"/>
      <c r="G27" s="60"/>
      <c r="H27" s="60"/>
      <c r="I27" s="60"/>
    </row>
    <row r="28" spans="1:9" ht="19.5" customHeight="1" thickBot="1">
      <c r="A28" s="68"/>
      <c r="B28" s="68"/>
      <c r="C28" s="68"/>
      <c r="D28" s="67"/>
      <c r="E28" s="60"/>
      <c r="F28" s="60"/>
      <c r="G28" s="60"/>
      <c r="H28" s="60"/>
      <c r="I28" s="60"/>
    </row>
    <row r="29" spans="1:9" ht="19.5" customHeight="1" thickBot="1">
      <c r="A29" s="162" t="s">
        <v>207</v>
      </c>
      <c r="B29" s="162"/>
      <c r="C29" s="162"/>
      <c r="D29" s="67" t="s">
        <v>152</v>
      </c>
      <c r="E29" s="61"/>
      <c r="F29" s="60"/>
      <c r="G29" s="60"/>
      <c r="H29" s="60"/>
      <c r="I29" s="60"/>
    </row>
    <row r="30" spans="1:9" ht="19.5" customHeight="1" thickBot="1">
      <c r="A30" s="162"/>
      <c r="B30" s="162"/>
      <c r="C30" s="162"/>
      <c r="D30" s="67" t="s">
        <v>153</v>
      </c>
      <c r="E30" s="61"/>
      <c r="F30" s="60"/>
      <c r="G30" s="60"/>
      <c r="H30" s="60"/>
      <c r="I30" s="60"/>
    </row>
    <row r="31" spans="1:9" ht="19.5" customHeight="1" thickBot="1">
      <c r="A31" s="59"/>
      <c r="B31" s="59"/>
      <c r="C31" s="59"/>
      <c r="D31" s="60"/>
      <c r="E31" s="60"/>
      <c r="F31" s="60"/>
      <c r="G31" s="60"/>
      <c r="H31" s="60"/>
      <c r="I31" s="60"/>
    </row>
    <row r="32" spans="1:10" ht="39" customHeight="1" thickBot="1">
      <c r="A32" s="163" t="s">
        <v>155</v>
      </c>
      <c r="B32" s="163"/>
      <c r="C32" s="163"/>
      <c r="D32" s="187" t="s">
        <v>173</v>
      </c>
      <c r="E32" s="187"/>
      <c r="F32" s="62"/>
      <c r="G32" s="165" t="s">
        <v>172</v>
      </c>
      <c r="H32" s="166"/>
      <c r="I32" s="166"/>
      <c r="J32" s="65"/>
    </row>
    <row r="33" spans="1:10" ht="19.5" customHeight="1" thickBot="1">
      <c r="A33" s="163"/>
      <c r="B33" s="163"/>
      <c r="C33" s="163"/>
      <c r="D33" s="188" t="s">
        <v>154</v>
      </c>
      <c r="E33" s="188"/>
      <c r="F33" s="61"/>
      <c r="G33" s="69" t="s">
        <v>158</v>
      </c>
      <c r="H33" s="70"/>
      <c r="I33" s="70"/>
      <c r="J33" s="66"/>
    </row>
    <row r="34" spans="1:10" ht="19.5" customHeight="1">
      <c r="A34" s="64"/>
      <c r="B34" s="64"/>
      <c r="C34" s="64"/>
      <c r="D34" s="164"/>
      <c r="E34" s="164"/>
      <c r="F34" s="60"/>
      <c r="G34" s="167"/>
      <c r="H34" s="167"/>
      <c r="I34" s="167"/>
      <c r="J34" s="167"/>
    </row>
    <row r="35" spans="1:10" ht="19.5" customHeight="1">
      <c r="A35" s="64"/>
      <c r="B35" s="64"/>
      <c r="C35" s="64"/>
      <c r="D35" s="164"/>
      <c r="E35" s="164"/>
      <c r="F35" s="169"/>
      <c r="G35" s="169"/>
      <c r="H35" s="169"/>
      <c r="I35" s="169"/>
      <c r="J35" s="169"/>
    </row>
    <row r="36" spans="1:10" ht="15.75" thickBot="1">
      <c r="A36" s="155"/>
      <c r="B36" s="155"/>
      <c r="C36" s="155"/>
      <c r="D36" s="158"/>
      <c r="E36" s="158"/>
      <c r="F36" s="158"/>
      <c r="G36" s="158"/>
      <c r="H36" s="158"/>
      <c r="I36" s="158"/>
      <c r="J36" s="158"/>
    </row>
    <row r="37" spans="1:10" ht="16.5" customHeight="1" thickBot="1">
      <c r="A37" s="151" t="s">
        <v>112</v>
      </c>
      <c r="B37" s="152"/>
      <c r="C37" s="152"/>
      <c r="D37" s="152"/>
      <c r="E37" s="152"/>
      <c r="F37" s="152"/>
      <c r="G37" s="152"/>
      <c r="H37" s="152"/>
      <c r="I37" s="152"/>
      <c r="J37" s="153"/>
    </row>
    <row r="38" spans="1:3" ht="15.75">
      <c r="A38" s="36"/>
      <c r="B38" s="35"/>
      <c r="C38" s="35"/>
    </row>
    <row r="39" spans="1:10" ht="18">
      <c r="A39" s="156" t="s">
        <v>113</v>
      </c>
      <c r="B39" s="156"/>
      <c r="C39" s="156"/>
      <c r="D39" s="168" t="s">
        <v>114</v>
      </c>
      <c r="E39" s="168"/>
      <c r="F39" s="168"/>
      <c r="G39" s="168"/>
      <c r="H39" s="160" t="s">
        <v>115</v>
      </c>
      <c r="I39" s="160"/>
      <c r="J39" s="160"/>
    </row>
    <row r="40" spans="1:10" ht="15">
      <c r="A40" s="157"/>
      <c r="B40" s="157"/>
      <c r="C40" s="157"/>
      <c r="D40" s="159"/>
      <c r="E40" s="159"/>
      <c r="F40" s="159"/>
      <c r="G40" s="159"/>
      <c r="H40" s="159"/>
      <c r="I40" s="159"/>
      <c r="J40" s="159"/>
    </row>
    <row r="41" spans="1:10" ht="15">
      <c r="A41" s="157"/>
      <c r="B41" s="157"/>
      <c r="C41" s="157"/>
      <c r="D41" s="159"/>
      <c r="E41" s="159"/>
      <c r="F41" s="159"/>
      <c r="G41" s="159"/>
      <c r="H41" s="159"/>
      <c r="I41" s="159"/>
      <c r="J41" s="159"/>
    </row>
    <row r="42" spans="1:10" ht="15">
      <c r="A42" s="157"/>
      <c r="B42" s="157"/>
      <c r="C42" s="157"/>
      <c r="D42" s="159"/>
      <c r="E42" s="159"/>
      <c r="F42" s="159"/>
      <c r="G42" s="159"/>
      <c r="H42" s="159"/>
      <c r="I42" s="159"/>
      <c r="J42" s="159"/>
    </row>
    <row r="43" spans="1:10" ht="14.25">
      <c r="A43" s="150"/>
      <c r="B43" s="150"/>
      <c r="C43" s="150"/>
      <c r="D43" s="150"/>
      <c r="E43" s="150"/>
      <c r="F43" s="150"/>
      <c r="G43" s="150"/>
      <c r="H43" s="150"/>
      <c r="I43" s="150"/>
      <c r="J43" s="150"/>
    </row>
    <row r="44" spans="1:6" ht="15">
      <c r="A44" s="182" t="s">
        <v>247</v>
      </c>
      <c r="B44" s="182"/>
      <c r="C44" s="97" t="s">
        <v>248</v>
      </c>
      <c r="D44" s="183" t="s">
        <v>239</v>
      </c>
      <c r="E44" s="183"/>
      <c r="F44" s="183"/>
    </row>
    <row r="45" spans="1:6" ht="201" customHeight="1">
      <c r="A45" s="184" t="s">
        <v>342</v>
      </c>
      <c r="B45" s="184"/>
      <c r="C45" s="98" t="s">
        <v>352</v>
      </c>
      <c r="D45" s="185">
        <v>44588</v>
      </c>
      <c r="E45" s="186"/>
      <c r="F45" s="186"/>
    </row>
  </sheetData>
  <sheetProtection/>
  <mergeCells count="57">
    <mergeCell ref="A44:B44"/>
    <mergeCell ref="D44:F44"/>
    <mergeCell ref="A45:B45"/>
    <mergeCell ref="D45:F45"/>
    <mergeCell ref="A13:C13"/>
    <mergeCell ref="D32:E32"/>
    <mergeCell ref="D33:E33"/>
    <mergeCell ref="A29:C30"/>
    <mergeCell ref="A19:C19"/>
    <mergeCell ref="D18:J18"/>
    <mergeCell ref="D19:J19"/>
    <mergeCell ref="D20:J20"/>
    <mergeCell ref="D21:J21"/>
    <mergeCell ref="D13:J13"/>
    <mergeCell ref="D14:J14"/>
    <mergeCell ref="D15:J15"/>
    <mergeCell ref="D16:J16"/>
    <mergeCell ref="D17:J17"/>
    <mergeCell ref="A14:C14"/>
    <mergeCell ref="A15:C15"/>
    <mergeCell ref="A6:J6"/>
    <mergeCell ref="A8:J8"/>
    <mergeCell ref="A7:F7"/>
    <mergeCell ref="A12:J12"/>
    <mergeCell ref="A9:J9"/>
    <mergeCell ref="A11:J11"/>
    <mergeCell ref="D10:J10"/>
    <mergeCell ref="A17:C17"/>
    <mergeCell ref="A18:C18"/>
    <mergeCell ref="A20:C20"/>
    <mergeCell ref="A21:C21"/>
    <mergeCell ref="H40:J40"/>
    <mergeCell ref="A26:C27"/>
    <mergeCell ref="A32:C33"/>
    <mergeCell ref="A23:C24"/>
    <mergeCell ref="D34:E34"/>
    <mergeCell ref="D35:E35"/>
    <mergeCell ref="G32:I32"/>
    <mergeCell ref="G34:J34"/>
    <mergeCell ref="D39:G39"/>
    <mergeCell ref="F35:J35"/>
    <mergeCell ref="A43:J43"/>
    <mergeCell ref="A37:J37"/>
    <mergeCell ref="A10:C10"/>
    <mergeCell ref="A36:C36"/>
    <mergeCell ref="A39:C39"/>
    <mergeCell ref="A40:C40"/>
    <mergeCell ref="D36:J36"/>
    <mergeCell ref="A41:C41"/>
    <mergeCell ref="A42:C42"/>
    <mergeCell ref="D41:G41"/>
    <mergeCell ref="H42:J42"/>
    <mergeCell ref="D42:G42"/>
    <mergeCell ref="H41:J41"/>
    <mergeCell ref="H39:J39"/>
    <mergeCell ref="D40:G40"/>
    <mergeCell ref="A16:C16"/>
  </mergeCells>
  <printOptions/>
  <pageMargins left="0.7086614173228347" right="0.7086614173228347" top="0.7480314960629921" bottom="0.7480314960629921" header="0.31496062992125984" footer="0.31496062992125984"/>
  <pageSetup fitToHeight="0" fitToWidth="1" horizontalDpi="600" verticalDpi="600" orientation="landscape" scale="82" r:id="rId2"/>
  <headerFooter>
    <oddFooter>&amp;C&amp;P de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A45"/>
  <sheetViews>
    <sheetView showGridLines="0" tabSelected="1" zoomScale="90" zoomScaleNormal="90" zoomScalePageLayoutView="0" workbookViewId="0" topLeftCell="A1">
      <selection activeCell="H11" sqref="H11"/>
    </sheetView>
  </sheetViews>
  <sheetFormatPr defaultColWidth="11.421875" defaultRowHeight="15"/>
  <cols>
    <col min="1" max="1" width="6.8515625" style="1" customWidth="1"/>
    <col min="2" max="2" width="7.421875" style="1" customWidth="1"/>
    <col min="3" max="4" width="45.7109375" style="1" customWidth="1"/>
    <col min="5" max="7" width="7.421875" style="103" customWidth="1"/>
    <col min="8" max="8" width="50.7109375" style="1" customWidth="1"/>
    <col min="9" max="10" width="14.00390625" style="2" hidden="1" customWidth="1"/>
    <col min="11" max="11" width="13.140625" style="2" hidden="1" customWidth="1"/>
    <col min="12" max="12" width="11.421875" style="103" hidden="1" customWidth="1"/>
    <col min="13" max="13" width="11.421875" style="1" customWidth="1"/>
    <col min="14" max="14" width="18.421875" style="1" hidden="1" customWidth="1"/>
    <col min="15" max="16384" width="11.421875" style="1" customWidth="1"/>
  </cols>
  <sheetData>
    <row r="1" ht="14.25">
      <c r="BA1" s="1" t="s">
        <v>80</v>
      </c>
    </row>
    <row r="2" ht="14.25">
      <c r="BA2" s="1">
        <v>0</v>
      </c>
    </row>
    <row r="3" ht="14.25"/>
    <row r="4" ht="39.75" customHeight="1">
      <c r="BA4" s="1">
        <v>1</v>
      </c>
    </row>
    <row r="5" spans="1:53" ht="39.75" customHeight="1">
      <c r="A5" s="190" t="s">
        <v>175</v>
      </c>
      <c r="B5" s="191"/>
      <c r="C5" s="191"/>
      <c r="D5" s="191"/>
      <c r="E5" s="191"/>
      <c r="F5" s="191"/>
      <c r="G5" s="191"/>
      <c r="H5" s="191"/>
      <c r="I5" s="191"/>
      <c r="J5" s="191"/>
      <c r="K5" s="191"/>
      <c r="L5" s="191"/>
      <c r="M5" s="191"/>
      <c r="BA5" s="1">
        <v>2</v>
      </c>
    </row>
    <row r="6" spans="1:13" ht="24" customHeight="1">
      <c r="A6" s="192" t="s">
        <v>174</v>
      </c>
      <c r="B6" s="192"/>
      <c r="C6" s="192"/>
      <c r="D6" s="192"/>
      <c r="E6" s="192"/>
      <c r="F6" s="192"/>
      <c r="G6" s="192"/>
      <c r="H6" s="192"/>
      <c r="I6" s="192"/>
      <c r="J6" s="192"/>
      <c r="K6" s="192"/>
      <c r="L6" s="192"/>
      <c r="M6" s="192"/>
    </row>
    <row r="7" spans="1:13" ht="38.25" customHeight="1">
      <c r="A7" s="203" t="s">
        <v>73</v>
      </c>
      <c r="B7" s="203"/>
      <c r="C7" s="203"/>
      <c r="D7" s="203"/>
      <c r="E7" s="203"/>
      <c r="F7" s="203"/>
      <c r="G7" s="203"/>
      <c r="H7" s="203"/>
      <c r="I7" s="203"/>
      <c r="J7" s="203"/>
      <c r="K7" s="203"/>
      <c r="L7" s="203"/>
      <c r="M7" s="203"/>
    </row>
    <row r="8" spans="1:13" ht="61.5" customHeight="1">
      <c r="A8" s="203" t="s">
        <v>318</v>
      </c>
      <c r="B8" s="203"/>
      <c r="C8" s="203"/>
      <c r="D8" s="203"/>
      <c r="E8" s="203"/>
      <c r="F8" s="203"/>
      <c r="G8" s="203"/>
      <c r="H8" s="203"/>
      <c r="I8" s="203"/>
      <c r="J8" s="203"/>
      <c r="K8" s="203"/>
      <c r="L8" s="203"/>
      <c r="M8" s="203"/>
    </row>
    <row r="9" spans="1:13" ht="15.75">
      <c r="A9" s="201" t="s">
        <v>24</v>
      </c>
      <c r="B9" s="201" t="s">
        <v>85</v>
      </c>
      <c r="C9" s="201" t="s">
        <v>25</v>
      </c>
      <c r="D9" s="201" t="s">
        <v>176</v>
      </c>
      <c r="E9" s="200"/>
      <c r="F9" s="200"/>
      <c r="G9" s="200"/>
      <c r="H9" s="202" t="s">
        <v>0</v>
      </c>
      <c r="I9" s="193" t="s">
        <v>89</v>
      </c>
      <c r="J9" s="194"/>
      <c r="K9" s="195"/>
      <c r="L9" s="196" t="s">
        <v>77</v>
      </c>
      <c r="M9" s="197"/>
    </row>
    <row r="10" spans="1:13" ht="15.75">
      <c r="A10" s="201"/>
      <c r="B10" s="201"/>
      <c r="C10" s="201"/>
      <c r="D10" s="201"/>
      <c r="E10" s="148" t="s">
        <v>26</v>
      </c>
      <c r="F10" s="148" t="s">
        <v>27</v>
      </c>
      <c r="G10" s="148" t="s">
        <v>28</v>
      </c>
      <c r="H10" s="202"/>
      <c r="I10" s="3" t="s">
        <v>87</v>
      </c>
      <c r="J10" s="3" t="s">
        <v>90</v>
      </c>
      <c r="K10" s="3" t="s">
        <v>88</v>
      </c>
      <c r="L10" s="198"/>
      <c r="M10" s="199"/>
    </row>
    <row r="11" spans="1:14" ht="42" customHeight="1">
      <c r="A11" s="71" t="s">
        <v>29</v>
      </c>
      <c r="B11" s="71" t="s">
        <v>84</v>
      </c>
      <c r="C11" s="99" t="s">
        <v>259</v>
      </c>
      <c r="D11" s="99" t="s">
        <v>211</v>
      </c>
      <c r="E11" s="104"/>
      <c r="F11" s="105"/>
      <c r="G11" s="105"/>
      <c r="H11" s="79"/>
      <c r="I11" s="14">
        <v>1</v>
      </c>
      <c r="J11" s="4">
        <v>3</v>
      </c>
      <c r="K11" s="4">
        <f>+J11*I11</f>
        <v>3</v>
      </c>
      <c r="L11" s="107">
        <f>+IF(G11="x",1,IF(F11="x",0,IF(E11="x",1,"")))</f>
      </c>
      <c r="M11" s="4">
        <f>_xlfn.IFERROR(+L11*J11,"")</f>
      </c>
      <c r="N11" s="46" t="b">
        <f>OR(E11="X",F11="X",G11="X")</f>
        <v>0</v>
      </c>
    </row>
    <row r="12" spans="1:14" ht="170.25" customHeight="1">
      <c r="A12" s="71" t="s">
        <v>30</v>
      </c>
      <c r="B12" s="73" t="s">
        <v>84</v>
      </c>
      <c r="C12" s="99" t="s">
        <v>262</v>
      </c>
      <c r="D12" s="99" t="s">
        <v>260</v>
      </c>
      <c r="E12" s="104"/>
      <c r="F12" s="105"/>
      <c r="G12" s="105"/>
      <c r="H12" s="78"/>
      <c r="I12" s="14">
        <v>1</v>
      </c>
      <c r="J12" s="4">
        <v>3</v>
      </c>
      <c r="K12" s="4">
        <f aca="true" t="shared" si="0" ref="K12:K33">+J12*I12</f>
        <v>3</v>
      </c>
      <c r="L12" s="107">
        <f aca="true" t="shared" si="1" ref="L12:L33">+IF(G12="x",1,IF(F12="x",0,IF(E12="x",1,"")))</f>
      </c>
      <c r="M12" s="4">
        <f aca="true" t="shared" si="2" ref="M12:M33">_xlfn.IFERROR(+L12*J12,"")</f>
      </c>
      <c r="N12" s="46" t="b">
        <f aca="true" t="shared" si="3" ref="N12:N33">OR(E12="X",F12="X",G12="X")</f>
        <v>0</v>
      </c>
    </row>
    <row r="13" spans="1:14" ht="87.75" customHeight="1">
      <c r="A13" s="96" t="s">
        <v>31</v>
      </c>
      <c r="B13" s="73" t="s">
        <v>84</v>
      </c>
      <c r="C13" s="99" t="s">
        <v>125</v>
      </c>
      <c r="D13" s="99" t="s">
        <v>261</v>
      </c>
      <c r="E13" s="104"/>
      <c r="F13" s="105"/>
      <c r="G13" s="105"/>
      <c r="H13" s="78"/>
      <c r="I13" s="14">
        <v>1</v>
      </c>
      <c r="J13" s="4">
        <v>3</v>
      </c>
      <c r="K13" s="4">
        <f t="shared" si="0"/>
        <v>3</v>
      </c>
      <c r="L13" s="107">
        <f t="shared" si="1"/>
      </c>
      <c r="M13" s="4">
        <f t="shared" si="2"/>
      </c>
      <c r="N13" s="46" t="b">
        <f t="shared" si="3"/>
        <v>0</v>
      </c>
    </row>
    <row r="14" spans="1:14" ht="163.5" customHeight="1">
      <c r="A14" s="96" t="s">
        <v>32</v>
      </c>
      <c r="B14" s="73" t="s">
        <v>84</v>
      </c>
      <c r="C14" s="99" t="s">
        <v>355</v>
      </c>
      <c r="D14" s="99" t="s">
        <v>232</v>
      </c>
      <c r="E14" s="104"/>
      <c r="F14" s="105"/>
      <c r="G14" s="105"/>
      <c r="H14" s="77"/>
      <c r="I14" s="14">
        <v>1</v>
      </c>
      <c r="J14" s="4">
        <v>3</v>
      </c>
      <c r="K14" s="4">
        <f t="shared" si="0"/>
        <v>3</v>
      </c>
      <c r="L14" s="107">
        <f t="shared" si="1"/>
      </c>
      <c r="M14" s="4">
        <f t="shared" si="2"/>
      </c>
      <c r="N14" s="46" t="b">
        <f t="shared" si="3"/>
        <v>0</v>
      </c>
    </row>
    <row r="15" spans="1:14" ht="118.5" customHeight="1">
      <c r="A15" s="96" t="s">
        <v>33</v>
      </c>
      <c r="B15" s="73" t="s">
        <v>84</v>
      </c>
      <c r="C15" s="99" t="s">
        <v>126</v>
      </c>
      <c r="D15" s="99" t="s">
        <v>356</v>
      </c>
      <c r="E15" s="104"/>
      <c r="F15" s="105"/>
      <c r="G15" s="105"/>
      <c r="H15" s="78"/>
      <c r="I15" s="14">
        <v>1</v>
      </c>
      <c r="J15" s="4">
        <v>3</v>
      </c>
      <c r="K15" s="4">
        <f t="shared" si="0"/>
        <v>3</v>
      </c>
      <c r="L15" s="107">
        <f t="shared" si="1"/>
      </c>
      <c r="M15" s="4">
        <f t="shared" si="2"/>
      </c>
      <c r="N15" s="46" t="b">
        <f t="shared" si="3"/>
        <v>0</v>
      </c>
    </row>
    <row r="16" spans="1:14" ht="96.75" customHeight="1">
      <c r="A16" s="96" t="s">
        <v>34</v>
      </c>
      <c r="B16" s="73" t="s">
        <v>84</v>
      </c>
      <c r="C16" s="99" t="s">
        <v>263</v>
      </c>
      <c r="D16" s="99" t="s">
        <v>264</v>
      </c>
      <c r="E16" s="104"/>
      <c r="F16" s="105"/>
      <c r="G16" s="105"/>
      <c r="H16" s="78"/>
      <c r="I16" s="14">
        <v>1</v>
      </c>
      <c r="J16" s="4">
        <v>3</v>
      </c>
      <c r="K16" s="4">
        <f t="shared" si="0"/>
        <v>3</v>
      </c>
      <c r="L16" s="107">
        <f t="shared" si="1"/>
      </c>
      <c r="M16" s="4">
        <f t="shared" si="2"/>
      </c>
      <c r="N16" s="46" t="b">
        <f t="shared" si="3"/>
        <v>0</v>
      </c>
    </row>
    <row r="17" spans="1:14" ht="139.5" customHeight="1">
      <c r="A17" s="96" t="s">
        <v>35</v>
      </c>
      <c r="B17" s="73" t="s">
        <v>84</v>
      </c>
      <c r="C17" s="99" t="s">
        <v>230</v>
      </c>
      <c r="D17" s="99" t="s">
        <v>231</v>
      </c>
      <c r="E17" s="104"/>
      <c r="F17" s="105"/>
      <c r="G17" s="105"/>
      <c r="H17" s="78"/>
      <c r="I17" s="14">
        <v>1</v>
      </c>
      <c r="J17" s="4">
        <v>3</v>
      </c>
      <c r="K17" s="4">
        <f t="shared" si="0"/>
        <v>3</v>
      </c>
      <c r="L17" s="107">
        <f t="shared" si="1"/>
      </c>
      <c r="M17" s="4">
        <f t="shared" si="2"/>
      </c>
      <c r="N17" s="46" t="b">
        <f t="shared" si="3"/>
        <v>0</v>
      </c>
    </row>
    <row r="18" spans="1:14" ht="136.5" customHeight="1">
      <c r="A18" s="96" t="s">
        <v>36</v>
      </c>
      <c r="B18" s="73" t="s">
        <v>84</v>
      </c>
      <c r="C18" s="99" t="s">
        <v>265</v>
      </c>
      <c r="D18" s="99" t="s">
        <v>357</v>
      </c>
      <c r="E18" s="104"/>
      <c r="F18" s="105"/>
      <c r="G18" s="105"/>
      <c r="H18" s="78"/>
      <c r="I18" s="14">
        <v>1</v>
      </c>
      <c r="J18" s="4">
        <v>3</v>
      </c>
      <c r="K18" s="4">
        <f t="shared" si="0"/>
        <v>3</v>
      </c>
      <c r="L18" s="107">
        <f t="shared" si="1"/>
      </c>
      <c r="M18" s="4">
        <f t="shared" si="2"/>
      </c>
      <c r="N18" s="46" t="b">
        <f t="shared" si="3"/>
        <v>0</v>
      </c>
    </row>
    <row r="19" spans="1:14" ht="100.5" customHeight="1">
      <c r="A19" s="96" t="s">
        <v>78</v>
      </c>
      <c r="B19" s="73" t="s">
        <v>86</v>
      </c>
      <c r="C19" s="99" t="s">
        <v>266</v>
      </c>
      <c r="D19" s="99" t="s">
        <v>267</v>
      </c>
      <c r="E19" s="104"/>
      <c r="F19" s="105"/>
      <c r="G19" s="105"/>
      <c r="H19" s="78"/>
      <c r="I19" s="14">
        <v>1</v>
      </c>
      <c r="J19" s="4">
        <v>2</v>
      </c>
      <c r="K19" s="4">
        <f t="shared" si="0"/>
        <v>2</v>
      </c>
      <c r="L19" s="107">
        <f t="shared" si="1"/>
      </c>
      <c r="M19" s="4">
        <f t="shared" si="2"/>
      </c>
      <c r="N19" s="46" t="b">
        <f t="shared" si="3"/>
        <v>0</v>
      </c>
    </row>
    <row r="20" spans="1:14" ht="123.75" customHeight="1">
      <c r="A20" s="96" t="s">
        <v>37</v>
      </c>
      <c r="B20" s="73" t="s">
        <v>84</v>
      </c>
      <c r="C20" s="99" t="s">
        <v>177</v>
      </c>
      <c r="D20" s="99" t="s">
        <v>319</v>
      </c>
      <c r="E20" s="104"/>
      <c r="F20" s="105"/>
      <c r="G20" s="105"/>
      <c r="H20" s="78"/>
      <c r="I20" s="14">
        <v>1</v>
      </c>
      <c r="J20" s="4">
        <v>3</v>
      </c>
      <c r="K20" s="4">
        <f t="shared" si="0"/>
        <v>3</v>
      </c>
      <c r="L20" s="107">
        <f t="shared" si="1"/>
      </c>
      <c r="M20" s="4">
        <f t="shared" si="2"/>
      </c>
      <c r="N20" s="46" t="b">
        <f t="shared" si="3"/>
        <v>0</v>
      </c>
    </row>
    <row r="21" spans="1:14" ht="170.25" customHeight="1">
      <c r="A21" s="96" t="s">
        <v>38</v>
      </c>
      <c r="B21" s="73" t="s">
        <v>86</v>
      </c>
      <c r="C21" s="99" t="s">
        <v>242</v>
      </c>
      <c r="D21" s="99" t="s">
        <v>320</v>
      </c>
      <c r="E21" s="104"/>
      <c r="F21" s="105"/>
      <c r="G21" s="105"/>
      <c r="H21" s="78"/>
      <c r="I21" s="14">
        <v>1</v>
      </c>
      <c r="J21" s="4">
        <v>2</v>
      </c>
      <c r="K21" s="4">
        <f>+J21*I21</f>
        <v>2</v>
      </c>
      <c r="L21" s="107">
        <f>+IF(G21="x",1,IF(F21="x",0,IF(E21="x",1,"")))</f>
      </c>
      <c r="M21" s="4">
        <f>_xlfn.IFERROR(+L21*J21,"")</f>
      </c>
      <c r="N21" s="46" t="b">
        <f t="shared" si="3"/>
        <v>0</v>
      </c>
    </row>
    <row r="22" spans="1:14" ht="126.75" customHeight="1">
      <c r="A22" s="96" t="s">
        <v>39</v>
      </c>
      <c r="B22" s="73" t="s">
        <v>84</v>
      </c>
      <c r="C22" s="99" t="s">
        <v>268</v>
      </c>
      <c r="D22" s="99" t="s">
        <v>178</v>
      </c>
      <c r="E22" s="104"/>
      <c r="F22" s="105"/>
      <c r="G22" s="105"/>
      <c r="H22" s="78"/>
      <c r="I22" s="14">
        <v>1</v>
      </c>
      <c r="J22" s="4">
        <v>3</v>
      </c>
      <c r="K22" s="4">
        <f t="shared" si="0"/>
        <v>3</v>
      </c>
      <c r="L22" s="107">
        <f t="shared" si="1"/>
      </c>
      <c r="M22" s="4">
        <f t="shared" si="2"/>
      </c>
      <c r="N22" s="46" t="b">
        <f t="shared" si="3"/>
        <v>0</v>
      </c>
    </row>
    <row r="23" spans="1:14" ht="92.25" customHeight="1">
      <c r="A23" s="96" t="s">
        <v>40</v>
      </c>
      <c r="B23" s="73" t="s">
        <v>84</v>
      </c>
      <c r="C23" s="99" t="s">
        <v>83</v>
      </c>
      <c r="D23" s="99" t="s">
        <v>363</v>
      </c>
      <c r="E23" s="104"/>
      <c r="F23" s="105"/>
      <c r="G23" s="105"/>
      <c r="H23" s="78"/>
      <c r="I23" s="14">
        <v>1</v>
      </c>
      <c r="J23" s="4">
        <v>3</v>
      </c>
      <c r="K23" s="4">
        <f t="shared" si="0"/>
        <v>3</v>
      </c>
      <c r="L23" s="107">
        <f t="shared" si="1"/>
      </c>
      <c r="M23" s="4">
        <f t="shared" si="2"/>
      </c>
      <c r="N23" s="46" t="b">
        <f t="shared" si="3"/>
        <v>0</v>
      </c>
    </row>
    <row r="24" spans="1:14" ht="140.25" customHeight="1">
      <c r="A24" s="96" t="s">
        <v>41</v>
      </c>
      <c r="B24" s="73" t="s">
        <v>86</v>
      </c>
      <c r="C24" s="99" t="s">
        <v>243</v>
      </c>
      <c r="D24" s="99" t="s">
        <v>244</v>
      </c>
      <c r="E24" s="104"/>
      <c r="F24" s="105"/>
      <c r="G24" s="105"/>
      <c r="H24" s="78"/>
      <c r="I24" s="14">
        <v>1</v>
      </c>
      <c r="J24" s="4">
        <v>2</v>
      </c>
      <c r="K24" s="4">
        <f t="shared" si="0"/>
        <v>2</v>
      </c>
      <c r="L24" s="107">
        <f t="shared" si="1"/>
      </c>
      <c r="M24" s="4">
        <f t="shared" si="2"/>
      </c>
      <c r="N24" s="46" t="b">
        <f t="shared" si="3"/>
        <v>0</v>
      </c>
    </row>
    <row r="25" spans="1:14" ht="149.25" customHeight="1">
      <c r="A25" s="96" t="s">
        <v>42</v>
      </c>
      <c r="B25" s="73" t="s">
        <v>86</v>
      </c>
      <c r="C25" s="99" t="s">
        <v>269</v>
      </c>
      <c r="D25" s="57" t="s">
        <v>358</v>
      </c>
      <c r="E25" s="104"/>
      <c r="F25" s="105"/>
      <c r="G25" s="105"/>
      <c r="H25" s="78"/>
      <c r="I25" s="14">
        <v>1</v>
      </c>
      <c r="J25" s="4">
        <v>2</v>
      </c>
      <c r="K25" s="4">
        <f t="shared" si="0"/>
        <v>2</v>
      </c>
      <c r="L25" s="107">
        <f t="shared" si="1"/>
      </c>
      <c r="M25" s="4">
        <f t="shared" si="2"/>
      </c>
      <c r="N25" s="46" t="b">
        <f t="shared" si="3"/>
        <v>0</v>
      </c>
    </row>
    <row r="26" spans="1:14" ht="135" customHeight="1">
      <c r="A26" s="96" t="s">
        <v>43</v>
      </c>
      <c r="B26" s="71" t="s">
        <v>84</v>
      </c>
      <c r="C26" s="99" t="s">
        <v>213</v>
      </c>
      <c r="D26" s="99" t="s">
        <v>210</v>
      </c>
      <c r="E26" s="104"/>
      <c r="F26" s="105"/>
      <c r="G26" s="105"/>
      <c r="H26" s="78"/>
      <c r="I26" s="14">
        <v>1</v>
      </c>
      <c r="J26" s="4">
        <v>3</v>
      </c>
      <c r="K26" s="4">
        <f t="shared" si="0"/>
        <v>3</v>
      </c>
      <c r="L26" s="107">
        <f t="shared" si="1"/>
      </c>
      <c r="M26" s="4">
        <f t="shared" si="2"/>
      </c>
      <c r="N26" s="46" t="b">
        <f t="shared" si="3"/>
        <v>0</v>
      </c>
    </row>
    <row r="27" spans="1:14" ht="132" customHeight="1">
      <c r="A27" s="96" t="s">
        <v>44</v>
      </c>
      <c r="B27" s="74" t="s">
        <v>84</v>
      </c>
      <c r="C27" s="99" t="s">
        <v>217</v>
      </c>
      <c r="D27" s="99" t="s">
        <v>270</v>
      </c>
      <c r="E27" s="104"/>
      <c r="F27" s="105"/>
      <c r="G27" s="105"/>
      <c r="H27" s="78"/>
      <c r="I27" s="14">
        <v>1</v>
      </c>
      <c r="J27" s="4">
        <v>3</v>
      </c>
      <c r="K27" s="4">
        <f t="shared" si="0"/>
        <v>3</v>
      </c>
      <c r="L27" s="107">
        <f t="shared" si="1"/>
      </c>
      <c r="M27" s="4">
        <f t="shared" si="2"/>
      </c>
      <c r="N27" s="46" t="b">
        <f t="shared" si="3"/>
        <v>0</v>
      </c>
    </row>
    <row r="28" spans="1:14" ht="126.75" customHeight="1">
      <c r="A28" s="96" t="s">
        <v>116</v>
      </c>
      <c r="B28" s="71" t="s">
        <v>84</v>
      </c>
      <c r="C28" s="99" t="s">
        <v>272</v>
      </c>
      <c r="D28" s="99" t="s">
        <v>271</v>
      </c>
      <c r="E28" s="104"/>
      <c r="F28" s="105"/>
      <c r="G28" s="105"/>
      <c r="H28" s="78"/>
      <c r="I28" s="14">
        <v>1</v>
      </c>
      <c r="J28" s="4">
        <v>3</v>
      </c>
      <c r="K28" s="4">
        <f t="shared" si="0"/>
        <v>3</v>
      </c>
      <c r="L28" s="107">
        <f t="shared" si="1"/>
      </c>
      <c r="M28" s="4">
        <f t="shared" si="2"/>
      </c>
      <c r="N28" s="46" t="b">
        <f t="shared" si="3"/>
        <v>0</v>
      </c>
    </row>
    <row r="29" spans="1:14" ht="170.25" customHeight="1">
      <c r="A29" s="96" t="s">
        <v>117</v>
      </c>
      <c r="B29" s="71" t="s">
        <v>84</v>
      </c>
      <c r="C29" s="99" t="s">
        <v>273</v>
      </c>
      <c r="D29" s="99" t="s">
        <v>274</v>
      </c>
      <c r="E29" s="104"/>
      <c r="F29" s="105"/>
      <c r="G29" s="105"/>
      <c r="H29" s="78"/>
      <c r="I29" s="14">
        <v>1</v>
      </c>
      <c r="J29" s="4">
        <v>3</v>
      </c>
      <c r="K29" s="4">
        <f t="shared" si="0"/>
        <v>3</v>
      </c>
      <c r="L29" s="107">
        <f t="shared" si="1"/>
      </c>
      <c r="M29" s="4">
        <f t="shared" si="2"/>
      </c>
      <c r="N29" s="46" t="b">
        <f t="shared" si="3"/>
        <v>0</v>
      </c>
    </row>
    <row r="30" spans="1:14" ht="136.5" customHeight="1">
      <c r="A30" s="96" t="s">
        <v>118</v>
      </c>
      <c r="B30" s="71" t="s">
        <v>84</v>
      </c>
      <c r="C30" s="99" t="s">
        <v>179</v>
      </c>
      <c r="D30" s="99" t="s">
        <v>170</v>
      </c>
      <c r="E30" s="104"/>
      <c r="F30" s="105"/>
      <c r="G30" s="105"/>
      <c r="H30" s="78"/>
      <c r="I30" s="14">
        <v>1</v>
      </c>
      <c r="J30" s="4">
        <v>3</v>
      </c>
      <c r="K30" s="4">
        <f t="shared" si="0"/>
        <v>3</v>
      </c>
      <c r="L30" s="107">
        <f t="shared" si="1"/>
      </c>
      <c r="M30" s="4">
        <f t="shared" si="2"/>
      </c>
      <c r="N30" s="46" t="b">
        <f t="shared" si="3"/>
        <v>0</v>
      </c>
    </row>
    <row r="31" spans="1:14" ht="199.5" customHeight="1">
      <c r="A31" s="96" t="s">
        <v>127</v>
      </c>
      <c r="B31" s="71" t="s">
        <v>84</v>
      </c>
      <c r="C31" s="99" t="s">
        <v>275</v>
      </c>
      <c r="D31" s="147" t="s">
        <v>359</v>
      </c>
      <c r="E31" s="104"/>
      <c r="F31" s="105"/>
      <c r="G31" s="105"/>
      <c r="H31" s="78"/>
      <c r="I31" s="14">
        <v>1</v>
      </c>
      <c r="J31" s="4">
        <v>3</v>
      </c>
      <c r="K31" s="4">
        <f t="shared" si="0"/>
        <v>3</v>
      </c>
      <c r="L31" s="107">
        <f t="shared" si="1"/>
      </c>
      <c r="M31" s="4">
        <f t="shared" si="2"/>
      </c>
      <c r="N31" s="46" t="b">
        <f t="shared" si="3"/>
        <v>0</v>
      </c>
    </row>
    <row r="32" spans="1:14" ht="171">
      <c r="A32" s="96" t="s">
        <v>128</v>
      </c>
      <c r="B32" s="71" t="s">
        <v>84</v>
      </c>
      <c r="C32" s="99" t="s">
        <v>180</v>
      </c>
      <c r="D32" s="99" t="s">
        <v>276</v>
      </c>
      <c r="E32" s="104"/>
      <c r="F32" s="105"/>
      <c r="G32" s="105"/>
      <c r="H32" s="78"/>
      <c r="I32" s="14">
        <v>1</v>
      </c>
      <c r="J32" s="4">
        <v>3</v>
      </c>
      <c r="K32" s="4">
        <f t="shared" si="0"/>
        <v>3</v>
      </c>
      <c r="L32" s="107">
        <f t="shared" si="1"/>
      </c>
      <c r="M32" s="4">
        <f t="shared" si="2"/>
      </c>
      <c r="N32" s="46" t="b">
        <f t="shared" si="3"/>
        <v>0</v>
      </c>
    </row>
    <row r="33" spans="1:14" ht="174.75" customHeight="1">
      <c r="A33" s="96" t="s">
        <v>129</v>
      </c>
      <c r="B33" s="71" t="s">
        <v>84</v>
      </c>
      <c r="C33" s="99" t="s">
        <v>245</v>
      </c>
      <c r="D33" s="99" t="s">
        <v>246</v>
      </c>
      <c r="E33" s="104"/>
      <c r="F33" s="105"/>
      <c r="G33" s="105"/>
      <c r="H33" s="78"/>
      <c r="I33" s="14">
        <v>1</v>
      </c>
      <c r="J33" s="4">
        <v>3</v>
      </c>
      <c r="K33" s="4">
        <f t="shared" si="0"/>
        <v>3</v>
      </c>
      <c r="L33" s="107">
        <f t="shared" si="1"/>
      </c>
      <c r="M33" s="4">
        <f t="shared" si="2"/>
      </c>
      <c r="N33" s="46" t="b">
        <f t="shared" si="3"/>
        <v>0</v>
      </c>
    </row>
    <row r="34" spans="3:13" ht="15.75" customHeight="1" hidden="1">
      <c r="C34" s="5"/>
      <c r="E34" s="106"/>
      <c r="F34" s="106"/>
      <c r="G34" s="106"/>
      <c r="H34" s="1" t="s">
        <v>93</v>
      </c>
      <c r="I34" s="1"/>
      <c r="J34" s="1"/>
      <c r="K34" s="1"/>
      <c r="L34" s="106">
        <f>SUMIF(N11:N33,"VERDADERO",I11:I33)</f>
        <v>0</v>
      </c>
      <c r="M34" s="1">
        <f>SUMIF(N11:N33,"VERDADERO",K11:K33)</f>
        <v>0</v>
      </c>
    </row>
    <row r="35" spans="5:12" ht="14.25" hidden="1">
      <c r="E35" s="106"/>
      <c r="F35" s="106"/>
      <c r="G35" s="106"/>
      <c r="H35" s="1" t="s">
        <v>237</v>
      </c>
      <c r="I35" s="1"/>
      <c r="J35" s="1"/>
      <c r="K35" s="1"/>
      <c r="L35" s="106"/>
    </row>
    <row r="36" spans="5:13" ht="14.25" hidden="1">
      <c r="E36" s="106"/>
      <c r="F36" s="106"/>
      <c r="G36" s="106"/>
      <c r="H36" s="1" t="s">
        <v>91</v>
      </c>
      <c r="I36" s="1"/>
      <c r="J36" s="1"/>
      <c r="K36" s="1"/>
      <c r="L36" s="106">
        <f>SUMIF(N11:N33,"VERDADERO",L11:L33)</f>
        <v>0</v>
      </c>
      <c r="M36" s="53">
        <f>SUMIF(N11:N33,"VERDADERO",M11:M33)</f>
        <v>0</v>
      </c>
    </row>
    <row r="37" spans="5:13" ht="14.25" hidden="1">
      <c r="E37" s="106"/>
      <c r="F37" s="106"/>
      <c r="G37" s="106"/>
      <c r="H37" s="1" t="s">
        <v>92</v>
      </c>
      <c r="I37" s="1"/>
      <c r="J37" s="1"/>
      <c r="K37" s="1"/>
      <c r="L37" s="108" t="e">
        <f>L36/L34</f>
        <v>#DIV/0!</v>
      </c>
      <c r="M37" s="6" t="e">
        <f>M36/M34</f>
        <v>#DIV/0!</v>
      </c>
    </row>
    <row r="38" spans="5:12" ht="14.25">
      <c r="E38" s="106"/>
      <c r="F38" s="106"/>
      <c r="G38" s="106"/>
      <c r="I38" s="1"/>
      <c r="J38" s="1"/>
      <c r="K38" s="1"/>
      <c r="L38" s="106"/>
    </row>
    <row r="39" spans="5:12" ht="14.25">
      <c r="E39" s="106"/>
      <c r="F39" s="106"/>
      <c r="G39" s="106"/>
      <c r="I39" s="1"/>
      <c r="J39" s="1"/>
      <c r="K39" s="1"/>
      <c r="L39" s="106"/>
    </row>
    <row r="40" spans="5:12" ht="14.25">
      <c r="E40" s="106"/>
      <c r="F40" s="106"/>
      <c r="G40" s="106"/>
      <c r="I40" s="1"/>
      <c r="J40" s="1"/>
      <c r="K40" s="1"/>
      <c r="L40" s="106"/>
    </row>
    <row r="41" spans="5:12" ht="14.25">
      <c r="E41" s="106"/>
      <c r="F41" s="106"/>
      <c r="G41" s="106"/>
      <c r="I41" s="1"/>
      <c r="J41" s="1"/>
      <c r="K41" s="1"/>
      <c r="L41" s="106"/>
    </row>
    <row r="42" spans="5:12" ht="14.25">
      <c r="E42" s="106"/>
      <c r="F42" s="106"/>
      <c r="G42" s="106"/>
      <c r="I42" s="1"/>
      <c r="J42" s="1"/>
      <c r="K42" s="1"/>
      <c r="L42" s="106"/>
    </row>
    <row r="43" spans="5:12" ht="14.25">
      <c r="E43" s="106"/>
      <c r="F43" s="106"/>
      <c r="G43" s="106"/>
      <c r="I43" s="1"/>
      <c r="J43" s="1"/>
      <c r="K43" s="1"/>
      <c r="L43" s="106"/>
    </row>
    <row r="44" spans="5:12" ht="14.25">
      <c r="E44" s="106"/>
      <c r="F44" s="106"/>
      <c r="G44" s="106"/>
      <c r="I44" s="1"/>
      <c r="J44" s="1"/>
      <c r="K44" s="1"/>
      <c r="L44" s="106"/>
    </row>
    <row r="45" spans="9:12" ht="14.25">
      <c r="I45" s="1"/>
      <c r="J45" s="1"/>
      <c r="K45" s="1"/>
      <c r="L45" s="106"/>
    </row>
  </sheetData>
  <sheetProtection sheet="1" objects="1" scenarios="1" formatCells="0" selectLockedCells="1" autoFilter="0"/>
  <mergeCells count="12">
    <mergeCell ref="A5:M5"/>
    <mergeCell ref="A6:M6"/>
    <mergeCell ref="I9:K9"/>
    <mergeCell ref="L9:M10"/>
    <mergeCell ref="E9:G9"/>
    <mergeCell ref="D9:D10"/>
    <mergeCell ref="B9:B10"/>
    <mergeCell ref="H9:H10"/>
    <mergeCell ref="A7:M7"/>
    <mergeCell ref="A9:A10"/>
    <mergeCell ref="C9:C10"/>
    <mergeCell ref="A8:M8"/>
  </mergeCells>
  <dataValidations count="1">
    <dataValidation type="list" allowBlank="1" showInputMessage="1" showErrorMessage="1" sqref="E11:G33">
      <formula1>$BA$1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49" r:id="rId2"/>
  <headerFooter>
    <oddFooter>&amp;C&amp;P de &amp;N</oddFooter>
  </headerFooter>
  <rowBreaks count="2" manualBreakCount="2">
    <brk id="15" max="13" man="1"/>
    <brk id="24" max="13" man="1"/>
  </rowBreaks>
  <colBreaks count="1" manualBreakCount="1">
    <brk id="13" max="28"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A25"/>
  <sheetViews>
    <sheetView showGridLines="0" zoomScale="90" zoomScaleNormal="90" zoomScaleSheetLayoutView="78" zoomScalePageLayoutView="0" workbookViewId="0" topLeftCell="A29">
      <selection activeCell="H11" sqref="H11"/>
    </sheetView>
  </sheetViews>
  <sheetFormatPr defaultColWidth="11.421875" defaultRowHeight="15"/>
  <cols>
    <col min="1" max="1" width="6.8515625" style="7" customWidth="1"/>
    <col min="2" max="2" width="8.140625" style="7" customWidth="1"/>
    <col min="3" max="3" width="40.7109375" style="7" customWidth="1"/>
    <col min="4" max="4" width="60.7109375" style="7" customWidth="1"/>
    <col min="5" max="7" width="6.7109375" style="109" customWidth="1"/>
    <col min="8" max="8" width="50.7109375" style="8" customWidth="1"/>
    <col min="9" max="11" width="11.421875" style="7" hidden="1" customWidth="1"/>
    <col min="12" max="12" width="11.421875" style="113" hidden="1" customWidth="1"/>
    <col min="13" max="13" width="11.421875" style="7" customWidth="1"/>
    <col min="14" max="14" width="14.421875" style="7" hidden="1" customWidth="1"/>
    <col min="15" max="16384" width="11.421875" style="7" customWidth="1"/>
  </cols>
  <sheetData>
    <row r="1" ht="14.25">
      <c r="BA1" s="9" t="s">
        <v>80</v>
      </c>
    </row>
    <row r="2" ht="16.5" customHeight="1">
      <c r="BA2" s="10">
        <v>0</v>
      </c>
    </row>
    <row r="3" ht="16.5" customHeight="1">
      <c r="BA3" s="10"/>
    </row>
    <row r="4" ht="18" customHeight="1">
      <c r="BA4" s="10">
        <v>1</v>
      </c>
    </row>
    <row r="5" spans="1:53" ht="22.5" customHeight="1">
      <c r="A5" s="204" t="s">
        <v>181</v>
      </c>
      <c r="B5" s="205"/>
      <c r="C5" s="205"/>
      <c r="D5" s="205"/>
      <c r="E5" s="205"/>
      <c r="F5" s="205"/>
      <c r="G5" s="205"/>
      <c r="H5" s="205"/>
      <c r="I5" s="205"/>
      <c r="J5" s="205"/>
      <c r="K5" s="205"/>
      <c r="L5" s="205"/>
      <c r="M5" s="205"/>
      <c r="BA5" s="10">
        <v>2</v>
      </c>
    </row>
    <row r="6" spans="1:13" ht="24" customHeight="1">
      <c r="A6" s="206" t="s">
        <v>45</v>
      </c>
      <c r="B6" s="206"/>
      <c r="C6" s="206"/>
      <c r="D6" s="206"/>
      <c r="E6" s="206"/>
      <c r="F6" s="206"/>
      <c r="G6" s="206"/>
      <c r="H6" s="206"/>
      <c r="I6" s="206"/>
      <c r="J6" s="206"/>
      <c r="K6" s="206"/>
      <c r="L6" s="206"/>
      <c r="M6" s="206"/>
    </row>
    <row r="7" spans="1:13" ht="38.25" customHeight="1">
      <c r="A7" s="207" t="s">
        <v>46</v>
      </c>
      <c r="B7" s="208"/>
      <c r="C7" s="208"/>
      <c r="D7" s="208"/>
      <c r="E7" s="208"/>
      <c r="F7" s="208"/>
      <c r="G7" s="208"/>
      <c r="H7" s="208"/>
      <c r="I7" s="208"/>
      <c r="J7" s="208"/>
      <c r="K7" s="208"/>
      <c r="L7" s="208"/>
      <c r="M7" s="208"/>
    </row>
    <row r="8" spans="1:13" ht="38.25" customHeight="1">
      <c r="A8" s="215" t="s">
        <v>277</v>
      </c>
      <c r="B8" s="216"/>
      <c r="C8" s="216"/>
      <c r="D8" s="216"/>
      <c r="E8" s="216"/>
      <c r="F8" s="216"/>
      <c r="G8" s="216"/>
      <c r="H8" s="216"/>
      <c r="I8" s="216"/>
      <c r="J8" s="216"/>
      <c r="K8" s="216"/>
      <c r="L8" s="216"/>
      <c r="M8" s="216"/>
    </row>
    <row r="9" spans="1:13" ht="18">
      <c r="A9" s="212" t="s">
        <v>24</v>
      </c>
      <c r="B9" s="213" t="s">
        <v>85</v>
      </c>
      <c r="C9" s="212" t="s">
        <v>25</v>
      </c>
      <c r="D9" s="212" t="s">
        <v>176</v>
      </c>
      <c r="E9" s="211" t="s">
        <v>74</v>
      </c>
      <c r="F9" s="211"/>
      <c r="G9" s="211"/>
      <c r="H9" s="209" t="s">
        <v>0</v>
      </c>
      <c r="I9" s="193" t="s">
        <v>89</v>
      </c>
      <c r="J9" s="194"/>
      <c r="K9" s="195"/>
      <c r="L9" s="196" t="s">
        <v>77</v>
      </c>
      <c r="M9" s="197"/>
    </row>
    <row r="10" spans="1:13" ht="18">
      <c r="A10" s="212"/>
      <c r="B10" s="214"/>
      <c r="C10" s="212"/>
      <c r="D10" s="212"/>
      <c r="E10" s="149" t="s">
        <v>26</v>
      </c>
      <c r="F10" s="149" t="s">
        <v>27</v>
      </c>
      <c r="G10" s="149" t="s">
        <v>28</v>
      </c>
      <c r="H10" s="210"/>
      <c r="I10" s="3" t="s">
        <v>87</v>
      </c>
      <c r="J10" s="3" t="s">
        <v>90</v>
      </c>
      <c r="K10" s="3" t="s">
        <v>88</v>
      </c>
      <c r="L10" s="198"/>
      <c r="M10" s="199"/>
    </row>
    <row r="11" spans="1:14" ht="171.75" customHeight="1">
      <c r="A11" s="38" t="s">
        <v>47</v>
      </c>
      <c r="B11" s="38" t="s">
        <v>84</v>
      </c>
      <c r="C11" s="42" t="s">
        <v>321</v>
      </c>
      <c r="D11" s="42" t="s">
        <v>360</v>
      </c>
      <c r="E11" s="110"/>
      <c r="F11" s="110"/>
      <c r="G11" s="110"/>
      <c r="H11" s="75"/>
      <c r="I11" s="11">
        <v>1</v>
      </c>
      <c r="J11" s="11">
        <v>3</v>
      </c>
      <c r="K11" s="11">
        <f>+J11*I11</f>
        <v>3</v>
      </c>
      <c r="L11" s="107">
        <f>+IF(G11="x",1,IF(F11="x",0,IF(E11="x",1,"")))</f>
      </c>
      <c r="M11" s="4">
        <f>_xlfn.IFERROR(+L11*J11,"")</f>
      </c>
      <c r="N11" s="7" t="b">
        <f>OR(E11="X",F11="X",G11="X")</f>
        <v>0</v>
      </c>
    </row>
    <row r="12" spans="1:14" ht="278.25" customHeight="1">
      <c r="A12" s="38" t="s">
        <v>48</v>
      </c>
      <c r="B12" s="39" t="s">
        <v>84</v>
      </c>
      <c r="C12" s="42" t="s">
        <v>119</v>
      </c>
      <c r="D12" s="42" t="s">
        <v>365</v>
      </c>
      <c r="E12" s="111"/>
      <c r="F12" s="111"/>
      <c r="G12" s="111"/>
      <c r="H12" s="75"/>
      <c r="I12" s="11">
        <v>1</v>
      </c>
      <c r="J12" s="11">
        <v>3</v>
      </c>
      <c r="K12" s="11">
        <f aca="true" t="shared" si="0" ref="K12:K21">+J12*I12</f>
        <v>3</v>
      </c>
      <c r="L12" s="107">
        <f aca="true" t="shared" si="1" ref="L12:L21">+IF(G12="x",1,IF(F12="x",0,IF(E12="x",1,"")))</f>
      </c>
      <c r="M12" s="4">
        <f aca="true" t="shared" si="2" ref="M12:M21">_xlfn.IFERROR(+L12*J12,"")</f>
      </c>
      <c r="N12" s="7" t="b">
        <f aca="true" t="shared" si="3" ref="N12:N21">OR(E12="X",F12="X",G12="X")</f>
        <v>0</v>
      </c>
    </row>
    <row r="13" spans="1:14" ht="153" customHeight="1">
      <c r="A13" s="38" t="s">
        <v>49</v>
      </c>
      <c r="B13" s="40" t="s">
        <v>84</v>
      </c>
      <c r="C13" s="42" t="s">
        <v>182</v>
      </c>
      <c r="D13" s="42" t="s">
        <v>278</v>
      </c>
      <c r="E13" s="110"/>
      <c r="F13" s="110"/>
      <c r="G13" s="110"/>
      <c r="H13" s="75"/>
      <c r="I13" s="11">
        <v>1</v>
      </c>
      <c r="J13" s="11">
        <v>3</v>
      </c>
      <c r="K13" s="11">
        <f t="shared" si="0"/>
        <v>3</v>
      </c>
      <c r="L13" s="107">
        <f t="shared" si="1"/>
      </c>
      <c r="M13" s="4">
        <f t="shared" si="2"/>
      </c>
      <c r="N13" s="7" t="b">
        <f t="shared" si="3"/>
        <v>0</v>
      </c>
    </row>
    <row r="14" spans="1:14" ht="321.75" customHeight="1">
      <c r="A14" s="38" t="s">
        <v>163</v>
      </c>
      <c r="B14" s="41" t="s">
        <v>84</v>
      </c>
      <c r="C14" s="42" t="s">
        <v>208</v>
      </c>
      <c r="D14" s="42" t="s">
        <v>322</v>
      </c>
      <c r="E14" s="110"/>
      <c r="F14" s="110"/>
      <c r="G14" s="110"/>
      <c r="H14" s="75"/>
      <c r="I14" s="11">
        <v>1</v>
      </c>
      <c r="J14" s="11">
        <v>3</v>
      </c>
      <c r="K14" s="11">
        <f t="shared" si="0"/>
        <v>3</v>
      </c>
      <c r="L14" s="107">
        <f t="shared" si="1"/>
      </c>
      <c r="M14" s="4">
        <f t="shared" si="2"/>
      </c>
      <c r="N14" s="7" t="b">
        <f t="shared" si="3"/>
        <v>0</v>
      </c>
    </row>
    <row r="15" spans="1:14" ht="160.5" customHeight="1">
      <c r="A15" s="38" t="s">
        <v>164</v>
      </c>
      <c r="B15" s="41" t="s">
        <v>84</v>
      </c>
      <c r="C15" s="42" t="s">
        <v>228</v>
      </c>
      <c r="D15" s="42" t="s">
        <v>279</v>
      </c>
      <c r="E15" s="110"/>
      <c r="F15" s="110"/>
      <c r="G15" s="110"/>
      <c r="H15" s="75"/>
      <c r="I15" s="11">
        <v>1</v>
      </c>
      <c r="J15" s="11">
        <v>3</v>
      </c>
      <c r="K15" s="11">
        <f t="shared" si="0"/>
        <v>3</v>
      </c>
      <c r="L15" s="107">
        <f t="shared" si="1"/>
      </c>
      <c r="M15" s="4">
        <f t="shared" si="2"/>
      </c>
      <c r="N15" s="7" t="b">
        <f t="shared" si="3"/>
        <v>0</v>
      </c>
    </row>
    <row r="16" spans="1:14" ht="117" customHeight="1">
      <c r="A16" s="38" t="s">
        <v>165</v>
      </c>
      <c r="B16" s="40" t="s">
        <v>84</v>
      </c>
      <c r="C16" s="42" t="s">
        <v>280</v>
      </c>
      <c r="D16" s="57" t="s">
        <v>361</v>
      </c>
      <c r="E16" s="110"/>
      <c r="F16" s="110"/>
      <c r="G16" s="110"/>
      <c r="H16" s="75"/>
      <c r="I16" s="11">
        <v>1</v>
      </c>
      <c r="J16" s="11">
        <v>3</v>
      </c>
      <c r="K16" s="11">
        <f t="shared" si="0"/>
        <v>3</v>
      </c>
      <c r="L16" s="107">
        <f t="shared" si="1"/>
      </c>
      <c r="M16" s="4">
        <f t="shared" si="2"/>
      </c>
      <c r="N16" s="7" t="b">
        <f t="shared" si="3"/>
        <v>0</v>
      </c>
    </row>
    <row r="17" spans="1:14" ht="199.5" customHeight="1">
      <c r="A17" s="38" t="s">
        <v>166</v>
      </c>
      <c r="B17" s="41" t="s">
        <v>84</v>
      </c>
      <c r="C17" s="42" t="s">
        <v>281</v>
      </c>
      <c r="D17" s="42" t="s">
        <v>282</v>
      </c>
      <c r="E17" s="110"/>
      <c r="F17" s="110"/>
      <c r="G17" s="110"/>
      <c r="H17" s="75"/>
      <c r="I17" s="11">
        <v>1</v>
      </c>
      <c r="J17" s="11">
        <v>3</v>
      </c>
      <c r="K17" s="11">
        <f t="shared" si="0"/>
        <v>3</v>
      </c>
      <c r="L17" s="107">
        <f t="shared" si="1"/>
      </c>
      <c r="M17" s="4">
        <f t="shared" si="2"/>
      </c>
      <c r="N17" s="7" t="b">
        <f t="shared" si="3"/>
        <v>0</v>
      </c>
    </row>
    <row r="18" spans="1:14" ht="123" customHeight="1">
      <c r="A18" s="38" t="s">
        <v>50</v>
      </c>
      <c r="B18" s="41" t="s">
        <v>86</v>
      </c>
      <c r="C18" s="42" t="s">
        <v>229</v>
      </c>
      <c r="D18" s="42" t="s">
        <v>167</v>
      </c>
      <c r="E18" s="112"/>
      <c r="F18" s="112"/>
      <c r="G18" s="112"/>
      <c r="H18" s="76"/>
      <c r="I18" s="11">
        <v>1</v>
      </c>
      <c r="J18" s="11">
        <v>2</v>
      </c>
      <c r="K18" s="11">
        <f t="shared" si="0"/>
        <v>2</v>
      </c>
      <c r="L18" s="107">
        <f t="shared" si="1"/>
      </c>
      <c r="M18" s="4">
        <f t="shared" si="2"/>
      </c>
      <c r="N18" s="7" t="b">
        <f t="shared" si="3"/>
        <v>0</v>
      </c>
    </row>
    <row r="19" spans="1:14" ht="199.5" customHeight="1">
      <c r="A19" s="38" t="s">
        <v>51</v>
      </c>
      <c r="B19" s="41" t="s">
        <v>86</v>
      </c>
      <c r="C19" s="42" t="s">
        <v>249</v>
      </c>
      <c r="D19" s="42" t="s">
        <v>323</v>
      </c>
      <c r="E19" s="110"/>
      <c r="F19" s="110"/>
      <c r="G19" s="110"/>
      <c r="H19" s="76"/>
      <c r="I19" s="11">
        <v>1</v>
      </c>
      <c r="J19" s="11">
        <v>2</v>
      </c>
      <c r="K19" s="11">
        <f t="shared" si="0"/>
        <v>2</v>
      </c>
      <c r="L19" s="107">
        <f t="shared" si="1"/>
      </c>
      <c r="M19" s="4">
        <f t="shared" si="2"/>
      </c>
      <c r="N19" s="7" t="b">
        <f t="shared" si="3"/>
        <v>0</v>
      </c>
    </row>
    <row r="20" spans="1:14" ht="89.25" customHeight="1">
      <c r="A20" s="38" t="s">
        <v>52</v>
      </c>
      <c r="B20" s="41" t="s">
        <v>86</v>
      </c>
      <c r="C20" s="42" t="s">
        <v>283</v>
      </c>
      <c r="D20" s="42" t="s">
        <v>94</v>
      </c>
      <c r="E20" s="110"/>
      <c r="F20" s="110"/>
      <c r="G20" s="110"/>
      <c r="H20" s="76"/>
      <c r="I20" s="11">
        <v>1</v>
      </c>
      <c r="J20" s="11">
        <v>2</v>
      </c>
      <c r="K20" s="11">
        <f t="shared" si="0"/>
        <v>2</v>
      </c>
      <c r="L20" s="107">
        <f t="shared" si="1"/>
      </c>
      <c r="M20" s="4">
        <f t="shared" si="2"/>
      </c>
      <c r="N20" s="7" t="b">
        <f t="shared" si="3"/>
        <v>0</v>
      </c>
    </row>
    <row r="21" spans="1:14" ht="111" customHeight="1">
      <c r="A21" s="38" t="s">
        <v>66</v>
      </c>
      <c r="B21" s="38" t="s">
        <v>86</v>
      </c>
      <c r="C21" s="42" t="s">
        <v>183</v>
      </c>
      <c r="D21" s="42" t="s">
        <v>250</v>
      </c>
      <c r="E21" s="110"/>
      <c r="F21" s="110"/>
      <c r="G21" s="110"/>
      <c r="H21" s="75"/>
      <c r="I21" s="11">
        <v>1</v>
      </c>
      <c r="J21" s="11">
        <v>2</v>
      </c>
      <c r="K21" s="11">
        <f t="shared" si="0"/>
        <v>2</v>
      </c>
      <c r="L21" s="107">
        <f t="shared" si="1"/>
      </c>
      <c r="M21" s="4">
        <f t="shared" si="2"/>
      </c>
      <c r="N21" s="7" t="b">
        <f t="shared" si="3"/>
        <v>0</v>
      </c>
    </row>
    <row r="22" spans="1:13" ht="14.25" hidden="1">
      <c r="A22" s="12"/>
      <c r="B22" s="12"/>
      <c r="C22" s="12"/>
      <c r="D22" s="12"/>
      <c r="H22" s="2" t="s">
        <v>93</v>
      </c>
      <c r="I22" s="2"/>
      <c r="J22" s="2"/>
      <c r="K22" s="2"/>
      <c r="L22" s="103">
        <f>SUMIF(N11:N21,"VERDADERO",I11:I21)</f>
        <v>0</v>
      </c>
      <c r="M22" s="2">
        <f>SUMIF(N11:N21,"VERDADERO",K11:K21)</f>
        <v>0</v>
      </c>
    </row>
    <row r="23" spans="1:13" ht="14.25" hidden="1">
      <c r="A23" s="12"/>
      <c r="B23" s="12"/>
      <c r="C23" s="12"/>
      <c r="D23" s="12"/>
      <c r="H23" s="2" t="s">
        <v>237</v>
      </c>
      <c r="I23" s="2"/>
      <c r="J23" s="2"/>
      <c r="K23" s="2"/>
      <c r="L23" s="103"/>
      <c r="M23" s="2"/>
    </row>
    <row r="24" spans="8:13" ht="14.25" hidden="1">
      <c r="H24" s="2" t="s">
        <v>91</v>
      </c>
      <c r="I24" s="2"/>
      <c r="J24" s="2"/>
      <c r="K24" s="2"/>
      <c r="L24" s="103">
        <f>SUMIF(N11:N21,"VERDADERO",L11:L21)</f>
        <v>0</v>
      </c>
      <c r="M24" s="2">
        <f>SUMIF(N11:N21,"VERDADERO",M11:M21)</f>
        <v>0</v>
      </c>
    </row>
    <row r="25" spans="8:13" ht="14.25" hidden="1">
      <c r="H25" s="2" t="s">
        <v>92</v>
      </c>
      <c r="I25" s="2"/>
      <c r="J25" s="2"/>
      <c r="K25" s="2"/>
      <c r="L25" s="114" t="e">
        <f>L24/L22</f>
        <v>#DIV/0!</v>
      </c>
      <c r="M25" s="13" t="e">
        <f>M24/M22</f>
        <v>#DIV/0!</v>
      </c>
    </row>
  </sheetData>
  <sheetProtection sheet="1" objects="1" scenarios="1" formatCells="0" selectLockedCells="1" autoFilter="0"/>
  <mergeCells count="12">
    <mergeCell ref="A5:M5"/>
    <mergeCell ref="A6:M6"/>
    <mergeCell ref="A7:M7"/>
    <mergeCell ref="H9:H10"/>
    <mergeCell ref="I9:K9"/>
    <mergeCell ref="L9:M10"/>
    <mergeCell ref="E9:G9"/>
    <mergeCell ref="C9:C10"/>
    <mergeCell ref="D9:D10"/>
    <mergeCell ref="A9:A10"/>
    <mergeCell ref="B9:B10"/>
    <mergeCell ref="A8:M8"/>
  </mergeCells>
  <dataValidations count="1">
    <dataValidation type="list" allowBlank="1" showInputMessage="1" showErrorMessage="1" sqref="E11:G21">
      <formula1>$BA$1</formula1>
    </dataValidation>
  </dataValidations>
  <printOptions/>
  <pageMargins left="0.2362204724409449" right="0.2362204724409449" top="0.15748031496062992" bottom="0.15748031496062992" header="0" footer="0.11811023622047245"/>
  <pageSetup fitToHeight="0" fitToWidth="1" horizontalDpi="600" verticalDpi="600" orientation="landscape" scale="84" r:id="rId2"/>
  <headerFooter>
    <oddFooter>&amp;C &amp;P de &amp;N</oddFooter>
  </headerFooter>
  <rowBreaks count="2" manualBreakCount="2">
    <brk id="13" max="13" man="1"/>
    <brk id="17" max="1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A35"/>
  <sheetViews>
    <sheetView showGridLines="0" zoomScale="90" zoomScaleNormal="90" zoomScaleSheetLayoutView="100" zoomScalePageLayoutView="0" workbookViewId="0" topLeftCell="A1">
      <selection activeCell="H28" sqref="H28"/>
    </sheetView>
  </sheetViews>
  <sheetFormatPr defaultColWidth="11.421875" defaultRowHeight="15"/>
  <cols>
    <col min="1" max="2" width="7.7109375" style="15" customWidth="1"/>
    <col min="3" max="4" width="50.7109375" style="15" customWidth="1"/>
    <col min="5" max="7" width="7.7109375" style="115" customWidth="1"/>
    <col min="8" max="8" width="50.7109375" style="16" customWidth="1"/>
    <col min="9" max="9" width="9.00390625" style="15" hidden="1" customWidth="1"/>
    <col min="10" max="11" width="11.421875" style="15" hidden="1" customWidth="1"/>
    <col min="12" max="12" width="11.421875" style="115" hidden="1" customWidth="1"/>
    <col min="13" max="13" width="11.421875" style="15" customWidth="1"/>
    <col min="14" max="14" width="20.57421875" style="15" hidden="1" customWidth="1"/>
    <col min="15" max="16384" width="11.421875" style="15" customWidth="1"/>
  </cols>
  <sheetData>
    <row r="1" ht="14.25">
      <c r="BA1" s="20" t="s">
        <v>80</v>
      </c>
    </row>
    <row r="2" ht="14.25">
      <c r="BA2" s="20"/>
    </row>
    <row r="3" ht="14.25">
      <c r="BA3" s="20">
        <v>0</v>
      </c>
    </row>
    <row r="4" ht="14.25">
      <c r="BA4" s="20">
        <v>1</v>
      </c>
    </row>
    <row r="5" spans="1:53" ht="21" customHeight="1">
      <c r="A5" s="217" t="s">
        <v>184</v>
      </c>
      <c r="B5" s="218"/>
      <c r="C5" s="218"/>
      <c r="D5" s="218"/>
      <c r="E5" s="218"/>
      <c r="F5" s="218"/>
      <c r="G5" s="218"/>
      <c r="H5" s="218"/>
      <c r="I5" s="218"/>
      <c r="J5" s="218"/>
      <c r="K5" s="218"/>
      <c r="L5" s="218"/>
      <c r="M5" s="218"/>
      <c r="BA5" s="31">
        <v>2</v>
      </c>
    </row>
    <row r="6" spans="1:13" ht="15.75">
      <c r="A6" s="221" t="s">
        <v>185</v>
      </c>
      <c r="B6" s="221"/>
      <c r="C6" s="221"/>
      <c r="D6" s="221"/>
      <c r="E6" s="221"/>
      <c r="F6" s="221"/>
      <c r="G6" s="221"/>
      <c r="H6" s="221"/>
      <c r="I6" s="221"/>
      <c r="J6" s="221"/>
      <c r="K6" s="221"/>
      <c r="L6" s="221"/>
      <c r="M6" s="221"/>
    </row>
    <row r="7" spans="1:13" ht="36" customHeight="1">
      <c r="A7" s="222" t="s">
        <v>305</v>
      </c>
      <c r="B7" s="223"/>
      <c r="C7" s="223"/>
      <c r="D7" s="223"/>
      <c r="E7" s="223"/>
      <c r="F7" s="223"/>
      <c r="G7" s="223"/>
      <c r="H7" s="223"/>
      <c r="I7" s="223"/>
      <c r="J7" s="223"/>
      <c r="K7" s="223"/>
      <c r="L7" s="223"/>
      <c r="M7" s="223"/>
    </row>
    <row r="8" spans="1:13" ht="15.75">
      <c r="A8" s="219" t="s">
        <v>24</v>
      </c>
      <c r="B8" s="219" t="s">
        <v>85</v>
      </c>
      <c r="C8" s="219" t="s">
        <v>25</v>
      </c>
      <c r="D8" s="219" t="s">
        <v>176</v>
      </c>
      <c r="E8" s="220" t="s">
        <v>74</v>
      </c>
      <c r="F8" s="220"/>
      <c r="G8" s="220"/>
      <c r="H8" s="225" t="s">
        <v>79</v>
      </c>
      <c r="I8" s="224" t="s">
        <v>89</v>
      </c>
      <c r="J8" s="224"/>
      <c r="K8" s="224"/>
      <c r="L8" s="224" t="s">
        <v>77</v>
      </c>
      <c r="M8" s="224"/>
    </row>
    <row r="9" spans="1:13" ht="15.75">
      <c r="A9" s="219"/>
      <c r="B9" s="219"/>
      <c r="C9" s="219"/>
      <c r="D9" s="219"/>
      <c r="E9" s="116" t="s">
        <v>26</v>
      </c>
      <c r="F9" s="116" t="s">
        <v>27</v>
      </c>
      <c r="G9" s="116" t="s">
        <v>28</v>
      </c>
      <c r="H9" s="225"/>
      <c r="I9" s="3" t="s">
        <v>87</v>
      </c>
      <c r="J9" s="3" t="s">
        <v>90</v>
      </c>
      <c r="K9" s="3" t="s">
        <v>88</v>
      </c>
      <c r="L9" s="224"/>
      <c r="M9" s="224"/>
    </row>
    <row r="10" spans="1:14" ht="159.75" customHeight="1">
      <c r="A10" s="43" t="s">
        <v>53</v>
      </c>
      <c r="B10" s="43" t="s">
        <v>84</v>
      </c>
      <c r="C10" s="42" t="s">
        <v>285</v>
      </c>
      <c r="D10" s="42" t="s">
        <v>284</v>
      </c>
      <c r="E10" s="111"/>
      <c r="F10" s="111"/>
      <c r="G10" s="111"/>
      <c r="H10" s="80"/>
      <c r="I10" s="11">
        <v>1</v>
      </c>
      <c r="J10" s="11">
        <v>3</v>
      </c>
      <c r="K10" s="11">
        <f>+J10*I10</f>
        <v>3</v>
      </c>
      <c r="L10" s="107">
        <f>+IF(G10="x",1,IF(F10="x",0,IF(E10="x",1,"")))</f>
      </c>
      <c r="M10" s="4">
        <f>_xlfn.IFERROR(+L10*J10,"")</f>
      </c>
      <c r="N10" s="45" t="b">
        <f aca="true" t="shared" si="0" ref="N10:N27">OR(E10="X",F10="X",G10="X")</f>
        <v>0</v>
      </c>
    </row>
    <row r="11" spans="1:14" ht="280.5" customHeight="1">
      <c r="A11" s="43" t="s">
        <v>54</v>
      </c>
      <c r="B11" s="43" t="s">
        <v>84</v>
      </c>
      <c r="C11" s="42" t="s">
        <v>286</v>
      </c>
      <c r="D11" s="42" t="s">
        <v>287</v>
      </c>
      <c r="E11" s="110"/>
      <c r="F11" s="110"/>
      <c r="G11" s="110"/>
      <c r="H11" s="75"/>
      <c r="I11" s="11">
        <v>1</v>
      </c>
      <c r="J11" s="11">
        <v>3</v>
      </c>
      <c r="K11" s="11">
        <f aca="true" t="shared" si="1" ref="K11:K28">+J11*I11</f>
        <v>3</v>
      </c>
      <c r="L11" s="107">
        <f aca="true" t="shared" si="2" ref="L11:L28">+IF(G11="x",1,IF(F11="x",0,IF(E11="x",1,"")))</f>
      </c>
      <c r="M11" s="4">
        <f aca="true" t="shared" si="3" ref="M11:M28">_xlfn.IFERROR(+L11*J11,"")</f>
      </c>
      <c r="N11" s="45" t="b">
        <f t="shared" si="0"/>
        <v>0</v>
      </c>
    </row>
    <row r="12" spans="1:14" ht="199.5" customHeight="1">
      <c r="A12" s="43" t="s">
        <v>55</v>
      </c>
      <c r="B12" s="43" t="s">
        <v>84</v>
      </c>
      <c r="C12" s="42" t="s">
        <v>288</v>
      </c>
      <c r="D12" s="42" t="s">
        <v>289</v>
      </c>
      <c r="E12" s="110"/>
      <c r="F12" s="110"/>
      <c r="G12" s="110"/>
      <c r="H12" s="75"/>
      <c r="I12" s="11">
        <v>1</v>
      </c>
      <c r="J12" s="11">
        <v>3</v>
      </c>
      <c r="K12" s="11">
        <f t="shared" si="1"/>
        <v>3</v>
      </c>
      <c r="L12" s="107">
        <f t="shared" si="2"/>
      </c>
      <c r="M12" s="4">
        <f t="shared" si="3"/>
      </c>
      <c r="N12" s="45" t="b">
        <f t="shared" si="0"/>
        <v>0</v>
      </c>
    </row>
    <row r="13" spans="1:14" ht="171" customHeight="1">
      <c r="A13" s="43" t="s">
        <v>56</v>
      </c>
      <c r="B13" s="43" t="s">
        <v>86</v>
      </c>
      <c r="C13" s="42" t="s">
        <v>290</v>
      </c>
      <c r="D13" s="42" t="s">
        <v>291</v>
      </c>
      <c r="E13" s="110"/>
      <c r="F13" s="110"/>
      <c r="G13" s="110"/>
      <c r="H13" s="75"/>
      <c r="I13" s="11">
        <v>1</v>
      </c>
      <c r="J13" s="11">
        <v>2</v>
      </c>
      <c r="K13" s="11">
        <f t="shared" si="1"/>
        <v>2</v>
      </c>
      <c r="L13" s="107">
        <f t="shared" si="2"/>
      </c>
      <c r="M13" s="4">
        <f t="shared" si="3"/>
      </c>
      <c r="N13" s="45" t="b">
        <f t="shared" si="0"/>
        <v>0</v>
      </c>
    </row>
    <row r="14" spans="1:14" ht="81" customHeight="1">
      <c r="A14" s="43" t="s">
        <v>57</v>
      </c>
      <c r="B14" s="43" t="s">
        <v>86</v>
      </c>
      <c r="C14" s="42" t="s">
        <v>292</v>
      </c>
      <c r="D14" s="42" t="s">
        <v>293</v>
      </c>
      <c r="E14" s="111"/>
      <c r="F14" s="111"/>
      <c r="G14" s="111"/>
      <c r="H14" s="75"/>
      <c r="I14" s="11">
        <v>1</v>
      </c>
      <c r="J14" s="11">
        <v>2</v>
      </c>
      <c r="K14" s="11">
        <f t="shared" si="1"/>
        <v>2</v>
      </c>
      <c r="L14" s="107">
        <f t="shared" si="2"/>
      </c>
      <c r="M14" s="4">
        <f t="shared" si="3"/>
      </c>
      <c r="N14" s="45" t="b">
        <f t="shared" si="0"/>
        <v>0</v>
      </c>
    </row>
    <row r="15" spans="1:14" ht="83.25" customHeight="1">
      <c r="A15" s="43" t="s">
        <v>1</v>
      </c>
      <c r="B15" s="43" t="s">
        <v>84</v>
      </c>
      <c r="C15" s="42" t="s">
        <v>294</v>
      </c>
      <c r="D15" s="42" t="s">
        <v>186</v>
      </c>
      <c r="E15" s="111"/>
      <c r="F15" s="111"/>
      <c r="G15" s="111"/>
      <c r="H15" s="75"/>
      <c r="I15" s="11">
        <v>1</v>
      </c>
      <c r="J15" s="11">
        <v>3</v>
      </c>
      <c r="K15" s="11">
        <f t="shared" si="1"/>
        <v>3</v>
      </c>
      <c r="L15" s="107">
        <f t="shared" si="2"/>
      </c>
      <c r="M15" s="4">
        <f t="shared" si="3"/>
      </c>
      <c r="N15" s="45" t="b">
        <f t="shared" si="0"/>
        <v>0</v>
      </c>
    </row>
    <row r="16" spans="1:14" ht="146.25" customHeight="1">
      <c r="A16" s="43" t="s">
        <v>58</v>
      </c>
      <c r="B16" s="43" t="s">
        <v>86</v>
      </c>
      <c r="C16" s="42" t="s">
        <v>295</v>
      </c>
      <c r="D16" s="42" t="s">
        <v>324</v>
      </c>
      <c r="E16" s="111"/>
      <c r="F16" s="111"/>
      <c r="G16" s="111"/>
      <c r="H16" s="75"/>
      <c r="I16" s="11">
        <v>1</v>
      </c>
      <c r="J16" s="11">
        <v>2</v>
      </c>
      <c r="K16" s="11">
        <f t="shared" si="1"/>
        <v>2</v>
      </c>
      <c r="L16" s="107">
        <f t="shared" si="2"/>
      </c>
      <c r="M16" s="4">
        <f t="shared" si="3"/>
      </c>
      <c r="N16" s="45" t="b">
        <f t="shared" si="0"/>
        <v>0</v>
      </c>
    </row>
    <row r="17" spans="1:14" ht="161.25" customHeight="1">
      <c r="A17" s="43" t="s">
        <v>2</v>
      </c>
      <c r="B17" s="43" t="s">
        <v>86</v>
      </c>
      <c r="C17" s="42" t="s">
        <v>187</v>
      </c>
      <c r="D17" s="42" t="s">
        <v>296</v>
      </c>
      <c r="E17" s="110"/>
      <c r="F17" s="110"/>
      <c r="G17" s="110"/>
      <c r="H17" s="75"/>
      <c r="I17" s="11">
        <v>1</v>
      </c>
      <c r="J17" s="11">
        <v>2</v>
      </c>
      <c r="K17" s="11">
        <f t="shared" si="1"/>
        <v>2</v>
      </c>
      <c r="L17" s="107">
        <f t="shared" si="2"/>
      </c>
      <c r="M17" s="4">
        <f t="shared" si="3"/>
      </c>
      <c r="N17" s="45" t="b">
        <f t="shared" si="0"/>
        <v>0</v>
      </c>
    </row>
    <row r="18" spans="1:14" ht="218.25" customHeight="1">
      <c r="A18" s="43" t="s">
        <v>59</v>
      </c>
      <c r="B18" s="43" t="s">
        <v>86</v>
      </c>
      <c r="C18" s="42" t="s">
        <v>70</v>
      </c>
      <c r="D18" s="42" t="s">
        <v>325</v>
      </c>
      <c r="E18" s="110"/>
      <c r="F18" s="110"/>
      <c r="G18" s="110"/>
      <c r="H18" s="75"/>
      <c r="I18" s="11">
        <v>1</v>
      </c>
      <c r="J18" s="11">
        <v>2</v>
      </c>
      <c r="K18" s="11">
        <f t="shared" si="1"/>
        <v>2</v>
      </c>
      <c r="L18" s="107">
        <f t="shared" si="2"/>
      </c>
      <c r="M18" s="4">
        <f t="shared" si="3"/>
      </c>
      <c r="N18" s="45" t="b">
        <f t="shared" si="0"/>
        <v>0</v>
      </c>
    </row>
    <row r="19" spans="1:14" ht="108" customHeight="1">
      <c r="A19" s="43" t="s">
        <v>23</v>
      </c>
      <c r="B19" s="43" t="s">
        <v>86</v>
      </c>
      <c r="C19" s="42" t="s">
        <v>120</v>
      </c>
      <c r="D19" s="42" t="s">
        <v>81</v>
      </c>
      <c r="E19" s="110"/>
      <c r="F19" s="110"/>
      <c r="G19" s="110"/>
      <c r="H19" s="80"/>
      <c r="I19" s="11">
        <v>1</v>
      </c>
      <c r="J19" s="11">
        <v>2</v>
      </c>
      <c r="K19" s="11">
        <f t="shared" si="1"/>
        <v>2</v>
      </c>
      <c r="L19" s="107">
        <f t="shared" si="2"/>
      </c>
      <c r="M19" s="4">
        <f t="shared" si="3"/>
      </c>
      <c r="N19" s="45" t="b">
        <f t="shared" si="0"/>
        <v>0</v>
      </c>
    </row>
    <row r="20" spans="1:14" ht="140.25" customHeight="1">
      <c r="A20" s="43" t="s">
        <v>133</v>
      </c>
      <c r="B20" s="43" t="s">
        <v>86</v>
      </c>
      <c r="C20" s="42" t="s">
        <v>297</v>
      </c>
      <c r="D20" s="42" t="s">
        <v>298</v>
      </c>
      <c r="E20" s="110"/>
      <c r="F20" s="110"/>
      <c r="G20" s="110"/>
      <c r="H20" s="80"/>
      <c r="I20" s="11">
        <v>1</v>
      </c>
      <c r="J20" s="11">
        <v>2</v>
      </c>
      <c r="K20" s="11">
        <f t="shared" si="1"/>
        <v>2</v>
      </c>
      <c r="L20" s="107">
        <f t="shared" si="2"/>
      </c>
      <c r="M20" s="4">
        <f t="shared" si="3"/>
      </c>
      <c r="N20" s="45" t="b">
        <f t="shared" si="0"/>
        <v>0</v>
      </c>
    </row>
    <row r="21" spans="1:14" ht="139.5" customHeight="1">
      <c r="A21" s="43" t="s">
        <v>134</v>
      </c>
      <c r="B21" s="43" t="s">
        <v>84</v>
      </c>
      <c r="C21" s="42" t="s">
        <v>299</v>
      </c>
      <c r="D21" s="42" t="s">
        <v>251</v>
      </c>
      <c r="E21" s="110"/>
      <c r="F21" s="110"/>
      <c r="G21" s="110"/>
      <c r="H21" s="75"/>
      <c r="I21" s="17">
        <v>1</v>
      </c>
      <c r="J21" s="17">
        <v>3</v>
      </c>
      <c r="K21" s="11">
        <f t="shared" si="1"/>
        <v>3</v>
      </c>
      <c r="L21" s="107">
        <f t="shared" si="2"/>
      </c>
      <c r="M21" s="4">
        <f t="shared" si="3"/>
      </c>
      <c r="N21" s="45" t="b">
        <f t="shared" si="0"/>
        <v>0</v>
      </c>
    </row>
    <row r="22" spans="1:14" ht="217.5" customHeight="1">
      <c r="A22" s="43" t="s">
        <v>135</v>
      </c>
      <c r="B22" s="43" t="s">
        <v>84</v>
      </c>
      <c r="C22" s="42" t="s">
        <v>227</v>
      </c>
      <c r="D22" s="42" t="s">
        <v>300</v>
      </c>
      <c r="E22" s="110"/>
      <c r="F22" s="110"/>
      <c r="G22" s="110"/>
      <c r="H22" s="75"/>
      <c r="I22" s="17">
        <v>1</v>
      </c>
      <c r="J22" s="17">
        <v>3</v>
      </c>
      <c r="K22" s="11">
        <f t="shared" si="1"/>
        <v>3</v>
      </c>
      <c r="L22" s="107">
        <f t="shared" si="2"/>
      </c>
      <c r="M22" s="4">
        <f t="shared" si="3"/>
      </c>
      <c r="N22" s="45" t="b">
        <f t="shared" si="0"/>
        <v>0</v>
      </c>
    </row>
    <row r="23" spans="1:14" ht="106.5" customHeight="1">
      <c r="A23" s="43" t="s">
        <v>136</v>
      </c>
      <c r="B23" s="44" t="s">
        <v>86</v>
      </c>
      <c r="C23" s="42" t="s">
        <v>130</v>
      </c>
      <c r="D23" s="42" t="s">
        <v>252</v>
      </c>
      <c r="E23" s="111"/>
      <c r="F23" s="111"/>
      <c r="G23" s="111"/>
      <c r="H23" s="80"/>
      <c r="I23" s="17">
        <v>1</v>
      </c>
      <c r="J23" s="17">
        <v>2</v>
      </c>
      <c r="K23" s="11">
        <f t="shared" si="1"/>
        <v>2</v>
      </c>
      <c r="L23" s="107">
        <f t="shared" si="2"/>
      </c>
      <c r="M23" s="4">
        <f t="shared" si="3"/>
      </c>
      <c r="N23" s="45" t="b">
        <f t="shared" si="0"/>
        <v>0</v>
      </c>
    </row>
    <row r="24" spans="1:14" ht="165" customHeight="1">
      <c r="A24" s="43" t="s">
        <v>137</v>
      </c>
      <c r="B24" s="44" t="s">
        <v>84</v>
      </c>
      <c r="C24" s="42" t="s">
        <v>301</v>
      </c>
      <c r="D24" s="42" t="s">
        <v>302</v>
      </c>
      <c r="E24" s="111"/>
      <c r="F24" s="111"/>
      <c r="G24" s="111"/>
      <c r="H24" s="75"/>
      <c r="I24" s="17">
        <v>1</v>
      </c>
      <c r="J24" s="17">
        <v>3</v>
      </c>
      <c r="K24" s="11">
        <f t="shared" si="1"/>
        <v>3</v>
      </c>
      <c r="L24" s="107">
        <f t="shared" si="2"/>
      </c>
      <c r="M24" s="4">
        <f t="shared" si="3"/>
      </c>
      <c r="N24" s="45" t="b">
        <f t="shared" si="0"/>
        <v>0</v>
      </c>
    </row>
    <row r="25" spans="1:14" ht="132.75" customHeight="1">
      <c r="A25" s="43" t="s">
        <v>138</v>
      </c>
      <c r="B25" s="43" t="s">
        <v>86</v>
      </c>
      <c r="C25" s="42" t="s">
        <v>303</v>
      </c>
      <c r="D25" s="42" t="s">
        <v>82</v>
      </c>
      <c r="E25" s="111"/>
      <c r="F25" s="111"/>
      <c r="G25" s="111"/>
      <c r="H25" s="80"/>
      <c r="I25" s="17">
        <v>1</v>
      </c>
      <c r="J25" s="17">
        <v>2</v>
      </c>
      <c r="K25" s="11">
        <f t="shared" si="1"/>
        <v>2</v>
      </c>
      <c r="L25" s="107">
        <f t="shared" si="2"/>
      </c>
      <c r="M25" s="4">
        <f t="shared" si="3"/>
      </c>
      <c r="N25" s="45" t="b">
        <f t="shared" si="0"/>
        <v>0</v>
      </c>
    </row>
    <row r="26" spans="1:14" ht="114.75" customHeight="1">
      <c r="A26" s="43" t="s">
        <v>139</v>
      </c>
      <c r="B26" s="44" t="s">
        <v>86</v>
      </c>
      <c r="C26" s="42" t="s">
        <v>124</v>
      </c>
      <c r="D26" s="42" t="s">
        <v>304</v>
      </c>
      <c r="E26" s="111"/>
      <c r="F26" s="111"/>
      <c r="G26" s="111"/>
      <c r="H26" s="75"/>
      <c r="I26" s="17">
        <v>1</v>
      </c>
      <c r="J26" s="17">
        <v>2</v>
      </c>
      <c r="K26" s="11">
        <f t="shared" si="1"/>
        <v>2</v>
      </c>
      <c r="L26" s="107">
        <f t="shared" si="2"/>
      </c>
      <c r="M26" s="4">
        <f t="shared" si="3"/>
      </c>
      <c r="N26" s="45" t="b">
        <f t="shared" si="0"/>
        <v>0</v>
      </c>
    </row>
    <row r="27" spans="1:14" ht="87.75" customHeight="1">
      <c r="A27" s="43" t="s">
        <v>140</v>
      </c>
      <c r="B27" s="44" t="s">
        <v>26</v>
      </c>
      <c r="C27" s="42" t="s">
        <v>189</v>
      </c>
      <c r="D27" s="57" t="s">
        <v>362</v>
      </c>
      <c r="E27" s="111"/>
      <c r="F27" s="111"/>
      <c r="G27" s="111"/>
      <c r="H27" s="80"/>
      <c r="I27" s="17">
        <v>1</v>
      </c>
      <c r="J27" s="17">
        <v>1</v>
      </c>
      <c r="K27" s="11">
        <f t="shared" si="1"/>
        <v>1</v>
      </c>
      <c r="L27" s="107">
        <f t="shared" si="2"/>
      </c>
      <c r="M27" s="4">
        <f t="shared" si="3"/>
      </c>
      <c r="N27" s="45" t="b">
        <f t="shared" si="0"/>
        <v>0</v>
      </c>
    </row>
    <row r="28" spans="1:14" s="19" customFormat="1" ht="124.5" customHeight="1">
      <c r="A28" s="43" t="s">
        <v>141</v>
      </c>
      <c r="B28" s="43" t="s">
        <v>26</v>
      </c>
      <c r="C28" s="42" t="s">
        <v>188</v>
      </c>
      <c r="D28" s="42" t="s">
        <v>168</v>
      </c>
      <c r="E28" s="110"/>
      <c r="F28" s="110"/>
      <c r="G28" s="110"/>
      <c r="H28" s="81"/>
      <c r="I28" s="18">
        <v>1</v>
      </c>
      <c r="J28" s="18">
        <v>1</v>
      </c>
      <c r="K28" s="11">
        <f t="shared" si="1"/>
        <v>1</v>
      </c>
      <c r="L28" s="107">
        <f t="shared" si="2"/>
      </c>
      <c r="M28" s="4">
        <f t="shared" si="3"/>
      </c>
      <c r="N28" s="45" t="b">
        <f>OR(E28="X",F28="X",G28="X")</f>
        <v>0</v>
      </c>
    </row>
    <row r="29" spans="8:13" ht="14.25" hidden="1">
      <c r="H29" s="1" t="s">
        <v>93</v>
      </c>
      <c r="I29" s="1"/>
      <c r="J29" s="1"/>
      <c r="K29" s="1"/>
      <c r="L29" s="106">
        <f>SUMIF(N10:N28,"VERDADERO",I10:I28)</f>
        <v>0</v>
      </c>
      <c r="M29" s="1">
        <f>SUMIF(N10:N28,"VERDADERO",K10:K28)</f>
        <v>0</v>
      </c>
    </row>
    <row r="30" spans="8:13" ht="14.25" hidden="1">
      <c r="H30" s="1" t="s">
        <v>237</v>
      </c>
      <c r="I30" s="1"/>
      <c r="J30" s="1"/>
      <c r="K30" s="1"/>
      <c r="L30" s="106"/>
      <c r="M30" s="1"/>
    </row>
    <row r="31" spans="8:13" ht="14.25" hidden="1">
      <c r="H31" s="1" t="s">
        <v>91</v>
      </c>
      <c r="I31" s="1"/>
      <c r="J31" s="1"/>
      <c r="K31" s="1"/>
      <c r="L31" s="106">
        <f>SUMIF(N10:N28,"VERDADERO",L10:L28)</f>
        <v>0</v>
      </c>
      <c r="M31" s="1">
        <f>SUMIF(N10:N28,"VERDADERO",M10:M28)</f>
        <v>0</v>
      </c>
    </row>
    <row r="32" spans="8:13" ht="14.25" hidden="1">
      <c r="H32" s="1" t="s">
        <v>92</v>
      </c>
      <c r="I32" s="1"/>
      <c r="J32" s="1"/>
      <c r="K32" s="1"/>
      <c r="L32" s="108" t="e">
        <f>L31/L29</f>
        <v>#DIV/0!</v>
      </c>
      <c r="M32" s="6" t="e">
        <f>M31/M29</f>
        <v>#DIV/0!</v>
      </c>
    </row>
    <row r="35" ht="14.25">
      <c r="D35" s="12"/>
    </row>
  </sheetData>
  <sheetProtection sheet="1" objects="1" scenarios="1" formatCells="0" selectLockedCells="1" autoFilter="0"/>
  <mergeCells count="11">
    <mergeCell ref="A5:M5"/>
    <mergeCell ref="D8:D9"/>
    <mergeCell ref="E8:G8"/>
    <mergeCell ref="A6:M6"/>
    <mergeCell ref="A7:M7"/>
    <mergeCell ref="B8:B9"/>
    <mergeCell ref="I8:K8"/>
    <mergeCell ref="L8:M9"/>
    <mergeCell ref="A8:A9"/>
    <mergeCell ref="C8:C9"/>
    <mergeCell ref="H8:H9"/>
  </mergeCells>
  <dataValidations count="1">
    <dataValidation type="list" allowBlank="1" showInputMessage="1" showErrorMessage="1" sqref="E10:G28">
      <formula1>$BA$1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83" r:id="rId2"/>
  <headerFooter>
    <oddFooter>&amp;C &amp;P de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A146"/>
  <sheetViews>
    <sheetView showGridLines="0" zoomScale="90" zoomScaleNormal="90" zoomScaleSheetLayoutView="100" zoomScalePageLayoutView="0" workbookViewId="0" topLeftCell="A20">
      <selection activeCell="F9" sqref="F9"/>
    </sheetView>
  </sheetViews>
  <sheetFormatPr defaultColWidth="11.421875" defaultRowHeight="15"/>
  <cols>
    <col min="1" max="2" width="6.140625" style="1" customWidth="1"/>
    <col min="3" max="4" width="50.7109375" style="1" customWidth="1"/>
    <col min="5" max="5" width="4.421875" style="106" customWidth="1"/>
    <col min="6" max="7" width="5.421875" style="106" customWidth="1"/>
    <col min="8" max="8" width="50.7109375" style="1" customWidth="1"/>
    <col min="9" max="11" width="11.421875" style="1" hidden="1" customWidth="1"/>
    <col min="12" max="12" width="11.421875" style="106" hidden="1" customWidth="1"/>
    <col min="13" max="13" width="11.421875" style="1" customWidth="1"/>
    <col min="14" max="14" width="21.140625" style="1" hidden="1" customWidth="1"/>
    <col min="15" max="16384" width="11.421875" style="1" customWidth="1"/>
  </cols>
  <sheetData>
    <row r="1" ht="15" customHeight="1">
      <c r="BA1" s="1" t="s">
        <v>80</v>
      </c>
    </row>
    <row r="2" ht="15" customHeight="1"/>
    <row r="3" ht="33.75" customHeight="1">
      <c r="BA3" s="1">
        <v>0</v>
      </c>
    </row>
    <row r="4" spans="1:53" ht="26.25" customHeight="1">
      <c r="A4" s="190" t="s">
        <v>190</v>
      </c>
      <c r="B4" s="191"/>
      <c r="C4" s="191"/>
      <c r="D4" s="191"/>
      <c r="E4" s="191"/>
      <c r="F4" s="191"/>
      <c r="G4" s="191"/>
      <c r="H4" s="191"/>
      <c r="I4" s="191"/>
      <c r="J4" s="191"/>
      <c r="K4" s="191"/>
      <c r="L4" s="191"/>
      <c r="M4" s="191"/>
      <c r="BA4" s="1">
        <v>2</v>
      </c>
    </row>
    <row r="5" spans="1:13" ht="15.75">
      <c r="A5" s="192" t="s">
        <v>60</v>
      </c>
      <c r="B5" s="192"/>
      <c r="C5" s="192"/>
      <c r="D5" s="192"/>
      <c r="E5" s="192"/>
      <c r="F5" s="192"/>
      <c r="G5" s="192"/>
      <c r="H5" s="192"/>
      <c r="I5" s="192"/>
      <c r="J5" s="192"/>
      <c r="K5" s="192"/>
      <c r="L5" s="192"/>
      <c r="M5" s="192"/>
    </row>
    <row r="6" spans="1:13" ht="33.75" customHeight="1">
      <c r="A6" s="227" t="s">
        <v>61</v>
      </c>
      <c r="B6" s="227"/>
      <c r="C6" s="227"/>
      <c r="D6" s="227"/>
      <c r="E6" s="227"/>
      <c r="F6" s="227"/>
      <c r="G6" s="227"/>
      <c r="H6" s="227"/>
      <c r="I6" s="227"/>
      <c r="J6" s="227"/>
      <c r="K6" s="227"/>
      <c r="L6" s="227"/>
      <c r="M6" s="227"/>
    </row>
    <row r="7" spans="1:13" ht="15.75">
      <c r="A7" s="201" t="s">
        <v>24</v>
      </c>
      <c r="B7" s="201" t="s">
        <v>85</v>
      </c>
      <c r="C7" s="201" t="s">
        <v>25</v>
      </c>
      <c r="D7" s="201" t="s">
        <v>176</v>
      </c>
      <c r="E7" s="226" t="s">
        <v>74</v>
      </c>
      <c r="F7" s="226"/>
      <c r="G7" s="226"/>
      <c r="H7" s="228" t="s">
        <v>0</v>
      </c>
      <c r="I7" s="224" t="s">
        <v>89</v>
      </c>
      <c r="J7" s="224"/>
      <c r="K7" s="224"/>
      <c r="L7" s="224" t="s">
        <v>77</v>
      </c>
      <c r="M7" s="224"/>
    </row>
    <row r="8" spans="1:13" ht="15.75" customHeight="1">
      <c r="A8" s="201"/>
      <c r="B8" s="201"/>
      <c r="C8" s="201"/>
      <c r="D8" s="201"/>
      <c r="E8" s="117" t="s">
        <v>26</v>
      </c>
      <c r="F8" s="117" t="s">
        <v>27</v>
      </c>
      <c r="G8" s="117" t="s">
        <v>28</v>
      </c>
      <c r="H8" s="228"/>
      <c r="I8" s="3" t="s">
        <v>87</v>
      </c>
      <c r="J8" s="3" t="s">
        <v>90</v>
      </c>
      <c r="K8" s="3" t="s">
        <v>88</v>
      </c>
      <c r="L8" s="224"/>
      <c r="M8" s="224"/>
    </row>
    <row r="9" spans="1:14" ht="134.25" customHeight="1">
      <c r="A9" s="85" t="s">
        <v>62</v>
      </c>
      <c r="B9" s="72" t="s">
        <v>84</v>
      </c>
      <c r="C9" s="99" t="s">
        <v>212</v>
      </c>
      <c r="D9" s="99" t="s">
        <v>253</v>
      </c>
      <c r="E9" s="110"/>
      <c r="F9" s="110"/>
      <c r="G9" s="110"/>
      <c r="H9" s="75"/>
      <c r="I9" s="4">
        <v>1</v>
      </c>
      <c r="J9" s="4">
        <v>3</v>
      </c>
      <c r="K9" s="4">
        <f>I9*J9</f>
        <v>3</v>
      </c>
      <c r="L9" s="107">
        <f>+IF(G9="x",1,IF(F9="x",0,IF(E9="x",1,"")))</f>
      </c>
      <c r="M9" s="4">
        <f>_xlfn.IFERROR(+L9*J9,"")</f>
      </c>
      <c r="N9" s="46" t="b">
        <f>OR(E9="X",F9="X",G9="x")</f>
        <v>0</v>
      </c>
    </row>
    <row r="10" spans="1:14" ht="199.5" customHeight="1">
      <c r="A10" s="72" t="s">
        <v>63</v>
      </c>
      <c r="B10" s="72" t="s">
        <v>86</v>
      </c>
      <c r="C10" s="99" t="s">
        <v>225</v>
      </c>
      <c r="D10" s="99" t="s">
        <v>364</v>
      </c>
      <c r="E10" s="110"/>
      <c r="F10" s="110"/>
      <c r="G10" s="110"/>
      <c r="H10" s="75"/>
      <c r="I10" s="4">
        <v>1</v>
      </c>
      <c r="J10" s="4">
        <v>2</v>
      </c>
      <c r="K10" s="4">
        <f>I10*J10</f>
        <v>2</v>
      </c>
      <c r="L10" s="107">
        <f>+IF(G10="x",1,IF(F10="x",0,IF(E10="x",1,"")))</f>
      </c>
      <c r="M10" s="4">
        <f>_xlfn.IFERROR(+L10*J10,"")</f>
      </c>
      <c r="N10" s="46" t="b">
        <f>OR(E10="X",F10="X",G10="x")</f>
        <v>0</v>
      </c>
    </row>
    <row r="11" spans="1:14" ht="109.5" customHeight="1">
      <c r="A11" s="85" t="s">
        <v>64</v>
      </c>
      <c r="B11" s="72" t="s">
        <v>86</v>
      </c>
      <c r="C11" s="99" t="s">
        <v>191</v>
      </c>
      <c r="D11" s="99" t="s">
        <v>226</v>
      </c>
      <c r="E11" s="110"/>
      <c r="F11" s="110"/>
      <c r="G11" s="110"/>
      <c r="H11" s="75"/>
      <c r="I11" s="4">
        <v>1</v>
      </c>
      <c r="J11" s="4">
        <v>2</v>
      </c>
      <c r="K11" s="4">
        <f>I11*J11</f>
        <v>2</v>
      </c>
      <c r="L11" s="107">
        <f>+IF(G11="x",1,IF(F11="x",0,IF(E11="x",1,"")))</f>
      </c>
      <c r="M11" s="4">
        <f>_xlfn.IFERROR(+L11*J11,"")</f>
      </c>
      <c r="N11" s="46" t="b">
        <f>OR(E11="X",F11="X",G11="x")</f>
        <v>0</v>
      </c>
    </row>
    <row r="12" spans="1:14" ht="93" customHeight="1">
      <c r="A12" s="86" t="s">
        <v>65</v>
      </c>
      <c r="B12" s="72" t="s">
        <v>86</v>
      </c>
      <c r="C12" s="99" t="s">
        <v>169</v>
      </c>
      <c r="D12" s="99" t="s">
        <v>159</v>
      </c>
      <c r="E12" s="110"/>
      <c r="F12" s="110"/>
      <c r="G12" s="110"/>
      <c r="H12" s="75"/>
      <c r="I12" s="4">
        <v>1</v>
      </c>
      <c r="J12" s="4">
        <v>2</v>
      </c>
      <c r="K12" s="4">
        <f>I12*J12</f>
        <v>2</v>
      </c>
      <c r="L12" s="107">
        <f>+IF(G12="x",1,IF(F12="x",0,IF(E12="x",1,"")))</f>
      </c>
      <c r="M12" s="4">
        <f>_xlfn.IFERROR(+L12*J12,"")</f>
      </c>
      <c r="N12" s="46" t="b">
        <f>OR(E12="X",F12="X",G12="x")</f>
        <v>0</v>
      </c>
    </row>
    <row r="13" spans="1:14" ht="200.25" customHeight="1">
      <c r="A13" s="85" t="s">
        <v>160</v>
      </c>
      <c r="B13" s="72" t="s">
        <v>84</v>
      </c>
      <c r="C13" s="99" t="s">
        <v>192</v>
      </c>
      <c r="D13" s="99" t="s">
        <v>193</v>
      </c>
      <c r="E13" s="110"/>
      <c r="F13" s="110"/>
      <c r="G13" s="110"/>
      <c r="H13" s="75"/>
      <c r="I13" s="4">
        <v>1</v>
      </c>
      <c r="J13" s="4">
        <v>3</v>
      </c>
      <c r="K13" s="4">
        <f>I13*J13</f>
        <v>3</v>
      </c>
      <c r="L13" s="107">
        <f>+IF(G13="x",1,IF(F13="x",0,IF(E13="x",1,"")))</f>
      </c>
      <c r="M13" s="4">
        <f>_xlfn.IFERROR(+L13*J13,"")</f>
      </c>
      <c r="N13" s="46" t="b">
        <f>OR(E13="X",F13="X",G13="x")</f>
        <v>0</v>
      </c>
    </row>
    <row r="14" spans="8:13" ht="14.25" hidden="1">
      <c r="H14" s="1" t="s">
        <v>93</v>
      </c>
      <c r="L14" s="106">
        <f>SUMIF(N9:N13,"VERDADERO",I9:I13)</f>
        <v>0</v>
      </c>
      <c r="M14" s="1">
        <f>SUMIF(N9:N13,"VERDADERO",K9:K13)</f>
        <v>0</v>
      </c>
    </row>
    <row r="15" ht="14.25" hidden="1">
      <c r="H15" s="1" t="s">
        <v>237</v>
      </c>
    </row>
    <row r="16" spans="8:13" ht="14.25" hidden="1">
      <c r="H16" s="1" t="s">
        <v>91</v>
      </c>
      <c r="L16" s="106">
        <f>SUMIF(N9:N13,"VERDADERO",L9:L13)</f>
        <v>0</v>
      </c>
      <c r="M16" s="1">
        <f>SUMIF(N9:N13,"VERDADERO",M9:M13)</f>
        <v>0</v>
      </c>
    </row>
    <row r="17" spans="8:13" ht="14.25" hidden="1">
      <c r="H17" s="1" t="s">
        <v>92</v>
      </c>
      <c r="L17" s="108" t="e">
        <f>L16/L14</f>
        <v>#DIV/0!</v>
      </c>
      <c r="M17" s="6" t="e">
        <f>M16/M14</f>
        <v>#DIV/0!</v>
      </c>
    </row>
    <row r="18" ht="14.25" hidden="1"/>
    <row r="19" ht="14.25" hidden="1"/>
    <row r="94" spans="1:7" ht="18">
      <c r="A94" s="21"/>
      <c r="B94" s="21"/>
      <c r="C94" s="21"/>
      <c r="D94" s="21"/>
      <c r="E94" s="118"/>
      <c r="F94" s="118"/>
      <c r="G94" s="118"/>
    </row>
    <row r="95" spans="1:7" ht="18">
      <c r="A95" s="21"/>
      <c r="B95" s="21"/>
      <c r="C95" s="21"/>
      <c r="D95" s="21"/>
      <c r="E95" s="118"/>
      <c r="F95" s="118"/>
      <c r="G95" s="118"/>
    </row>
    <row r="96" spans="1:7" ht="18">
      <c r="A96" s="21"/>
      <c r="B96" s="21"/>
      <c r="C96" s="21"/>
      <c r="D96" s="21"/>
      <c r="E96" s="118"/>
      <c r="F96" s="118"/>
      <c r="G96" s="118"/>
    </row>
    <row r="97" spans="1:7" ht="18">
      <c r="A97" s="21"/>
      <c r="B97" s="21"/>
      <c r="C97" s="21"/>
      <c r="D97" s="21"/>
      <c r="E97" s="118"/>
      <c r="F97" s="118"/>
      <c r="G97" s="118"/>
    </row>
    <row r="98" spans="1:7" ht="18">
      <c r="A98" s="21"/>
      <c r="B98" s="21"/>
      <c r="C98" s="21"/>
      <c r="D98" s="21"/>
      <c r="E98" s="118"/>
      <c r="F98" s="118"/>
      <c r="G98" s="118"/>
    </row>
    <row r="99" spans="1:7" ht="18">
      <c r="A99" s="21"/>
      <c r="B99" s="21"/>
      <c r="C99" s="21"/>
      <c r="D99" s="21"/>
      <c r="E99" s="118"/>
      <c r="F99" s="118"/>
      <c r="G99" s="118"/>
    </row>
    <row r="100" spans="1:7" ht="18">
      <c r="A100" s="21"/>
      <c r="B100" s="21"/>
      <c r="C100" s="21"/>
      <c r="D100" s="21"/>
      <c r="E100" s="118"/>
      <c r="F100" s="118"/>
      <c r="G100" s="118"/>
    </row>
    <row r="101" spans="1:7" ht="18">
      <c r="A101" s="21"/>
      <c r="B101" s="21"/>
      <c r="C101" s="21"/>
      <c r="D101" s="21"/>
      <c r="E101" s="118"/>
      <c r="F101" s="118"/>
      <c r="G101" s="118"/>
    </row>
    <row r="102" spans="1:7" ht="18">
      <c r="A102" s="21"/>
      <c r="B102" s="21"/>
      <c r="C102" s="21"/>
      <c r="D102" s="21"/>
      <c r="E102" s="118"/>
      <c r="F102" s="118"/>
      <c r="G102" s="118"/>
    </row>
    <row r="103" spans="1:7" ht="18">
      <c r="A103" s="21"/>
      <c r="B103" s="21"/>
      <c r="C103" s="21"/>
      <c r="D103" s="21"/>
      <c r="E103" s="118"/>
      <c r="F103" s="118"/>
      <c r="G103" s="118"/>
    </row>
    <row r="104" spans="1:7" ht="18">
      <c r="A104" s="21"/>
      <c r="B104" s="21"/>
      <c r="C104" s="21"/>
      <c r="D104" s="21"/>
      <c r="E104" s="118"/>
      <c r="F104" s="118"/>
      <c r="G104" s="118"/>
    </row>
    <row r="105" spans="1:7" ht="18">
      <c r="A105" s="21"/>
      <c r="B105" s="21"/>
      <c r="C105" s="21"/>
      <c r="D105" s="21"/>
      <c r="E105" s="118"/>
      <c r="F105" s="118"/>
      <c r="G105" s="118"/>
    </row>
    <row r="106" spans="1:7" ht="18">
      <c r="A106" s="21"/>
      <c r="B106" s="21"/>
      <c r="C106" s="21"/>
      <c r="D106" s="21"/>
      <c r="E106" s="118"/>
      <c r="F106" s="118"/>
      <c r="G106" s="118"/>
    </row>
    <row r="107" spans="1:7" ht="18">
      <c r="A107" s="21"/>
      <c r="B107" s="21"/>
      <c r="C107" s="21"/>
      <c r="D107" s="21"/>
      <c r="E107" s="118"/>
      <c r="F107" s="118"/>
      <c r="G107" s="118"/>
    </row>
    <row r="108" spans="1:7" ht="18">
      <c r="A108" s="21"/>
      <c r="B108" s="21"/>
      <c r="C108" s="21"/>
      <c r="D108" s="21"/>
      <c r="E108" s="118"/>
      <c r="F108" s="118"/>
      <c r="G108" s="118"/>
    </row>
    <row r="109" spans="1:7" ht="18">
      <c r="A109" s="21"/>
      <c r="B109" s="21"/>
      <c r="C109" s="21"/>
      <c r="D109" s="21"/>
      <c r="E109" s="118"/>
      <c r="F109" s="118"/>
      <c r="G109" s="118"/>
    </row>
    <row r="110" spans="1:7" ht="18">
      <c r="A110" s="21"/>
      <c r="B110" s="21"/>
      <c r="C110" s="21"/>
      <c r="D110" s="21"/>
      <c r="E110" s="118"/>
      <c r="F110" s="118"/>
      <c r="G110" s="118"/>
    </row>
    <row r="111" spans="1:7" ht="18">
      <c r="A111" s="21"/>
      <c r="B111" s="21"/>
      <c r="C111" s="21"/>
      <c r="D111" s="21"/>
      <c r="E111" s="118"/>
      <c r="F111" s="118"/>
      <c r="G111" s="118"/>
    </row>
    <row r="112" spans="1:7" ht="18">
      <c r="A112" s="21"/>
      <c r="B112" s="21"/>
      <c r="C112" s="21"/>
      <c r="D112" s="21"/>
      <c r="E112" s="118"/>
      <c r="F112" s="118"/>
      <c r="G112" s="118"/>
    </row>
    <row r="113" spans="1:7" ht="18">
      <c r="A113" s="21"/>
      <c r="B113" s="21"/>
      <c r="C113" s="21"/>
      <c r="D113" s="21"/>
      <c r="E113" s="118"/>
      <c r="F113" s="118"/>
      <c r="G113" s="118"/>
    </row>
    <row r="114" spans="1:7" ht="18">
      <c r="A114" s="21"/>
      <c r="B114" s="21"/>
      <c r="C114" s="21"/>
      <c r="D114" s="21"/>
      <c r="E114" s="118"/>
      <c r="F114" s="118"/>
      <c r="G114" s="118"/>
    </row>
    <row r="115" spans="1:7" ht="18">
      <c r="A115" s="21"/>
      <c r="B115" s="21"/>
      <c r="C115" s="21"/>
      <c r="D115" s="21"/>
      <c r="E115" s="118"/>
      <c r="F115" s="118"/>
      <c r="G115" s="118"/>
    </row>
    <row r="116" spans="1:7" ht="18">
      <c r="A116" s="21"/>
      <c r="B116" s="21"/>
      <c r="C116" s="21"/>
      <c r="D116" s="21"/>
      <c r="E116" s="118"/>
      <c r="F116" s="118"/>
      <c r="G116" s="118"/>
    </row>
    <row r="117" spans="1:7" ht="18">
      <c r="A117" s="21"/>
      <c r="B117" s="21"/>
      <c r="C117" s="21"/>
      <c r="D117" s="21"/>
      <c r="E117" s="118"/>
      <c r="F117" s="118"/>
      <c r="G117" s="118"/>
    </row>
    <row r="118" spans="1:7" ht="18">
      <c r="A118" s="21"/>
      <c r="B118" s="21"/>
      <c r="C118" s="21"/>
      <c r="D118" s="21"/>
      <c r="E118" s="118"/>
      <c r="F118" s="118"/>
      <c r="G118" s="118"/>
    </row>
    <row r="119" spans="1:7" ht="18">
      <c r="A119" s="21"/>
      <c r="B119" s="21"/>
      <c r="C119" s="21"/>
      <c r="D119" s="21"/>
      <c r="E119" s="118"/>
      <c r="F119" s="118"/>
      <c r="G119" s="118"/>
    </row>
    <row r="120" spans="1:7" ht="18">
      <c r="A120" s="21"/>
      <c r="B120" s="21"/>
      <c r="C120" s="21"/>
      <c r="D120" s="21"/>
      <c r="E120" s="118"/>
      <c r="F120" s="118"/>
      <c r="G120" s="118"/>
    </row>
    <row r="121" spans="1:7" ht="18">
      <c r="A121" s="21"/>
      <c r="B121" s="21"/>
      <c r="C121" s="21"/>
      <c r="D121" s="21"/>
      <c r="E121" s="118"/>
      <c r="F121" s="118"/>
      <c r="G121" s="118"/>
    </row>
    <row r="122" spans="1:7" ht="18">
      <c r="A122" s="21"/>
      <c r="B122" s="21"/>
      <c r="C122" s="21"/>
      <c r="D122" s="21"/>
      <c r="E122" s="118"/>
      <c r="F122" s="118"/>
      <c r="G122" s="118"/>
    </row>
    <row r="123" spans="1:7" ht="18">
      <c r="A123" s="21"/>
      <c r="B123" s="21"/>
      <c r="C123" s="21"/>
      <c r="D123" s="21"/>
      <c r="E123" s="118"/>
      <c r="F123" s="118"/>
      <c r="G123" s="118"/>
    </row>
    <row r="124" spans="1:7" ht="18">
      <c r="A124" s="21"/>
      <c r="B124" s="21"/>
      <c r="C124" s="21"/>
      <c r="D124" s="21"/>
      <c r="E124" s="118"/>
      <c r="F124" s="118"/>
      <c r="G124" s="118"/>
    </row>
    <row r="125" spans="1:7" ht="18">
      <c r="A125" s="21"/>
      <c r="B125" s="21"/>
      <c r="C125" s="21"/>
      <c r="D125" s="21"/>
      <c r="E125" s="118"/>
      <c r="F125" s="118"/>
      <c r="G125" s="118"/>
    </row>
    <row r="126" spans="1:7" ht="18">
      <c r="A126" s="21"/>
      <c r="B126" s="21"/>
      <c r="C126" s="21"/>
      <c r="D126" s="21"/>
      <c r="E126" s="118"/>
      <c r="F126" s="118"/>
      <c r="G126" s="118"/>
    </row>
    <row r="127" spans="1:7" ht="18">
      <c r="A127" s="21"/>
      <c r="B127" s="21"/>
      <c r="C127" s="21"/>
      <c r="D127" s="21"/>
      <c r="E127" s="118"/>
      <c r="F127" s="118"/>
      <c r="G127" s="118"/>
    </row>
    <row r="128" spans="1:7" ht="18">
      <c r="A128" s="21"/>
      <c r="B128" s="21"/>
      <c r="C128" s="21"/>
      <c r="D128" s="21"/>
      <c r="E128" s="118"/>
      <c r="F128" s="118"/>
      <c r="G128" s="118"/>
    </row>
    <row r="129" spans="1:7" ht="18">
      <c r="A129" s="21"/>
      <c r="B129" s="21"/>
      <c r="C129" s="21"/>
      <c r="D129" s="21"/>
      <c r="E129" s="118"/>
      <c r="F129" s="118"/>
      <c r="G129" s="118"/>
    </row>
    <row r="130" spans="1:7" ht="18">
      <c r="A130" s="21"/>
      <c r="B130" s="21"/>
      <c r="C130" s="21"/>
      <c r="D130" s="21"/>
      <c r="E130" s="118"/>
      <c r="F130" s="118"/>
      <c r="G130" s="118"/>
    </row>
    <row r="131" spans="1:7" ht="18">
      <c r="A131" s="21"/>
      <c r="B131" s="21"/>
      <c r="C131" s="21"/>
      <c r="D131" s="21"/>
      <c r="E131" s="118"/>
      <c r="F131" s="118"/>
      <c r="G131" s="118"/>
    </row>
    <row r="132" spans="1:7" ht="18">
      <c r="A132" s="21"/>
      <c r="B132" s="21"/>
      <c r="C132" s="21"/>
      <c r="D132" s="21"/>
      <c r="E132" s="118"/>
      <c r="F132" s="118"/>
      <c r="G132" s="118"/>
    </row>
    <row r="133" spans="1:7" ht="18">
      <c r="A133" s="21"/>
      <c r="B133" s="21"/>
      <c r="C133" s="21"/>
      <c r="D133" s="21"/>
      <c r="E133" s="118"/>
      <c r="F133" s="118"/>
      <c r="G133" s="118"/>
    </row>
    <row r="134" spans="1:7" ht="18">
      <c r="A134" s="21"/>
      <c r="B134" s="21"/>
      <c r="C134" s="21"/>
      <c r="D134" s="21"/>
      <c r="E134" s="118"/>
      <c r="F134" s="118"/>
      <c r="G134" s="118"/>
    </row>
    <row r="135" spans="1:7" ht="18">
      <c r="A135" s="21"/>
      <c r="B135" s="21"/>
      <c r="C135" s="21"/>
      <c r="D135" s="21"/>
      <c r="E135" s="118"/>
      <c r="F135" s="118"/>
      <c r="G135" s="118"/>
    </row>
    <row r="136" spans="1:7" ht="18">
      <c r="A136" s="21"/>
      <c r="B136" s="21"/>
      <c r="C136" s="21"/>
      <c r="D136" s="21"/>
      <c r="E136" s="118"/>
      <c r="F136" s="118"/>
      <c r="G136" s="118"/>
    </row>
    <row r="137" spans="1:7" ht="18">
      <c r="A137" s="21"/>
      <c r="B137" s="21"/>
      <c r="C137" s="21"/>
      <c r="D137" s="21"/>
      <c r="E137" s="118"/>
      <c r="F137" s="118"/>
      <c r="G137" s="118"/>
    </row>
    <row r="138" spans="1:7" ht="18">
      <c r="A138" s="21"/>
      <c r="B138" s="21"/>
      <c r="C138" s="21"/>
      <c r="D138" s="21"/>
      <c r="E138" s="118"/>
      <c r="F138" s="118"/>
      <c r="G138" s="118"/>
    </row>
    <row r="139" spans="1:7" ht="18">
      <c r="A139" s="21"/>
      <c r="B139" s="21"/>
      <c r="C139" s="21"/>
      <c r="D139" s="21"/>
      <c r="E139" s="118"/>
      <c r="F139" s="118"/>
      <c r="G139" s="118"/>
    </row>
    <row r="140" spans="1:7" ht="18">
      <c r="A140" s="21"/>
      <c r="B140" s="21"/>
      <c r="C140" s="21"/>
      <c r="D140" s="21"/>
      <c r="E140" s="118"/>
      <c r="F140" s="118"/>
      <c r="G140" s="118"/>
    </row>
    <row r="141" spans="1:7" ht="18">
      <c r="A141" s="21"/>
      <c r="B141" s="21"/>
      <c r="C141" s="21"/>
      <c r="D141" s="21"/>
      <c r="E141" s="118"/>
      <c r="F141" s="118"/>
      <c r="G141" s="118"/>
    </row>
    <row r="142" spans="1:7" ht="18">
      <c r="A142" s="21"/>
      <c r="B142" s="21"/>
      <c r="C142" s="21"/>
      <c r="D142" s="21"/>
      <c r="E142" s="118"/>
      <c r="F142" s="118"/>
      <c r="G142" s="118"/>
    </row>
    <row r="143" spans="1:7" ht="18">
      <c r="A143" s="21"/>
      <c r="B143" s="21"/>
      <c r="C143" s="21"/>
      <c r="D143" s="21"/>
      <c r="E143" s="118"/>
      <c r="F143" s="118"/>
      <c r="G143" s="118"/>
    </row>
    <row r="144" spans="1:7" ht="18">
      <c r="A144" s="21"/>
      <c r="B144" s="21"/>
      <c r="C144" s="21"/>
      <c r="D144" s="21"/>
      <c r="E144" s="118"/>
      <c r="F144" s="118"/>
      <c r="G144" s="118"/>
    </row>
    <row r="145" spans="1:7" ht="18">
      <c r="A145" s="21"/>
      <c r="B145" s="21"/>
      <c r="C145" s="21"/>
      <c r="D145" s="21"/>
      <c r="E145" s="118"/>
      <c r="F145" s="118"/>
      <c r="G145" s="118"/>
    </row>
    <row r="146" spans="1:7" ht="18">
      <c r="A146" s="21"/>
      <c r="B146" s="21"/>
      <c r="C146" s="21"/>
      <c r="D146" s="21"/>
      <c r="E146" s="118"/>
      <c r="F146" s="118"/>
      <c r="G146" s="118"/>
    </row>
  </sheetData>
  <sheetProtection sheet="1" objects="1" scenarios="1" formatCells="0" selectLockedCells="1" autoFilter="0"/>
  <mergeCells count="11">
    <mergeCell ref="A4:M4"/>
    <mergeCell ref="A5:M5"/>
    <mergeCell ref="A7:A8"/>
    <mergeCell ref="E7:G7"/>
    <mergeCell ref="B7:B8"/>
    <mergeCell ref="I7:K7"/>
    <mergeCell ref="A6:M6"/>
    <mergeCell ref="L7:M8"/>
    <mergeCell ref="C7:C8"/>
    <mergeCell ref="D7:D8"/>
    <mergeCell ref="H7:H8"/>
  </mergeCells>
  <dataValidations count="1">
    <dataValidation type="list" allowBlank="1" showInputMessage="1" showErrorMessage="1" sqref="E9:G13">
      <formula1>$BA$1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99" r:id="rId2"/>
  <headerFooter>
    <oddFooter>&amp;C &amp;P de &amp;N</oddFooter>
  </headerFooter>
  <colBreaks count="1" manualBreakCount="1">
    <brk id="13" max="17"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BA29"/>
  <sheetViews>
    <sheetView showGridLines="0" zoomScale="90" zoomScaleNormal="90" zoomScaleSheetLayoutView="100" zoomScalePageLayoutView="0" workbookViewId="0" topLeftCell="A30">
      <selection activeCell="E9" sqref="E9"/>
    </sheetView>
  </sheetViews>
  <sheetFormatPr defaultColWidth="11.421875" defaultRowHeight="15"/>
  <cols>
    <col min="1" max="2" width="6.140625" style="22" customWidth="1"/>
    <col min="3" max="4" width="50.7109375" style="22" customWidth="1"/>
    <col min="5" max="5" width="5.00390625" style="119" customWidth="1"/>
    <col min="6" max="7" width="5.421875" style="119" customWidth="1"/>
    <col min="8" max="8" width="50.7109375" style="22" customWidth="1"/>
    <col min="9" max="11" width="11.421875" style="22" hidden="1" customWidth="1"/>
    <col min="12" max="12" width="11.421875" style="123" hidden="1" customWidth="1"/>
    <col min="13" max="13" width="11.421875" style="22" customWidth="1"/>
    <col min="14" max="14" width="15.8515625" style="22" hidden="1" customWidth="1"/>
    <col min="15" max="16384" width="11.421875" style="22" customWidth="1"/>
  </cols>
  <sheetData>
    <row r="1" ht="15">
      <c r="BA1" s="22" t="s">
        <v>80</v>
      </c>
    </row>
    <row r="2" ht="15"/>
    <row r="3" ht="35.25" customHeight="1">
      <c r="BA3" s="22">
        <v>0</v>
      </c>
    </row>
    <row r="4" spans="1:53" ht="33" customHeight="1">
      <c r="A4" s="229" t="s">
        <v>181</v>
      </c>
      <c r="B4" s="230"/>
      <c r="C4" s="230"/>
      <c r="D4" s="230"/>
      <c r="E4" s="230"/>
      <c r="F4" s="230"/>
      <c r="G4" s="230"/>
      <c r="H4" s="230"/>
      <c r="I4" s="230"/>
      <c r="J4" s="230"/>
      <c r="K4" s="230"/>
      <c r="L4" s="230"/>
      <c r="M4" s="230"/>
      <c r="BA4" s="22">
        <v>2</v>
      </c>
    </row>
    <row r="5" spans="1:13" ht="26.25" customHeight="1">
      <c r="A5" s="236" t="s">
        <v>4</v>
      </c>
      <c r="B5" s="236"/>
      <c r="C5" s="236"/>
      <c r="D5" s="236"/>
      <c r="E5" s="236"/>
      <c r="F5" s="236"/>
      <c r="G5" s="236"/>
      <c r="H5" s="236"/>
      <c r="I5" s="236"/>
      <c r="J5" s="236"/>
      <c r="K5" s="236"/>
      <c r="L5" s="236"/>
      <c r="M5" s="236"/>
    </row>
    <row r="6" spans="1:13" ht="26.25" customHeight="1">
      <c r="A6" s="234" t="s">
        <v>5</v>
      </c>
      <c r="B6" s="235"/>
      <c r="C6" s="235"/>
      <c r="D6" s="235"/>
      <c r="E6" s="235"/>
      <c r="F6" s="235"/>
      <c r="G6" s="235"/>
      <c r="H6" s="235"/>
      <c r="I6" s="235"/>
      <c r="J6" s="235"/>
      <c r="K6" s="235"/>
      <c r="L6" s="235"/>
      <c r="M6" s="235"/>
    </row>
    <row r="7" spans="1:13" ht="18.75">
      <c r="A7" s="237" t="s">
        <v>24</v>
      </c>
      <c r="B7" s="232" t="s">
        <v>85</v>
      </c>
      <c r="C7" s="232" t="s">
        <v>25</v>
      </c>
      <c r="D7" s="232" t="s">
        <v>176</v>
      </c>
      <c r="E7" s="233" t="s">
        <v>74</v>
      </c>
      <c r="F7" s="233"/>
      <c r="G7" s="233"/>
      <c r="H7" s="231" t="s">
        <v>0</v>
      </c>
      <c r="I7" s="224" t="s">
        <v>89</v>
      </c>
      <c r="J7" s="224"/>
      <c r="K7" s="224"/>
      <c r="L7" s="224" t="s">
        <v>77</v>
      </c>
      <c r="M7" s="224"/>
    </row>
    <row r="8" spans="1:14" ht="18.75">
      <c r="A8" s="237"/>
      <c r="B8" s="232"/>
      <c r="C8" s="232"/>
      <c r="D8" s="232"/>
      <c r="E8" s="120" t="s">
        <v>26</v>
      </c>
      <c r="F8" s="120" t="s">
        <v>27</v>
      </c>
      <c r="G8" s="120" t="s">
        <v>28</v>
      </c>
      <c r="H8" s="231"/>
      <c r="I8" s="3" t="s">
        <v>87</v>
      </c>
      <c r="J8" s="3" t="s">
        <v>90</v>
      </c>
      <c r="K8" s="3" t="s">
        <v>88</v>
      </c>
      <c r="L8" s="224"/>
      <c r="M8" s="224"/>
      <c r="N8" s="49"/>
    </row>
    <row r="9" spans="1:14" ht="95.25" customHeight="1">
      <c r="A9" s="47" t="s">
        <v>6</v>
      </c>
      <c r="B9" s="47" t="s">
        <v>84</v>
      </c>
      <c r="C9" s="57" t="s">
        <v>194</v>
      </c>
      <c r="D9" s="57" t="s">
        <v>195</v>
      </c>
      <c r="E9" s="121"/>
      <c r="F9" s="121"/>
      <c r="G9" s="121"/>
      <c r="H9" s="82"/>
      <c r="I9" s="23">
        <v>1</v>
      </c>
      <c r="J9" s="23">
        <v>3</v>
      </c>
      <c r="K9" s="23">
        <f>+J9*I9</f>
        <v>3</v>
      </c>
      <c r="L9" s="107">
        <f>+IF(G9="x",1,IF(F9="x",0,IF(E9="x",1,"")))</f>
      </c>
      <c r="M9" s="4">
        <f>_xlfn.IFERROR(+L9*J9,"")</f>
      </c>
      <c r="N9" s="49" t="b">
        <f>OR(E9="X",F9="X",G9="x")</f>
        <v>0</v>
      </c>
    </row>
    <row r="10" spans="1:14" ht="126" customHeight="1">
      <c r="A10" s="47" t="s">
        <v>7</v>
      </c>
      <c r="B10" s="47" t="s">
        <v>84</v>
      </c>
      <c r="C10" s="57" t="s">
        <v>328</v>
      </c>
      <c r="D10" s="57" t="s">
        <v>329</v>
      </c>
      <c r="E10" s="121"/>
      <c r="F10" s="121"/>
      <c r="G10" s="121"/>
      <c r="H10" s="82"/>
      <c r="I10" s="23">
        <v>1</v>
      </c>
      <c r="J10" s="23">
        <v>3</v>
      </c>
      <c r="K10" s="23">
        <f>+J10*I10</f>
        <v>3</v>
      </c>
      <c r="L10" s="107">
        <f>+IF(G10="x",1,IF(F10="x",0,IF(E10="x",1,"")))</f>
      </c>
      <c r="M10" s="4">
        <f>_xlfn.IFERROR(+L10*J10,"")</f>
      </c>
      <c r="N10" s="49" t="b">
        <f>OR(E10="X",F10="X",G10="x")</f>
        <v>0</v>
      </c>
    </row>
    <row r="11" spans="1:14" ht="216.75" customHeight="1">
      <c r="A11" s="47" t="s">
        <v>8</v>
      </c>
      <c r="B11" s="48" t="s">
        <v>84</v>
      </c>
      <c r="C11" s="57" t="s">
        <v>330</v>
      </c>
      <c r="D11" s="57" t="s">
        <v>331</v>
      </c>
      <c r="E11" s="122"/>
      <c r="F11" s="122"/>
      <c r="G11" s="122"/>
      <c r="H11" s="82"/>
      <c r="I11" s="23">
        <v>1</v>
      </c>
      <c r="J11" s="23">
        <v>3</v>
      </c>
      <c r="K11" s="23">
        <f aca="true" t="shared" si="0" ref="K11:K25">+J11*I11</f>
        <v>3</v>
      </c>
      <c r="L11" s="107">
        <f aca="true" t="shared" si="1" ref="L11:L25">+IF(G11="x",1,IF(F11="x",0,IF(E11="x",1,"")))</f>
      </c>
      <c r="M11" s="4">
        <f aca="true" t="shared" si="2" ref="M11:M25">_xlfn.IFERROR(+L11*J11,"")</f>
      </c>
      <c r="N11" s="49" t="b">
        <f aca="true" t="shared" si="3" ref="N11:N25">OR(E11="X",F11="X",G11="x")</f>
        <v>0</v>
      </c>
    </row>
    <row r="12" spans="1:14" ht="142.5" customHeight="1">
      <c r="A12" s="47" t="s">
        <v>9</v>
      </c>
      <c r="B12" s="48" t="s">
        <v>84</v>
      </c>
      <c r="C12" s="57" t="s">
        <v>332</v>
      </c>
      <c r="D12" s="57" t="s">
        <v>333</v>
      </c>
      <c r="E12" s="122"/>
      <c r="F12" s="122"/>
      <c r="G12" s="122"/>
      <c r="H12" s="82"/>
      <c r="I12" s="23">
        <v>1</v>
      </c>
      <c r="J12" s="23">
        <v>3</v>
      </c>
      <c r="K12" s="23">
        <f t="shared" si="0"/>
        <v>3</v>
      </c>
      <c r="L12" s="107">
        <f t="shared" si="1"/>
      </c>
      <c r="M12" s="4">
        <f t="shared" si="2"/>
      </c>
      <c r="N12" s="49" t="b">
        <f t="shared" si="3"/>
        <v>0</v>
      </c>
    </row>
    <row r="13" spans="1:14" ht="139.5" customHeight="1">
      <c r="A13" s="47" t="s">
        <v>10</v>
      </c>
      <c r="B13" s="47" t="s">
        <v>84</v>
      </c>
      <c r="C13" s="57" t="s">
        <v>340</v>
      </c>
      <c r="D13" s="57" t="s">
        <v>218</v>
      </c>
      <c r="E13" s="121"/>
      <c r="F13" s="121"/>
      <c r="G13" s="121"/>
      <c r="H13" s="82"/>
      <c r="I13" s="23">
        <v>1</v>
      </c>
      <c r="J13" s="23">
        <v>3</v>
      </c>
      <c r="K13" s="23">
        <f t="shared" si="0"/>
        <v>3</v>
      </c>
      <c r="L13" s="107">
        <f t="shared" si="1"/>
      </c>
      <c r="M13" s="4">
        <f t="shared" si="2"/>
      </c>
      <c r="N13" s="49" t="b">
        <f t="shared" si="3"/>
        <v>0</v>
      </c>
    </row>
    <row r="14" spans="1:14" ht="116.25" customHeight="1">
      <c r="A14" s="47" t="s">
        <v>12</v>
      </c>
      <c r="B14" s="47" t="s">
        <v>84</v>
      </c>
      <c r="C14" s="57" t="s">
        <v>161</v>
      </c>
      <c r="D14" s="57" t="s">
        <v>339</v>
      </c>
      <c r="E14" s="121"/>
      <c r="F14" s="121"/>
      <c r="G14" s="121"/>
      <c r="H14" s="82"/>
      <c r="I14" s="23">
        <v>1</v>
      </c>
      <c r="J14" s="23">
        <v>3</v>
      </c>
      <c r="K14" s="23">
        <f t="shared" si="0"/>
        <v>3</v>
      </c>
      <c r="L14" s="107">
        <f t="shared" si="1"/>
      </c>
      <c r="M14" s="4">
        <f t="shared" si="2"/>
      </c>
      <c r="N14" s="49" t="b">
        <f t="shared" si="3"/>
        <v>0</v>
      </c>
    </row>
    <row r="15" spans="1:14" ht="95.25" customHeight="1">
      <c r="A15" s="47" t="s">
        <v>13</v>
      </c>
      <c r="B15" s="47" t="s">
        <v>84</v>
      </c>
      <c r="C15" s="57" t="s">
        <v>171</v>
      </c>
      <c r="D15" s="57" t="s">
        <v>341</v>
      </c>
      <c r="E15" s="122"/>
      <c r="F15" s="122"/>
      <c r="G15" s="122"/>
      <c r="H15" s="82"/>
      <c r="I15" s="23">
        <v>1</v>
      </c>
      <c r="J15" s="23">
        <v>3</v>
      </c>
      <c r="K15" s="23">
        <f t="shared" si="0"/>
        <v>3</v>
      </c>
      <c r="L15" s="107">
        <f t="shared" si="1"/>
      </c>
      <c r="M15" s="4">
        <f t="shared" si="2"/>
      </c>
      <c r="N15" s="49" t="b">
        <f t="shared" si="3"/>
        <v>0</v>
      </c>
    </row>
    <row r="16" spans="1:14" ht="199.5" customHeight="1">
      <c r="A16" s="47" t="s">
        <v>67</v>
      </c>
      <c r="B16" s="48" t="s">
        <v>84</v>
      </c>
      <c r="C16" s="57" t="s">
        <v>306</v>
      </c>
      <c r="D16" s="57" t="s">
        <v>307</v>
      </c>
      <c r="E16" s="122"/>
      <c r="F16" s="122"/>
      <c r="G16" s="122"/>
      <c r="H16" s="82"/>
      <c r="I16" s="23">
        <v>1</v>
      </c>
      <c r="J16" s="23">
        <v>3</v>
      </c>
      <c r="K16" s="23">
        <f t="shared" si="0"/>
        <v>3</v>
      </c>
      <c r="L16" s="107">
        <f t="shared" si="1"/>
      </c>
      <c r="M16" s="4">
        <f t="shared" si="2"/>
      </c>
      <c r="N16" s="49" t="b">
        <f t="shared" si="3"/>
        <v>0</v>
      </c>
    </row>
    <row r="17" spans="1:14" ht="146.25" customHeight="1">
      <c r="A17" s="47" t="s">
        <v>71</v>
      </c>
      <c r="B17" s="48" t="s">
        <v>86</v>
      </c>
      <c r="C17" s="57" t="s">
        <v>196</v>
      </c>
      <c r="D17" s="57" t="s">
        <v>131</v>
      </c>
      <c r="E17" s="122"/>
      <c r="F17" s="122"/>
      <c r="G17" s="122"/>
      <c r="H17" s="82"/>
      <c r="I17" s="23">
        <v>1</v>
      </c>
      <c r="J17" s="23">
        <v>2</v>
      </c>
      <c r="K17" s="23">
        <f t="shared" si="0"/>
        <v>2</v>
      </c>
      <c r="L17" s="107">
        <f t="shared" si="1"/>
      </c>
      <c r="M17" s="4">
        <f t="shared" si="2"/>
      </c>
      <c r="N17" s="49" t="b">
        <f t="shared" si="3"/>
        <v>0</v>
      </c>
    </row>
    <row r="18" spans="1:14" ht="123.75" customHeight="1">
      <c r="A18" s="47" t="s">
        <v>68</v>
      </c>
      <c r="B18" s="48" t="s">
        <v>84</v>
      </c>
      <c r="C18" s="57" t="s">
        <v>197</v>
      </c>
      <c r="D18" s="57" t="s">
        <v>11</v>
      </c>
      <c r="E18" s="122"/>
      <c r="F18" s="122"/>
      <c r="G18" s="122"/>
      <c r="H18" s="82"/>
      <c r="I18" s="23">
        <v>1</v>
      </c>
      <c r="J18" s="23">
        <v>3</v>
      </c>
      <c r="K18" s="23">
        <f t="shared" si="0"/>
        <v>3</v>
      </c>
      <c r="L18" s="107">
        <f t="shared" si="1"/>
      </c>
      <c r="M18" s="4">
        <f t="shared" si="2"/>
      </c>
      <c r="N18" s="49" t="b">
        <f t="shared" si="3"/>
        <v>0</v>
      </c>
    </row>
    <row r="19" spans="1:14" ht="144" customHeight="1">
      <c r="A19" s="47" t="s">
        <v>69</v>
      </c>
      <c r="B19" s="48" t="s">
        <v>84</v>
      </c>
      <c r="C19" s="57" t="s">
        <v>198</v>
      </c>
      <c r="D19" s="57" t="s">
        <v>338</v>
      </c>
      <c r="E19" s="122"/>
      <c r="F19" s="122"/>
      <c r="G19" s="122"/>
      <c r="H19" s="82"/>
      <c r="I19" s="23">
        <v>1</v>
      </c>
      <c r="J19" s="23">
        <v>3</v>
      </c>
      <c r="K19" s="23">
        <f t="shared" si="0"/>
        <v>3</v>
      </c>
      <c r="L19" s="107">
        <f t="shared" si="1"/>
      </c>
      <c r="M19" s="4">
        <f t="shared" si="2"/>
      </c>
      <c r="N19" s="49" t="b">
        <f t="shared" si="3"/>
        <v>0</v>
      </c>
    </row>
    <row r="20" spans="1:14" ht="93" customHeight="1">
      <c r="A20" s="47" t="s">
        <v>3</v>
      </c>
      <c r="B20" s="48" t="s">
        <v>84</v>
      </c>
      <c r="C20" s="57" t="s">
        <v>14</v>
      </c>
      <c r="D20" s="57" t="s">
        <v>15</v>
      </c>
      <c r="E20" s="122"/>
      <c r="F20" s="122"/>
      <c r="G20" s="122"/>
      <c r="H20" s="82"/>
      <c r="I20" s="23">
        <v>1</v>
      </c>
      <c r="J20" s="23">
        <v>3</v>
      </c>
      <c r="K20" s="23">
        <f t="shared" si="0"/>
        <v>3</v>
      </c>
      <c r="L20" s="107">
        <f t="shared" si="1"/>
      </c>
      <c r="M20" s="4">
        <f t="shared" si="2"/>
      </c>
      <c r="N20" s="49" t="b">
        <f t="shared" si="3"/>
        <v>0</v>
      </c>
    </row>
    <row r="21" spans="1:14" ht="116.25" customHeight="1">
      <c r="A21" s="47" t="s">
        <v>142</v>
      </c>
      <c r="B21" s="48" t="s">
        <v>86</v>
      </c>
      <c r="C21" s="57" t="s">
        <v>199</v>
      </c>
      <c r="D21" s="57" t="s">
        <v>337</v>
      </c>
      <c r="E21" s="122"/>
      <c r="F21" s="122"/>
      <c r="G21" s="122"/>
      <c r="H21" s="82"/>
      <c r="I21" s="23">
        <v>1</v>
      </c>
      <c r="J21" s="23">
        <v>2</v>
      </c>
      <c r="K21" s="23">
        <f t="shared" si="0"/>
        <v>2</v>
      </c>
      <c r="L21" s="107">
        <f t="shared" si="1"/>
      </c>
      <c r="M21" s="4">
        <f t="shared" si="2"/>
      </c>
      <c r="N21" s="49" t="b">
        <f t="shared" si="3"/>
        <v>0</v>
      </c>
    </row>
    <row r="22" spans="1:14" ht="213" customHeight="1">
      <c r="A22" s="47" t="s">
        <v>143</v>
      </c>
      <c r="B22" s="48" t="s">
        <v>26</v>
      </c>
      <c r="C22" s="57" t="s">
        <v>258</v>
      </c>
      <c r="D22" s="57" t="s">
        <v>343</v>
      </c>
      <c r="E22" s="122"/>
      <c r="F22" s="122"/>
      <c r="G22" s="122"/>
      <c r="H22" s="82"/>
      <c r="I22" s="23">
        <v>1</v>
      </c>
      <c r="J22" s="23">
        <v>1</v>
      </c>
      <c r="K22" s="23">
        <f t="shared" si="0"/>
        <v>1</v>
      </c>
      <c r="L22" s="107">
        <f t="shared" si="1"/>
      </c>
      <c r="M22" s="4">
        <f t="shared" si="2"/>
      </c>
      <c r="N22" s="49" t="b">
        <f t="shared" si="3"/>
        <v>0</v>
      </c>
    </row>
    <row r="23" spans="1:14" ht="85.5">
      <c r="A23" s="47" t="s">
        <v>144</v>
      </c>
      <c r="B23" s="48" t="s">
        <v>26</v>
      </c>
      <c r="C23" s="57" t="s">
        <v>308</v>
      </c>
      <c r="D23" s="57" t="s">
        <v>336</v>
      </c>
      <c r="E23" s="122"/>
      <c r="F23" s="122"/>
      <c r="G23" s="122"/>
      <c r="H23" s="82"/>
      <c r="I23" s="23">
        <v>1</v>
      </c>
      <c r="J23" s="23">
        <v>1</v>
      </c>
      <c r="K23" s="23">
        <f>+J23*I23</f>
        <v>1</v>
      </c>
      <c r="L23" s="107">
        <f t="shared" si="1"/>
      </c>
      <c r="M23" s="4">
        <f t="shared" si="2"/>
      </c>
      <c r="N23" s="49" t="b">
        <f t="shared" si="3"/>
        <v>0</v>
      </c>
    </row>
    <row r="24" spans="1:14" s="25" customFormat="1" ht="108.75" customHeight="1">
      <c r="A24" s="47" t="s">
        <v>145</v>
      </c>
      <c r="B24" s="47" t="s">
        <v>84</v>
      </c>
      <c r="C24" s="57" t="s">
        <v>334</v>
      </c>
      <c r="D24" s="57" t="s">
        <v>335</v>
      </c>
      <c r="E24" s="122"/>
      <c r="F24" s="122"/>
      <c r="G24" s="122"/>
      <c r="H24" s="83"/>
      <c r="I24" s="24">
        <v>1</v>
      </c>
      <c r="J24" s="24">
        <v>3</v>
      </c>
      <c r="K24" s="23">
        <f t="shared" si="0"/>
        <v>3</v>
      </c>
      <c r="L24" s="107">
        <f t="shared" si="1"/>
      </c>
      <c r="M24" s="4">
        <f t="shared" si="2"/>
      </c>
      <c r="N24" s="49" t="b">
        <f t="shared" si="3"/>
        <v>0</v>
      </c>
    </row>
    <row r="25" spans="1:14" s="25" customFormat="1" ht="66.75" customHeight="1">
      <c r="A25" s="47" t="s">
        <v>162</v>
      </c>
      <c r="B25" s="23" t="s">
        <v>84</v>
      </c>
      <c r="C25" s="57" t="s">
        <v>254</v>
      </c>
      <c r="D25" s="57" t="s">
        <v>309</v>
      </c>
      <c r="E25" s="122"/>
      <c r="F25" s="122"/>
      <c r="G25" s="122"/>
      <c r="H25" s="83"/>
      <c r="I25" s="24">
        <v>1</v>
      </c>
      <c r="J25" s="24">
        <v>3</v>
      </c>
      <c r="K25" s="23">
        <f t="shared" si="0"/>
        <v>3</v>
      </c>
      <c r="L25" s="107">
        <f t="shared" si="1"/>
      </c>
      <c r="M25" s="4">
        <f t="shared" si="2"/>
      </c>
      <c r="N25" s="49" t="b">
        <f t="shared" si="3"/>
        <v>0</v>
      </c>
    </row>
    <row r="26" spans="1:13" ht="21" customHeight="1" hidden="1">
      <c r="A26" s="55"/>
      <c r="B26" s="54"/>
      <c r="C26" s="56"/>
      <c r="D26" s="56"/>
      <c r="E26" s="123"/>
      <c r="F26" s="123"/>
      <c r="G26" s="123"/>
      <c r="H26" s="1" t="s">
        <v>93</v>
      </c>
      <c r="I26" s="1"/>
      <c r="J26" s="1"/>
      <c r="K26" s="1"/>
      <c r="L26" s="106">
        <f>SUMIF(N9:N25,"VERDADERO",I9:I25)</f>
        <v>0</v>
      </c>
      <c r="M26" s="1">
        <f>SUMIF(N9:N25,"VERDADERO",K9:K25)</f>
        <v>0</v>
      </c>
    </row>
    <row r="27" spans="5:13" ht="15" hidden="1">
      <c r="E27" s="123"/>
      <c r="F27" s="123"/>
      <c r="G27" s="123"/>
      <c r="H27" s="1" t="s">
        <v>237</v>
      </c>
      <c r="I27" s="1"/>
      <c r="J27" s="1"/>
      <c r="K27" s="1"/>
      <c r="L27" s="106"/>
      <c r="M27" s="1"/>
    </row>
    <row r="28" spans="8:13" ht="15" hidden="1">
      <c r="H28" s="1" t="s">
        <v>91</v>
      </c>
      <c r="I28" s="1"/>
      <c r="J28" s="1"/>
      <c r="K28" s="1"/>
      <c r="L28" s="106">
        <f>SUMIF(N9:N25,"VERDADERO",L9:L25)</f>
        <v>0</v>
      </c>
      <c r="M28" s="1">
        <f>SUMIF(N9:N25,"VERDADERO",M9:M25)</f>
        <v>0</v>
      </c>
    </row>
    <row r="29" spans="8:13" ht="15" hidden="1">
      <c r="H29" s="1" t="s">
        <v>92</v>
      </c>
      <c r="I29" s="1"/>
      <c r="J29" s="1"/>
      <c r="K29" s="1"/>
      <c r="L29" s="108" t="e">
        <f>L28/L26</f>
        <v>#DIV/0!</v>
      </c>
      <c r="M29" s="6" t="e">
        <f>M28/M26</f>
        <v>#DIV/0!</v>
      </c>
    </row>
  </sheetData>
  <sheetProtection sheet="1" formatCells="0" selectLockedCells="1" autoFilter="0"/>
  <mergeCells count="11">
    <mergeCell ref="A4:M4"/>
    <mergeCell ref="H7:H8"/>
    <mergeCell ref="B7:B8"/>
    <mergeCell ref="E7:G7"/>
    <mergeCell ref="A6:M6"/>
    <mergeCell ref="I7:K7"/>
    <mergeCell ref="L7:M8"/>
    <mergeCell ref="A5:M5"/>
    <mergeCell ref="A7:A8"/>
    <mergeCell ref="C7:C8"/>
    <mergeCell ref="D7:D8"/>
  </mergeCells>
  <dataValidations count="1">
    <dataValidation type="list" allowBlank="1" showInputMessage="1" showErrorMessage="1" sqref="E9:G25">
      <formula1>$BA$1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96" r:id="rId2"/>
  <headerFooter>
    <oddFooter>&amp;C &amp;P de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A1080"/>
  <sheetViews>
    <sheetView showGridLines="0" zoomScale="80" zoomScaleNormal="80" zoomScaleSheetLayoutView="100" zoomScalePageLayoutView="0" workbookViewId="0" topLeftCell="A25">
      <selection activeCell="H10" sqref="H10"/>
    </sheetView>
  </sheetViews>
  <sheetFormatPr defaultColWidth="11.421875" defaultRowHeight="15"/>
  <cols>
    <col min="1" max="1" width="7.140625" style="26" customWidth="1"/>
    <col min="2" max="2" width="6.140625" style="26" customWidth="1"/>
    <col min="3" max="4" width="50.7109375" style="26" customWidth="1"/>
    <col min="5" max="5" width="8.8515625" style="123" customWidth="1"/>
    <col min="6" max="6" width="10.140625" style="123" customWidth="1"/>
    <col min="7" max="7" width="9.28125" style="123" customWidth="1"/>
    <col min="8" max="8" width="50.7109375" style="30" customWidth="1"/>
    <col min="9" max="11" width="11.421875" style="26" hidden="1" customWidth="1"/>
    <col min="12" max="12" width="11.421875" style="123" hidden="1" customWidth="1"/>
    <col min="13" max="13" width="12.7109375" style="26" customWidth="1"/>
    <col min="14" max="14" width="15.8515625" style="50" hidden="1" customWidth="1"/>
    <col min="15" max="15" width="35.421875" style="26" customWidth="1"/>
    <col min="16" max="16384" width="11.421875" style="26" customWidth="1"/>
  </cols>
  <sheetData>
    <row r="1" spans="8:53" ht="15">
      <c r="H1" s="52"/>
      <c r="BA1" s="26" t="s">
        <v>238</v>
      </c>
    </row>
    <row r="2" ht="15">
      <c r="H2" s="52"/>
    </row>
    <row r="3" ht="42" customHeight="1">
      <c r="H3" s="52"/>
    </row>
    <row r="4" ht="5.25" customHeight="1">
      <c r="H4" s="52"/>
    </row>
    <row r="5" spans="1:53" ht="20.25" customHeight="1">
      <c r="A5" s="204" t="s">
        <v>175</v>
      </c>
      <c r="B5" s="205"/>
      <c r="C5" s="205"/>
      <c r="D5" s="205"/>
      <c r="E5" s="205"/>
      <c r="F5" s="205"/>
      <c r="G5" s="205"/>
      <c r="H5" s="205"/>
      <c r="I5" s="205"/>
      <c r="J5" s="205"/>
      <c r="K5" s="205"/>
      <c r="L5" s="205"/>
      <c r="M5" s="205"/>
      <c r="BA5" s="27">
        <v>2</v>
      </c>
    </row>
    <row r="6" spans="1:13" ht="15.75">
      <c r="A6" s="206" t="s">
        <v>72</v>
      </c>
      <c r="B6" s="206"/>
      <c r="C6" s="206"/>
      <c r="D6" s="206"/>
      <c r="E6" s="206"/>
      <c r="F6" s="206"/>
      <c r="G6" s="206"/>
      <c r="H6" s="206"/>
      <c r="I6" s="206"/>
      <c r="J6" s="206"/>
      <c r="K6" s="206"/>
      <c r="L6" s="206"/>
      <c r="M6" s="206"/>
    </row>
    <row r="7" spans="1:13" ht="27.75" customHeight="1">
      <c r="A7" s="239" t="s">
        <v>106</v>
      </c>
      <c r="B7" s="240"/>
      <c r="C7" s="240"/>
      <c r="D7" s="240"/>
      <c r="E7" s="240"/>
      <c r="F7" s="240"/>
      <c r="G7" s="240"/>
      <c r="H7" s="240"/>
      <c r="I7" s="240"/>
      <c r="J7" s="240"/>
      <c r="K7" s="240"/>
      <c r="L7" s="240"/>
      <c r="M7" s="240"/>
    </row>
    <row r="8" spans="1:13" ht="15.75">
      <c r="A8" s="241" t="s">
        <v>24</v>
      </c>
      <c r="B8" s="241" t="s">
        <v>85</v>
      </c>
      <c r="C8" s="241" t="s">
        <v>25</v>
      </c>
      <c r="D8" s="241" t="s">
        <v>176</v>
      </c>
      <c r="E8" s="242" t="s">
        <v>74</v>
      </c>
      <c r="F8" s="242"/>
      <c r="G8" s="242"/>
      <c r="H8" s="238" t="s">
        <v>0</v>
      </c>
      <c r="I8" s="224" t="s">
        <v>89</v>
      </c>
      <c r="J8" s="224"/>
      <c r="K8" s="224"/>
      <c r="L8" s="224" t="s">
        <v>77</v>
      </c>
      <c r="M8" s="224"/>
    </row>
    <row r="9" spans="1:13" ht="41.25" customHeight="1">
      <c r="A9" s="241"/>
      <c r="B9" s="241"/>
      <c r="C9" s="241"/>
      <c r="D9" s="241"/>
      <c r="E9" s="124" t="s">
        <v>26</v>
      </c>
      <c r="F9" s="124" t="s">
        <v>27</v>
      </c>
      <c r="G9" s="124" t="s">
        <v>28</v>
      </c>
      <c r="H9" s="238"/>
      <c r="I9" s="3" t="s">
        <v>87</v>
      </c>
      <c r="J9" s="3" t="s">
        <v>90</v>
      </c>
      <c r="K9" s="3" t="s">
        <v>88</v>
      </c>
      <c r="L9" s="224"/>
      <c r="M9" s="224"/>
    </row>
    <row r="10" spans="1:14" ht="142.5" customHeight="1">
      <c r="A10" s="37" t="s">
        <v>75</v>
      </c>
      <c r="B10" s="37" t="s">
        <v>84</v>
      </c>
      <c r="C10" s="42" t="s">
        <v>311</v>
      </c>
      <c r="D10" s="42" t="s">
        <v>200</v>
      </c>
      <c r="E10" s="110"/>
      <c r="F10" s="110"/>
      <c r="G10" s="110"/>
      <c r="H10" s="75"/>
      <c r="I10" s="28">
        <v>1</v>
      </c>
      <c r="J10" s="28">
        <v>3</v>
      </c>
      <c r="K10" s="28">
        <f>+J10*I10</f>
        <v>3</v>
      </c>
      <c r="L10" s="107">
        <f>+IF(G10="x",1,IF(F10="x",0,IF(E10="x",1,"")))</f>
      </c>
      <c r="M10" s="4">
        <f>_xlfn.IFERROR(+L10*J10,"")</f>
      </c>
      <c r="N10" s="50" t="b">
        <f>OR(E10="x",F10="x",G10="x")</f>
        <v>0</v>
      </c>
    </row>
    <row r="11" spans="1:14" ht="105" customHeight="1">
      <c r="A11" s="37" t="s">
        <v>16</v>
      </c>
      <c r="B11" s="37" t="s">
        <v>86</v>
      </c>
      <c r="C11" s="42" t="s">
        <v>255</v>
      </c>
      <c r="D11" s="42" t="s">
        <v>326</v>
      </c>
      <c r="E11" s="110"/>
      <c r="F11" s="110"/>
      <c r="G11" s="110"/>
      <c r="H11" s="75"/>
      <c r="I11" s="28">
        <v>1</v>
      </c>
      <c r="J11" s="28">
        <v>2</v>
      </c>
      <c r="K11" s="28">
        <v>2</v>
      </c>
      <c r="L11" s="107">
        <f>+IF(G11="x",1,IF(F11="x",0,IF(E11="x",1,"")))</f>
      </c>
      <c r="M11" s="4">
        <f>_xlfn.IFERROR(+L11*J11,"")</f>
      </c>
      <c r="N11" s="50" t="b">
        <f>OR(E11="x",F11="x",G11="x")</f>
        <v>0</v>
      </c>
    </row>
    <row r="12" spans="1:14" ht="143.25" customHeight="1">
      <c r="A12" s="37" t="s">
        <v>17</v>
      </c>
      <c r="B12" s="37" t="s">
        <v>84</v>
      </c>
      <c r="C12" s="42" t="s">
        <v>233</v>
      </c>
      <c r="D12" s="42" t="s">
        <v>219</v>
      </c>
      <c r="E12" s="110"/>
      <c r="F12" s="110"/>
      <c r="G12" s="110"/>
      <c r="H12" s="75"/>
      <c r="I12" s="28">
        <v>1</v>
      </c>
      <c r="J12" s="28">
        <v>3</v>
      </c>
      <c r="K12" s="28">
        <f aca="true" t="shared" si="0" ref="K12:K20">+J12*I12</f>
        <v>3</v>
      </c>
      <c r="L12" s="126">
        <f>+IF(G12="x",1,IF(F12="x",0,IF(E12="x",1,"")))</f>
      </c>
      <c r="M12" s="58">
        <f>_xlfn.IFERROR(+L12*J12,"")</f>
      </c>
      <c r="N12" s="50" t="b">
        <f>OR(E12="x",F12="x",G12="x")</f>
        <v>0</v>
      </c>
    </row>
    <row r="13" spans="1:14" ht="199.5" customHeight="1">
      <c r="A13" s="37" t="s">
        <v>76</v>
      </c>
      <c r="B13" s="37" t="s">
        <v>84</v>
      </c>
      <c r="C13" s="42" t="s">
        <v>234</v>
      </c>
      <c r="D13" s="42" t="s">
        <v>201</v>
      </c>
      <c r="E13" s="110"/>
      <c r="F13" s="110"/>
      <c r="G13" s="110"/>
      <c r="H13" s="75"/>
      <c r="I13" s="28">
        <v>1</v>
      </c>
      <c r="J13" s="28">
        <v>3</v>
      </c>
      <c r="K13" s="28">
        <f t="shared" si="0"/>
        <v>3</v>
      </c>
      <c r="L13" s="107">
        <f aca="true" t="shared" si="1" ref="L13:L20">+IF(G13="x",1,IF(F13="x",0,IF(E13="x",1,"")))</f>
      </c>
      <c r="M13" s="4">
        <f aca="true" t="shared" si="2" ref="M13:M20">_xlfn.IFERROR(+L13*J13,"")</f>
      </c>
      <c r="N13" s="50" t="b">
        <f aca="true" t="shared" si="3" ref="N13:N20">OR(E13="x",F13="x",G13="x")</f>
        <v>0</v>
      </c>
    </row>
    <row r="14" spans="1:14" ht="199.5" customHeight="1">
      <c r="A14" s="37" t="s">
        <v>18</v>
      </c>
      <c r="B14" s="37" t="s">
        <v>84</v>
      </c>
      <c r="C14" s="42" t="s">
        <v>214</v>
      </c>
      <c r="D14" s="42" t="s">
        <v>202</v>
      </c>
      <c r="E14" s="110"/>
      <c r="F14" s="110"/>
      <c r="G14" s="110"/>
      <c r="H14" s="75"/>
      <c r="I14" s="28">
        <v>1</v>
      </c>
      <c r="J14" s="28">
        <v>3</v>
      </c>
      <c r="K14" s="28">
        <f>+J14*I14</f>
        <v>3</v>
      </c>
      <c r="L14" s="107">
        <f>+IF(G14="x",1,IF(F14="x",0,IF(E14="x",1,"")))</f>
      </c>
      <c r="M14" s="4">
        <f>_xlfn.IFERROR(+L14*J14,"")</f>
      </c>
      <c r="N14" s="50" t="b">
        <f t="shared" si="3"/>
        <v>0</v>
      </c>
    </row>
    <row r="15" spans="1:14" ht="199.5" customHeight="1">
      <c r="A15" s="37" t="s">
        <v>19</v>
      </c>
      <c r="B15" s="37" t="s">
        <v>86</v>
      </c>
      <c r="C15" s="42" t="s">
        <v>203</v>
      </c>
      <c r="D15" s="42" t="s">
        <v>220</v>
      </c>
      <c r="E15" s="110"/>
      <c r="F15" s="110"/>
      <c r="G15" s="110"/>
      <c r="H15" s="75"/>
      <c r="I15" s="28">
        <v>1</v>
      </c>
      <c r="J15" s="28">
        <v>2</v>
      </c>
      <c r="K15" s="28">
        <f t="shared" si="0"/>
        <v>2</v>
      </c>
      <c r="L15" s="107">
        <f t="shared" si="1"/>
      </c>
      <c r="M15" s="4">
        <f t="shared" si="2"/>
      </c>
      <c r="N15" s="50" t="b">
        <f t="shared" si="3"/>
        <v>0</v>
      </c>
    </row>
    <row r="16" spans="1:14" ht="199.5" customHeight="1">
      <c r="A16" s="37" t="s">
        <v>20</v>
      </c>
      <c r="B16" s="37" t="s">
        <v>86</v>
      </c>
      <c r="C16" s="42" t="s">
        <v>205</v>
      </c>
      <c r="D16" s="42" t="s">
        <v>204</v>
      </c>
      <c r="E16" s="110"/>
      <c r="F16" s="110"/>
      <c r="G16" s="110"/>
      <c r="H16" s="75"/>
      <c r="I16" s="28">
        <v>1</v>
      </c>
      <c r="J16" s="28">
        <v>2</v>
      </c>
      <c r="K16" s="28">
        <f>+J16*I16</f>
        <v>2</v>
      </c>
      <c r="L16" s="107">
        <f>+IF(G16="x",1,IF(F16="x",0,IF(E16="x",1,"")))</f>
      </c>
      <c r="M16" s="4">
        <f>_xlfn.IFERROR(+L16*J16,"")</f>
      </c>
      <c r="N16" s="50" t="b">
        <f t="shared" si="3"/>
        <v>0</v>
      </c>
    </row>
    <row r="17" spans="1:14" ht="199.5" customHeight="1">
      <c r="A17" s="37" t="s">
        <v>21</v>
      </c>
      <c r="B17" s="37" t="s">
        <v>26</v>
      </c>
      <c r="C17" s="42" t="s">
        <v>256</v>
      </c>
      <c r="D17" s="42" t="s">
        <v>310</v>
      </c>
      <c r="E17" s="110"/>
      <c r="F17" s="110"/>
      <c r="G17" s="110"/>
      <c r="H17" s="75"/>
      <c r="I17" s="28">
        <v>1</v>
      </c>
      <c r="J17" s="28">
        <v>1</v>
      </c>
      <c r="K17" s="28">
        <f>+J17*I17</f>
        <v>1</v>
      </c>
      <c r="L17" s="107">
        <f>+IF(G17="x",1,IF(F17="x",0,IF(E17="x",1,"")))</f>
      </c>
      <c r="M17" s="4">
        <f>_xlfn.IFERROR(+L17*J17,"")</f>
      </c>
      <c r="N17" s="50" t="b">
        <f t="shared" si="3"/>
        <v>0</v>
      </c>
    </row>
    <row r="18" spans="1:14" ht="129" customHeight="1">
      <c r="A18" s="37" t="s">
        <v>22</v>
      </c>
      <c r="B18" s="37" t="s">
        <v>84</v>
      </c>
      <c r="C18" s="42" t="s">
        <v>215</v>
      </c>
      <c r="D18" s="42" t="s">
        <v>221</v>
      </c>
      <c r="E18" s="110"/>
      <c r="F18" s="110"/>
      <c r="G18" s="110"/>
      <c r="H18" s="84"/>
      <c r="I18" s="28">
        <v>1</v>
      </c>
      <c r="J18" s="28">
        <v>3</v>
      </c>
      <c r="K18" s="28">
        <f t="shared" si="0"/>
        <v>3</v>
      </c>
      <c r="L18" s="107">
        <f t="shared" si="1"/>
      </c>
      <c r="M18" s="4">
        <f t="shared" si="2"/>
      </c>
      <c r="N18" s="50" t="b">
        <f t="shared" si="3"/>
        <v>0</v>
      </c>
    </row>
    <row r="19" spans="1:14" ht="128.25" customHeight="1">
      <c r="A19" s="37" t="s">
        <v>147</v>
      </c>
      <c r="B19" s="37" t="s">
        <v>84</v>
      </c>
      <c r="C19" s="42" t="s">
        <v>222</v>
      </c>
      <c r="D19" s="42" t="s">
        <v>223</v>
      </c>
      <c r="E19" s="110"/>
      <c r="F19" s="110"/>
      <c r="G19" s="110"/>
      <c r="H19" s="84"/>
      <c r="I19" s="28">
        <v>1</v>
      </c>
      <c r="J19" s="28">
        <v>3</v>
      </c>
      <c r="K19" s="28">
        <f>+J19*I19</f>
        <v>3</v>
      </c>
      <c r="L19" s="107">
        <f>+IF(G19="x",1,IF(F19="x",0,IF(E19="x",1,"")))</f>
      </c>
      <c r="M19" s="4">
        <f>_xlfn.IFERROR(+L19*J19,"")</f>
      </c>
      <c r="N19" s="50" t="b">
        <f t="shared" si="3"/>
        <v>0</v>
      </c>
    </row>
    <row r="20" spans="1:14" ht="108" customHeight="1">
      <c r="A20" s="37" t="s">
        <v>257</v>
      </c>
      <c r="B20" s="37" t="s">
        <v>84</v>
      </c>
      <c r="C20" s="42" t="s">
        <v>216</v>
      </c>
      <c r="D20" s="42" t="s">
        <v>224</v>
      </c>
      <c r="E20" s="110"/>
      <c r="F20" s="110"/>
      <c r="G20" s="110"/>
      <c r="H20" s="75"/>
      <c r="I20" s="28">
        <v>1</v>
      </c>
      <c r="J20" s="28">
        <v>3</v>
      </c>
      <c r="K20" s="28">
        <f t="shared" si="0"/>
        <v>3</v>
      </c>
      <c r="L20" s="107">
        <f t="shared" si="1"/>
      </c>
      <c r="M20" s="4">
        <f t="shared" si="2"/>
      </c>
      <c r="N20" s="50" t="b">
        <f t="shared" si="3"/>
        <v>0</v>
      </c>
    </row>
    <row r="21" spans="1:13" ht="15" hidden="1">
      <c r="A21" s="29"/>
      <c r="B21" s="29"/>
      <c r="C21" s="29"/>
      <c r="D21" s="29"/>
      <c r="E21" s="125"/>
      <c r="H21" s="1" t="s">
        <v>93</v>
      </c>
      <c r="I21" s="1"/>
      <c r="J21" s="1"/>
      <c r="K21" s="1"/>
      <c r="L21" s="106">
        <f>SUMIF(N10:N20,"VERDADERO",I10:I20)</f>
        <v>0</v>
      </c>
      <c r="M21" s="1">
        <f>SUMIF(N10:N20,"VERDADERO",K10:K20)</f>
        <v>0</v>
      </c>
    </row>
    <row r="22" spans="5:13" ht="15" hidden="1">
      <c r="E22" s="125"/>
      <c r="H22" s="1" t="s">
        <v>237</v>
      </c>
      <c r="I22" s="1"/>
      <c r="J22" s="1"/>
      <c r="K22" s="1"/>
      <c r="L22" s="106"/>
      <c r="M22" s="1"/>
    </row>
    <row r="23" spans="5:13" ht="15" hidden="1">
      <c r="E23" s="125"/>
      <c r="H23" s="1" t="s">
        <v>91</v>
      </c>
      <c r="I23" s="1"/>
      <c r="J23" s="1"/>
      <c r="K23" s="1"/>
      <c r="L23" s="106">
        <f>SUMIF(N10:N20,"VERDADERO",L10:L20)</f>
        <v>0</v>
      </c>
      <c r="M23" s="1">
        <f>SUMIF(N10:N20,"VERDADERO",M10:M20)</f>
        <v>0</v>
      </c>
    </row>
    <row r="24" spans="5:13" ht="15" hidden="1">
      <c r="E24" s="125"/>
      <c r="H24" s="1" t="s">
        <v>92</v>
      </c>
      <c r="I24" s="1"/>
      <c r="J24" s="1"/>
      <c r="K24" s="1"/>
      <c r="L24" s="108" t="e">
        <f>L23/L21</f>
        <v>#DIV/0!</v>
      </c>
      <c r="M24" s="6" t="e">
        <f>M23/M21</f>
        <v>#DIV/0!</v>
      </c>
    </row>
    <row r="25" ht="15">
      <c r="H25" s="26"/>
    </row>
    <row r="26" ht="15">
      <c r="H26" s="26"/>
    </row>
    <row r="27" ht="15">
      <c r="H27" s="26"/>
    </row>
    <row r="28" ht="15">
      <c r="H28" s="26"/>
    </row>
    <row r="29" ht="15">
      <c r="H29" s="26"/>
    </row>
    <row r="30" ht="15">
      <c r="H30" s="26"/>
    </row>
    <row r="31" ht="15">
      <c r="H31" s="26"/>
    </row>
    <row r="32" ht="15">
      <c r="H32" s="26"/>
    </row>
    <row r="33" ht="15">
      <c r="H33" s="26"/>
    </row>
    <row r="34" ht="15">
      <c r="H34" s="26"/>
    </row>
    <row r="35" ht="15">
      <c r="H35" s="26"/>
    </row>
    <row r="36" ht="15">
      <c r="H36" s="26"/>
    </row>
    <row r="37" ht="15">
      <c r="H37" s="26"/>
    </row>
    <row r="38" ht="15">
      <c r="H38" s="26"/>
    </row>
    <row r="39" ht="15">
      <c r="H39" s="26"/>
    </row>
    <row r="40" ht="15">
      <c r="H40" s="26"/>
    </row>
    <row r="41" ht="15">
      <c r="H41" s="26"/>
    </row>
    <row r="42" ht="15">
      <c r="H42" s="26"/>
    </row>
    <row r="43" ht="15">
      <c r="H43" s="26"/>
    </row>
    <row r="44" ht="15">
      <c r="H44" s="26"/>
    </row>
    <row r="45" ht="15">
      <c r="H45" s="26"/>
    </row>
    <row r="46" ht="15">
      <c r="H46" s="26"/>
    </row>
    <row r="47" ht="15">
      <c r="H47" s="26"/>
    </row>
    <row r="48" ht="15">
      <c r="H48" s="26"/>
    </row>
    <row r="49" ht="15">
      <c r="H49" s="26"/>
    </row>
    <row r="50" ht="15">
      <c r="H50" s="26"/>
    </row>
    <row r="51" ht="15">
      <c r="H51" s="26"/>
    </row>
    <row r="52" ht="15">
      <c r="H52" s="26"/>
    </row>
    <row r="53" ht="15">
      <c r="H53" s="26"/>
    </row>
    <row r="54" ht="15">
      <c r="H54" s="26"/>
    </row>
    <row r="55" ht="15">
      <c r="H55" s="26"/>
    </row>
    <row r="56" ht="15">
      <c r="H56" s="26"/>
    </row>
    <row r="57" ht="15">
      <c r="H57" s="26"/>
    </row>
    <row r="58" ht="15">
      <c r="H58" s="26"/>
    </row>
    <row r="59" ht="15">
      <c r="H59" s="26"/>
    </row>
    <row r="60" ht="15">
      <c r="H60" s="26"/>
    </row>
    <row r="61" ht="15">
      <c r="H61" s="26"/>
    </row>
    <row r="62" ht="15">
      <c r="H62" s="26"/>
    </row>
    <row r="63" ht="15">
      <c r="H63" s="26"/>
    </row>
    <row r="64" ht="15">
      <c r="H64" s="26"/>
    </row>
    <row r="65" ht="15">
      <c r="H65" s="26"/>
    </row>
    <row r="66" ht="15">
      <c r="H66" s="26"/>
    </row>
    <row r="67" ht="15">
      <c r="H67" s="26"/>
    </row>
    <row r="68" ht="15">
      <c r="H68" s="26"/>
    </row>
    <row r="69" ht="15">
      <c r="H69" s="26"/>
    </row>
    <row r="70" ht="15">
      <c r="H70" s="26"/>
    </row>
    <row r="71" ht="15">
      <c r="H71" s="26"/>
    </row>
    <row r="72" ht="15">
      <c r="H72" s="26"/>
    </row>
    <row r="73" ht="15">
      <c r="H73" s="26"/>
    </row>
    <row r="74" ht="15">
      <c r="H74" s="26"/>
    </row>
    <row r="75" ht="15">
      <c r="H75" s="26"/>
    </row>
    <row r="76" ht="15">
      <c r="H76" s="26"/>
    </row>
    <row r="77" ht="15">
      <c r="H77" s="26"/>
    </row>
    <row r="78" ht="15">
      <c r="H78" s="26"/>
    </row>
    <row r="79" ht="15">
      <c r="H79" s="26"/>
    </row>
    <row r="80" ht="15">
      <c r="H80" s="26"/>
    </row>
    <row r="81" ht="15">
      <c r="H81" s="26"/>
    </row>
    <row r="82" ht="15">
      <c r="H82" s="26"/>
    </row>
    <row r="83" ht="15">
      <c r="H83" s="26"/>
    </row>
    <row r="84" ht="15">
      <c r="H84" s="26"/>
    </row>
    <row r="85" ht="15">
      <c r="H85" s="26"/>
    </row>
    <row r="86" ht="15">
      <c r="H86" s="26"/>
    </row>
    <row r="87" ht="15">
      <c r="H87" s="26"/>
    </row>
    <row r="88" ht="15">
      <c r="H88" s="26"/>
    </row>
    <row r="89" ht="15">
      <c r="H89" s="26"/>
    </row>
    <row r="90" ht="15">
      <c r="H90" s="26"/>
    </row>
    <row r="91" ht="15">
      <c r="H91" s="26"/>
    </row>
    <row r="92" ht="15">
      <c r="H92" s="26"/>
    </row>
    <row r="93" ht="15">
      <c r="H93" s="26"/>
    </row>
    <row r="94" ht="15">
      <c r="H94" s="26"/>
    </row>
    <row r="95" ht="15">
      <c r="H95" s="26"/>
    </row>
    <row r="96" ht="15">
      <c r="H96" s="26"/>
    </row>
    <row r="97" ht="15">
      <c r="H97" s="26"/>
    </row>
    <row r="98" ht="15">
      <c r="H98" s="26"/>
    </row>
    <row r="99" ht="15">
      <c r="H99" s="26"/>
    </row>
    <row r="100" ht="15">
      <c r="H100" s="26"/>
    </row>
    <row r="101" ht="15">
      <c r="H101" s="26"/>
    </row>
    <row r="102" ht="15">
      <c r="H102" s="26"/>
    </row>
    <row r="103" ht="15">
      <c r="H103" s="26"/>
    </row>
    <row r="104" ht="15">
      <c r="H104" s="26"/>
    </row>
    <row r="105" ht="15">
      <c r="H105" s="26"/>
    </row>
    <row r="106" ht="15">
      <c r="H106" s="26"/>
    </row>
    <row r="107" ht="15">
      <c r="H107" s="26"/>
    </row>
    <row r="108" ht="15">
      <c r="H108" s="26"/>
    </row>
    <row r="109" ht="15">
      <c r="H109" s="26"/>
    </row>
    <row r="110" ht="15">
      <c r="H110" s="26"/>
    </row>
    <row r="111" ht="15">
      <c r="H111" s="26"/>
    </row>
    <row r="112" ht="15">
      <c r="H112" s="26"/>
    </row>
    <row r="113" ht="15">
      <c r="H113" s="26"/>
    </row>
    <row r="114" ht="15">
      <c r="H114" s="26"/>
    </row>
    <row r="115" ht="15">
      <c r="H115" s="26"/>
    </row>
    <row r="116" ht="15">
      <c r="H116" s="26"/>
    </row>
    <row r="117" ht="15">
      <c r="H117" s="26"/>
    </row>
    <row r="118" ht="15">
      <c r="H118" s="26"/>
    </row>
    <row r="119" ht="15">
      <c r="H119" s="26"/>
    </row>
    <row r="120" ht="15">
      <c r="H120" s="26"/>
    </row>
    <row r="121" ht="15">
      <c r="H121" s="26"/>
    </row>
    <row r="122" ht="15">
      <c r="H122" s="26"/>
    </row>
    <row r="123" ht="15">
      <c r="H123" s="26"/>
    </row>
    <row r="124" ht="15">
      <c r="H124" s="26"/>
    </row>
    <row r="125" ht="15">
      <c r="H125" s="26"/>
    </row>
    <row r="126" ht="15">
      <c r="H126" s="26"/>
    </row>
    <row r="127" ht="15">
      <c r="H127" s="26"/>
    </row>
    <row r="128" ht="15">
      <c r="H128" s="26"/>
    </row>
    <row r="129" ht="15">
      <c r="H129" s="26"/>
    </row>
    <row r="130" ht="15">
      <c r="H130" s="26"/>
    </row>
    <row r="131" ht="15">
      <c r="H131" s="26"/>
    </row>
    <row r="132" ht="15">
      <c r="H132" s="26"/>
    </row>
    <row r="133" ht="15">
      <c r="H133" s="26"/>
    </row>
    <row r="134" ht="15">
      <c r="H134" s="26"/>
    </row>
    <row r="135" ht="15">
      <c r="H135" s="26"/>
    </row>
    <row r="136" ht="15">
      <c r="H136" s="26"/>
    </row>
    <row r="137" ht="15">
      <c r="H137" s="26"/>
    </row>
    <row r="138" ht="15">
      <c r="H138" s="26"/>
    </row>
    <row r="139" ht="15">
      <c r="H139" s="26"/>
    </row>
    <row r="140" ht="15">
      <c r="H140" s="26"/>
    </row>
    <row r="141" ht="15">
      <c r="H141" s="26"/>
    </row>
    <row r="142" ht="15">
      <c r="H142" s="26"/>
    </row>
    <row r="143" ht="15">
      <c r="H143" s="26"/>
    </row>
    <row r="144" ht="15">
      <c r="H144" s="26"/>
    </row>
    <row r="145" ht="15">
      <c r="H145" s="26"/>
    </row>
    <row r="146" ht="15">
      <c r="H146" s="26"/>
    </row>
    <row r="147" ht="15">
      <c r="H147" s="26"/>
    </row>
    <row r="148" ht="15">
      <c r="H148" s="26"/>
    </row>
    <row r="149" ht="15">
      <c r="H149" s="26"/>
    </row>
    <row r="150" ht="15">
      <c r="H150" s="26"/>
    </row>
    <row r="151" ht="15">
      <c r="H151" s="26"/>
    </row>
    <row r="152" ht="15">
      <c r="H152" s="26"/>
    </row>
    <row r="153" ht="15">
      <c r="H153" s="26"/>
    </row>
    <row r="154" ht="15">
      <c r="H154" s="26"/>
    </row>
    <row r="155" ht="15">
      <c r="H155" s="26"/>
    </row>
    <row r="156" ht="15">
      <c r="H156" s="26"/>
    </row>
    <row r="157" ht="15">
      <c r="H157" s="26"/>
    </row>
    <row r="158" ht="15">
      <c r="H158" s="26"/>
    </row>
    <row r="159" ht="15">
      <c r="H159" s="26"/>
    </row>
    <row r="160" ht="15">
      <c r="H160" s="26"/>
    </row>
    <row r="161" ht="15">
      <c r="H161" s="26"/>
    </row>
    <row r="162" ht="15">
      <c r="H162" s="26"/>
    </row>
    <row r="163" ht="15">
      <c r="H163" s="26"/>
    </row>
    <row r="164" ht="15">
      <c r="H164" s="26"/>
    </row>
    <row r="165" ht="15">
      <c r="H165" s="26"/>
    </row>
    <row r="166" ht="15">
      <c r="H166" s="26"/>
    </row>
    <row r="167" ht="15">
      <c r="H167" s="26"/>
    </row>
    <row r="168" ht="15">
      <c r="H168" s="26"/>
    </row>
    <row r="169" ht="15">
      <c r="H169" s="26"/>
    </row>
    <row r="170" ht="15">
      <c r="H170" s="26"/>
    </row>
    <row r="171" ht="15">
      <c r="H171" s="26"/>
    </row>
    <row r="172" ht="15">
      <c r="H172" s="26"/>
    </row>
    <row r="173" ht="15">
      <c r="H173" s="26"/>
    </row>
    <row r="174" ht="15">
      <c r="H174" s="26"/>
    </row>
    <row r="175" ht="15">
      <c r="H175" s="26"/>
    </row>
    <row r="176" ht="15">
      <c r="H176" s="26"/>
    </row>
    <row r="177" ht="15">
      <c r="H177" s="26"/>
    </row>
    <row r="178" ht="15">
      <c r="H178" s="26"/>
    </row>
    <row r="179" ht="15">
      <c r="H179" s="26"/>
    </row>
    <row r="180" ht="15">
      <c r="H180" s="26"/>
    </row>
    <row r="181" ht="15">
      <c r="H181" s="26"/>
    </row>
    <row r="182" ht="15">
      <c r="H182" s="26"/>
    </row>
    <row r="183" ht="15">
      <c r="H183" s="26"/>
    </row>
    <row r="184" ht="15">
      <c r="H184" s="26"/>
    </row>
    <row r="185" ht="15">
      <c r="H185" s="26"/>
    </row>
    <row r="186" ht="15">
      <c r="H186" s="26"/>
    </row>
    <row r="187" ht="15">
      <c r="H187" s="26"/>
    </row>
    <row r="188" ht="15">
      <c r="H188" s="26"/>
    </row>
    <row r="189" ht="15">
      <c r="H189" s="26"/>
    </row>
    <row r="190" ht="15">
      <c r="H190" s="26"/>
    </row>
    <row r="191" ht="15">
      <c r="H191" s="26"/>
    </row>
    <row r="192" ht="15">
      <c r="H192" s="26"/>
    </row>
    <row r="193" ht="15">
      <c r="H193" s="26"/>
    </row>
    <row r="194" ht="15">
      <c r="H194" s="26"/>
    </row>
    <row r="195" ht="15">
      <c r="H195" s="26"/>
    </row>
    <row r="196" ht="15">
      <c r="H196" s="26"/>
    </row>
    <row r="197" ht="15">
      <c r="H197" s="26"/>
    </row>
    <row r="198" ht="15">
      <c r="H198" s="26"/>
    </row>
    <row r="199" ht="15">
      <c r="H199" s="26"/>
    </row>
    <row r="200" ht="15">
      <c r="H200" s="26"/>
    </row>
    <row r="201" ht="15">
      <c r="H201" s="26"/>
    </row>
    <row r="202" ht="15">
      <c r="H202" s="26"/>
    </row>
    <row r="203" ht="15">
      <c r="H203" s="26"/>
    </row>
    <row r="204" ht="15">
      <c r="H204" s="26"/>
    </row>
    <row r="205" ht="15">
      <c r="H205" s="26"/>
    </row>
    <row r="206" ht="15">
      <c r="H206" s="26"/>
    </row>
    <row r="207" ht="15">
      <c r="H207" s="26"/>
    </row>
    <row r="208" ht="15">
      <c r="H208" s="26"/>
    </row>
    <row r="209" ht="15">
      <c r="H209" s="26"/>
    </row>
    <row r="210" ht="15">
      <c r="H210" s="26"/>
    </row>
    <row r="211" ht="15">
      <c r="H211" s="26"/>
    </row>
    <row r="212" ht="15">
      <c r="H212" s="26"/>
    </row>
    <row r="213" ht="15">
      <c r="H213" s="26"/>
    </row>
    <row r="214" ht="15">
      <c r="H214" s="26"/>
    </row>
    <row r="215" ht="15">
      <c r="H215" s="26"/>
    </row>
    <row r="216" ht="15">
      <c r="H216" s="26"/>
    </row>
    <row r="217" ht="15">
      <c r="H217" s="26"/>
    </row>
    <row r="218" ht="15">
      <c r="H218" s="26"/>
    </row>
    <row r="219" ht="15">
      <c r="H219" s="26"/>
    </row>
    <row r="220" ht="15">
      <c r="H220" s="26"/>
    </row>
    <row r="221" ht="15">
      <c r="H221" s="26"/>
    </row>
    <row r="222" ht="15">
      <c r="H222" s="26"/>
    </row>
    <row r="223" ht="15">
      <c r="H223" s="26"/>
    </row>
    <row r="224" ht="15">
      <c r="H224" s="26"/>
    </row>
    <row r="225" ht="15">
      <c r="H225" s="26"/>
    </row>
    <row r="226" ht="15">
      <c r="H226" s="26"/>
    </row>
    <row r="227" ht="15">
      <c r="H227" s="26"/>
    </row>
    <row r="228" ht="15">
      <c r="H228" s="26"/>
    </row>
    <row r="229" ht="15">
      <c r="H229" s="26"/>
    </row>
    <row r="230" ht="15">
      <c r="H230" s="26"/>
    </row>
    <row r="231" ht="15">
      <c r="H231" s="26"/>
    </row>
    <row r="232" ht="15">
      <c r="H232" s="26"/>
    </row>
    <row r="233" ht="15">
      <c r="H233" s="26"/>
    </row>
    <row r="234" ht="15">
      <c r="H234" s="26"/>
    </row>
    <row r="235" ht="15">
      <c r="H235" s="26"/>
    </row>
    <row r="236" ht="15">
      <c r="H236" s="26"/>
    </row>
    <row r="237" ht="15">
      <c r="H237" s="26"/>
    </row>
    <row r="238" ht="15">
      <c r="H238" s="26"/>
    </row>
    <row r="239" ht="15">
      <c r="H239" s="26"/>
    </row>
    <row r="240" ht="15">
      <c r="H240" s="26"/>
    </row>
    <row r="241" ht="15">
      <c r="H241" s="26"/>
    </row>
    <row r="242" ht="15">
      <c r="H242" s="26"/>
    </row>
    <row r="243" ht="15">
      <c r="H243" s="26"/>
    </row>
    <row r="244" ht="15">
      <c r="H244" s="26"/>
    </row>
    <row r="245" ht="15">
      <c r="H245" s="26"/>
    </row>
    <row r="246" ht="15">
      <c r="H246" s="26"/>
    </row>
    <row r="247" ht="15">
      <c r="H247" s="26"/>
    </row>
    <row r="248" ht="15">
      <c r="H248" s="26"/>
    </row>
    <row r="249" ht="15">
      <c r="H249" s="26"/>
    </row>
    <row r="250" ht="15">
      <c r="H250" s="26"/>
    </row>
    <row r="251" ht="15">
      <c r="H251" s="26"/>
    </row>
    <row r="252" ht="15">
      <c r="H252" s="26"/>
    </row>
    <row r="253" ht="15">
      <c r="H253" s="26"/>
    </row>
    <row r="254" ht="15">
      <c r="H254" s="26"/>
    </row>
    <row r="255" ht="15">
      <c r="H255" s="26"/>
    </row>
    <row r="256" ht="15">
      <c r="H256" s="26"/>
    </row>
    <row r="257" ht="15">
      <c r="H257" s="26"/>
    </row>
    <row r="258" ht="15">
      <c r="H258" s="26"/>
    </row>
    <row r="259" ht="15">
      <c r="H259" s="26"/>
    </row>
    <row r="260" ht="15">
      <c r="H260" s="26"/>
    </row>
    <row r="261" ht="15">
      <c r="H261" s="26"/>
    </row>
    <row r="262" ht="15">
      <c r="H262" s="26"/>
    </row>
    <row r="263" ht="15">
      <c r="H263" s="26"/>
    </row>
    <row r="264" ht="15">
      <c r="H264" s="26"/>
    </row>
    <row r="265" ht="15">
      <c r="H265" s="26"/>
    </row>
    <row r="266" ht="15">
      <c r="H266" s="26"/>
    </row>
    <row r="267" ht="15">
      <c r="H267" s="26"/>
    </row>
    <row r="268" ht="15">
      <c r="H268" s="26"/>
    </row>
    <row r="269" ht="15">
      <c r="H269" s="26"/>
    </row>
    <row r="270" ht="15">
      <c r="H270" s="26"/>
    </row>
    <row r="271" ht="15">
      <c r="H271" s="26"/>
    </row>
    <row r="272" ht="15">
      <c r="H272" s="26"/>
    </row>
    <row r="273" ht="15">
      <c r="H273" s="26"/>
    </row>
    <row r="274" ht="15">
      <c r="H274" s="26"/>
    </row>
    <row r="275" ht="15">
      <c r="H275" s="26"/>
    </row>
    <row r="276" ht="15">
      <c r="H276" s="26"/>
    </row>
    <row r="277" ht="15">
      <c r="H277" s="26"/>
    </row>
    <row r="278" ht="15">
      <c r="H278" s="26"/>
    </row>
    <row r="279" ht="15">
      <c r="H279" s="26"/>
    </row>
    <row r="280" ht="15">
      <c r="H280" s="26"/>
    </row>
    <row r="281" ht="15">
      <c r="H281" s="26"/>
    </row>
    <row r="282" ht="15">
      <c r="H282" s="26"/>
    </row>
    <row r="283" ht="15">
      <c r="H283" s="26"/>
    </row>
    <row r="284" ht="15">
      <c r="H284" s="26"/>
    </row>
    <row r="285" ht="15">
      <c r="H285" s="26"/>
    </row>
    <row r="286" ht="15">
      <c r="H286" s="26"/>
    </row>
    <row r="287" ht="15">
      <c r="H287" s="26"/>
    </row>
    <row r="288" ht="15">
      <c r="H288" s="26"/>
    </row>
    <row r="289" ht="15">
      <c r="H289" s="26"/>
    </row>
    <row r="290" ht="15">
      <c r="H290" s="26"/>
    </row>
    <row r="291" ht="15">
      <c r="H291" s="26"/>
    </row>
    <row r="292" ht="15">
      <c r="H292" s="26"/>
    </row>
    <row r="293" ht="15">
      <c r="H293" s="26"/>
    </row>
    <row r="294" ht="15">
      <c r="H294" s="26"/>
    </row>
    <row r="295" ht="15">
      <c r="H295" s="26"/>
    </row>
    <row r="296" ht="15">
      <c r="H296" s="26"/>
    </row>
    <row r="297" ht="15">
      <c r="H297" s="26"/>
    </row>
    <row r="298" ht="15">
      <c r="H298" s="26"/>
    </row>
    <row r="299" ht="15">
      <c r="H299" s="26"/>
    </row>
    <row r="300" ht="15">
      <c r="H300" s="26"/>
    </row>
    <row r="301" ht="15">
      <c r="H301" s="26"/>
    </row>
    <row r="302" ht="15">
      <c r="H302" s="26"/>
    </row>
    <row r="303" ht="15">
      <c r="H303" s="26"/>
    </row>
    <row r="304" ht="15">
      <c r="H304" s="26"/>
    </row>
    <row r="305" ht="15">
      <c r="H305" s="26"/>
    </row>
    <row r="306" ht="15">
      <c r="H306" s="26"/>
    </row>
    <row r="307" ht="15">
      <c r="H307" s="26"/>
    </row>
    <row r="308" ht="15">
      <c r="H308" s="26"/>
    </row>
    <row r="309" ht="15">
      <c r="H309" s="26"/>
    </row>
    <row r="310" ht="15">
      <c r="H310" s="26"/>
    </row>
    <row r="311" ht="15">
      <c r="H311" s="26"/>
    </row>
    <row r="312" ht="15">
      <c r="H312" s="26"/>
    </row>
    <row r="313" ht="15">
      <c r="H313" s="26"/>
    </row>
    <row r="314" ht="15">
      <c r="H314" s="26"/>
    </row>
    <row r="315" ht="15">
      <c r="H315" s="26"/>
    </row>
    <row r="316" ht="15">
      <c r="H316" s="26"/>
    </row>
    <row r="317" ht="15">
      <c r="H317" s="26"/>
    </row>
    <row r="318" ht="15">
      <c r="H318" s="26"/>
    </row>
    <row r="319" ht="15">
      <c r="H319" s="26"/>
    </row>
    <row r="320" ht="15">
      <c r="H320" s="26"/>
    </row>
    <row r="321" ht="15">
      <c r="H321" s="26"/>
    </row>
    <row r="322" ht="15">
      <c r="H322" s="26"/>
    </row>
    <row r="323" ht="15">
      <c r="H323" s="26"/>
    </row>
    <row r="324" ht="15">
      <c r="H324" s="26"/>
    </row>
    <row r="325" ht="15">
      <c r="H325" s="26"/>
    </row>
    <row r="326" ht="15">
      <c r="H326" s="26"/>
    </row>
    <row r="327" ht="15">
      <c r="H327" s="26"/>
    </row>
    <row r="328" ht="15">
      <c r="H328" s="26"/>
    </row>
    <row r="329" ht="15">
      <c r="H329" s="26"/>
    </row>
    <row r="330" ht="15">
      <c r="H330" s="26"/>
    </row>
    <row r="331" ht="15">
      <c r="H331" s="26"/>
    </row>
    <row r="332" ht="15">
      <c r="H332" s="26"/>
    </row>
    <row r="333" ht="15">
      <c r="H333" s="26"/>
    </row>
    <row r="334" ht="15">
      <c r="H334" s="26"/>
    </row>
    <row r="335" ht="15">
      <c r="H335" s="26"/>
    </row>
    <row r="336" ht="15">
      <c r="H336" s="26"/>
    </row>
    <row r="337" ht="15">
      <c r="H337" s="26"/>
    </row>
    <row r="338" ht="15">
      <c r="H338" s="26"/>
    </row>
    <row r="339" ht="15">
      <c r="H339" s="26"/>
    </row>
    <row r="340" ht="15">
      <c r="H340" s="26"/>
    </row>
    <row r="341" ht="15">
      <c r="H341" s="26"/>
    </row>
    <row r="342" ht="15">
      <c r="H342" s="26"/>
    </row>
    <row r="343" ht="15">
      <c r="H343" s="26"/>
    </row>
    <row r="344" ht="15">
      <c r="H344" s="26"/>
    </row>
    <row r="345" ht="15">
      <c r="H345" s="26"/>
    </row>
    <row r="346" ht="15">
      <c r="H346" s="26"/>
    </row>
    <row r="347" ht="15">
      <c r="H347" s="26"/>
    </row>
    <row r="348" ht="15">
      <c r="H348" s="26"/>
    </row>
    <row r="349" ht="15">
      <c r="H349" s="26"/>
    </row>
    <row r="350" ht="15">
      <c r="H350" s="26"/>
    </row>
    <row r="351" ht="15">
      <c r="H351" s="26"/>
    </row>
    <row r="352" ht="15">
      <c r="H352" s="26"/>
    </row>
    <row r="353" ht="15">
      <c r="H353" s="26"/>
    </row>
    <row r="354" ht="15">
      <c r="H354" s="26"/>
    </row>
    <row r="355" ht="15">
      <c r="H355" s="26"/>
    </row>
    <row r="356" ht="15">
      <c r="H356" s="26"/>
    </row>
    <row r="357" ht="15">
      <c r="H357" s="26"/>
    </row>
    <row r="358" ht="15">
      <c r="H358" s="26"/>
    </row>
    <row r="359" ht="15">
      <c r="H359" s="26"/>
    </row>
    <row r="360" ht="15">
      <c r="H360" s="26"/>
    </row>
    <row r="361" ht="15">
      <c r="H361" s="26"/>
    </row>
    <row r="362" ht="15">
      <c r="H362" s="26"/>
    </row>
    <row r="363" ht="15">
      <c r="H363" s="26"/>
    </row>
    <row r="364" ht="15">
      <c r="H364" s="26"/>
    </row>
    <row r="365" ht="15">
      <c r="H365" s="26"/>
    </row>
    <row r="366" ht="15">
      <c r="H366" s="26"/>
    </row>
    <row r="367" ht="15">
      <c r="H367" s="26"/>
    </row>
    <row r="368" ht="15">
      <c r="H368" s="26"/>
    </row>
    <row r="369" ht="15">
      <c r="H369" s="26"/>
    </row>
    <row r="370" ht="15">
      <c r="H370" s="26"/>
    </row>
    <row r="371" ht="15">
      <c r="H371" s="26"/>
    </row>
    <row r="372" ht="15">
      <c r="H372" s="26"/>
    </row>
    <row r="373" ht="15">
      <c r="H373" s="26"/>
    </row>
    <row r="374" ht="15">
      <c r="H374" s="26"/>
    </row>
    <row r="375" ht="15">
      <c r="H375" s="26"/>
    </row>
    <row r="376" ht="15">
      <c r="H376" s="26"/>
    </row>
    <row r="377" ht="15">
      <c r="H377" s="26"/>
    </row>
    <row r="378" ht="15">
      <c r="H378" s="26"/>
    </row>
    <row r="379" ht="15">
      <c r="H379" s="26"/>
    </row>
    <row r="380" ht="15">
      <c r="H380" s="26"/>
    </row>
    <row r="381" ht="15">
      <c r="H381" s="26"/>
    </row>
    <row r="382" ht="15">
      <c r="H382" s="26"/>
    </row>
    <row r="383" ht="15">
      <c r="H383" s="26"/>
    </row>
    <row r="384" ht="15">
      <c r="H384" s="26"/>
    </row>
    <row r="385" ht="15">
      <c r="H385" s="26"/>
    </row>
    <row r="386" ht="15">
      <c r="H386" s="26"/>
    </row>
    <row r="387" ht="15">
      <c r="H387" s="26"/>
    </row>
    <row r="388" ht="15">
      <c r="H388" s="26"/>
    </row>
    <row r="389" ht="15">
      <c r="H389" s="26"/>
    </row>
    <row r="390" ht="15">
      <c r="H390" s="26"/>
    </row>
    <row r="391" ht="15">
      <c r="H391" s="26"/>
    </row>
    <row r="392" ht="15">
      <c r="H392" s="26"/>
    </row>
    <row r="393" ht="15">
      <c r="H393" s="26"/>
    </row>
    <row r="394" ht="15">
      <c r="H394" s="26"/>
    </row>
    <row r="395" ht="15">
      <c r="H395" s="26"/>
    </row>
    <row r="396" ht="15">
      <c r="H396" s="26"/>
    </row>
    <row r="397" ht="15">
      <c r="H397" s="26"/>
    </row>
    <row r="398" ht="15">
      <c r="H398" s="26"/>
    </row>
    <row r="399" ht="15">
      <c r="H399" s="26"/>
    </row>
    <row r="400" ht="15">
      <c r="H400" s="26"/>
    </row>
    <row r="401" ht="15">
      <c r="H401" s="26"/>
    </row>
    <row r="402" ht="15">
      <c r="H402" s="26"/>
    </row>
    <row r="403" ht="15">
      <c r="H403" s="26"/>
    </row>
    <row r="404" ht="15">
      <c r="H404" s="26"/>
    </row>
    <row r="405" ht="15">
      <c r="H405" s="26"/>
    </row>
    <row r="406" ht="15">
      <c r="H406" s="26"/>
    </row>
    <row r="407" ht="15">
      <c r="H407" s="26"/>
    </row>
    <row r="408" ht="15">
      <c r="H408" s="26"/>
    </row>
    <row r="409" ht="15">
      <c r="H409" s="26"/>
    </row>
    <row r="410" ht="15">
      <c r="H410" s="26"/>
    </row>
    <row r="411" ht="15">
      <c r="H411" s="26"/>
    </row>
    <row r="412" ht="15">
      <c r="H412" s="26"/>
    </row>
    <row r="413" ht="15">
      <c r="H413" s="26"/>
    </row>
    <row r="414" ht="15">
      <c r="H414" s="26"/>
    </row>
    <row r="415" ht="15">
      <c r="H415" s="26"/>
    </row>
    <row r="416" ht="15">
      <c r="H416" s="26"/>
    </row>
    <row r="417" ht="15">
      <c r="H417" s="26"/>
    </row>
    <row r="418" ht="15">
      <c r="H418" s="26"/>
    </row>
    <row r="419" ht="15">
      <c r="H419" s="26"/>
    </row>
    <row r="420" ht="15">
      <c r="H420" s="26"/>
    </row>
    <row r="421" ht="15">
      <c r="H421" s="26"/>
    </row>
    <row r="422" ht="15">
      <c r="H422" s="26"/>
    </row>
    <row r="423" ht="15">
      <c r="H423" s="26"/>
    </row>
    <row r="424" ht="15">
      <c r="H424" s="26"/>
    </row>
    <row r="425" ht="15">
      <c r="H425" s="26"/>
    </row>
    <row r="426" ht="15">
      <c r="H426" s="26"/>
    </row>
    <row r="427" ht="15">
      <c r="H427" s="26"/>
    </row>
    <row r="428" ht="15">
      <c r="H428" s="26"/>
    </row>
    <row r="429" ht="15">
      <c r="H429" s="26"/>
    </row>
    <row r="430" ht="15">
      <c r="H430" s="26"/>
    </row>
    <row r="431" ht="15">
      <c r="H431" s="26"/>
    </row>
    <row r="432" ht="15">
      <c r="H432" s="26"/>
    </row>
    <row r="433" ht="15">
      <c r="H433" s="26"/>
    </row>
    <row r="434" ht="15">
      <c r="H434" s="26"/>
    </row>
    <row r="435" ht="15">
      <c r="H435" s="26"/>
    </row>
    <row r="436" ht="15">
      <c r="H436" s="26"/>
    </row>
    <row r="437" ht="15">
      <c r="H437" s="26"/>
    </row>
    <row r="438" ht="15">
      <c r="H438" s="26"/>
    </row>
    <row r="439" ht="15">
      <c r="H439" s="26"/>
    </row>
    <row r="440" ht="15">
      <c r="H440" s="26"/>
    </row>
    <row r="441" ht="15">
      <c r="H441" s="26"/>
    </row>
    <row r="442" ht="15">
      <c r="H442" s="26"/>
    </row>
    <row r="443" ht="15">
      <c r="H443" s="26"/>
    </row>
    <row r="444" ht="15">
      <c r="H444" s="26"/>
    </row>
    <row r="445" ht="15">
      <c r="H445" s="26"/>
    </row>
    <row r="446" ht="15">
      <c r="H446" s="26"/>
    </row>
    <row r="447" ht="15">
      <c r="H447" s="26"/>
    </row>
    <row r="448" ht="15">
      <c r="H448" s="26"/>
    </row>
    <row r="449" ht="15">
      <c r="H449" s="26"/>
    </row>
    <row r="450" ht="15">
      <c r="H450" s="26"/>
    </row>
    <row r="451" ht="15">
      <c r="H451" s="26"/>
    </row>
    <row r="452" ht="15">
      <c r="H452" s="26"/>
    </row>
    <row r="453" ht="15">
      <c r="H453" s="26"/>
    </row>
    <row r="454" ht="15">
      <c r="H454" s="26"/>
    </row>
    <row r="455" ht="15">
      <c r="H455" s="26"/>
    </row>
    <row r="456" ht="15">
      <c r="H456" s="26"/>
    </row>
    <row r="457" ht="15">
      <c r="H457" s="26"/>
    </row>
    <row r="458" ht="15">
      <c r="H458" s="26"/>
    </row>
    <row r="459" ht="15">
      <c r="H459" s="26"/>
    </row>
    <row r="460" ht="15">
      <c r="H460" s="26"/>
    </row>
    <row r="461" ht="15">
      <c r="H461" s="26"/>
    </row>
    <row r="462" ht="15">
      <c r="H462" s="26"/>
    </row>
    <row r="463" ht="15">
      <c r="H463" s="26"/>
    </row>
    <row r="464" ht="15">
      <c r="H464" s="26"/>
    </row>
    <row r="465" ht="15">
      <c r="H465" s="26"/>
    </row>
    <row r="466" ht="15">
      <c r="H466" s="26"/>
    </row>
    <row r="467" ht="15">
      <c r="H467" s="26"/>
    </row>
    <row r="468" ht="15">
      <c r="H468" s="26"/>
    </row>
    <row r="469" ht="15">
      <c r="H469" s="26"/>
    </row>
    <row r="470" ht="15">
      <c r="H470" s="26"/>
    </row>
    <row r="471" ht="15">
      <c r="H471" s="26"/>
    </row>
    <row r="472" ht="15">
      <c r="H472" s="26"/>
    </row>
    <row r="473" ht="15">
      <c r="H473" s="26"/>
    </row>
    <row r="474" ht="15">
      <c r="H474" s="26"/>
    </row>
    <row r="475" ht="15">
      <c r="H475" s="26"/>
    </row>
    <row r="476" ht="15">
      <c r="H476" s="26"/>
    </row>
    <row r="477" ht="15">
      <c r="H477" s="26"/>
    </row>
    <row r="478" ht="15">
      <c r="H478" s="26"/>
    </row>
    <row r="479" ht="15">
      <c r="H479" s="26"/>
    </row>
    <row r="480" ht="15">
      <c r="H480" s="26"/>
    </row>
    <row r="481" ht="15">
      <c r="H481" s="26"/>
    </row>
    <row r="482" ht="15">
      <c r="H482" s="26"/>
    </row>
    <row r="483" ht="15">
      <c r="H483" s="26"/>
    </row>
    <row r="484" ht="15">
      <c r="H484" s="26"/>
    </row>
    <row r="485" ht="15">
      <c r="H485" s="26"/>
    </row>
    <row r="486" ht="15">
      <c r="H486" s="26"/>
    </row>
    <row r="487" ht="15">
      <c r="H487" s="26"/>
    </row>
    <row r="488" ht="15">
      <c r="H488" s="26"/>
    </row>
    <row r="489" ht="15">
      <c r="H489" s="26"/>
    </row>
    <row r="490" ht="15">
      <c r="H490" s="26"/>
    </row>
    <row r="491" ht="15">
      <c r="H491" s="26"/>
    </row>
    <row r="492" ht="15">
      <c r="H492" s="26"/>
    </row>
    <row r="493" ht="15">
      <c r="H493" s="26"/>
    </row>
    <row r="494" ht="15">
      <c r="H494" s="26"/>
    </row>
    <row r="495" ht="15">
      <c r="H495" s="26"/>
    </row>
    <row r="496" ht="15">
      <c r="H496" s="26"/>
    </row>
    <row r="497" ht="15">
      <c r="H497" s="26"/>
    </row>
    <row r="498" ht="15">
      <c r="H498" s="26"/>
    </row>
    <row r="499" ht="15">
      <c r="H499" s="26"/>
    </row>
    <row r="500" ht="15">
      <c r="H500" s="26"/>
    </row>
    <row r="501" ht="15">
      <c r="H501" s="26"/>
    </row>
    <row r="502" ht="15">
      <c r="H502" s="26"/>
    </row>
    <row r="503" ht="15">
      <c r="H503" s="26"/>
    </row>
    <row r="504" ht="15">
      <c r="H504" s="26"/>
    </row>
    <row r="505" ht="15">
      <c r="H505" s="26"/>
    </row>
    <row r="506" ht="15">
      <c r="H506" s="26"/>
    </row>
    <row r="507" ht="15">
      <c r="H507" s="26"/>
    </row>
    <row r="508" ht="15">
      <c r="H508" s="26"/>
    </row>
    <row r="509" ht="15">
      <c r="H509" s="26"/>
    </row>
    <row r="510" ht="15">
      <c r="H510" s="26"/>
    </row>
    <row r="511" ht="15">
      <c r="H511" s="26"/>
    </row>
    <row r="512" ht="15">
      <c r="H512" s="26"/>
    </row>
    <row r="513" ht="15">
      <c r="H513" s="26"/>
    </row>
    <row r="514" ht="15">
      <c r="H514" s="26"/>
    </row>
    <row r="515" ht="15">
      <c r="H515" s="26"/>
    </row>
    <row r="516" ht="15">
      <c r="H516" s="26"/>
    </row>
    <row r="517" ht="15">
      <c r="H517" s="26"/>
    </row>
    <row r="518" ht="15">
      <c r="H518" s="26"/>
    </row>
    <row r="519" ht="15">
      <c r="H519" s="26"/>
    </row>
    <row r="520" ht="15">
      <c r="H520" s="26"/>
    </row>
    <row r="521" ht="15">
      <c r="H521" s="26"/>
    </row>
    <row r="522" ht="15">
      <c r="H522" s="26"/>
    </row>
    <row r="523" ht="15">
      <c r="H523" s="26"/>
    </row>
    <row r="524" ht="15">
      <c r="H524" s="26"/>
    </row>
    <row r="525" ht="15">
      <c r="H525" s="26"/>
    </row>
    <row r="526" ht="15">
      <c r="H526" s="26"/>
    </row>
    <row r="527" ht="15">
      <c r="H527" s="26"/>
    </row>
    <row r="528" ht="15">
      <c r="H528" s="26"/>
    </row>
    <row r="529" ht="15">
      <c r="H529" s="26"/>
    </row>
    <row r="530" ht="15">
      <c r="H530" s="26"/>
    </row>
    <row r="531" ht="15">
      <c r="H531" s="26"/>
    </row>
    <row r="532" ht="15">
      <c r="H532" s="26"/>
    </row>
    <row r="533" ht="15">
      <c r="H533" s="26"/>
    </row>
    <row r="534" ht="15">
      <c r="H534" s="26"/>
    </row>
    <row r="535" ht="15">
      <c r="H535" s="26"/>
    </row>
    <row r="536" ht="15">
      <c r="H536" s="26"/>
    </row>
    <row r="537" ht="15">
      <c r="H537" s="26"/>
    </row>
    <row r="538" ht="15">
      <c r="H538" s="26"/>
    </row>
    <row r="539" ht="15">
      <c r="H539" s="26"/>
    </row>
    <row r="540" ht="15">
      <c r="H540" s="26"/>
    </row>
    <row r="541" ht="15">
      <c r="H541" s="26"/>
    </row>
    <row r="542" ht="15">
      <c r="H542" s="26"/>
    </row>
    <row r="543" ht="15">
      <c r="H543" s="26"/>
    </row>
    <row r="544" ht="15">
      <c r="H544" s="26"/>
    </row>
    <row r="545" ht="15">
      <c r="H545" s="26"/>
    </row>
    <row r="546" ht="15">
      <c r="H546" s="26"/>
    </row>
    <row r="547" ht="15">
      <c r="H547" s="26"/>
    </row>
    <row r="548" ht="15">
      <c r="H548" s="26"/>
    </row>
    <row r="549" ht="15">
      <c r="H549" s="26"/>
    </row>
    <row r="550" ht="15">
      <c r="H550" s="26"/>
    </row>
    <row r="551" ht="15">
      <c r="H551" s="26"/>
    </row>
    <row r="552" ht="15">
      <c r="H552" s="26"/>
    </row>
    <row r="553" ht="15">
      <c r="H553" s="26"/>
    </row>
    <row r="554" ht="15">
      <c r="H554" s="26"/>
    </row>
    <row r="555" ht="15">
      <c r="H555" s="26"/>
    </row>
    <row r="556" ht="15">
      <c r="H556" s="26"/>
    </row>
    <row r="557" ht="15">
      <c r="H557" s="26"/>
    </row>
    <row r="558" ht="15">
      <c r="H558" s="26"/>
    </row>
    <row r="559" ht="15">
      <c r="H559" s="26"/>
    </row>
    <row r="560" ht="15">
      <c r="H560" s="26"/>
    </row>
    <row r="561" ht="15">
      <c r="H561" s="26"/>
    </row>
    <row r="562" ht="15">
      <c r="H562" s="26"/>
    </row>
    <row r="563" ht="15">
      <c r="H563" s="26"/>
    </row>
    <row r="564" ht="15">
      <c r="H564" s="26"/>
    </row>
    <row r="565" ht="15">
      <c r="H565" s="26"/>
    </row>
    <row r="566" ht="15">
      <c r="H566" s="26"/>
    </row>
    <row r="567" ht="15">
      <c r="H567" s="26"/>
    </row>
    <row r="568" ht="15">
      <c r="H568" s="26"/>
    </row>
    <row r="569" ht="15">
      <c r="H569" s="26"/>
    </row>
    <row r="570" ht="15">
      <c r="H570" s="26"/>
    </row>
    <row r="571" ht="15">
      <c r="H571" s="26"/>
    </row>
    <row r="572" ht="15">
      <c r="H572" s="26"/>
    </row>
    <row r="573" ht="15">
      <c r="H573" s="26"/>
    </row>
    <row r="574" ht="15">
      <c r="H574" s="26"/>
    </row>
    <row r="575" ht="15">
      <c r="H575" s="26"/>
    </row>
    <row r="576" ht="15">
      <c r="H576" s="26"/>
    </row>
    <row r="577" ht="15">
      <c r="H577" s="26"/>
    </row>
    <row r="578" ht="15">
      <c r="H578" s="26"/>
    </row>
    <row r="579" ht="15">
      <c r="H579" s="26"/>
    </row>
    <row r="580" ht="15">
      <c r="H580" s="26"/>
    </row>
    <row r="581" ht="15">
      <c r="H581" s="26"/>
    </row>
    <row r="582" ht="15">
      <c r="H582" s="26"/>
    </row>
    <row r="583" ht="15">
      <c r="H583" s="26"/>
    </row>
    <row r="584" ht="15">
      <c r="H584" s="26"/>
    </row>
    <row r="585" ht="15">
      <c r="H585" s="26"/>
    </row>
    <row r="586" ht="15">
      <c r="H586" s="26"/>
    </row>
    <row r="587" ht="15">
      <c r="H587" s="26"/>
    </row>
    <row r="588" ht="15">
      <c r="H588" s="26"/>
    </row>
    <row r="589" ht="15">
      <c r="H589" s="26"/>
    </row>
    <row r="590" ht="15">
      <c r="H590" s="26"/>
    </row>
    <row r="591" ht="15">
      <c r="H591" s="26"/>
    </row>
    <row r="592" ht="15">
      <c r="H592" s="26"/>
    </row>
    <row r="593" ht="15">
      <c r="H593" s="26"/>
    </row>
    <row r="594" ht="15">
      <c r="H594" s="26"/>
    </row>
    <row r="595" ht="15">
      <c r="H595" s="26"/>
    </row>
    <row r="596" ht="15">
      <c r="H596" s="26"/>
    </row>
    <row r="597" ht="15">
      <c r="H597" s="26"/>
    </row>
    <row r="598" ht="15">
      <c r="H598" s="26"/>
    </row>
    <row r="599" ht="15">
      <c r="H599" s="26"/>
    </row>
    <row r="600" ht="15">
      <c r="H600" s="26"/>
    </row>
    <row r="601" ht="15">
      <c r="H601" s="26"/>
    </row>
    <row r="602" ht="15">
      <c r="H602" s="26"/>
    </row>
    <row r="603" ht="15">
      <c r="H603" s="26"/>
    </row>
    <row r="604" ht="15">
      <c r="H604" s="26"/>
    </row>
    <row r="605" ht="15">
      <c r="H605" s="26"/>
    </row>
    <row r="606" ht="15">
      <c r="H606" s="26"/>
    </row>
    <row r="607" ht="15">
      <c r="H607" s="26"/>
    </row>
    <row r="608" ht="15">
      <c r="H608" s="26"/>
    </row>
    <row r="609" ht="15">
      <c r="H609" s="26"/>
    </row>
    <row r="610" ht="15">
      <c r="H610" s="26"/>
    </row>
    <row r="611" ht="15">
      <c r="H611" s="26"/>
    </row>
    <row r="612" ht="15">
      <c r="H612" s="26"/>
    </row>
    <row r="613" ht="15">
      <c r="H613" s="26"/>
    </row>
    <row r="614" ht="15">
      <c r="H614" s="26"/>
    </row>
    <row r="615" ht="15">
      <c r="H615" s="26"/>
    </row>
    <row r="616" ht="15">
      <c r="H616" s="26"/>
    </row>
    <row r="617" ht="15">
      <c r="H617" s="26"/>
    </row>
    <row r="618" ht="15">
      <c r="H618" s="26"/>
    </row>
    <row r="619" ht="15">
      <c r="H619" s="26"/>
    </row>
    <row r="620" ht="15">
      <c r="H620" s="26"/>
    </row>
    <row r="621" ht="15">
      <c r="H621" s="26"/>
    </row>
    <row r="622" ht="15">
      <c r="H622" s="26"/>
    </row>
    <row r="623" ht="15">
      <c r="H623" s="26"/>
    </row>
    <row r="624" ht="15">
      <c r="H624" s="26"/>
    </row>
    <row r="625" ht="15">
      <c r="H625" s="26"/>
    </row>
    <row r="626" ht="15">
      <c r="H626" s="26"/>
    </row>
    <row r="627" ht="15">
      <c r="H627" s="26"/>
    </row>
    <row r="628" ht="15">
      <c r="H628" s="26"/>
    </row>
    <row r="629" ht="15">
      <c r="H629" s="26"/>
    </row>
    <row r="630" ht="15">
      <c r="H630" s="26"/>
    </row>
    <row r="631" ht="15">
      <c r="H631" s="26"/>
    </row>
    <row r="632" ht="15">
      <c r="H632" s="26"/>
    </row>
    <row r="633" ht="15">
      <c r="H633" s="26"/>
    </row>
    <row r="634" ht="15">
      <c r="H634" s="26"/>
    </row>
    <row r="635" ht="15">
      <c r="H635" s="26"/>
    </row>
    <row r="636" ht="15">
      <c r="H636" s="26"/>
    </row>
    <row r="637" ht="15">
      <c r="H637" s="26"/>
    </row>
    <row r="638" ht="15">
      <c r="H638" s="26"/>
    </row>
    <row r="639" ht="15">
      <c r="H639" s="26"/>
    </row>
    <row r="640" ht="15">
      <c r="H640" s="26"/>
    </row>
    <row r="641" ht="15">
      <c r="H641" s="26"/>
    </row>
    <row r="642" ht="15">
      <c r="H642" s="26"/>
    </row>
    <row r="643" ht="15">
      <c r="H643" s="26"/>
    </row>
    <row r="644" ht="15">
      <c r="H644" s="26"/>
    </row>
    <row r="645" ht="15">
      <c r="H645" s="26"/>
    </row>
    <row r="646" ht="15">
      <c r="H646" s="26"/>
    </row>
    <row r="647" ht="15">
      <c r="H647" s="26"/>
    </row>
    <row r="648" ht="15">
      <c r="H648" s="26"/>
    </row>
    <row r="649" ht="15">
      <c r="H649" s="26"/>
    </row>
    <row r="650" ht="15">
      <c r="H650" s="26"/>
    </row>
    <row r="651" ht="15">
      <c r="H651" s="26"/>
    </row>
    <row r="652" ht="15">
      <c r="H652" s="26"/>
    </row>
    <row r="653" ht="15">
      <c r="H653" s="26"/>
    </row>
    <row r="654" ht="15">
      <c r="H654" s="26"/>
    </row>
    <row r="655" ht="15">
      <c r="H655" s="26"/>
    </row>
    <row r="656" ht="15">
      <c r="H656" s="26"/>
    </row>
    <row r="657" ht="15">
      <c r="H657" s="26"/>
    </row>
    <row r="658" ht="15">
      <c r="H658" s="26"/>
    </row>
    <row r="659" ht="15">
      <c r="H659" s="26"/>
    </row>
    <row r="660" ht="15">
      <c r="H660" s="26"/>
    </row>
    <row r="661" ht="15">
      <c r="H661" s="26"/>
    </row>
    <row r="662" ht="15">
      <c r="H662" s="26"/>
    </row>
    <row r="663" ht="15">
      <c r="H663" s="26"/>
    </row>
    <row r="664" ht="15">
      <c r="H664" s="26"/>
    </row>
    <row r="665" ht="15">
      <c r="H665" s="26"/>
    </row>
    <row r="666" ht="15">
      <c r="H666" s="26"/>
    </row>
    <row r="667" ht="15">
      <c r="H667" s="26"/>
    </row>
    <row r="668" ht="15">
      <c r="H668" s="26"/>
    </row>
    <row r="669" ht="15">
      <c r="H669" s="26"/>
    </row>
    <row r="670" ht="15">
      <c r="H670" s="26"/>
    </row>
    <row r="671" ht="15">
      <c r="H671" s="26"/>
    </row>
    <row r="672" ht="15">
      <c r="H672" s="26"/>
    </row>
    <row r="673" ht="15">
      <c r="H673" s="26"/>
    </row>
    <row r="674" ht="15">
      <c r="H674" s="26"/>
    </row>
    <row r="675" ht="15">
      <c r="H675" s="26"/>
    </row>
    <row r="676" ht="15">
      <c r="H676" s="26"/>
    </row>
    <row r="677" ht="15">
      <c r="H677" s="26"/>
    </row>
    <row r="678" ht="15">
      <c r="H678" s="26"/>
    </row>
    <row r="679" ht="15">
      <c r="H679" s="26"/>
    </row>
    <row r="680" ht="15">
      <c r="H680" s="26"/>
    </row>
    <row r="681" ht="15">
      <c r="H681" s="26"/>
    </row>
    <row r="682" ht="15">
      <c r="H682" s="26"/>
    </row>
    <row r="683" ht="15">
      <c r="H683" s="26"/>
    </row>
    <row r="684" ht="15">
      <c r="H684" s="26"/>
    </row>
    <row r="685" ht="15">
      <c r="H685" s="26"/>
    </row>
    <row r="686" ht="15">
      <c r="H686" s="26"/>
    </row>
    <row r="687" ht="15">
      <c r="H687" s="26"/>
    </row>
    <row r="688" ht="15">
      <c r="H688" s="26"/>
    </row>
    <row r="689" ht="15">
      <c r="H689" s="26"/>
    </row>
    <row r="690" ht="15">
      <c r="H690" s="26"/>
    </row>
    <row r="691" ht="15">
      <c r="H691" s="26"/>
    </row>
    <row r="692" ht="15">
      <c r="H692" s="26"/>
    </row>
    <row r="693" ht="15">
      <c r="H693" s="26"/>
    </row>
    <row r="694" ht="15">
      <c r="H694" s="26"/>
    </row>
    <row r="695" ht="15">
      <c r="H695" s="26"/>
    </row>
    <row r="696" ht="15">
      <c r="H696" s="26"/>
    </row>
    <row r="697" ht="15">
      <c r="H697" s="26"/>
    </row>
    <row r="698" ht="15">
      <c r="H698" s="26"/>
    </row>
    <row r="699" ht="15">
      <c r="H699" s="26"/>
    </row>
    <row r="700" ht="15">
      <c r="H700" s="26"/>
    </row>
    <row r="701" ht="15">
      <c r="H701" s="26"/>
    </row>
    <row r="702" ht="15">
      <c r="H702" s="26"/>
    </row>
    <row r="703" ht="15">
      <c r="H703" s="26"/>
    </row>
    <row r="704" ht="15">
      <c r="H704" s="26"/>
    </row>
    <row r="705" ht="15">
      <c r="H705" s="26"/>
    </row>
    <row r="706" ht="15">
      <c r="H706" s="26"/>
    </row>
    <row r="707" ht="15">
      <c r="H707" s="26"/>
    </row>
    <row r="708" ht="15">
      <c r="H708" s="26"/>
    </row>
    <row r="709" ht="15">
      <c r="H709" s="26"/>
    </row>
    <row r="710" ht="15">
      <c r="H710" s="26"/>
    </row>
    <row r="711" ht="15">
      <c r="H711" s="26"/>
    </row>
    <row r="712" ht="15">
      <c r="H712" s="26"/>
    </row>
    <row r="713" ht="15">
      <c r="H713" s="26"/>
    </row>
    <row r="714" ht="15">
      <c r="H714" s="26"/>
    </row>
    <row r="715" ht="15">
      <c r="H715" s="26"/>
    </row>
    <row r="716" ht="15">
      <c r="H716" s="26"/>
    </row>
    <row r="717" ht="15">
      <c r="H717" s="26"/>
    </row>
    <row r="718" ht="15">
      <c r="H718" s="26"/>
    </row>
    <row r="719" ht="15">
      <c r="H719" s="26"/>
    </row>
    <row r="720" ht="15">
      <c r="H720" s="26"/>
    </row>
    <row r="721" ht="15">
      <c r="H721" s="26"/>
    </row>
    <row r="722" ht="15">
      <c r="H722" s="26"/>
    </row>
    <row r="723" ht="15">
      <c r="H723" s="26"/>
    </row>
    <row r="724" ht="15">
      <c r="H724" s="26"/>
    </row>
    <row r="725" ht="15">
      <c r="H725" s="26"/>
    </row>
    <row r="726" ht="15">
      <c r="H726" s="26"/>
    </row>
    <row r="727" ht="15">
      <c r="H727" s="26"/>
    </row>
    <row r="728" ht="15">
      <c r="H728" s="26"/>
    </row>
    <row r="729" ht="15">
      <c r="H729" s="26"/>
    </row>
    <row r="730" ht="15">
      <c r="H730" s="26"/>
    </row>
    <row r="731" ht="15">
      <c r="H731" s="26"/>
    </row>
    <row r="732" ht="15">
      <c r="H732" s="26"/>
    </row>
    <row r="733" ht="15">
      <c r="H733" s="26"/>
    </row>
    <row r="734" ht="15">
      <c r="H734" s="26"/>
    </row>
    <row r="735" ht="15">
      <c r="H735" s="26"/>
    </row>
    <row r="736" ht="15">
      <c r="H736" s="26"/>
    </row>
    <row r="737" ht="15">
      <c r="H737" s="26"/>
    </row>
    <row r="738" ht="15">
      <c r="H738" s="26"/>
    </row>
    <row r="739" ht="15">
      <c r="H739" s="26"/>
    </row>
    <row r="740" ht="15">
      <c r="H740" s="26"/>
    </row>
    <row r="741" ht="15">
      <c r="H741" s="26"/>
    </row>
    <row r="742" ht="15">
      <c r="H742" s="26"/>
    </row>
    <row r="743" ht="15">
      <c r="H743" s="26"/>
    </row>
    <row r="744" ht="15">
      <c r="H744" s="26"/>
    </row>
    <row r="745" ht="15">
      <c r="H745" s="26"/>
    </row>
    <row r="746" ht="15">
      <c r="H746" s="26"/>
    </row>
    <row r="747" ht="15">
      <c r="H747" s="26"/>
    </row>
    <row r="748" ht="15">
      <c r="H748" s="26"/>
    </row>
    <row r="749" ht="15">
      <c r="H749" s="26"/>
    </row>
    <row r="750" ht="15">
      <c r="H750" s="26"/>
    </row>
    <row r="751" ht="15">
      <c r="H751" s="26"/>
    </row>
    <row r="752" ht="15">
      <c r="H752" s="26"/>
    </row>
    <row r="753" ht="15">
      <c r="H753" s="26"/>
    </row>
    <row r="754" ht="15">
      <c r="H754" s="26"/>
    </row>
    <row r="755" ht="15">
      <c r="H755" s="26"/>
    </row>
    <row r="756" ht="15">
      <c r="H756" s="26"/>
    </row>
    <row r="757" ht="15">
      <c r="H757" s="26"/>
    </row>
    <row r="758" ht="15">
      <c r="H758" s="26"/>
    </row>
    <row r="759" ht="15">
      <c r="H759" s="26"/>
    </row>
    <row r="760" ht="15">
      <c r="H760" s="26"/>
    </row>
    <row r="761" ht="15">
      <c r="H761" s="26"/>
    </row>
    <row r="762" ht="15">
      <c r="H762" s="26"/>
    </row>
    <row r="763" ht="15">
      <c r="H763" s="26"/>
    </row>
    <row r="764" ht="15">
      <c r="H764" s="26"/>
    </row>
    <row r="765" ht="15">
      <c r="H765" s="26"/>
    </row>
    <row r="766" ht="15">
      <c r="H766" s="26"/>
    </row>
    <row r="767" ht="15">
      <c r="H767" s="26"/>
    </row>
    <row r="768" ht="15">
      <c r="H768" s="26"/>
    </row>
    <row r="769" ht="15">
      <c r="H769" s="26"/>
    </row>
    <row r="770" ht="15">
      <c r="H770" s="26"/>
    </row>
    <row r="771" ht="15">
      <c r="H771" s="26"/>
    </row>
    <row r="772" ht="15">
      <c r="H772" s="26"/>
    </row>
    <row r="773" ht="15">
      <c r="H773" s="26"/>
    </row>
    <row r="774" ht="15">
      <c r="H774" s="26"/>
    </row>
    <row r="775" ht="15">
      <c r="H775" s="26"/>
    </row>
    <row r="776" ht="15">
      <c r="H776" s="26"/>
    </row>
    <row r="777" ht="15">
      <c r="H777" s="26"/>
    </row>
    <row r="778" ht="15">
      <c r="H778" s="26"/>
    </row>
    <row r="779" ht="15">
      <c r="H779" s="26"/>
    </row>
    <row r="780" ht="15">
      <c r="H780" s="26"/>
    </row>
    <row r="781" ht="15">
      <c r="H781" s="26"/>
    </row>
    <row r="782" ht="15">
      <c r="H782" s="26"/>
    </row>
    <row r="783" ht="15">
      <c r="H783" s="26"/>
    </row>
    <row r="784" ht="15">
      <c r="H784" s="26"/>
    </row>
    <row r="785" ht="15">
      <c r="H785" s="26"/>
    </row>
    <row r="786" ht="15">
      <c r="H786" s="26"/>
    </row>
    <row r="787" ht="15">
      <c r="H787" s="26"/>
    </row>
    <row r="788" ht="15">
      <c r="H788" s="26"/>
    </row>
    <row r="789" ht="15">
      <c r="H789" s="26"/>
    </row>
    <row r="790" ht="15">
      <c r="H790" s="26"/>
    </row>
    <row r="791" ht="15">
      <c r="H791" s="26"/>
    </row>
    <row r="792" ht="15">
      <c r="H792" s="26"/>
    </row>
    <row r="793" ht="15">
      <c r="H793" s="26"/>
    </row>
    <row r="794" ht="15">
      <c r="H794" s="26"/>
    </row>
    <row r="795" ht="15">
      <c r="H795" s="26"/>
    </row>
    <row r="796" ht="15">
      <c r="H796" s="26"/>
    </row>
    <row r="797" ht="15">
      <c r="H797" s="26"/>
    </row>
    <row r="798" ht="15">
      <c r="H798" s="26"/>
    </row>
    <row r="799" ht="15">
      <c r="H799" s="26"/>
    </row>
    <row r="800" ht="15">
      <c r="H800" s="26"/>
    </row>
    <row r="801" ht="15">
      <c r="H801" s="26"/>
    </row>
    <row r="802" ht="15">
      <c r="H802" s="26"/>
    </row>
    <row r="803" ht="15">
      <c r="H803" s="26"/>
    </row>
    <row r="804" ht="15">
      <c r="H804" s="26"/>
    </row>
    <row r="805" ht="15">
      <c r="H805" s="26"/>
    </row>
    <row r="806" ht="15">
      <c r="H806" s="26"/>
    </row>
    <row r="807" ht="15">
      <c r="H807" s="26"/>
    </row>
    <row r="808" ht="15">
      <c r="H808" s="26"/>
    </row>
    <row r="809" ht="15">
      <c r="H809" s="26"/>
    </row>
    <row r="810" ht="15">
      <c r="H810" s="26"/>
    </row>
    <row r="811" ht="15">
      <c r="H811" s="26"/>
    </row>
    <row r="812" ht="15">
      <c r="H812" s="26"/>
    </row>
    <row r="813" ht="15">
      <c r="H813" s="26"/>
    </row>
    <row r="814" ht="15">
      <c r="H814" s="26"/>
    </row>
    <row r="815" ht="15">
      <c r="H815" s="26"/>
    </row>
    <row r="816" ht="15">
      <c r="H816" s="26"/>
    </row>
    <row r="817" ht="15">
      <c r="H817" s="26"/>
    </row>
    <row r="818" ht="15">
      <c r="H818" s="26"/>
    </row>
    <row r="819" ht="15">
      <c r="H819" s="26"/>
    </row>
    <row r="820" ht="15">
      <c r="H820" s="26"/>
    </row>
    <row r="821" ht="15">
      <c r="H821" s="26"/>
    </row>
    <row r="822" ht="15">
      <c r="H822" s="26"/>
    </row>
    <row r="823" ht="15">
      <c r="H823" s="26"/>
    </row>
    <row r="824" ht="15">
      <c r="H824" s="26"/>
    </row>
    <row r="825" ht="15">
      <c r="H825" s="26"/>
    </row>
    <row r="826" ht="15">
      <c r="H826" s="26"/>
    </row>
    <row r="827" ht="15">
      <c r="H827" s="26"/>
    </row>
    <row r="828" ht="15">
      <c r="H828" s="26"/>
    </row>
    <row r="829" ht="15">
      <c r="H829" s="26"/>
    </row>
    <row r="830" ht="15">
      <c r="H830" s="26"/>
    </row>
    <row r="831" ht="15">
      <c r="H831" s="26"/>
    </row>
    <row r="832" ht="15">
      <c r="H832" s="26"/>
    </row>
    <row r="833" ht="15">
      <c r="H833" s="26"/>
    </row>
    <row r="834" ht="15">
      <c r="H834" s="26"/>
    </row>
    <row r="835" ht="15">
      <c r="H835" s="26"/>
    </row>
    <row r="836" ht="15">
      <c r="H836" s="26"/>
    </row>
    <row r="837" ht="15">
      <c r="H837" s="26"/>
    </row>
    <row r="838" ht="15">
      <c r="H838" s="26"/>
    </row>
    <row r="839" ht="15">
      <c r="H839" s="26"/>
    </row>
    <row r="840" ht="15">
      <c r="H840" s="26"/>
    </row>
    <row r="841" ht="15">
      <c r="H841" s="26"/>
    </row>
    <row r="842" ht="15">
      <c r="H842" s="26"/>
    </row>
    <row r="843" ht="15">
      <c r="H843" s="26"/>
    </row>
    <row r="844" ht="15">
      <c r="H844" s="26"/>
    </row>
    <row r="845" ht="15">
      <c r="H845" s="26"/>
    </row>
    <row r="846" ht="15">
      <c r="H846" s="26"/>
    </row>
    <row r="847" ht="15">
      <c r="H847" s="26"/>
    </row>
    <row r="848" ht="15">
      <c r="H848" s="26"/>
    </row>
    <row r="849" ht="15">
      <c r="H849" s="26"/>
    </row>
    <row r="850" ht="15">
      <c r="H850" s="26"/>
    </row>
    <row r="851" ht="15">
      <c r="H851" s="26"/>
    </row>
    <row r="852" ht="15">
      <c r="H852" s="26"/>
    </row>
    <row r="853" ht="15">
      <c r="H853" s="26"/>
    </row>
    <row r="854" ht="15">
      <c r="H854" s="26"/>
    </row>
    <row r="855" ht="15">
      <c r="H855" s="26"/>
    </row>
    <row r="856" ht="15">
      <c r="H856" s="26"/>
    </row>
    <row r="857" ht="15">
      <c r="H857" s="26"/>
    </row>
    <row r="858" ht="15">
      <c r="H858" s="26"/>
    </row>
    <row r="859" ht="15">
      <c r="H859" s="26"/>
    </row>
    <row r="860" ht="15">
      <c r="H860" s="26"/>
    </row>
    <row r="861" ht="15">
      <c r="H861" s="26"/>
    </row>
    <row r="862" ht="15">
      <c r="H862" s="26"/>
    </row>
    <row r="863" ht="15">
      <c r="H863" s="26"/>
    </row>
    <row r="864" ht="15">
      <c r="H864" s="26"/>
    </row>
    <row r="865" ht="15">
      <c r="H865" s="26"/>
    </row>
    <row r="866" ht="15">
      <c r="H866" s="26"/>
    </row>
    <row r="867" ht="15">
      <c r="H867" s="26"/>
    </row>
    <row r="868" ht="15">
      <c r="H868" s="26"/>
    </row>
    <row r="869" ht="15">
      <c r="H869" s="26"/>
    </row>
    <row r="870" ht="15">
      <c r="H870" s="26"/>
    </row>
    <row r="871" ht="15">
      <c r="H871" s="26"/>
    </row>
    <row r="872" ht="15">
      <c r="H872" s="26"/>
    </row>
    <row r="873" ht="15">
      <c r="H873" s="26"/>
    </row>
    <row r="874" ht="15">
      <c r="H874" s="26"/>
    </row>
    <row r="875" ht="15">
      <c r="H875" s="26"/>
    </row>
    <row r="876" ht="15">
      <c r="H876" s="26"/>
    </row>
    <row r="877" ht="15">
      <c r="H877" s="26"/>
    </row>
    <row r="878" ht="15">
      <c r="H878" s="26"/>
    </row>
    <row r="879" ht="15">
      <c r="H879" s="26"/>
    </row>
    <row r="880" ht="15">
      <c r="H880" s="26"/>
    </row>
    <row r="881" ht="15">
      <c r="H881" s="26"/>
    </row>
    <row r="882" ht="15">
      <c r="H882" s="26"/>
    </row>
    <row r="883" ht="15">
      <c r="H883" s="26"/>
    </row>
    <row r="884" ht="15">
      <c r="H884" s="26"/>
    </row>
    <row r="885" ht="15">
      <c r="H885" s="26"/>
    </row>
    <row r="886" ht="15">
      <c r="H886" s="26"/>
    </row>
    <row r="887" ht="15">
      <c r="H887" s="26"/>
    </row>
    <row r="888" ht="15">
      <c r="H888" s="26"/>
    </row>
    <row r="889" ht="15">
      <c r="H889" s="26"/>
    </row>
    <row r="890" ht="15">
      <c r="H890" s="26"/>
    </row>
    <row r="891" ht="15">
      <c r="H891" s="26"/>
    </row>
    <row r="892" ht="15">
      <c r="H892" s="26"/>
    </row>
    <row r="893" ht="15">
      <c r="H893" s="26"/>
    </row>
    <row r="894" ht="15">
      <c r="H894" s="26"/>
    </row>
    <row r="895" ht="15">
      <c r="H895" s="26"/>
    </row>
    <row r="896" ht="15">
      <c r="H896" s="26"/>
    </row>
    <row r="897" ht="15">
      <c r="H897" s="26"/>
    </row>
    <row r="898" ht="15">
      <c r="H898" s="26"/>
    </row>
    <row r="899" ht="15">
      <c r="H899" s="26"/>
    </row>
    <row r="900" ht="15">
      <c r="H900" s="26"/>
    </row>
    <row r="901" ht="15">
      <c r="H901" s="26"/>
    </row>
    <row r="902" ht="15">
      <c r="H902" s="26"/>
    </row>
    <row r="903" ht="15">
      <c r="H903" s="26"/>
    </row>
    <row r="904" ht="15">
      <c r="H904" s="26"/>
    </row>
    <row r="905" ht="15">
      <c r="H905" s="26"/>
    </row>
    <row r="906" ht="15">
      <c r="H906" s="26"/>
    </row>
    <row r="907" ht="15">
      <c r="H907" s="26"/>
    </row>
    <row r="908" ht="15">
      <c r="H908" s="26"/>
    </row>
    <row r="909" ht="15">
      <c r="H909" s="26"/>
    </row>
    <row r="910" ht="15">
      <c r="H910" s="26"/>
    </row>
    <row r="911" ht="15">
      <c r="H911" s="26"/>
    </row>
    <row r="912" ht="15">
      <c r="H912" s="26"/>
    </row>
    <row r="913" ht="15">
      <c r="H913" s="26"/>
    </row>
    <row r="914" ht="15">
      <c r="H914" s="26"/>
    </row>
    <row r="915" ht="15">
      <c r="H915" s="26"/>
    </row>
    <row r="916" ht="15">
      <c r="H916" s="26"/>
    </row>
    <row r="917" ht="15">
      <c r="H917" s="26"/>
    </row>
    <row r="918" ht="15">
      <c r="H918" s="26"/>
    </row>
    <row r="919" ht="15">
      <c r="H919" s="26"/>
    </row>
    <row r="920" ht="15">
      <c r="H920" s="26"/>
    </row>
    <row r="921" ht="15">
      <c r="H921" s="26"/>
    </row>
    <row r="922" ht="15">
      <c r="H922" s="26"/>
    </row>
    <row r="923" ht="15">
      <c r="H923" s="26"/>
    </row>
    <row r="924" ht="15">
      <c r="H924" s="26"/>
    </row>
    <row r="925" ht="15">
      <c r="H925" s="26"/>
    </row>
    <row r="926" ht="15">
      <c r="H926" s="26"/>
    </row>
    <row r="927" ht="15">
      <c r="H927" s="26"/>
    </row>
    <row r="928" ht="15">
      <c r="H928" s="26"/>
    </row>
    <row r="929" ht="15">
      <c r="H929" s="26"/>
    </row>
    <row r="930" ht="15">
      <c r="H930" s="26"/>
    </row>
    <row r="931" ht="15">
      <c r="H931" s="26"/>
    </row>
    <row r="932" ht="15">
      <c r="H932" s="26"/>
    </row>
    <row r="933" ht="15">
      <c r="H933" s="26"/>
    </row>
    <row r="934" ht="15">
      <c r="H934" s="26"/>
    </row>
    <row r="935" ht="15">
      <c r="H935" s="26"/>
    </row>
    <row r="936" ht="15">
      <c r="H936" s="26"/>
    </row>
    <row r="937" ht="15">
      <c r="H937" s="26"/>
    </row>
    <row r="938" ht="15">
      <c r="H938" s="26"/>
    </row>
    <row r="939" ht="15">
      <c r="H939" s="26"/>
    </row>
    <row r="940" ht="15">
      <c r="H940" s="26"/>
    </row>
    <row r="941" ht="15">
      <c r="H941" s="26"/>
    </row>
    <row r="942" ht="15">
      <c r="H942" s="26"/>
    </row>
    <row r="943" ht="15">
      <c r="H943" s="26"/>
    </row>
    <row r="944" ht="15">
      <c r="H944" s="26"/>
    </row>
    <row r="945" ht="15">
      <c r="H945" s="26"/>
    </row>
    <row r="946" ht="15">
      <c r="H946" s="26"/>
    </row>
    <row r="947" ht="15">
      <c r="H947" s="26"/>
    </row>
    <row r="948" ht="15">
      <c r="H948" s="26"/>
    </row>
    <row r="949" ht="15">
      <c r="H949" s="26"/>
    </row>
    <row r="950" ht="15">
      <c r="H950" s="26"/>
    </row>
    <row r="951" ht="15">
      <c r="H951" s="26"/>
    </row>
    <row r="952" ht="15">
      <c r="H952" s="26"/>
    </row>
    <row r="953" ht="15">
      <c r="H953" s="26"/>
    </row>
    <row r="954" ht="15">
      <c r="H954" s="26"/>
    </row>
    <row r="955" ht="15">
      <c r="H955" s="26"/>
    </row>
    <row r="956" ht="15">
      <c r="H956" s="26"/>
    </row>
    <row r="957" ht="15">
      <c r="H957" s="26"/>
    </row>
    <row r="958" ht="15">
      <c r="H958" s="26"/>
    </row>
    <row r="959" ht="15">
      <c r="H959" s="26"/>
    </row>
    <row r="960" ht="15">
      <c r="H960" s="26"/>
    </row>
    <row r="961" ht="15">
      <c r="H961" s="26"/>
    </row>
    <row r="962" ht="15">
      <c r="H962" s="26"/>
    </row>
    <row r="963" ht="15">
      <c r="H963" s="26"/>
    </row>
    <row r="964" ht="15">
      <c r="H964" s="26"/>
    </row>
    <row r="965" ht="15">
      <c r="H965" s="26"/>
    </row>
    <row r="966" ht="15">
      <c r="H966" s="26"/>
    </row>
    <row r="967" ht="15">
      <c r="H967" s="26"/>
    </row>
    <row r="968" ht="15">
      <c r="H968" s="26"/>
    </row>
    <row r="969" ht="15">
      <c r="H969" s="26"/>
    </row>
    <row r="970" ht="15">
      <c r="H970" s="26"/>
    </row>
    <row r="971" ht="15">
      <c r="H971" s="26"/>
    </row>
    <row r="972" ht="15">
      <c r="H972" s="26"/>
    </row>
    <row r="973" ht="15">
      <c r="H973" s="26"/>
    </row>
    <row r="974" ht="15">
      <c r="H974" s="26"/>
    </row>
    <row r="975" ht="15">
      <c r="H975" s="26"/>
    </row>
    <row r="976" ht="15">
      <c r="H976" s="26"/>
    </row>
    <row r="977" ht="15">
      <c r="H977" s="26"/>
    </row>
    <row r="978" ht="15">
      <c r="H978" s="26"/>
    </row>
    <row r="979" ht="15">
      <c r="H979" s="26"/>
    </row>
    <row r="980" ht="15">
      <c r="H980" s="26"/>
    </row>
    <row r="981" ht="15">
      <c r="H981" s="26"/>
    </row>
    <row r="982" ht="15">
      <c r="H982" s="26"/>
    </row>
    <row r="983" ht="15">
      <c r="H983" s="26"/>
    </row>
    <row r="984" ht="15">
      <c r="H984" s="26"/>
    </row>
    <row r="985" ht="15">
      <c r="H985" s="26"/>
    </row>
    <row r="986" ht="15">
      <c r="H986" s="26"/>
    </row>
    <row r="987" ht="15">
      <c r="H987" s="26"/>
    </row>
    <row r="988" ht="15">
      <c r="H988" s="26"/>
    </row>
    <row r="989" ht="15">
      <c r="H989" s="26"/>
    </row>
    <row r="990" ht="15">
      <c r="H990" s="26"/>
    </row>
    <row r="991" ht="15">
      <c r="H991" s="26"/>
    </row>
    <row r="992" ht="15">
      <c r="H992" s="26"/>
    </row>
    <row r="993" ht="15">
      <c r="H993" s="26"/>
    </row>
    <row r="994" ht="15">
      <c r="H994" s="26"/>
    </row>
    <row r="995" ht="15">
      <c r="H995" s="26"/>
    </row>
    <row r="996" ht="15">
      <c r="H996" s="26"/>
    </row>
    <row r="997" ht="15">
      <c r="H997" s="26"/>
    </row>
    <row r="998" ht="15">
      <c r="H998" s="26"/>
    </row>
    <row r="999" ht="15">
      <c r="H999" s="26"/>
    </row>
    <row r="1000" ht="15">
      <c r="H1000" s="26"/>
    </row>
    <row r="1001" ht="15">
      <c r="H1001" s="26"/>
    </row>
    <row r="1002" ht="15">
      <c r="H1002" s="26"/>
    </row>
    <row r="1003" ht="15">
      <c r="H1003" s="26"/>
    </row>
    <row r="1004" ht="15">
      <c r="H1004" s="26"/>
    </row>
    <row r="1005" ht="15">
      <c r="H1005" s="26"/>
    </row>
    <row r="1006" ht="15">
      <c r="H1006" s="26"/>
    </row>
    <row r="1007" ht="15">
      <c r="H1007" s="26"/>
    </row>
    <row r="1008" ht="15">
      <c r="H1008" s="26"/>
    </row>
    <row r="1009" ht="15">
      <c r="H1009" s="26"/>
    </row>
    <row r="1010" ht="15">
      <c r="H1010" s="26"/>
    </row>
    <row r="1011" ht="15">
      <c r="H1011" s="26"/>
    </row>
    <row r="1012" ht="15">
      <c r="H1012" s="26"/>
    </row>
    <row r="1013" ht="15">
      <c r="H1013" s="26"/>
    </row>
    <row r="1014" ht="15">
      <c r="H1014" s="26"/>
    </row>
    <row r="1015" ht="15">
      <c r="H1015" s="26"/>
    </row>
    <row r="1016" ht="15">
      <c r="H1016" s="26"/>
    </row>
    <row r="1017" ht="15">
      <c r="H1017" s="26"/>
    </row>
    <row r="1018" ht="15">
      <c r="H1018" s="26"/>
    </row>
    <row r="1019" ht="15">
      <c r="H1019" s="26"/>
    </row>
    <row r="1020" ht="15">
      <c r="H1020" s="26"/>
    </row>
    <row r="1021" ht="15">
      <c r="H1021" s="26"/>
    </row>
    <row r="1022" ht="15">
      <c r="H1022" s="26"/>
    </row>
    <row r="1023" ht="15">
      <c r="H1023" s="26"/>
    </row>
    <row r="1024" ht="15">
      <c r="H1024" s="26"/>
    </row>
    <row r="1025" ht="15">
      <c r="H1025" s="26"/>
    </row>
    <row r="1026" ht="15">
      <c r="H1026" s="26"/>
    </row>
    <row r="1027" ht="15">
      <c r="H1027" s="26"/>
    </row>
    <row r="1028" ht="15">
      <c r="H1028" s="26"/>
    </row>
    <row r="1029" ht="15">
      <c r="H1029" s="26"/>
    </row>
    <row r="1030" ht="15">
      <c r="H1030" s="26"/>
    </row>
    <row r="1031" ht="15">
      <c r="H1031" s="26"/>
    </row>
    <row r="1032" ht="15">
      <c r="H1032" s="26"/>
    </row>
    <row r="1033" ht="15">
      <c r="H1033" s="26"/>
    </row>
    <row r="1034" ht="15">
      <c r="H1034" s="26"/>
    </row>
    <row r="1035" ht="15">
      <c r="H1035" s="26"/>
    </row>
    <row r="1036" ht="15">
      <c r="H1036" s="26"/>
    </row>
    <row r="1037" ht="15">
      <c r="H1037" s="26"/>
    </row>
    <row r="1038" ht="15">
      <c r="H1038" s="26"/>
    </row>
    <row r="1039" ht="15">
      <c r="H1039" s="26"/>
    </row>
    <row r="1040" ht="15">
      <c r="H1040" s="26"/>
    </row>
    <row r="1041" ht="15">
      <c r="H1041" s="26"/>
    </row>
    <row r="1042" ht="15">
      <c r="H1042" s="26"/>
    </row>
    <row r="1043" ht="15">
      <c r="H1043" s="26"/>
    </row>
    <row r="1044" ht="15">
      <c r="H1044" s="26"/>
    </row>
    <row r="1045" ht="15">
      <c r="H1045" s="26"/>
    </row>
    <row r="1046" ht="15">
      <c r="H1046" s="26"/>
    </row>
    <row r="1047" ht="15">
      <c r="H1047" s="26"/>
    </row>
    <row r="1048" ht="15">
      <c r="H1048" s="26"/>
    </row>
    <row r="1049" ht="15">
      <c r="H1049" s="26"/>
    </row>
    <row r="1050" ht="15">
      <c r="H1050" s="26"/>
    </row>
    <row r="1051" ht="15">
      <c r="H1051" s="26"/>
    </row>
    <row r="1052" ht="15">
      <c r="H1052" s="26"/>
    </row>
    <row r="1053" ht="15">
      <c r="H1053" s="26"/>
    </row>
    <row r="1054" ht="15">
      <c r="H1054" s="26"/>
    </row>
    <row r="1055" ht="15">
      <c r="H1055" s="26"/>
    </row>
    <row r="1056" ht="15">
      <c r="H1056" s="26"/>
    </row>
    <row r="1057" ht="15">
      <c r="H1057" s="26"/>
    </row>
    <row r="1058" ht="15">
      <c r="H1058" s="26"/>
    </row>
    <row r="1059" ht="15">
      <c r="H1059" s="26"/>
    </row>
    <row r="1060" ht="15">
      <c r="H1060" s="26"/>
    </row>
    <row r="1061" ht="15">
      <c r="H1061" s="26"/>
    </row>
    <row r="1062" ht="15">
      <c r="H1062" s="26"/>
    </row>
    <row r="1063" ht="15">
      <c r="H1063" s="26"/>
    </row>
    <row r="1064" ht="15">
      <c r="H1064" s="26"/>
    </row>
    <row r="1065" ht="15">
      <c r="H1065" s="26"/>
    </row>
    <row r="1066" ht="15">
      <c r="H1066" s="26"/>
    </row>
    <row r="1067" ht="15">
      <c r="H1067" s="26"/>
    </row>
    <row r="1068" ht="15">
      <c r="H1068" s="26"/>
    </row>
    <row r="1069" ht="15">
      <c r="H1069" s="26"/>
    </row>
    <row r="1070" ht="15">
      <c r="H1070" s="26"/>
    </row>
    <row r="1071" ht="15">
      <c r="H1071" s="26"/>
    </row>
    <row r="1072" ht="15">
      <c r="H1072" s="26"/>
    </row>
    <row r="1073" ht="15">
      <c r="H1073" s="26"/>
    </row>
    <row r="1074" ht="15">
      <c r="H1074" s="26"/>
    </row>
    <row r="1075" ht="15">
      <c r="H1075" s="26"/>
    </row>
    <row r="1076" ht="15">
      <c r="H1076" s="26"/>
    </row>
    <row r="1077" ht="15">
      <c r="H1077" s="26"/>
    </row>
    <row r="1078" ht="15">
      <c r="H1078" s="26"/>
    </row>
    <row r="1079" ht="15">
      <c r="H1079" s="26"/>
    </row>
    <row r="1080" ht="15">
      <c r="H1080" s="26"/>
    </row>
  </sheetData>
  <sheetProtection sheet="1" objects="1" scenarios="1" formatCells="0" selectLockedCells="1"/>
  <mergeCells count="11">
    <mergeCell ref="A5:M5"/>
    <mergeCell ref="A6:M6"/>
    <mergeCell ref="H8:H9"/>
    <mergeCell ref="I8:K8"/>
    <mergeCell ref="A7:M7"/>
    <mergeCell ref="L8:M9"/>
    <mergeCell ref="C8:C9"/>
    <mergeCell ref="A8:A9"/>
    <mergeCell ref="D8:D9"/>
    <mergeCell ref="B8:B9"/>
    <mergeCell ref="E8:G8"/>
  </mergeCells>
  <dataValidations count="1">
    <dataValidation type="list" allowBlank="1" showInputMessage="1" showErrorMessage="1" sqref="E10:G20">
      <formula1>$BA$1</formula1>
    </dataValidation>
  </dataValidations>
  <printOptions/>
  <pageMargins left="0.2362204724409449" right="0.2362204724409449" top="0.15748031496062992" bottom="0.15748031496062992" header="0" footer="0.11811023622047245"/>
  <pageSetup fitToHeight="0" fitToWidth="1" horizontalDpi="600" verticalDpi="600" orientation="landscape" scale="84" r:id="rId2"/>
  <headerFooter>
    <oddFooter>&amp;C&amp;P de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53"/>
  <sheetViews>
    <sheetView zoomScaleSheetLayoutView="90" zoomScalePageLayoutView="0" workbookViewId="0" topLeftCell="A46">
      <selection activeCell="H4" sqref="H4"/>
    </sheetView>
  </sheetViews>
  <sheetFormatPr defaultColWidth="11.421875" defaultRowHeight="15"/>
  <cols>
    <col min="1" max="1" width="11.421875" style="22" customWidth="1"/>
    <col min="2" max="2" width="9.00390625" style="22" customWidth="1"/>
    <col min="3" max="3" width="15.28125" style="22" customWidth="1"/>
    <col min="4" max="5" width="11.421875" style="22" customWidth="1"/>
    <col min="6" max="6" width="11.57421875" style="22" customWidth="1"/>
    <col min="7" max="7" width="17.28125" style="22" customWidth="1"/>
    <col min="8" max="9" width="11.421875" style="22" customWidth="1"/>
    <col min="10" max="10" width="11.57421875" style="22" customWidth="1"/>
    <col min="11" max="16384" width="11.421875" style="22" customWidth="1"/>
  </cols>
  <sheetData>
    <row r="1" spans="1:10" ht="58.5" customHeight="1" thickBot="1">
      <c r="A1" s="127"/>
      <c r="B1" s="128"/>
      <c r="C1" s="128"/>
      <c r="D1" s="128"/>
      <c r="E1" s="128"/>
      <c r="F1" s="128"/>
      <c r="G1" s="128"/>
      <c r="H1" s="128"/>
      <c r="I1" s="128"/>
      <c r="J1" s="129"/>
    </row>
    <row r="2" spans="1:12" ht="21" customHeight="1" thickBot="1">
      <c r="A2" s="277" t="s">
        <v>206</v>
      </c>
      <c r="B2" s="278"/>
      <c r="C2" s="278"/>
      <c r="D2" s="278"/>
      <c r="E2" s="278"/>
      <c r="F2" s="278"/>
      <c r="G2" s="278"/>
      <c r="H2" s="278"/>
      <c r="I2" s="278"/>
      <c r="J2" s="279"/>
      <c r="K2" s="49"/>
      <c r="L2" s="49"/>
    </row>
    <row r="3" spans="1:10" ht="18.75" customHeight="1" thickBot="1">
      <c r="A3" s="288" t="s">
        <v>146</v>
      </c>
      <c r="B3" s="289"/>
      <c r="C3" s="283" t="e">
        <f>(SUM('1_O Y G'!M36,2_TH!M24,'3_I Y D'!M31,'4_R Y CR'!M16,'5_BIO Y RES '!M28,6_PRIORITARIO!M23))/(SUM('1_O Y G'!M34,2_TH!M22,'3_I Y D'!M29,'4_R Y CR'!M14,'5_BIO Y RES '!M26,6_PRIORITARIO!M21))</f>
        <v>#DIV/0!</v>
      </c>
      <c r="D3" s="284"/>
      <c r="E3" s="55"/>
      <c r="F3" s="55"/>
      <c r="G3" s="55"/>
      <c r="H3" s="55"/>
      <c r="I3" s="55"/>
      <c r="J3" s="130"/>
    </row>
    <row r="4" spans="1:10" ht="32.25" customHeight="1" thickBot="1">
      <c r="A4" s="290" t="s">
        <v>240</v>
      </c>
      <c r="B4" s="291"/>
      <c r="C4" s="291"/>
      <c r="D4" s="292"/>
      <c r="E4" s="297" t="s">
        <v>327</v>
      </c>
      <c r="F4" s="298"/>
      <c r="G4" s="298"/>
      <c r="H4" s="102" t="s">
        <v>100</v>
      </c>
      <c r="I4" s="55"/>
      <c r="J4" s="130"/>
    </row>
    <row r="5" spans="1:10" ht="18.75" customHeight="1" thickBot="1">
      <c r="A5" s="293" t="s">
        <v>241</v>
      </c>
      <c r="B5" s="294"/>
      <c r="C5" s="295" t="e">
        <f>C3+IF(H4="CUMPLE",IF(1-C3&gt;0.02,0.02,1-C3),0)</f>
        <v>#DIV/0!</v>
      </c>
      <c r="D5" s="296"/>
      <c r="E5" s="55"/>
      <c r="F5" s="55"/>
      <c r="G5" s="55"/>
      <c r="H5" s="55"/>
      <c r="I5" s="55"/>
      <c r="J5" s="130"/>
    </row>
    <row r="6" spans="1:10" s="19" customFormat="1" ht="15.75" customHeight="1" thickBot="1">
      <c r="A6" s="131"/>
      <c r="B6" s="131"/>
      <c r="C6" s="131"/>
      <c r="D6" s="131"/>
      <c r="E6" s="131"/>
      <c r="F6" s="131"/>
      <c r="G6" s="131"/>
      <c r="H6" s="131"/>
      <c r="I6" s="131"/>
      <c r="J6" s="132"/>
    </row>
    <row r="7" spans="1:10" ht="15.75" customHeight="1" thickBot="1">
      <c r="A7" s="280" t="s">
        <v>132</v>
      </c>
      <c r="B7" s="281"/>
      <c r="C7" s="281"/>
      <c r="D7" s="281"/>
      <c r="E7" s="281"/>
      <c r="F7" s="281"/>
      <c r="G7" s="281"/>
      <c r="H7" s="281"/>
      <c r="I7" s="281"/>
      <c r="J7" s="282"/>
    </row>
    <row r="8" spans="1:10" ht="15.75" customHeight="1" thickBot="1">
      <c r="A8" s="285" t="s">
        <v>344</v>
      </c>
      <c r="B8" s="286"/>
      <c r="C8" s="286"/>
      <c r="D8" s="286"/>
      <c r="E8" s="286"/>
      <c r="F8" s="286"/>
      <c r="G8" s="286"/>
      <c r="H8" s="286"/>
      <c r="I8" s="286"/>
      <c r="J8" s="287"/>
    </row>
    <row r="9" spans="1:10" ht="126" customHeight="1" thickBot="1">
      <c r="A9" s="328"/>
      <c r="B9" s="329"/>
      <c r="C9" s="329"/>
      <c r="D9" s="329"/>
      <c r="E9" s="329"/>
      <c r="F9" s="329"/>
      <c r="G9" s="329"/>
      <c r="H9" s="329"/>
      <c r="I9" s="329"/>
      <c r="J9" s="330"/>
    </row>
    <row r="10" spans="1:10" ht="18.75" customHeight="1" thickBot="1">
      <c r="A10" s="325" t="s">
        <v>148</v>
      </c>
      <c r="B10" s="326"/>
      <c r="C10" s="326"/>
      <c r="D10" s="326"/>
      <c r="E10" s="326"/>
      <c r="F10" s="326"/>
      <c r="G10" s="326"/>
      <c r="H10" s="326"/>
      <c r="I10" s="326"/>
      <c r="J10" s="327"/>
    </row>
    <row r="11" spans="1:10" ht="270" customHeight="1" thickBot="1">
      <c r="A11" s="328"/>
      <c r="B11" s="329"/>
      <c r="C11" s="329"/>
      <c r="D11" s="329"/>
      <c r="E11" s="329"/>
      <c r="F11" s="329"/>
      <c r="G11" s="329"/>
      <c r="H11" s="329"/>
      <c r="I11" s="329"/>
      <c r="J11" s="330"/>
    </row>
    <row r="12" spans="1:10" ht="18.75" customHeight="1" thickBot="1">
      <c r="A12" s="325" t="s">
        <v>149</v>
      </c>
      <c r="B12" s="326"/>
      <c r="C12" s="326"/>
      <c r="D12" s="326"/>
      <c r="E12" s="326"/>
      <c r="F12" s="326"/>
      <c r="G12" s="326"/>
      <c r="H12" s="326"/>
      <c r="I12" s="326"/>
      <c r="J12" s="327"/>
    </row>
    <row r="13" spans="1:10" ht="127.5" customHeight="1" thickBot="1">
      <c r="A13" s="331"/>
      <c r="B13" s="332"/>
      <c r="C13" s="332"/>
      <c r="D13" s="332"/>
      <c r="E13" s="332"/>
      <c r="F13" s="332"/>
      <c r="G13" s="332"/>
      <c r="H13" s="332"/>
      <c r="I13" s="332"/>
      <c r="J13" s="333"/>
    </row>
    <row r="14" spans="1:10" ht="15.75" thickBot="1">
      <c r="A14" s="334" t="s">
        <v>99</v>
      </c>
      <c r="B14" s="335"/>
      <c r="C14" s="335"/>
      <c r="D14" s="335"/>
      <c r="E14" s="335"/>
      <c r="F14" s="335"/>
      <c r="G14" s="335"/>
      <c r="H14" s="335"/>
      <c r="I14" s="335"/>
      <c r="J14" s="336"/>
    </row>
    <row r="15" spans="1:10" ht="7.5" customHeight="1" thickBot="1">
      <c r="A15" s="87"/>
      <c r="B15" s="88"/>
      <c r="C15" s="88"/>
      <c r="D15" s="88"/>
      <c r="E15" s="88"/>
      <c r="F15" s="88"/>
      <c r="G15" s="88"/>
      <c r="H15" s="89"/>
      <c r="I15" s="89"/>
      <c r="J15" s="90"/>
    </row>
    <row r="16" spans="1:10" ht="15.75" thickBot="1">
      <c r="A16" s="299" t="s">
        <v>100</v>
      </c>
      <c r="B16" s="300"/>
      <c r="C16" s="91"/>
      <c r="D16" s="92"/>
      <c r="E16" s="91"/>
      <c r="F16" s="101"/>
      <c r="G16" s="93"/>
      <c r="H16" s="93"/>
      <c r="I16" s="93"/>
      <c r="J16" s="94"/>
    </row>
    <row r="17" spans="1:10" ht="15.75" thickBot="1">
      <c r="A17" s="100"/>
      <c r="B17" s="101"/>
      <c r="C17" s="91"/>
      <c r="D17" s="91"/>
      <c r="E17" s="91"/>
      <c r="F17" s="101"/>
      <c r="G17" s="93"/>
      <c r="H17" s="91"/>
      <c r="I17" s="93"/>
      <c r="J17" s="94"/>
    </row>
    <row r="18" spans="1:10" ht="15.75" thickBot="1">
      <c r="A18" s="100" t="s">
        <v>101</v>
      </c>
      <c r="B18" s="93"/>
      <c r="C18" s="91"/>
      <c r="D18" s="92"/>
      <c r="E18" s="91"/>
      <c r="F18" s="93"/>
      <c r="G18" s="93"/>
      <c r="H18" s="93"/>
      <c r="I18" s="93"/>
      <c r="J18" s="94"/>
    </row>
    <row r="19" spans="1:10" ht="15.75" thickBot="1">
      <c r="A19" s="100"/>
      <c r="B19" s="93"/>
      <c r="C19" s="91"/>
      <c r="D19" s="91"/>
      <c r="E19" s="91"/>
      <c r="F19" s="93"/>
      <c r="G19" s="93"/>
      <c r="H19" s="93"/>
      <c r="I19" s="93"/>
      <c r="J19" s="94"/>
    </row>
    <row r="20" spans="1:10" ht="15.75" thickBot="1">
      <c r="A20" s="304" t="s">
        <v>312</v>
      </c>
      <c r="B20" s="305"/>
      <c r="C20" s="305"/>
      <c r="D20" s="92"/>
      <c r="E20" s="19" t="s">
        <v>313</v>
      </c>
      <c r="F20" s="19"/>
      <c r="G20" s="93"/>
      <c r="H20" s="93"/>
      <c r="I20" s="93"/>
      <c r="J20" s="94"/>
    </row>
    <row r="21" spans="1:10" ht="15.75" thickBot="1">
      <c r="A21" s="133"/>
      <c r="B21" s="19"/>
      <c r="C21" s="19"/>
      <c r="D21" s="306" t="s">
        <v>173</v>
      </c>
      <c r="E21" s="306"/>
      <c r="F21" s="92"/>
      <c r="G21" s="93"/>
      <c r="H21" s="93"/>
      <c r="I21" s="93"/>
      <c r="J21" s="94"/>
    </row>
    <row r="22" spans="1:10" ht="15.75" thickBot="1">
      <c r="A22" s="133"/>
      <c r="B22" s="19"/>
      <c r="C22" s="19"/>
      <c r="D22" s="307" t="s">
        <v>154</v>
      </c>
      <c r="E22" s="307"/>
      <c r="F22" s="92"/>
      <c r="G22" s="93"/>
      <c r="H22" s="93"/>
      <c r="I22" s="93"/>
      <c r="J22" s="94"/>
    </row>
    <row r="23" spans="1:10" ht="15.75" thickBot="1">
      <c r="A23" s="133"/>
      <c r="B23" s="19"/>
      <c r="C23" s="19"/>
      <c r="D23" s="19" t="s">
        <v>314</v>
      </c>
      <c r="E23" s="19"/>
      <c r="F23" s="92"/>
      <c r="G23" s="19" t="s">
        <v>315</v>
      </c>
      <c r="H23" s="136"/>
      <c r="I23" s="136"/>
      <c r="J23" s="137"/>
    </row>
    <row r="24" spans="1:10" ht="15.75" thickBot="1">
      <c r="A24" s="133"/>
      <c r="B24" s="19"/>
      <c r="C24" s="19"/>
      <c r="D24" s="19"/>
      <c r="E24" s="19"/>
      <c r="F24" s="134"/>
      <c r="G24" s="93"/>
      <c r="H24" s="93"/>
      <c r="I24" s="93"/>
      <c r="J24" s="94"/>
    </row>
    <row r="25" spans="1:10" ht="15.75" thickBot="1">
      <c r="A25" s="308" t="s">
        <v>316</v>
      </c>
      <c r="B25" s="309"/>
      <c r="C25" s="309"/>
      <c r="D25" s="92"/>
      <c r="E25" s="19"/>
      <c r="F25" s="19"/>
      <c r="G25" s="19"/>
      <c r="H25" s="19"/>
      <c r="I25" s="19"/>
      <c r="J25" s="135"/>
    </row>
    <row r="26" spans="1:10" ht="15">
      <c r="A26" s="310" t="s">
        <v>317</v>
      </c>
      <c r="B26" s="311"/>
      <c r="C26" s="311"/>
      <c r="D26" s="311"/>
      <c r="E26" s="311"/>
      <c r="F26" s="311"/>
      <c r="G26" s="311"/>
      <c r="H26" s="311"/>
      <c r="I26" s="311"/>
      <c r="J26" s="312"/>
    </row>
    <row r="27" spans="1:10" ht="15" customHeight="1">
      <c r="A27" s="313"/>
      <c r="B27" s="314"/>
      <c r="C27" s="314"/>
      <c r="D27" s="314"/>
      <c r="E27" s="314"/>
      <c r="F27" s="314"/>
      <c r="G27" s="314"/>
      <c r="H27" s="314"/>
      <c r="I27" s="314"/>
      <c r="J27" s="315"/>
    </row>
    <row r="28" spans="1:10" ht="15" customHeight="1">
      <c r="A28" s="301"/>
      <c r="B28" s="302"/>
      <c r="C28" s="302"/>
      <c r="D28" s="302"/>
      <c r="E28" s="302"/>
      <c r="F28" s="302"/>
      <c r="G28" s="302"/>
      <c r="H28" s="302"/>
      <c r="I28" s="302"/>
      <c r="J28" s="303"/>
    </row>
    <row r="29" spans="1:10" ht="15">
      <c r="A29" s="316"/>
      <c r="B29" s="317"/>
      <c r="C29" s="317"/>
      <c r="D29" s="317"/>
      <c r="E29" s="317"/>
      <c r="F29" s="317"/>
      <c r="G29" s="317"/>
      <c r="H29" s="317"/>
      <c r="I29" s="317"/>
      <c r="J29" s="318"/>
    </row>
    <row r="30" spans="1:10" ht="15.75" thickBot="1">
      <c r="A30" s="301"/>
      <c r="B30" s="302"/>
      <c r="C30" s="302"/>
      <c r="D30" s="302"/>
      <c r="E30" s="302"/>
      <c r="F30" s="302"/>
      <c r="G30" s="302"/>
      <c r="H30" s="302"/>
      <c r="I30" s="302"/>
      <c r="J30" s="303"/>
    </row>
    <row r="31" spans="1:10" ht="15.75" thickBot="1">
      <c r="A31" s="319" t="s">
        <v>345</v>
      </c>
      <c r="B31" s="320"/>
      <c r="C31" s="320"/>
      <c r="D31" s="320"/>
      <c r="E31" s="320"/>
      <c r="F31" s="320"/>
      <c r="G31" s="320"/>
      <c r="H31" s="320"/>
      <c r="I31" s="320"/>
      <c r="J31" s="321"/>
    </row>
    <row r="32" spans="1:10" ht="15.75" thickBot="1">
      <c r="A32" s="322"/>
      <c r="B32" s="323"/>
      <c r="C32" s="323"/>
      <c r="D32" s="323"/>
      <c r="E32" s="323"/>
      <c r="F32" s="323"/>
      <c r="G32" s="323"/>
      <c r="H32" s="323"/>
      <c r="I32" s="323"/>
      <c r="J32" s="324"/>
    </row>
    <row r="33" spans="1:10" ht="15.75" thickBot="1">
      <c r="A33" s="138" t="s">
        <v>346</v>
      </c>
      <c r="B33" s="92"/>
      <c r="C33" s="139"/>
      <c r="D33" s="139" t="s">
        <v>347</v>
      </c>
      <c r="E33" s="92"/>
      <c r="F33" s="310" t="s">
        <v>348</v>
      </c>
      <c r="G33" s="311"/>
      <c r="H33" s="311"/>
      <c r="I33" s="311"/>
      <c r="J33" s="312"/>
    </row>
    <row r="34" spans="1:10" ht="15.75" thickBot="1">
      <c r="A34" s="138"/>
      <c r="B34" s="139"/>
      <c r="C34" s="139"/>
      <c r="D34" s="95"/>
      <c r="E34" s="95"/>
      <c r="F34" s="95"/>
      <c r="G34" s="139"/>
      <c r="H34" s="139"/>
      <c r="I34" s="139"/>
      <c r="J34" s="94"/>
    </row>
    <row r="35" spans="1:10" ht="15.75" thickBot="1">
      <c r="A35" s="138"/>
      <c r="B35" s="139"/>
      <c r="C35" s="139"/>
      <c r="D35" s="139" t="s">
        <v>349</v>
      </c>
      <c r="E35" s="139"/>
      <c r="F35" s="95"/>
      <c r="G35" s="139"/>
      <c r="H35" s="95"/>
      <c r="I35" s="92"/>
      <c r="J35" s="94"/>
    </row>
    <row r="36" spans="1:10" ht="15.75" thickBot="1">
      <c r="A36" s="138"/>
      <c r="B36" s="139"/>
      <c r="C36" s="139"/>
      <c r="D36" s="139" t="s">
        <v>350</v>
      </c>
      <c r="E36" s="139"/>
      <c r="F36" s="139"/>
      <c r="G36" s="139"/>
      <c r="H36" s="95"/>
      <c r="I36" s="92"/>
      <c r="J36" s="94"/>
    </row>
    <row r="37" spans="1:10" ht="15.75" thickBot="1">
      <c r="A37" s="140"/>
      <c r="B37" s="141"/>
      <c r="C37" s="141"/>
      <c r="D37" s="139" t="s">
        <v>351</v>
      </c>
      <c r="E37" s="92"/>
      <c r="F37" s="139" t="s">
        <v>315</v>
      </c>
      <c r="G37" s="243"/>
      <c r="H37" s="243"/>
      <c r="I37" s="243"/>
      <c r="J37" s="244"/>
    </row>
    <row r="38" spans="1:10" ht="15.75" thickBot="1">
      <c r="A38" s="142"/>
      <c r="B38" s="143"/>
      <c r="C38" s="143"/>
      <c r="D38" s="144"/>
      <c r="E38" s="144"/>
      <c r="F38" s="144"/>
      <c r="G38" s="144"/>
      <c r="H38" s="145"/>
      <c r="I38" s="144"/>
      <c r="J38" s="146"/>
    </row>
    <row r="39" spans="1:10" ht="15.75" thickBot="1">
      <c r="A39" s="270" t="s">
        <v>157</v>
      </c>
      <c r="B39" s="271"/>
      <c r="C39" s="271"/>
      <c r="D39" s="271"/>
      <c r="E39" s="271"/>
      <c r="F39" s="271"/>
      <c r="G39" s="271"/>
      <c r="H39" s="271"/>
      <c r="I39" s="271"/>
      <c r="J39" s="272"/>
    </row>
    <row r="40" spans="1:10" ht="15" customHeight="1">
      <c r="A40" s="273" t="s">
        <v>95</v>
      </c>
      <c r="B40" s="274"/>
      <c r="C40" s="274"/>
      <c r="D40" s="274"/>
      <c r="E40" s="274"/>
      <c r="F40" s="274"/>
      <c r="G40" s="275" t="s">
        <v>96</v>
      </c>
      <c r="H40" s="275"/>
      <c r="I40" s="275" t="s">
        <v>97</v>
      </c>
      <c r="J40" s="276"/>
    </row>
    <row r="41" spans="1:10" ht="60" customHeight="1" thickBot="1">
      <c r="A41" s="264"/>
      <c r="B41" s="265"/>
      <c r="C41" s="265"/>
      <c r="D41" s="265"/>
      <c r="E41" s="265"/>
      <c r="F41" s="265"/>
      <c r="G41" s="266"/>
      <c r="H41" s="267"/>
      <c r="I41" s="268"/>
      <c r="J41" s="269"/>
    </row>
    <row r="42" spans="1:10" ht="15.75" thickBot="1">
      <c r="A42" s="270" t="s">
        <v>156</v>
      </c>
      <c r="B42" s="271"/>
      <c r="C42" s="271"/>
      <c r="D42" s="271"/>
      <c r="E42" s="271"/>
      <c r="F42" s="271"/>
      <c r="G42" s="271"/>
      <c r="H42" s="271"/>
      <c r="I42" s="271"/>
      <c r="J42" s="272"/>
    </row>
    <row r="43" spans="1:10" ht="15" customHeight="1">
      <c r="A43" s="273" t="s">
        <v>95</v>
      </c>
      <c r="B43" s="274"/>
      <c r="C43" s="274"/>
      <c r="D43" s="274"/>
      <c r="E43" s="274"/>
      <c r="F43" s="274"/>
      <c r="G43" s="275" t="s">
        <v>96</v>
      </c>
      <c r="H43" s="275"/>
      <c r="I43" s="275" t="s">
        <v>98</v>
      </c>
      <c r="J43" s="276"/>
    </row>
    <row r="44" spans="1:10" ht="60" customHeight="1" thickBot="1">
      <c r="A44" s="253"/>
      <c r="B44" s="254"/>
      <c r="C44" s="254"/>
      <c r="D44" s="254"/>
      <c r="E44" s="254"/>
      <c r="F44" s="254"/>
      <c r="G44" s="255"/>
      <c r="H44" s="255"/>
      <c r="I44" s="256"/>
      <c r="J44" s="257"/>
    </row>
    <row r="45" spans="1:10" ht="16.5" thickBot="1">
      <c r="A45" s="258" t="s">
        <v>102</v>
      </c>
      <c r="B45" s="259"/>
      <c r="C45" s="259"/>
      <c r="D45" s="259"/>
      <c r="E45" s="259"/>
      <c r="F45" s="259"/>
      <c r="G45" s="259"/>
      <c r="H45" s="259"/>
      <c r="I45" s="259"/>
      <c r="J45" s="260"/>
    </row>
    <row r="46" spans="1:10" ht="15">
      <c r="A46" s="261" t="s">
        <v>103</v>
      </c>
      <c r="B46" s="262"/>
      <c r="C46" s="262"/>
      <c r="D46" s="262"/>
      <c r="E46" s="262" t="s">
        <v>104</v>
      </c>
      <c r="F46" s="262"/>
      <c r="G46" s="262"/>
      <c r="H46" s="262" t="s">
        <v>105</v>
      </c>
      <c r="I46" s="262"/>
      <c r="J46" s="263"/>
    </row>
    <row r="47" spans="1:10" ht="26.25" customHeight="1">
      <c r="A47" s="249"/>
      <c r="B47" s="250"/>
      <c r="C47" s="250"/>
      <c r="D47" s="250"/>
      <c r="E47" s="250"/>
      <c r="F47" s="250"/>
      <c r="G47" s="250"/>
      <c r="H47" s="251"/>
      <c r="I47" s="251"/>
      <c r="J47" s="252"/>
    </row>
    <row r="48" spans="1:10" ht="26.25" customHeight="1">
      <c r="A48" s="249"/>
      <c r="B48" s="250"/>
      <c r="C48" s="250"/>
      <c r="D48" s="250"/>
      <c r="E48" s="250"/>
      <c r="F48" s="250"/>
      <c r="G48" s="250"/>
      <c r="H48" s="251"/>
      <c r="I48" s="251"/>
      <c r="J48" s="252"/>
    </row>
    <row r="49" spans="1:10" ht="26.25" customHeight="1">
      <c r="A49" s="249"/>
      <c r="B49" s="250"/>
      <c r="C49" s="250"/>
      <c r="D49" s="250"/>
      <c r="E49" s="250"/>
      <c r="F49" s="250"/>
      <c r="G49" s="250"/>
      <c r="H49" s="251"/>
      <c r="I49" s="251"/>
      <c r="J49" s="252"/>
    </row>
    <row r="50" spans="1:10" ht="26.25" customHeight="1">
      <c r="A50" s="249"/>
      <c r="B50" s="250"/>
      <c r="C50" s="250"/>
      <c r="D50" s="250"/>
      <c r="E50" s="250"/>
      <c r="F50" s="250"/>
      <c r="G50" s="250"/>
      <c r="H50" s="251"/>
      <c r="I50" s="251"/>
      <c r="J50" s="252"/>
    </row>
    <row r="51" spans="1:10" ht="26.25" customHeight="1">
      <c r="A51" s="249"/>
      <c r="B51" s="250"/>
      <c r="C51" s="250"/>
      <c r="D51" s="250"/>
      <c r="E51" s="250"/>
      <c r="F51" s="250"/>
      <c r="G51" s="250"/>
      <c r="H51" s="251"/>
      <c r="I51" s="251"/>
      <c r="J51" s="252"/>
    </row>
    <row r="52" spans="1:10" ht="26.25" customHeight="1" thickBot="1">
      <c r="A52" s="245"/>
      <c r="B52" s="246"/>
      <c r="C52" s="246"/>
      <c r="D52" s="246"/>
      <c r="E52" s="246"/>
      <c r="F52" s="246"/>
      <c r="G52" s="246"/>
      <c r="H52" s="247"/>
      <c r="I52" s="247"/>
      <c r="J52" s="248"/>
    </row>
    <row r="53" spans="1:10" ht="15">
      <c r="A53" s="95"/>
      <c r="B53" s="95"/>
      <c r="C53" s="95"/>
      <c r="D53" s="95"/>
      <c r="E53" s="95"/>
      <c r="F53" s="95"/>
      <c r="G53" s="95"/>
      <c r="H53" s="95"/>
      <c r="I53" s="95"/>
      <c r="J53" s="95"/>
    </row>
  </sheetData>
  <sheetProtection sheet="1" objects="1" scenarios="1" formatCells="0" selectLockedCells="1" autoFilter="0"/>
  <mergeCells count="64">
    <mergeCell ref="A10:J10"/>
    <mergeCell ref="A9:J9"/>
    <mergeCell ref="A13:J13"/>
    <mergeCell ref="A11:J11"/>
    <mergeCell ref="A14:J14"/>
    <mergeCell ref="A12:J12"/>
    <mergeCell ref="A16:B16"/>
    <mergeCell ref="A40:F40"/>
    <mergeCell ref="G40:H40"/>
    <mergeCell ref="A30:J30"/>
    <mergeCell ref="I40:J40"/>
    <mergeCell ref="A39:J39"/>
    <mergeCell ref="A20:C20"/>
    <mergeCell ref="D21:E21"/>
    <mergeCell ref="D22:E22"/>
    <mergeCell ref="A25:C25"/>
    <mergeCell ref="A26:J27"/>
    <mergeCell ref="A28:J28"/>
    <mergeCell ref="A29:J29"/>
    <mergeCell ref="A31:J31"/>
    <mergeCell ref="A32:J32"/>
    <mergeCell ref="F33:J33"/>
    <mergeCell ref="A2:J2"/>
    <mergeCell ref="A7:J7"/>
    <mergeCell ref="C3:D3"/>
    <mergeCell ref="A8:J8"/>
    <mergeCell ref="A3:B3"/>
    <mergeCell ref="A4:D4"/>
    <mergeCell ref="A5:B5"/>
    <mergeCell ref="C5:D5"/>
    <mergeCell ref="E4:G4"/>
    <mergeCell ref="A41:F41"/>
    <mergeCell ref="G41:H41"/>
    <mergeCell ref="I41:J41"/>
    <mergeCell ref="A42:J42"/>
    <mergeCell ref="A43:F43"/>
    <mergeCell ref="G43:H43"/>
    <mergeCell ref="I43:J43"/>
    <mergeCell ref="A47:D47"/>
    <mergeCell ref="E47:G47"/>
    <mergeCell ref="H47:J47"/>
    <mergeCell ref="A44:F44"/>
    <mergeCell ref="G44:H44"/>
    <mergeCell ref="I44:J44"/>
    <mergeCell ref="A45:J45"/>
    <mergeCell ref="A46:D46"/>
    <mergeCell ref="E46:G46"/>
    <mergeCell ref="H46:J46"/>
    <mergeCell ref="G37:J37"/>
    <mergeCell ref="A52:D52"/>
    <mergeCell ref="E52:G52"/>
    <mergeCell ref="H52:J52"/>
    <mergeCell ref="A48:D48"/>
    <mergeCell ref="E48:G48"/>
    <mergeCell ref="H48:J48"/>
    <mergeCell ref="A50:D50"/>
    <mergeCell ref="E50:G50"/>
    <mergeCell ref="H50:J50"/>
    <mergeCell ref="A49:D49"/>
    <mergeCell ref="E49:G49"/>
    <mergeCell ref="H49:J49"/>
    <mergeCell ref="A51:D51"/>
    <mergeCell ref="E51:G51"/>
    <mergeCell ref="H51:J51"/>
  </mergeCells>
  <dataValidations count="1">
    <dataValidation type="list" allowBlank="1" showInputMessage="1" showErrorMessage="1" sqref="H4">
      <formula1>"CUMPLE,NO CUMPLE"</formula1>
    </dataValidation>
  </dataValidations>
  <printOptions/>
  <pageMargins left="0.7086614173228347" right="0.7086614173228347" top="0.15748031496062992" bottom="0.15748031496062992" header="0" footer="0.11811023622047245"/>
  <pageSetup fitToHeight="0" fitToWidth="1" orientation="landscape" scale="99" r:id="rId2"/>
  <headerFooter>
    <oddFooter>&amp;C &amp;P de &amp;N</oddFooter>
  </headerFooter>
  <rowBreaks count="1" manualBreakCount="1">
    <brk id="4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Herramienta Verificacion Estandares Aguas</dc:title>
  <dc:subject/>
  <dc:creator>Marcela Quiroga Caicedo</dc:creator>
  <cp:keywords/>
  <dc:description/>
  <cp:lastModifiedBy>AUXSALUD117</cp:lastModifiedBy>
  <cp:lastPrinted>2017-06-29T12:49:09Z</cp:lastPrinted>
  <dcterms:created xsi:type="dcterms:W3CDTF">2013-03-04T12:32:21Z</dcterms:created>
  <dcterms:modified xsi:type="dcterms:W3CDTF">2022-04-18T16:25:23Z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0x010100886973C8F7CA1D448940EFCD55529F4C</vt:lpwstr>
  </property>
  <property fmtid="{D5CDD505-2E9C-101B-9397-08002B2CF9AE}" pid="3" name="_dlc_DocIdItemGuid">
    <vt:lpwstr>fd4dd977-3506-45fd-a109-274a44375105</vt:lpwstr>
  </property>
  <property fmtid="{D5CDD505-2E9C-101B-9397-08002B2CF9AE}" pid="4" name="PublishingExpirationDate">
    <vt:lpwstr/>
  </property>
  <property fmtid="{D5CDD505-2E9C-101B-9397-08002B2CF9AE}" pid="5" name="PublishingStartDate">
    <vt:lpwstr/>
  </property>
  <property fmtid="{D5CDD505-2E9C-101B-9397-08002B2CF9AE}" pid="6" name="Documento">
    <vt:lpwstr>Procedimiento y herramientas</vt:lpwstr>
  </property>
  <property fmtid="{D5CDD505-2E9C-101B-9397-08002B2CF9AE}" pid="7" name="_dlc_DocId">
    <vt:lpwstr>AVMXRNAJRR5T-589891428-19</vt:lpwstr>
  </property>
  <property fmtid="{D5CDD505-2E9C-101B-9397-08002B2CF9AE}" pid="8" name="_dlc_DocIdUrl">
    <vt:lpwstr>https://www.ins.gov.co/Direcciones/RedesSaludPublica/GestiondeCalidadLaboratorios/_layouts/15/DocIdRedir.aspx?ID=AVMXRNAJRR5T-589891428-19, AVMXRNAJRR5T-589891428-19</vt:lpwstr>
  </property>
</Properties>
</file>